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Claudio Barahona\AppData\Local\Microsoft\Windows\INetCache\Content.Outlook\65PF77H8\"/>
    </mc:Choice>
  </mc:AlternateContent>
  <xr:revisionPtr revIDLastSave="0" documentId="13_ncr:1_{FB5E6325-0B05-4223-B9B4-BD52312393B6}" xr6:coauthVersionLast="47" xr6:coauthVersionMax="47" xr10:uidLastSave="{00000000-0000-0000-0000-000000000000}"/>
  <bookViews>
    <workbookView xWindow="-120" yWindow="-120" windowWidth="20730" windowHeight="11160" tabRatio="599" xr2:uid="{00000000-000D-0000-FFFF-FFFF00000000}"/>
  </bookViews>
  <sheets>
    <sheet name="SEPTIEMBRE 2021" sheetId="17" r:id="rId1"/>
    <sheet name="TRABAJO SEPTIEMBRE 2021" sheetId="6" state="hidden" r:id="rId2"/>
    <sheet name="BASE ACUMULADO SEPTIEMBRE" sheetId="13" state="hidden" r:id="rId3"/>
    <sheet name="BASE REGISTRO SEPTIEMBRE" sheetId="14" state="hidden" r:id="rId4"/>
    <sheet name="CORREGIR" sheetId="9" state="hidden" r:id="rId5"/>
    <sheet name="PROBLEMAS JURIDICO" sheetId="16" state="hidden" r:id="rId6"/>
  </sheets>
  <definedNames>
    <definedName name="_xlnm._FilterDatabase" localSheetId="3" hidden="1">'BASE REGISTRO SEPTIEMBRE'!$A$1:$AG$889</definedName>
    <definedName name="_xlnm._FilterDatabase" localSheetId="4" hidden="1">CORREGIR!$A$39:$F$80</definedName>
    <definedName name="_xlnm._FilterDatabase" localSheetId="0" hidden="1">'SEPTIEMBRE 2021'!$A$6:$AB$1118</definedName>
    <definedName name="_xlnm._FilterDatabase" localSheetId="1" hidden="1">'TRABAJO SEPTIEMBRE 2021'!$A$7:$AA$1119</definedName>
    <definedName name="Listado_web">#REF!</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20" i="17" l="1"/>
  <c r="W1120" i="17"/>
  <c r="J9" i="6" l="1"/>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1100" i="6"/>
  <c r="J1101" i="6"/>
  <c r="J1102" i="6"/>
  <c r="J1103" i="6"/>
  <c r="J1104" i="6"/>
  <c r="J1105" i="6"/>
  <c r="J1106" i="6"/>
  <c r="J1107" i="6"/>
  <c r="J1108" i="6"/>
  <c r="J1109" i="6"/>
  <c r="J1110" i="6"/>
  <c r="J1111" i="6"/>
  <c r="J1112" i="6"/>
  <c r="J1113" i="6"/>
  <c r="J1114" i="6"/>
  <c r="J1115" i="6"/>
  <c r="J1116" i="6"/>
  <c r="J1117" i="6"/>
  <c r="J1118" i="6"/>
  <c r="J1119"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F1061" i="6"/>
  <c r="F1062" i="6"/>
  <c r="F1063" i="6"/>
  <c r="F1064" i="6"/>
  <c r="F1065" i="6"/>
  <c r="F1066" i="6"/>
  <c r="F1067" i="6"/>
  <c r="F1068" i="6"/>
  <c r="F1069" i="6"/>
  <c r="F1070" i="6"/>
  <c r="F1071" i="6"/>
  <c r="F1072" i="6"/>
  <c r="F1073" i="6"/>
  <c r="F1074" i="6"/>
  <c r="F1075" i="6"/>
  <c r="F1076" i="6"/>
  <c r="F1077" i="6"/>
  <c r="F1078" i="6"/>
  <c r="F1079" i="6"/>
  <c r="F1080" i="6"/>
  <c r="F1081" i="6"/>
  <c r="F1082" i="6"/>
  <c r="F1083" i="6"/>
  <c r="F1084" i="6"/>
  <c r="F1085" i="6"/>
  <c r="F1086" i="6"/>
  <c r="F1087" i="6"/>
  <c r="F1088" i="6"/>
  <c r="F1089" i="6"/>
  <c r="F1090" i="6"/>
  <c r="F1091" i="6"/>
  <c r="F1092" i="6"/>
  <c r="F1093" i="6"/>
  <c r="F1094" i="6"/>
  <c r="F1095" i="6"/>
  <c r="F1096" i="6"/>
  <c r="F1097" i="6"/>
  <c r="F1098" i="6"/>
  <c r="F1099" i="6"/>
  <c r="F1100" i="6"/>
  <c r="F1101" i="6"/>
  <c r="F1102" i="6"/>
  <c r="F1103" i="6"/>
  <c r="F1104" i="6"/>
  <c r="F1105" i="6"/>
  <c r="F1106" i="6"/>
  <c r="F1107" i="6"/>
  <c r="F1108" i="6"/>
  <c r="F1109" i="6"/>
  <c r="F1110" i="6"/>
  <c r="F1111" i="6"/>
  <c r="F1112" i="6"/>
  <c r="F1113" i="6"/>
  <c r="F1114" i="6"/>
  <c r="F1115" i="6"/>
  <c r="F1116" i="6"/>
  <c r="F1117" i="6"/>
  <c r="F1118" i="6"/>
  <c r="F1119"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K1045" i="6"/>
  <c r="K1046" i="6"/>
  <c r="K1047" i="6"/>
  <c r="K1048" i="6"/>
  <c r="K1049" i="6"/>
  <c r="K1050" i="6"/>
  <c r="K1051" i="6"/>
  <c r="K1052" i="6"/>
  <c r="K1053" i="6"/>
  <c r="K1054" i="6"/>
  <c r="K1055" i="6"/>
  <c r="K1056" i="6"/>
  <c r="K1057" i="6"/>
  <c r="K1058" i="6"/>
  <c r="K1059" i="6"/>
  <c r="K1060" i="6"/>
  <c r="K1061" i="6"/>
  <c r="K1062" i="6"/>
  <c r="K1063" i="6"/>
  <c r="K1064" i="6"/>
  <c r="K1065" i="6"/>
  <c r="K1066" i="6"/>
  <c r="K1067" i="6"/>
  <c r="K1068" i="6"/>
  <c r="K1069" i="6"/>
  <c r="K1070" i="6"/>
  <c r="K1071" i="6"/>
  <c r="K1072" i="6"/>
  <c r="K1073"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1106" i="6"/>
  <c r="K1107" i="6"/>
  <c r="K1108" i="6"/>
  <c r="K1109" i="6"/>
  <c r="K1110" i="6"/>
  <c r="K1111" i="6"/>
  <c r="K1112" i="6"/>
  <c r="K1113" i="6"/>
  <c r="K1114" i="6"/>
  <c r="K1115" i="6"/>
  <c r="K1116" i="6"/>
  <c r="K1117" i="6"/>
  <c r="K1118" i="6"/>
  <c r="K1119"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L1045" i="6"/>
  <c r="L1046" i="6"/>
  <c r="L1047" i="6"/>
  <c r="L1048" i="6"/>
  <c r="L1049" i="6"/>
  <c r="L1050" i="6"/>
  <c r="L1051" i="6"/>
  <c r="L1052" i="6"/>
  <c r="L1053" i="6"/>
  <c r="L1054" i="6"/>
  <c r="L1055" i="6"/>
  <c r="L1056" i="6"/>
  <c r="L1057" i="6"/>
  <c r="L1058" i="6"/>
  <c r="L1059" i="6"/>
  <c r="L1060" i="6"/>
  <c r="L1061" i="6"/>
  <c r="L1062" i="6"/>
  <c r="L1063" i="6"/>
  <c r="L1064" i="6"/>
  <c r="L1065" i="6"/>
  <c r="L1066" i="6"/>
  <c r="L1067" i="6"/>
  <c r="L1068" i="6"/>
  <c r="L1069" i="6"/>
  <c r="L1070" i="6"/>
  <c r="L1071" i="6"/>
  <c r="L1072" i="6"/>
  <c r="L1073" i="6"/>
  <c r="L1074" i="6"/>
  <c r="L1075" i="6"/>
  <c r="L1076" i="6"/>
  <c r="L1077" i="6"/>
  <c r="L1078" i="6"/>
  <c r="L1079" i="6"/>
  <c r="L1080" i="6"/>
  <c r="L1081" i="6"/>
  <c r="L1082" i="6"/>
  <c r="L1083" i="6"/>
  <c r="L1084" i="6"/>
  <c r="L1085" i="6"/>
  <c r="L1086" i="6"/>
  <c r="L1087" i="6"/>
  <c r="L1088" i="6"/>
  <c r="L1089" i="6"/>
  <c r="L1090" i="6"/>
  <c r="L1091" i="6"/>
  <c r="L1092" i="6"/>
  <c r="L1093" i="6"/>
  <c r="L1094" i="6"/>
  <c r="L1095" i="6"/>
  <c r="L1096" i="6"/>
  <c r="L1097" i="6"/>
  <c r="L1098" i="6"/>
  <c r="L1099" i="6"/>
  <c r="L1100" i="6"/>
  <c r="L1101" i="6"/>
  <c r="L1102" i="6"/>
  <c r="L1103" i="6"/>
  <c r="L1104" i="6"/>
  <c r="L1105" i="6"/>
  <c r="L1106" i="6"/>
  <c r="L1107" i="6"/>
  <c r="L1108" i="6"/>
  <c r="L1109" i="6"/>
  <c r="L1110" i="6"/>
  <c r="L1111" i="6"/>
  <c r="L1112" i="6"/>
  <c r="L1113" i="6"/>
  <c r="L1114" i="6"/>
  <c r="L1115" i="6"/>
  <c r="L1116" i="6"/>
  <c r="L1117" i="6"/>
  <c r="L1118" i="6"/>
  <c r="L1119"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M1045" i="6"/>
  <c r="M1046" i="6"/>
  <c r="M1047" i="6"/>
  <c r="M1048" i="6"/>
  <c r="M1049" i="6"/>
  <c r="M1050" i="6"/>
  <c r="M1051" i="6"/>
  <c r="M1052" i="6"/>
  <c r="M1053" i="6"/>
  <c r="M1054" i="6"/>
  <c r="M1055" i="6"/>
  <c r="M1056" i="6"/>
  <c r="M1057" i="6"/>
  <c r="M1058" i="6"/>
  <c r="M1059" i="6"/>
  <c r="M1060" i="6"/>
  <c r="M1061" i="6"/>
  <c r="M1062" i="6"/>
  <c r="M1063" i="6"/>
  <c r="M1064" i="6"/>
  <c r="M1065" i="6"/>
  <c r="M1066" i="6"/>
  <c r="M1067" i="6"/>
  <c r="M1068" i="6"/>
  <c r="M1069" i="6"/>
  <c r="M1070" i="6"/>
  <c r="M1071" i="6"/>
  <c r="M1072" i="6"/>
  <c r="M1073" i="6"/>
  <c r="M1074" i="6"/>
  <c r="M1075" i="6"/>
  <c r="M1076" i="6"/>
  <c r="M1077" i="6"/>
  <c r="M1078" i="6"/>
  <c r="M1079" i="6"/>
  <c r="M1080" i="6"/>
  <c r="M1081" i="6"/>
  <c r="M1082" i="6"/>
  <c r="M1083" i="6"/>
  <c r="M1084" i="6"/>
  <c r="M1085" i="6"/>
  <c r="M1086" i="6"/>
  <c r="M1087" i="6"/>
  <c r="M1088" i="6"/>
  <c r="M1089" i="6"/>
  <c r="M1090" i="6"/>
  <c r="M1091" i="6"/>
  <c r="M1092" i="6"/>
  <c r="M1093" i="6"/>
  <c r="M1094" i="6"/>
  <c r="M1095" i="6"/>
  <c r="M1096" i="6"/>
  <c r="M1097" i="6"/>
  <c r="M1098" i="6"/>
  <c r="M1099" i="6"/>
  <c r="M1100" i="6"/>
  <c r="M1101" i="6"/>
  <c r="M1102" i="6"/>
  <c r="M1103" i="6"/>
  <c r="M1104" i="6"/>
  <c r="M1105" i="6"/>
  <c r="M1106" i="6"/>
  <c r="M1107" i="6"/>
  <c r="M1108" i="6"/>
  <c r="M1109" i="6"/>
  <c r="M1110" i="6"/>
  <c r="M1111" i="6"/>
  <c r="M1112" i="6"/>
  <c r="M1113" i="6"/>
  <c r="M1114" i="6"/>
  <c r="M1115" i="6"/>
  <c r="M1116" i="6"/>
  <c r="M1117" i="6"/>
  <c r="M1118" i="6"/>
  <c r="M1119"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N1045" i="6"/>
  <c r="N1046" i="6"/>
  <c r="N1047" i="6"/>
  <c r="N1048" i="6"/>
  <c r="N1049" i="6"/>
  <c r="N1050" i="6"/>
  <c r="N1051" i="6"/>
  <c r="N1052" i="6"/>
  <c r="N1053" i="6"/>
  <c r="N1054" i="6"/>
  <c r="N1055" i="6"/>
  <c r="N1056" i="6"/>
  <c r="N1057" i="6"/>
  <c r="N1058" i="6"/>
  <c r="N1059" i="6"/>
  <c r="N1060" i="6"/>
  <c r="N1061" i="6"/>
  <c r="N1062" i="6"/>
  <c r="N1063" i="6"/>
  <c r="N1064" i="6"/>
  <c r="N1065" i="6"/>
  <c r="N1066" i="6"/>
  <c r="N1067" i="6"/>
  <c r="N1068" i="6"/>
  <c r="N1069" i="6"/>
  <c r="N1070" i="6"/>
  <c r="N1071" i="6"/>
  <c r="N1072" i="6"/>
  <c r="N1073" i="6"/>
  <c r="N1074" i="6"/>
  <c r="N1075" i="6"/>
  <c r="N1076" i="6"/>
  <c r="N1077" i="6"/>
  <c r="N1078" i="6"/>
  <c r="N1079" i="6"/>
  <c r="N1080" i="6"/>
  <c r="N1081" i="6"/>
  <c r="N1082" i="6"/>
  <c r="N1083" i="6"/>
  <c r="N1084" i="6"/>
  <c r="N1085" i="6"/>
  <c r="N1086" i="6"/>
  <c r="N1087" i="6"/>
  <c r="N1088" i="6"/>
  <c r="N1089" i="6"/>
  <c r="N1090" i="6"/>
  <c r="N1091" i="6"/>
  <c r="N1092" i="6"/>
  <c r="N1093" i="6"/>
  <c r="N1094" i="6"/>
  <c r="N1095" i="6"/>
  <c r="N1096" i="6"/>
  <c r="N1097" i="6"/>
  <c r="N1098" i="6"/>
  <c r="N1099" i="6"/>
  <c r="N1100" i="6"/>
  <c r="N1101" i="6"/>
  <c r="N1102" i="6"/>
  <c r="N1103" i="6"/>
  <c r="N1104" i="6"/>
  <c r="N1105" i="6"/>
  <c r="N1106" i="6"/>
  <c r="N1107" i="6"/>
  <c r="N1108" i="6"/>
  <c r="N1109" i="6"/>
  <c r="N1110" i="6"/>
  <c r="N1111" i="6"/>
  <c r="N1112" i="6"/>
  <c r="N1113" i="6"/>
  <c r="N1114" i="6"/>
  <c r="N1115" i="6"/>
  <c r="N1116" i="6"/>
  <c r="N1117" i="6"/>
  <c r="N1118" i="6"/>
  <c r="N1119"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O1045" i="6"/>
  <c r="O1046" i="6"/>
  <c r="O1047" i="6"/>
  <c r="O1048" i="6"/>
  <c r="O1049" i="6"/>
  <c r="O1050" i="6"/>
  <c r="O1051" i="6"/>
  <c r="O1052" i="6"/>
  <c r="O1053" i="6"/>
  <c r="O1054" i="6"/>
  <c r="O1055" i="6"/>
  <c r="O1056" i="6"/>
  <c r="O1057" i="6"/>
  <c r="O1058" i="6"/>
  <c r="O1059" i="6"/>
  <c r="O1060" i="6"/>
  <c r="O1061" i="6"/>
  <c r="O1062" i="6"/>
  <c r="O1063" i="6"/>
  <c r="O1064" i="6"/>
  <c r="O1065" i="6"/>
  <c r="O1066" i="6"/>
  <c r="O1067" i="6"/>
  <c r="O1068" i="6"/>
  <c r="O1069" i="6"/>
  <c r="O1070" i="6"/>
  <c r="O1071" i="6"/>
  <c r="O1072" i="6"/>
  <c r="O1073" i="6"/>
  <c r="O1074" i="6"/>
  <c r="O1075" i="6"/>
  <c r="O1076" i="6"/>
  <c r="O1077" i="6"/>
  <c r="O1078" i="6"/>
  <c r="O1079" i="6"/>
  <c r="O1080" i="6"/>
  <c r="O1081" i="6"/>
  <c r="O1082" i="6"/>
  <c r="O1083" i="6"/>
  <c r="O1084" i="6"/>
  <c r="O1085" i="6"/>
  <c r="O1086" i="6"/>
  <c r="O1087" i="6"/>
  <c r="O1088" i="6"/>
  <c r="O1089" i="6"/>
  <c r="O1090" i="6"/>
  <c r="O1091" i="6"/>
  <c r="O1092" i="6"/>
  <c r="O1093" i="6"/>
  <c r="O1094" i="6"/>
  <c r="O1095" i="6"/>
  <c r="O1096" i="6"/>
  <c r="O1097" i="6"/>
  <c r="O1098" i="6"/>
  <c r="O1099" i="6"/>
  <c r="O1100" i="6"/>
  <c r="O1101" i="6"/>
  <c r="O1102" i="6"/>
  <c r="O1103" i="6"/>
  <c r="O1104" i="6"/>
  <c r="O1105" i="6"/>
  <c r="O1106" i="6"/>
  <c r="O1107" i="6"/>
  <c r="O1108" i="6"/>
  <c r="O1109" i="6"/>
  <c r="O1110" i="6"/>
  <c r="O1111" i="6"/>
  <c r="O1112" i="6"/>
  <c r="O1113" i="6"/>
  <c r="O1114" i="6"/>
  <c r="O1115" i="6"/>
  <c r="O1116" i="6"/>
  <c r="O1117" i="6"/>
  <c r="O1118" i="6"/>
  <c r="O1119"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1006" i="6"/>
  <c r="P1007" i="6"/>
  <c r="P1008" i="6"/>
  <c r="P1009" i="6"/>
  <c r="P1010" i="6"/>
  <c r="P1011" i="6"/>
  <c r="P1012" i="6"/>
  <c r="P1013" i="6"/>
  <c r="P1014" i="6"/>
  <c r="P1015" i="6"/>
  <c r="P1016" i="6"/>
  <c r="P1017" i="6"/>
  <c r="P1018" i="6"/>
  <c r="P1019" i="6"/>
  <c r="P1020" i="6"/>
  <c r="P1021" i="6"/>
  <c r="P1022" i="6"/>
  <c r="P1023" i="6"/>
  <c r="P1024" i="6"/>
  <c r="P1025" i="6"/>
  <c r="P1026" i="6"/>
  <c r="P1027" i="6"/>
  <c r="P1028" i="6"/>
  <c r="P1029" i="6"/>
  <c r="P1030" i="6"/>
  <c r="P1031" i="6"/>
  <c r="P1032" i="6"/>
  <c r="P1033" i="6"/>
  <c r="P1034" i="6"/>
  <c r="P1035" i="6"/>
  <c r="P1036" i="6"/>
  <c r="P1037" i="6"/>
  <c r="P1038" i="6"/>
  <c r="P1039" i="6"/>
  <c r="P1040" i="6"/>
  <c r="P1041" i="6"/>
  <c r="P1042" i="6"/>
  <c r="P1043" i="6"/>
  <c r="P1044" i="6"/>
  <c r="P1045" i="6"/>
  <c r="P1046" i="6"/>
  <c r="P1047" i="6"/>
  <c r="P1048" i="6"/>
  <c r="P1049" i="6"/>
  <c r="P1050" i="6"/>
  <c r="P1051" i="6"/>
  <c r="P1052" i="6"/>
  <c r="P1053" i="6"/>
  <c r="P1054" i="6"/>
  <c r="P1055" i="6"/>
  <c r="P1056" i="6"/>
  <c r="P1057" i="6"/>
  <c r="P1058" i="6"/>
  <c r="P1059" i="6"/>
  <c r="P1060" i="6"/>
  <c r="P1061" i="6"/>
  <c r="P1062" i="6"/>
  <c r="P1063" i="6"/>
  <c r="P1064" i="6"/>
  <c r="P1065" i="6"/>
  <c r="P1066" i="6"/>
  <c r="P1067" i="6"/>
  <c r="P1068" i="6"/>
  <c r="P1069" i="6"/>
  <c r="P1070" i="6"/>
  <c r="P1071" i="6"/>
  <c r="P1072" i="6"/>
  <c r="P1073" i="6"/>
  <c r="P1074" i="6"/>
  <c r="P1075" i="6"/>
  <c r="P1076" i="6"/>
  <c r="P1077" i="6"/>
  <c r="P1078" i="6"/>
  <c r="P1079" i="6"/>
  <c r="P1080" i="6"/>
  <c r="P1081" i="6"/>
  <c r="P1082" i="6"/>
  <c r="P1083" i="6"/>
  <c r="P1084" i="6"/>
  <c r="P1085" i="6"/>
  <c r="P1086" i="6"/>
  <c r="P1087" i="6"/>
  <c r="P1088" i="6"/>
  <c r="P1089" i="6"/>
  <c r="P1090" i="6"/>
  <c r="P1091" i="6"/>
  <c r="P1092" i="6"/>
  <c r="P1093" i="6"/>
  <c r="P1094" i="6"/>
  <c r="P1095" i="6"/>
  <c r="P1096" i="6"/>
  <c r="P1097" i="6"/>
  <c r="P1098" i="6"/>
  <c r="P1099" i="6"/>
  <c r="P1100" i="6"/>
  <c r="P1101" i="6"/>
  <c r="P1102" i="6"/>
  <c r="P1103" i="6"/>
  <c r="P1104" i="6"/>
  <c r="P1105" i="6"/>
  <c r="P1106" i="6"/>
  <c r="P1107" i="6"/>
  <c r="P1108" i="6"/>
  <c r="P1109" i="6"/>
  <c r="P1110" i="6"/>
  <c r="P1111" i="6"/>
  <c r="P1112" i="6"/>
  <c r="P1113" i="6"/>
  <c r="P1114" i="6"/>
  <c r="P1115" i="6"/>
  <c r="P1116" i="6"/>
  <c r="P1117" i="6"/>
  <c r="P1118" i="6"/>
  <c r="P1119"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3"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8" i="6"/>
  <c r="S8" i="6"/>
  <c r="R8" i="6"/>
  <c r="Q8" i="6"/>
  <c r="P8" i="6"/>
  <c r="O8" i="6"/>
  <c r="N8" i="6"/>
  <c r="M8" i="6"/>
  <c r="L8" i="6"/>
  <c r="K8" i="6"/>
  <c r="J8" i="6"/>
  <c r="I8" i="6"/>
  <c r="H8" i="6"/>
  <c r="G8" i="6"/>
  <c r="F8" i="6"/>
  <c r="E8" i="6"/>
  <c r="D8" i="6"/>
  <c r="C8" i="6"/>
  <c r="B8" i="6"/>
  <c r="O817" i="14" l="1"/>
  <c r="O724" i="14"/>
</calcChain>
</file>

<file path=xl/sharedStrings.xml><?xml version="1.0" encoding="utf-8"?>
<sst xmlns="http://schemas.openxmlformats.org/spreadsheetml/2006/main" count="38305" uniqueCount="8946">
  <si>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</si>
  <si>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</si>
  <si>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</si>
  <si>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</si>
  <si>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</si>
  <si>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</si>
  <si>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</si>
  <si>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</si>
  <si>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</si>
  <si>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</si>
  <si>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</si>
  <si>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</si>
  <si>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</si>
  <si>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</si>
  <si>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</si>
  <si>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</si>
  <si>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</si>
  <si>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</si>
  <si>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</si>
  <si>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</si>
  <si>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</si>
  <si>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</si>
  <si>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</si>
  <si>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</si>
  <si>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</si>
  <si>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</si>
  <si>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</si>
  <si>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</si>
  <si>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</si>
  <si>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</si>
  <si>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</si>
  <si>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</si>
  <si>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</si>
  <si>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</si>
  <si>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</si>
  <si>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</si>
  <si>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</si>
  <si>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</si>
  <si>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</si>
  <si>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</si>
  <si>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</si>
  <si>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</si>
  <si>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</si>
  <si>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</si>
  <si>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</si>
  <si>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</si>
  <si>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</si>
  <si>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</si>
  <si>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</si>
  <si>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</si>
  <si>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</si>
  <si>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</si>
  <si>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</si>
  <si>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</si>
  <si>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</si>
  <si>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</si>
  <si>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</si>
  <si>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</si>
  <si>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</si>
  <si>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</si>
  <si>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</si>
  <si>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</si>
  <si>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</si>
  <si>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</si>
  <si>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</si>
  <si>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</si>
  <si>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</si>
  <si>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</si>
  <si>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</si>
  <si>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</si>
  <si>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</si>
  <si>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</si>
  <si>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</si>
  <si>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</si>
  <si>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</si>
  <si>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</si>
  <si>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</si>
  <si>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</si>
  <si>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</si>
  <si>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</si>
  <si>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</si>
  <si>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</si>
  <si>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</si>
  <si>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</si>
  <si>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</si>
  <si>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</si>
  <si>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</si>
  <si>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</si>
  <si>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</si>
  <si>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</si>
  <si>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</si>
  <si>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</si>
  <si>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</si>
  <si>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</si>
  <si>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</si>
  <si>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</si>
  <si>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</si>
  <si>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</si>
  <si>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</si>
  <si>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</si>
  <si>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</si>
  <si>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</si>
  <si>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</si>
  <si>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</si>
  <si>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</si>
  <si>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</si>
  <si>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</si>
  <si>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</si>
  <si>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</si>
  <si>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</si>
  <si>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</si>
  <si>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</si>
  <si>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</si>
  <si>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</si>
  <si>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</si>
  <si>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</si>
  <si>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</si>
  <si>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</si>
  <si>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</si>
  <si>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</si>
  <si>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</si>
  <si>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</si>
  <si>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</si>
  <si>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</si>
  <si>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</si>
  <si>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</si>
  <si>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</si>
  <si>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</si>
  <si>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</si>
  <si>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</si>
  <si>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</si>
  <si>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</si>
  <si>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</si>
  <si>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</si>
  <si>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</si>
  <si>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</si>
  <si>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</si>
  <si>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</si>
  <si>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</si>
  <si>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</si>
  <si>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</si>
  <si>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</si>
  <si>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</si>
  <si>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</si>
  <si>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</si>
  <si>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</si>
  <si>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</si>
  <si>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</si>
  <si>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</si>
  <si>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</si>
  <si>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</si>
  <si>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</si>
  <si>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</si>
  <si>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</si>
  <si>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</si>
  <si>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</si>
  <si>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</si>
  <si>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</si>
  <si>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</si>
  <si>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</si>
  <si>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</si>
  <si>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</si>
  <si>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</si>
  <si>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</si>
  <si>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</si>
  <si>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</si>
  <si>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</si>
  <si>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</si>
  <si>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</si>
  <si>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</si>
  <si>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</si>
  <si>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</si>
  <si>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</si>
  <si>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</si>
  <si>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</si>
  <si>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</si>
  <si>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</si>
  <si>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</si>
  <si>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</si>
  <si>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</si>
  <si>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</si>
  <si>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</si>
  <si>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</si>
  <si>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</si>
  <si>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</si>
  <si>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</si>
  <si>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</si>
  <si>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</si>
  <si>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</si>
  <si>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</si>
  <si>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</si>
  <si>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</si>
  <si>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</si>
  <si>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</si>
  <si>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</si>
  <si>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</si>
  <si>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</si>
  <si>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</si>
  <si>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</si>
  <si>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</si>
  <si>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</si>
  <si>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</si>
  <si>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</si>
  <si>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</si>
  <si>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</si>
  <si>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</si>
  <si>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</si>
  <si>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</si>
  <si>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</si>
  <si>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</si>
  <si>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</si>
  <si>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</si>
  <si>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</si>
  <si>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</si>
  <si>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</si>
  <si>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</si>
  <si>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</si>
  <si>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</si>
  <si>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</si>
  <si>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</si>
  <si>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</si>
  <si>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</si>
  <si>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</si>
  <si>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</si>
  <si>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</si>
  <si>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</si>
  <si>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</si>
  <si>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</si>
  <si>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</si>
  <si>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</si>
  <si>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</si>
  <si>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</si>
  <si>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</si>
  <si>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</si>
  <si>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</si>
  <si>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</si>
  <si>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</si>
  <si>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</si>
  <si>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</si>
  <si>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</si>
  <si>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</si>
  <si>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</si>
  <si>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</si>
  <si>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</si>
  <si>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</si>
  <si>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</si>
  <si>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</si>
  <si>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</si>
  <si>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</si>
  <si>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</si>
  <si>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</si>
  <si>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</si>
  <si>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</si>
  <si>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</si>
  <si>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</si>
  <si>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</si>
  <si>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</si>
  <si>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</si>
  <si>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</si>
  <si>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</si>
  <si>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</si>
  <si>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</si>
  <si>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</si>
  <si>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</si>
  <si>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</si>
  <si>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</si>
  <si>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</si>
  <si>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</si>
  <si>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</si>
  <si>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</si>
  <si>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</si>
  <si>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</si>
  <si>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</si>
  <si>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</si>
  <si>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</si>
  <si>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</si>
  <si>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</si>
  <si>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</si>
  <si>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</si>
  <si>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</si>
  <si>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</si>
  <si>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</si>
  <si>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</si>
  <si>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</si>
  <si>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</si>
  <si>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</si>
  <si>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</si>
  <si>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</si>
  <si>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</si>
  <si>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</si>
  <si>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</si>
  <si>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</si>
  <si>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</si>
  <si>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</si>
  <si>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</si>
  <si>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</si>
  <si>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</si>
  <si>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</si>
  <si>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</si>
  <si>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</si>
  <si>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</si>
  <si>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</si>
  <si>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</si>
  <si>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</si>
  <si>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</si>
  <si>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</si>
  <si>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</si>
  <si>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</si>
  <si>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</si>
  <si>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</si>
  <si>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</si>
  <si>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</si>
  <si>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</si>
  <si>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</si>
  <si>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</si>
  <si>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</si>
  <si>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</si>
  <si>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</si>
  <si>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</si>
  <si>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</si>
  <si>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</si>
  <si>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</si>
  <si>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</si>
  <si>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</si>
  <si>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</si>
  <si>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</si>
  <si>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</si>
  <si>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</si>
  <si>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</si>
  <si>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</si>
  <si>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</si>
  <si>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</si>
  <si>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</si>
  <si>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</si>
  <si>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</si>
  <si>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</si>
  <si>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</si>
  <si>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</si>
  <si>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</si>
  <si>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</si>
  <si>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</si>
  <si>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</si>
  <si>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</si>
  <si>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</si>
  <si>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</si>
  <si>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</si>
  <si>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</si>
  <si>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</si>
  <si>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</si>
  <si>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</si>
  <si>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</si>
  <si>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</si>
  <si>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</si>
  <si>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</si>
  <si>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</si>
  <si>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</si>
  <si>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</si>
  <si>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</si>
  <si>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</si>
  <si>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</si>
  <si>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</si>
  <si>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</si>
  <si>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</si>
  <si>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</si>
  <si>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</si>
  <si>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</si>
  <si>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</si>
  <si>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</si>
  <si>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</si>
  <si>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</si>
  <si>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</si>
  <si>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</si>
  <si>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</si>
  <si>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</si>
  <si>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</si>
  <si>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</si>
  <si>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</si>
  <si>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t>
  </si>
  <si>
    <t>03 de mayo de 2011 a 03 de mayo de 2012.</t>
  </si>
  <si>
    <t xml:space="preserve">Presidenta: Andrea Körver Hoppe, 
Vicepresidenta: Patricia Mumbrú Salazar, y quienes las sustituyan o reemplacen en el tiempo en dichos cargos, para que actuando individual y separadamente, representen a la Asociación.
</t>
  </si>
  <si>
    <t xml:space="preserve">Callao Nº3213, Las Condes.
</t>
  </si>
  <si>
    <t xml:space="preserve">Fono 2314772 </t>
  </si>
  <si>
    <t>las condes</t>
  </si>
  <si>
    <t>Se acompañan antecedentes financieros, correspondiente al año 2012, aprobados por el Departamento de Administración y Finanzas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</si>
  <si>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</si>
  <si>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</si>
  <si>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</si>
  <si>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</si>
  <si>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</si>
  <si>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</si>
  <si>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</si>
  <si>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</si>
  <si>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</si>
  <si>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</si>
  <si>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</si>
  <si>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</si>
  <si>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</si>
  <si>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</si>
  <si>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</si>
  <si>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</si>
  <si>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</si>
  <si>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</si>
  <si>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</si>
  <si>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</si>
  <si>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</si>
  <si>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</si>
  <si>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</si>
  <si>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</si>
  <si>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</si>
  <si>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</si>
  <si>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</si>
  <si>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</si>
  <si>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</si>
  <si>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</si>
  <si>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</si>
  <si>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</si>
  <si>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</si>
  <si>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</si>
  <si>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</si>
  <si>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</si>
  <si>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</si>
  <si>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</si>
  <si>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</si>
  <si>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</si>
  <si>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</si>
  <si>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</si>
  <si>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</si>
  <si>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</si>
  <si>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</si>
  <si>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</si>
  <si>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</si>
  <si>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</si>
  <si>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</si>
  <si>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</si>
  <si>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</si>
  <si>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</si>
  <si>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</si>
  <si>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</si>
  <si>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</si>
  <si>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</si>
  <si>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</si>
  <si>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</si>
  <si>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</si>
  <si>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</si>
  <si>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</si>
  <si>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</si>
  <si>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</si>
  <si>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</si>
  <si>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</si>
  <si>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</si>
  <si>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</si>
  <si>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</si>
  <si>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</si>
  <si>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</si>
  <si>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</si>
  <si>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</si>
  <si>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</si>
  <si>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</si>
  <si>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</si>
  <si>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</si>
  <si>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</si>
  <si>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</si>
  <si>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</si>
  <si>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</si>
  <si>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</si>
  <si>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</si>
  <si>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</si>
  <si>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</si>
  <si>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</si>
  <si>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</si>
  <si>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</si>
  <si>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</si>
  <si>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</si>
  <si>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</si>
  <si>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</si>
  <si>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</si>
  <si>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</si>
  <si>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</si>
  <si>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</si>
  <si>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</si>
  <si>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</si>
  <si>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</si>
  <si>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</si>
  <si>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</si>
  <si>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</si>
  <si>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</si>
  <si>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</si>
  <si>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</si>
  <si>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</si>
  <si>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</si>
  <si>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</si>
  <si>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</si>
  <si>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</si>
  <si>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</si>
  <si>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</si>
  <si>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</si>
  <si>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</si>
  <si>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</si>
  <si>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</si>
  <si>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</si>
  <si>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</si>
  <si>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</si>
  <si>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</si>
  <si>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</si>
  <si>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</si>
  <si>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</si>
  <si>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</si>
  <si>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</si>
  <si>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</si>
  <si>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 xml:space="preserve">Presidente: Luis Antonio Ruíz Sumaret, 
Directora Ejecutiva: Yerka Aguilera Olivares, 
</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</si>
  <si>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</si>
  <si>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</si>
  <si>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</si>
  <si>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</si>
  <si>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</si>
  <si>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</si>
  <si>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</si>
  <si>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</si>
  <si>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</si>
  <si>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</si>
  <si>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</si>
  <si>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</si>
  <si>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</si>
  <si>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</si>
  <si>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</si>
  <si>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</si>
  <si>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</si>
  <si>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</si>
  <si>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</si>
  <si>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</si>
  <si>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</si>
  <si>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</si>
  <si>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</si>
  <si>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</si>
  <si>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</si>
  <si>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</si>
  <si>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</si>
  <si>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</si>
  <si>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</si>
  <si>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</si>
  <si>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</si>
  <si>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</si>
  <si>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</si>
  <si>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</si>
  <si>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</si>
  <si>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</si>
  <si>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</si>
  <si>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</si>
  <si>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</si>
  <si>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</si>
  <si>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</si>
  <si>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</si>
  <si>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</si>
  <si>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</si>
  <si>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Certificado de Vigencia de Persona Jurídica sin Fines de Lucro, Folio N° 43413849, de 12 de enero de 2018,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</si>
  <si>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</si>
  <si>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</si>
  <si>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</si>
  <si>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</si>
  <si>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</si>
  <si>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</si>
  <si>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</si>
  <si>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</si>
  <si>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</si>
  <si>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</si>
  <si>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</si>
  <si>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</si>
  <si>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</si>
  <si>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</si>
  <si>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</si>
  <si>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</si>
  <si>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</si>
  <si>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</si>
  <si>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</si>
  <si>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</si>
  <si>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</si>
  <si>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</si>
  <si>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</si>
  <si>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</si>
  <si>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</si>
  <si>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</si>
  <si>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</si>
  <si>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</si>
  <si>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</si>
  <si>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</si>
  <si>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</si>
  <si>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</si>
  <si>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</si>
  <si>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</si>
  <si>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</si>
  <si>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</si>
  <si>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</si>
  <si>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</si>
  <si>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</si>
  <si>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</si>
  <si>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</si>
  <si>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</si>
  <si>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</si>
  <si>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</si>
  <si>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</si>
  <si>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</si>
  <si>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</si>
  <si>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</si>
  <si>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</si>
  <si>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</si>
  <si>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</si>
  <si>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</si>
  <si>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</si>
  <si>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</si>
  <si>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</si>
  <si>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</si>
  <si>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</si>
  <si>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</si>
  <si>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</si>
  <si>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</si>
  <si>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</si>
  <si>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</si>
  <si>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</si>
  <si>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</si>
  <si>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</si>
  <si>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</si>
  <si>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</si>
  <si>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</si>
  <si>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</si>
  <si>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</si>
  <si>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</si>
  <si>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</si>
  <si>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</si>
  <si>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</si>
  <si>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</si>
  <si>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</si>
  <si>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</si>
  <si>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</si>
  <si>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</si>
  <si>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</si>
  <si>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</si>
  <si>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</si>
  <si>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</si>
  <si>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</si>
  <si>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</si>
  <si>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</si>
  <si>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</si>
  <si>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</si>
  <si>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</si>
  <si>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</si>
  <si>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</si>
  <si>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</si>
  <si>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</si>
  <si>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</si>
  <si>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</si>
  <si>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</si>
  <si>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</si>
  <si>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</si>
  <si>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</si>
  <si>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</si>
  <si>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</si>
  <si>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</si>
  <si>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</si>
  <si>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</si>
  <si>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</si>
  <si>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</si>
  <si>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</si>
  <si>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</si>
  <si>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</si>
  <si>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</si>
  <si>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</si>
  <si>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</si>
  <si>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</si>
  <si>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</si>
  <si>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</si>
  <si>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</si>
  <si>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</si>
  <si>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</si>
  <si>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</si>
  <si>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</si>
  <si>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</si>
  <si>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</si>
  <si>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</si>
  <si>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</si>
  <si>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</si>
  <si>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</si>
  <si>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</si>
  <si>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</si>
  <si>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</si>
  <si>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</si>
  <si>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</si>
  <si>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</si>
  <si>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</si>
  <si>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</si>
  <si>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</si>
  <si>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</si>
  <si>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</si>
  <si>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</si>
  <si>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</si>
  <si>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</si>
  <si>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</si>
  <si>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</si>
  <si>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</si>
  <si>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</si>
  <si>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</si>
  <si>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</si>
  <si>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</si>
  <si>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</si>
  <si>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</si>
  <si>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</si>
  <si>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</si>
  <si>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</si>
  <si>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</si>
  <si>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</si>
  <si>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</si>
  <si>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</si>
  <si>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</si>
  <si>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</si>
  <si>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</si>
  <si>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</si>
  <si>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</si>
  <si>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</si>
  <si>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</si>
  <si>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</si>
  <si>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</si>
  <si>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</si>
  <si>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</si>
  <si>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</si>
  <si>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</si>
  <si>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</si>
  <si>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</si>
  <si>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</si>
  <si>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</si>
  <si>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</si>
  <si>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</si>
  <si>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</si>
  <si>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</si>
  <si>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</si>
  <si>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</si>
  <si>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</si>
  <si>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</si>
  <si>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</si>
  <si>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</si>
  <si>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</si>
  <si>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</si>
  <si>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</si>
  <si>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</si>
  <si>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</si>
  <si>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</si>
  <si>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</si>
  <si>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</si>
  <si>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</si>
  <si>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</si>
  <si>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</si>
  <si>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</si>
  <si>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</si>
  <si>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</si>
  <si>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</si>
  <si>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</si>
  <si>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</si>
  <si>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</si>
  <si>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</si>
  <si>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</si>
  <si>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</si>
  <si>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</si>
  <si>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</si>
  <si>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</si>
  <si>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</si>
  <si>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</si>
  <si>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</si>
  <si>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</si>
  <si>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</si>
  <si>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</si>
  <si>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</si>
  <si>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</si>
  <si>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</si>
  <si>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</si>
  <si>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</si>
  <si>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</si>
  <si>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</si>
  <si>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</si>
  <si>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</si>
  <si>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</si>
  <si>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</si>
  <si>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</si>
  <si>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</si>
  <si>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</si>
  <si>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</si>
  <si>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</si>
  <si>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</si>
  <si>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</si>
  <si>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</si>
  <si>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</si>
  <si>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</si>
  <si>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</si>
  <si>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</si>
  <si>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</si>
  <si>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</si>
  <si>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</si>
  <si>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</si>
  <si>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</si>
  <si>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</si>
  <si>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</si>
  <si>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</si>
  <si>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</si>
  <si>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</si>
  <si>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</si>
  <si>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</si>
  <si>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</si>
  <si>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</si>
  <si>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</si>
  <si>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</si>
  <si>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</si>
  <si>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</si>
  <si>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</si>
  <si>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</si>
  <si>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</si>
  <si>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</si>
  <si>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</si>
  <si>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</si>
  <si>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</si>
  <si>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</si>
  <si>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</si>
  <si>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</si>
  <si>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</si>
  <si>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</si>
  <si>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</si>
  <si>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</si>
  <si>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</si>
  <si>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</si>
  <si>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</si>
  <si>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</si>
  <si>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</si>
  <si>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</si>
  <si>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</si>
  <si>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</si>
  <si>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</si>
  <si>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</si>
  <si>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</si>
  <si>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</si>
  <si>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</si>
  <si>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</si>
  <si>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</si>
  <si>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</si>
  <si>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</si>
  <si>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</si>
  <si>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</si>
  <si>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</si>
  <si>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</si>
  <si>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</si>
  <si>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</si>
  <si>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</si>
  <si>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</si>
  <si>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</si>
  <si>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</si>
  <si>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</si>
  <si>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</si>
  <si>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</si>
  <si>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</si>
  <si>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</si>
  <si>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</si>
  <si>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</si>
  <si>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</si>
  <si>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</si>
  <si>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</si>
  <si>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</si>
  <si>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</si>
  <si>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</si>
  <si>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</si>
  <si>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</si>
  <si>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</si>
  <si>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</si>
  <si>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</si>
  <si>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</si>
  <si>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</si>
  <si>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</si>
  <si>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</si>
  <si>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</si>
  <si>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</si>
  <si>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</si>
  <si>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</si>
  <si>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</si>
  <si>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</si>
  <si>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</si>
  <si>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</si>
  <si>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</si>
  <si>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</si>
  <si>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</si>
  <si>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</si>
  <si>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</si>
  <si>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</si>
  <si>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</si>
  <si>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</si>
  <si>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</si>
  <si>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</si>
  <si>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</si>
  <si>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</si>
  <si>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</si>
  <si>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</si>
  <si>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</si>
  <si>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</si>
  <si>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</si>
  <si>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</si>
  <si>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</si>
  <si>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</si>
  <si>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</si>
  <si>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</si>
  <si>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</si>
  <si>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</si>
  <si>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</si>
  <si>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</si>
  <si>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</si>
  <si>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</si>
  <si>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</si>
  <si>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</si>
  <si>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</si>
  <si>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</si>
  <si>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</si>
  <si>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</si>
  <si>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</si>
  <si>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</si>
  <si>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</si>
  <si>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</si>
  <si>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</si>
  <si>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</si>
  <si>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</si>
  <si>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</si>
  <si>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</si>
  <si>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</si>
  <si>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</si>
  <si>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</si>
  <si>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</si>
  <si>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</si>
  <si>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</si>
  <si>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</si>
  <si>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</si>
  <si>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</si>
  <si>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</si>
  <si>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</si>
  <si>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</si>
  <si>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</si>
  <si>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</si>
  <si>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</si>
  <si>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</si>
  <si>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</si>
  <si>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</si>
  <si>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</si>
  <si>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</si>
  <si>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</si>
  <si>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</si>
  <si>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</si>
  <si>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</si>
  <si>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</si>
  <si>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</si>
  <si>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</si>
  <si>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</si>
  <si>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</si>
  <si>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</si>
  <si>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</si>
  <si>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</si>
  <si>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</si>
  <si>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</si>
  <si>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</si>
  <si>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</si>
  <si>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</si>
  <si>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</si>
  <si>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</si>
  <si>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</si>
  <si>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</si>
  <si>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</si>
  <si>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</si>
  <si>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</si>
  <si>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</si>
  <si>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</si>
  <si>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</si>
  <si>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</si>
  <si>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</si>
  <si>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</si>
  <si>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</si>
  <si>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</si>
  <si>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</si>
  <si>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</si>
  <si>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</si>
  <si>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</si>
  <si>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</si>
  <si>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</si>
  <si>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</si>
  <si>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</si>
  <si>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</si>
  <si>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</si>
  <si>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</si>
  <si>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</si>
  <si>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</si>
  <si>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</si>
  <si>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</si>
  <si>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</si>
  <si>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</si>
  <si>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</si>
  <si>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</si>
  <si>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</si>
  <si>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</si>
  <si>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</si>
  <si>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</si>
  <si>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</si>
  <si>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</si>
  <si>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</si>
  <si>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</si>
  <si>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</si>
  <si>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</si>
  <si>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</si>
  <si>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</si>
  <si>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</si>
  <si>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</si>
  <si>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</si>
  <si>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</si>
  <si>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</si>
  <si>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</si>
  <si>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</si>
  <si>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</si>
  <si>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</si>
  <si>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</si>
  <si>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</si>
  <si>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</si>
  <si>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</si>
  <si>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</si>
  <si>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</si>
  <si>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</si>
  <si>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</si>
  <si>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</si>
  <si>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</si>
  <si>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</si>
  <si>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</si>
  <si>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</si>
  <si>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</si>
  <si>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</si>
  <si>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</si>
  <si>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</si>
  <si>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</si>
  <si>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</si>
  <si>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</si>
  <si>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</si>
  <si>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</si>
  <si>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</si>
  <si>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</si>
  <si>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</si>
  <si>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</si>
  <si>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</si>
  <si>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</si>
  <si>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</si>
  <si>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</si>
  <si>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</si>
  <si>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</si>
  <si>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</si>
  <si>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</si>
  <si>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</si>
  <si>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</si>
  <si>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</si>
  <si>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</si>
  <si>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</si>
  <si>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</si>
  <si>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</si>
  <si>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</si>
  <si>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</si>
  <si>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</si>
  <si>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</si>
  <si>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</si>
  <si>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</si>
  <si>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</si>
  <si>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</si>
  <si>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</si>
  <si>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</si>
  <si>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</si>
  <si>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</si>
  <si>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</si>
  <si>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</si>
  <si>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</si>
  <si>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</si>
  <si>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</si>
  <si>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</si>
  <si>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</si>
  <si>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</si>
  <si>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</si>
  <si>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</si>
  <si>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</si>
  <si>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</si>
  <si>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</si>
  <si>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</si>
  <si>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</si>
  <si>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</si>
  <si>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</si>
  <si>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</si>
  <si>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</si>
  <si>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</si>
  <si>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</si>
  <si>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</si>
  <si>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</si>
  <si>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</si>
  <si>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</si>
  <si>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</si>
  <si>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</si>
  <si>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</si>
  <si>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</si>
  <si>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</si>
  <si>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</si>
  <si>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</si>
  <si>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</si>
  <si>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</si>
  <si>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</si>
  <si>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</si>
  <si>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</si>
  <si>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</si>
  <si>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</si>
  <si>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</si>
  <si>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</si>
  <si>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</si>
  <si>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</si>
  <si>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</si>
  <si>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</si>
  <si>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</si>
  <si>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</si>
  <si>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</si>
  <si>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</si>
  <si>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</si>
  <si>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</si>
  <si>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</si>
  <si>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</si>
  <si>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</si>
  <si>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</si>
  <si>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</si>
  <si>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</si>
  <si>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</si>
  <si>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</si>
  <si>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</si>
  <si>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</si>
  <si>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</si>
  <si>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</si>
  <si>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</si>
  <si>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</si>
  <si>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</si>
  <si>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</si>
  <si>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</si>
  <si>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</si>
  <si>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</si>
  <si>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</si>
  <si>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</si>
  <si>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</si>
  <si>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</si>
  <si>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</si>
  <si>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</si>
  <si>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</si>
  <si>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</si>
  <si>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</si>
  <si>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</si>
  <si>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</si>
  <si>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</si>
  <si>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</si>
  <si>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</si>
  <si>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</si>
  <si>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</si>
  <si>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</si>
  <si>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</si>
  <si>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</si>
  <si>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</si>
  <si>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</si>
  <si>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</si>
  <si>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</si>
  <si>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</si>
  <si>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</si>
  <si>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</si>
  <si>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</si>
  <si>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</si>
  <si>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</si>
  <si>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</si>
  <si>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</si>
  <si>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</si>
  <si>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</si>
  <si>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</si>
  <si>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</si>
  <si>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</si>
  <si>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</si>
  <si>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</si>
  <si>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</si>
  <si>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</si>
  <si>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</si>
  <si>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</si>
  <si>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</si>
  <si>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</si>
  <si>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</si>
  <si>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</si>
  <si>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</si>
  <si>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</si>
  <si>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</si>
  <si>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</si>
  <si>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</si>
  <si>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</si>
  <si>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</si>
  <si>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</si>
  <si>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</si>
  <si>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</si>
  <si>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</si>
  <si>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</si>
  <si>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</si>
  <si>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</si>
  <si>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</si>
  <si>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</si>
  <si>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</si>
  <si>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</si>
  <si>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</si>
  <si>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</si>
  <si>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</si>
  <si>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</si>
  <si>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</si>
  <si>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</si>
  <si>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</si>
  <si>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</si>
  <si>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</si>
  <si>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</si>
  <si>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</si>
  <si>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</si>
  <si>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</si>
  <si>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</si>
  <si>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</si>
  <si>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</si>
  <si>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</si>
  <si>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</si>
  <si>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</si>
  <si>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</si>
  <si>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</si>
  <si>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</si>
  <si>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</si>
  <si>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</si>
  <si>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</si>
  <si>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</si>
  <si>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</si>
  <si>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</si>
  <si>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</si>
  <si>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</si>
  <si>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</si>
  <si>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</si>
  <si>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</si>
  <si>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</si>
  <si>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</si>
  <si>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</si>
  <si>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</si>
  <si>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</si>
  <si>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</si>
  <si>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</si>
  <si>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</si>
  <si>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</si>
  <si>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</si>
  <si>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</si>
  <si>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</si>
  <si>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</si>
  <si>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</si>
  <si>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</si>
  <si>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</si>
  <si>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</si>
  <si>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</si>
  <si>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</si>
  <si>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</si>
  <si>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</si>
  <si>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</si>
  <si>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</si>
  <si>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</si>
  <si>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</si>
  <si>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</si>
  <si>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</si>
  <si>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</si>
  <si>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</si>
  <si>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</si>
  <si>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</si>
  <si>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</si>
  <si>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</si>
  <si>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</si>
  <si>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</si>
  <si>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</si>
  <si>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</si>
  <si>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</si>
  <si>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</si>
  <si>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</si>
  <si>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</si>
  <si>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</si>
  <si>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</si>
  <si>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</si>
  <si>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</si>
  <si>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</si>
  <si>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</si>
  <si>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</si>
  <si>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</si>
  <si>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</si>
  <si>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</si>
  <si>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</si>
  <si>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</si>
  <si>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</si>
  <si>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</si>
  <si>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</si>
  <si>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</si>
  <si>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</si>
  <si>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</si>
  <si>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</si>
  <si>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</si>
  <si>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</si>
  <si>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</si>
  <si>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</si>
  <si>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</si>
  <si>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</si>
  <si>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</si>
  <si>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</si>
  <si>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</si>
  <si>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</si>
  <si>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</si>
  <si>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</si>
  <si>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</si>
  <si>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</si>
  <si>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</si>
  <si>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</si>
  <si>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</si>
  <si>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</si>
  <si>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</si>
  <si>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</si>
  <si>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</si>
  <si>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</si>
  <si>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</si>
  <si>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</si>
  <si>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</si>
  <si>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</si>
  <si>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</si>
  <si>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</si>
  <si>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</si>
  <si>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</si>
  <si>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</si>
  <si>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</si>
  <si>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</si>
  <si>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</si>
  <si>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</si>
  <si>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</si>
  <si>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</si>
  <si>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</si>
  <si>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</si>
  <si>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</si>
  <si>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</si>
  <si>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</si>
  <si>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</si>
  <si>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</si>
  <si>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</si>
  <si>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</si>
  <si>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</si>
  <si>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</si>
  <si>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</si>
  <si>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</si>
  <si>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</si>
  <si>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</si>
  <si>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</si>
  <si>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</si>
  <si>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</si>
  <si>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</si>
  <si>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</si>
  <si>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</si>
  <si>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</si>
  <si>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</si>
  <si>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</si>
  <si>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</si>
  <si>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</si>
  <si>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</si>
  <si>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</si>
  <si>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</si>
  <si>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</si>
  <si>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</si>
  <si>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</si>
  <si>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</si>
  <si>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</si>
  <si>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</si>
  <si>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</si>
  <si>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</si>
  <si>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</si>
  <si>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</si>
  <si>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</si>
  <si>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</si>
  <si>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</si>
  <si>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</si>
  <si>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</si>
  <si>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</si>
  <si>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</si>
  <si>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</si>
  <si>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</si>
  <si>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</si>
  <si>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</si>
  <si>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</si>
  <si>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</si>
  <si>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</si>
  <si>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</si>
  <si>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</si>
  <si>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</si>
  <si>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</si>
  <si>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</si>
  <si>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</si>
  <si>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</si>
  <si>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</si>
  <si>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</si>
  <si>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</si>
  <si>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</si>
  <si>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</si>
  <si>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</si>
  <si>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</si>
  <si>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</si>
  <si>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</si>
  <si>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</si>
  <si>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</si>
  <si>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</si>
  <si>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</si>
  <si>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</si>
  <si>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</si>
  <si>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</si>
  <si>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</si>
  <si>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</si>
  <si>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</si>
  <si>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</si>
  <si>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</si>
  <si>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</si>
  <si>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</si>
  <si>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</si>
  <si>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</si>
  <si>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</si>
  <si>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</si>
  <si>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</si>
  <si>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</si>
  <si>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</si>
  <si>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</si>
  <si>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</si>
  <si>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</si>
  <si>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</si>
  <si>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</si>
  <si>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</si>
  <si>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</si>
  <si>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</si>
  <si>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</si>
  <si>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</si>
  <si>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</si>
  <si>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</si>
  <si>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</si>
  <si>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</si>
  <si>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</si>
  <si>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</si>
  <si>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</si>
  <si>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</si>
  <si>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</si>
  <si>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</si>
  <si>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</si>
  <si>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</si>
  <si>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</si>
  <si>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</si>
  <si>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</si>
  <si>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</si>
  <si>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</si>
  <si>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</si>
  <si>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</si>
  <si>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</si>
  <si>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</si>
  <si>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</si>
  <si>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</si>
  <si>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</si>
  <si>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</si>
  <si>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</si>
  <si>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</si>
  <si>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</si>
  <si>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</si>
  <si>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</si>
  <si>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</si>
  <si>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</si>
  <si>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</si>
  <si>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</si>
  <si>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</si>
  <si>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</si>
  <si>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</si>
  <si>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</si>
  <si>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</si>
  <si>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</si>
  <si>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</si>
  <si>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</si>
  <si>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</si>
  <si>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</si>
  <si>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</si>
  <si>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</si>
  <si>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</si>
  <si>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</si>
  <si>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</si>
  <si>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</si>
  <si>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</si>
  <si>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</si>
  <si>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</si>
  <si>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</si>
  <si>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</si>
  <si>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</si>
  <si>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</si>
  <si>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</si>
  <si>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</si>
  <si>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</si>
  <si>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</si>
  <si>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</si>
  <si>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</si>
  <si>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</si>
  <si>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</si>
  <si>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</si>
  <si>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</si>
  <si>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</si>
  <si>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</si>
  <si>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</si>
  <si>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</si>
  <si>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</si>
  <si>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</si>
  <si>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</si>
  <si>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</si>
  <si>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</si>
  <si>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</si>
  <si>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</si>
  <si>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</si>
  <si>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</si>
  <si>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</si>
  <si>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</si>
  <si>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</si>
  <si>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</si>
  <si>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</si>
  <si>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</si>
  <si>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</si>
  <si>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</si>
  <si>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</si>
  <si>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</si>
  <si>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</si>
  <si>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</si>
  <si>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</si>
  <si>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</si>
  <si>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</si>
  <si>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</si>
  <si>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</si>
  <si>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</si>
  <si>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</si>
  <si>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</si>
  <si>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</si>
  <si>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</si>
  <si>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</si>
  <si>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</si>
  <si>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</si>
  <si>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</si>
  <si>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</si>
  <si>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</si>
  <si>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</si>
  <si>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</si>
  <si>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</si>
  <si>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</si>
  <si>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</si>
  <si>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</si>
  <si>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</si>
  <si>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</si>
  <si>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</si>
  <si>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</si>
  <si>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</si>
  <si>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</si>
  <si>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</si>
  <si>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</si>
  <si>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</si>
  <si>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</si>
  <si>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</si>
  <si>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</si>
  <si>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</si>
  <si>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</si>
  <si>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</si>
  <si>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</si>
  <si>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</si>
  <si>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</si>
  <si>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</si>
  <si>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</si>
  <si>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</si>
  <si>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</si>
  <si>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</si>
  <si>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</si>
  <si>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</si>
  <si>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</si>
  <si>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</si>
  <si>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</si>
  <si>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</si>
  <si>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</si>
  <si>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</si>
  <si>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</si>
  <si>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</si>
  <si>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</si>
  <si>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</si>
  <si>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</si>
  <si>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</si>
  <si>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</si>
  <si>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</si>
  <si>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</si>
  <si>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</si>
  <si>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</si>
  <si>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</si>
  <si>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</si>
  <si>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</si>
  <si>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</si>
  <si>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</si>
  <si>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</si>
  <si>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</si>
  <si>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</si>
  <si>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</si>
  <si>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</si>
  <si>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</si>
  <si>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</si>
  <si>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</si>
  <si>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</si>
  <si>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</si>
  <si>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</si>
  <si>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</si>
  <si>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</si>
  <si>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</si>
  <si>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</si>
  <si>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</si>
  <si>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</si>
  <si>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</si>
  <si>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</si>
  <si>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</si>
  <si>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</si>
  <si>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</si>
  <si>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</si>
  <si>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</si>
  <si>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</si>
  <si>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</si>
  <si>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</si>
  <si>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</si>
  <si>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</si>
  <si>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</si>
  <si>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</si>
  <si>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</si>
  <si>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</si>
  <si>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</si>
  <si>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</si>
  <si>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</si>
  <si>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</si>
  <si>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</si>
  <si>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</si>
  <si>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</si>
  <si>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</si>
  <si>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</si>
  <si>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</si>
  <si>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</si>
  <si>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</si>
  <si>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</si>
  <si>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71.152.400-2</t>
  </si>
  <si>
    <t xml:space="preserve">Decreto Supremo Nº 444, de 04 de mayo de 1983, del Ministerio de Justicia. </t>
  </si>
  <si>
    <t xml:space="preserve">Protección y asistencia de personas de escasos recursos, cualquiera sea su edad, sexo o religión.
</t>
  </si>
  <si>
    <t>3 años en sus cargos.</t>
  </si>
  <si>
    <t xml:space="preserve">Presidenta: Irene del Carmen Arias Vielma, 
Directora Ejecutiva Interina:  Emilia Prosperina Baeza Ulloa  
</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</si>
  <si>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</si>
  <si>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</si>
  <si>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</si>
  <si>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</si>
  <si>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</si>
  <si>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</si>
  <si>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</si>
  <si>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</si>
  <si>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</si>
  <si>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</si>
  <si>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</si>
  <si>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</si>
  <si>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</si>
  <si>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</si>
  <si>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</si>
  <si>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</si>
  <si>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</si>
  <si>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</si>
  <si>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</si>
  <si>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</si>
  <si>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</si>
  <si>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</si>
  <si>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</si>
  <si>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</si>
  <si>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</si>
  <si>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</si>
  <si>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</si>
  <si>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</si>
  <si>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</si>
  <si>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</si>
  <si>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</si>
  <si>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</si>
  <si>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</si>
  <si>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</si>
  <si>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</si>
  <si>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</si>
  <si>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</si>
  <si>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</si>
  <si>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</si>
  <si>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</si>
  <si>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</si>
  <si>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</si>
  <si>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</si>
  <si>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</si>
  <si>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</si>
  <si>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</si>
  <si>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</si>
  <si>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</si>
  <si>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</si>
  <si>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</si>
  <si>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</si>
  <si>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</si>
  <si>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</si>
  <si>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</si>
  <si>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</si>
  <si>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</si>
  <si>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</si>
  <si>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</si>
  <si>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</si>
  <si>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</si>
  <si>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</si>
  <si>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</si>
  <si>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</si>
  <si>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</si>
  <si>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</si>
  <si>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</si>
  <si>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</si>
  <si>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</si>
  <si>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</si>
  <si>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500193380999, emitido con fecha 5 de septiembre de 2018, por el SRCeI.</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</si>
  <si>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</si>
  <si>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</si>
  <si>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9 de marzo de 2018 al 9 de marzo de 2022. Ello en atención a la disposición contenida en el Artículo Primero Transitorio de la escritura de constitución, por la cual el plazo se contabiliza desde el registro por parte del SRCEI, sin perjuicio de que el acto de constitución es del 21 de febrero de 2018.
Los miembros del Directorio deberán ser designados por los Fundadores, además de ser confirmados en sus cargos por los mismos, cada 2 años. (artículo 8° de los Estatutos).
</t>
  </si>
  <si>
    <t xml:space="preserve">María Luisa Hurtado Rozas, </t>
  </si>
  <si>
    <t>mlhurtado@iceph.cl</t>
  </si>
  <si>
    <t xml:space="preserve">4 Norte N° 557, Oficina 3, comuna de Viña del Mar.
Región de Valparaíso.
</t>
  </si>
  <si>
    <t>Fono: 986942195-323114350</t>
  </si>
  <si>
    <t>Se acompaña Certificado Financiero año 2017, aprobado por el Subdepartamento de Supervisión Financiera Nacional, según consta de Memorándum N° 145, de 1 de octubre de 2018 de dicho Subdepartamento.</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</si>
  <si>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</si>
  <si>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</si>
  <si>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</si>
  <si>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</si>
  <si>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</si>
  <si>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</si>
  <si>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</si>
  <si>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</si>
  <si>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</si>
  <si>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</si>
  <si>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</si>
  <si>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</si>
  <si>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</si>
  <si>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</si>
  <si>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</si>
  <si>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</si>
  <si>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</si>
  <si>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</si>
  <si>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</si>
  <si>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</si>
  <si>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</si>
  <si>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</si>
  <si>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</si>
  <si>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</si>
  <si>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</si>
  <si>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</si>
  <si>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</si>
  <si>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</si>
  <si>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</si>
  <si>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</si>
  <si>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</si>
  <si>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</si>
  <si>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</si>
  <si>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</si>
  <si>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</si>
  <si>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</si>
  <si>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</si>
  <si>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</si>
  <si>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</si>
  <si>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</si>
  <si>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</si>
  <si>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</si>
  <si>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</si>
  <si>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</si>
  <si>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</si>
  <si>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</si>
  <si>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</si>
  <si>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</si>
  <si>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</si>
  <si>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</si>
  <si>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</si>
  <si>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</si>
  <si>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</si>
  <si>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</si>
  <si>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</si>
  <si>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</si>
  <si>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</si>
  <si>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</si>
  <si>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</si>
  <si>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</si>
  <si>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</si>
  <si>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</si>
  <si>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</si>
  <si>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</si>
  <si>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</si>
  <si>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</si>
  <si>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</si>
  <si>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</si>
  <si>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</si>
  <si>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</si>
  <si>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</si>
  <si>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</si>
  <si>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</si>
  <si>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</si>
  <si>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</si>
  <si>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</si>
  <si>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</si>
  <si>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</si>
  <si>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</si>
  <si>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</si>
  <si>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</si>
  <si>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</si>
  <si>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</si>
  <si>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</si>
  <si>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</si>
  <si>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</si>
  <si>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</si>
  <si>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</si>
  <si>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</si>
  <si>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</si>
  <si>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</si>
  <si>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</si>
  <si>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</si>
  <si>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</si>
  <si>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</si>
  <si>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</si>
  <si>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</si>
  <si>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</si>
  <si>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</si>
  <si>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</si>
  <si>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</si>
  <si>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</si>
  <si>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</si>
  <si>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</si>
  <si>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</si>
  <si>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</si>
  <si>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</si>
  <si>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</si>
  <si>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</si>
  <si>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</si>
  <si>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</si>
  <si>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</si>
  <si>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</si>
  <si>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</si>
  <si>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</si>
  <si>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</si>
  <si>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</si>
  <si>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</si>
  <si>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</si>
  <si>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</si>
  <si>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</si>
  <si>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</si>
  <si>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</si>
  <si>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</si>
  <si>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</si>
  <si>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</si>
  <si>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</si>
  <si>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</si>
  <si>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</si>
  <si>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</si>
  <si>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</si>
  <si>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</si>
  <si>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</si>
  <si>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</si>
  <si>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</si>
  <si>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</si>
  <si>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</si>
  <si>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</si>
  <si>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</si>
  <si>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</si>
  <si>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</si>
  <si>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</si>
  <si>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</si>
  <si>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</si>
  <si>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</si>
  <si>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</si>
  <si>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</si>
  <si>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</si>
  <si>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</si>
  <si>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</si>
  <si>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</si>
  <si>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</si>
  <si>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</si>
  <si>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</si>
  <si>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</si>
  <si>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</si>
  <si>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</si>
  <si>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</si>
  <si>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</si>
  <si>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</si>
  <si>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</si>
  <si>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</si>
  <si>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</si>
  <si>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</si>
  <si>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</si>
  <si>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</si>
  <si>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</si>
  <si>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</si>
  <si>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</si>
  <si>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</si>
  <si>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</si>
  <si>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</si>
  <si>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</si>
  <si>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</si>
  <si>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</si>
  <si>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</si>
  <si>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</si>
  <si>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</si>
  <si>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</si>
  <si>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</si>
  <si>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</si>
  <si>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</si>
  <si>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</si>
  <si>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</si>
  <si>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</si>
  <si>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</si>
  <si>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</si>
  <si>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</si>
  <si>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</si>
  <si>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</si>
  <si>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</si>
  <si>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</si>
  <si>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</si>
  <si>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</si>
  <si>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</si>
  <si>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</si>
  <si>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</si>
  <si>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</si>
  <si>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</si>
  <si>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</si>
  <si>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</si>
  <si>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</si>
  <si>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</si>
  <si>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</si>
  <si>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</si>
  <si>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</si>
  <si>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</si>
  <si>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</si>
  <si>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</si>
  <si>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</si>
  <si>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</si>
  <si>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</si>
  <si>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</si>
  <si>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</si>
  <si>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</si>
  <si>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</si>
  <si>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</si>
  <si>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</si>
  <si>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</si>
  <si>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</si>
  <si>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</si>
  <si>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</si>
  <si>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</si>
  <si>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</si>
  <si>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</si>
  <si>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</si>
  <si>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</si>
  <si>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</si>
  <si>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</si>
  <si>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</si>
  <si>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</si>
  <si>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</si>
  <si>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</si>
  <si>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</si>
  <si>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</si>
  <si>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</si>
  <si>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</si>
  <si>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</si>
  <si>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</si>
  <si>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</si>
  <si>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</si>
  <si>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</si>
  <si>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</si>
  <si>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</si>
  <si>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</si>
  <si>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</si>
  <si>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</si>
  <si>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</si>
  <si>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</si>
  <si>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</si>
  <si>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</si>
  <si>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</si>
  <si>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</si>
  <si>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</si>
  <si>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</si>
  <si>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</si>
  <si>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</si>
  <si>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</si>
  <si>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</si>
  <si>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</si>
  <si>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</si>
  <si>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</si>
  <si>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</si>
  <si>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</si>
  <si>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</si>
  <si>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</si>
  <si>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</si>
  <si>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</si>
  <si>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</si>
  <si>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</si>
  <si>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</si>
  <si>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</si>
  <si>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</si>
  <si>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</si>
  <si>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</si>
  <si>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</si>
  <si>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</si>
  <si>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</si>
  <si>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</si>
  <si>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</si>
  <si>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</si>
  <si>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</si>
  <si>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</si>
  <si>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</si>
  <si>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</si>
  <si>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</si>
  <si>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</si>
  <si>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</si>
  <si>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</si>
  <si>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</si>
  <si>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</si>
  <si>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</si>
  <si>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</si>
  <si>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</si>
  <si>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</si>
  <si>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</si>
  <si>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</si>
  <si>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</si>
  <si>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</si>
  <si>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</si>
  <si>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</si>
  <si>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</si>
  <si>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</si>
  <si>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</si>
  <si>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</si>
  <si>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</si>
  <si>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Certificado de Vigencia, folio Nº 500180037875, de fecha 12 de abril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</si>
  <si>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</si>
  <si>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</si>
  <si>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</si>
  <si>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</si>
  <si>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</si>
  <si>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</si>
  <si>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</si>
  <si>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</si>
  <si>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</si>
  <si>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</si>
  <si>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</si>
  <si>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</si>
  <si>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</si>
  <si>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</si>
  <si>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</si>
  <si>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</si>
  <si>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</si>
  <si>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</si>
  <si>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</si>
  <si>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</si>
  <si>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</si>
  <si>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</si>
  <si>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</si>
  <si>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</si>
  <si>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</si>
  <si>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</si>
  <si>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</si>
  <si>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</si>
  <si>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</si>
  <si>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</si>
  <si>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</si>
  <si>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</si>
  <si>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</si>
  <si>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</si>
  <si>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</si>
  <si>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</si>
  <si>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</si>
  <si>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</si>
  <si>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</si>
  <si>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</si>
  <si>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</si>
  <si>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</si>
  <si>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</si>
  <si>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</si>
  <si>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</si>
  <si>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</si>
  <si>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</si>
  <si>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</si>
  <si>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</si>
  <si>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</si>
  <si>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</si>
  <si>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</si>
  <si>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</si>
  <si>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</si>
  <si>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</si>
  <si>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</si>
  <si>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</si>
  <si>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</si>
  <si>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</si>
  <si>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</si>
  <si>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</si>
  <si>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</si>
  <si>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</si>
  <si>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</si>
  <si>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</si>
  <si>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</si>
  <si>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</si>
  <si>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</si>
  <si>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</si>
  <si>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</si>
  <si>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</si>
  <si>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</si>
  <si>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</si>
  <si>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</si>
  <si>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</si>
  <si>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</si>
  <si>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</si>
  <si>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</si>
  <si>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</si>
  <si>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</si>
  <si>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</si>
  <si>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</si>
  <si>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</si>
  <si>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</si>
  <si>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</si>
  <si>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</si>
  <si>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</si>
  <si>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</si>
  <si>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</si>
  <si>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</si>
  <si>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</si>
  <si>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</si>
  <si>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</si>
  <si>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</si>
  <si>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</si>
  <si>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</si>
  <si>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</si>
  <si>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</si>
  <si>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</si>
  <si>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</si>
  <si>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</si>
  <si>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</si>
  <si>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</si>
  <si>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</si>
  <si>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</si>
  <si>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</si>
  <si>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</si>
  <si>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</si>
  <si>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</si>
  <si>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</si>
  <si>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</si>
  <si>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</si>
  <si>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</si>
  <si>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</si>
  <si>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</si>
  <si>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</si>
  <si>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</si>
  <si>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</si>
  <si>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</si>
  <si>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</si>
  <si>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</si>
  <si>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</si>
  <si>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</si>
  <si>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</si>
  <si>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</si>
  <si>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</si>
  <si>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</si>
  <si>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</si>
  <si>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</si>
  <si>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</si>
  <si>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</si>
  <si>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</si>
  <si>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</si>
  <si>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</si>
  <si>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</si>
  <si>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</si>
  <si>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</si>
  <si>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</si>
  <si>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</si>
  <si>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</si>
  <si>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</si>
  <si>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</si>
  <si>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</si>
  <si>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</si>
  <si>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</si>
  <si>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</si>
  <si>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</si>
  <si>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</si>
  <si>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</si>
  <si>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</si>
  <si>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</si>
  <si>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</si>
  <si>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</si>
  <si>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</si>
  <si>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</si>
  <si>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</si>
  <si>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</si>
  <si>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</si>
  <si>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</si>
  <si>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</si>
  <si>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</si>
  <si>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</si>
  <si>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</si>
  <si>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</si>
  <si>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</si>
  <si>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</si>
  <si>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</si>
  <si>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</si>
  <si>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</si>
  <si>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</si>
  <si>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</si>
  <si>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</si>
  <si>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</si>
  <si>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</si>
  <si>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</si>
  <si>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</si>
  <si>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</si>
  <si>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</si>
  <si>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</si>
  <si>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</si>
  <si>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</si>
  <si>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</si>
  <si>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</si>
  <si>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</si>
  <si>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</si>
  <si>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</si>
  <si>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</si>
  <si>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</si>
  <si>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</si>
  <si>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</si>
  <si>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</si>
  <si>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</si>
  <si>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</si>
  <si>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</si>
  <si>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</si>
  <si>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</si>
  <si>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</si>
  <si>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</si>
  <si>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</si>
  <si>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</si>
  <si>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Otorgada por el Decreto Exento N° 1152, de 18 de diciembre de 2003, del Ministerio de Justicia y Derechos Humanos.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</si>
  <si>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</si>
  <si>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Durarán cinco años en sus cargos</t>
  </si>
  <si>
    <t xml:space="preserve">56 - 229833243
</t>
  </si>
  <si>
    <t xml:space="preserve">anita.leal@pleyades.cl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</si>
  <si>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</si>
  <si>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</si>
  <si>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</si>
  <si>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</si>
  <si>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</si>
  <si>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</si>
  <si>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</si>
  <si>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</si>
  <si>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</si>
  <si>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</si>
  <si>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</si>
  <si>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</si>
  <si>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</si>
  <si>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</si>
  <si>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</si>
  <si>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</si>
  <si>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</si>
  <si>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</si>
  <si>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</si>
  <si>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</si>
  <si>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</si>
  <si>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</si>
  <si>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</si>
  <si>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</si>
  <si>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</si>
  <si>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</si>
  <si>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</si>
  <si>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</si>
  <si>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</si>
  <si>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</si>
  <si>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</si>
  <si>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</si>
  <si>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</si>
  <si>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</si>
  <si>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</si>
  <si>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</si>
  <si>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</si>
  <si>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</si>
  <si>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</si>
  <si>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</si>
  <si>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</si>
  <si>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</si>
  <si>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</si>
  <si>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</si>
  <si>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</si>
  <si>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</si>
  <si>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</si>
  <si>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</si>
  <si>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</si>
  <si>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</si>
  <si>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</si>
  <si>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</si>
  <si>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</si>
  <si>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</si>
  <si>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</si>
  <si>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</si>
  <si>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</si>
  <si>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</si>
  <si>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</si>
  <si>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</si>
  <si>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</si>
  <si>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</si>
  <si>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</si>
  <si>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</si>
  <si>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</si>
  <si>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</si>
  <si>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</si>
  <si>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</si>
  <si>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</si>
  <si>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</si>
  <si>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</si>
  <si>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</si>
  <si>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</si>
  <si>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</si>
  <si>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</si>
  <si>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</si>
  <si>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</si>
  <si>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</si>
  <si>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</si>
  <si>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</si>
  <si>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</si>
  <si>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</si>
  <si>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</si>
  <si>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</si>
  <si>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</si>
  <si>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</si>
  <si>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</si>
  <si>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</si>
  <si>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</si>
  <si>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</si>
  <si>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</si>
  <si>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</si>
  <si>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</si>
  <si>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</si>
  <si>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</si>
  <si>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</si>
  <si>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</si>
  <si>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</si>
  <si>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</si>
  <si>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</si>
  <si>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</si>
  <si>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</si>
  <si>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</si>
  <si>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</si>
  <si>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</si>
  <si>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</si>
  <si>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</si>
  <si>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</si>
  <si>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</si>
  <si>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</si>
  <si>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</si>
  <si>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</si>
  <si>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</si>
  <si>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</si>
  <si>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</si>
  <si>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</si>
  <si>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</si>
  <si>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</si>
  <si>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</si>
  <si>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</si>
  <si>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</si>
  <si>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</si>
  <si>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</si>
  <si>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</si>
  <si>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</si>
  <si>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</si>
  <si>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</si>
  <si>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</si>
  <si>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</si>
  <si>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</si>
  <si>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</si>
  <si>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</si>
  <si>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</si>
  <si>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</si>
  <si>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</si>
  <si>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</si>
  <si>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</si>
  <si>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</si>
  <si>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</si>
  <si>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</si>
  <si>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</si>
  <si>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</si>
  <si>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</si>
  <si>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</si>
  <si>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</si>
  <si>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</si>
  <si>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</si>
  <si>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</si>
  <si>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</si>
  <si>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</si>
  <si>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</si>
  <si>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</si>
  <si>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</si>
  <si>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</si>
  <si>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</si>
  <si>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</si>
  <si>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</si>
  <si>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</si>
  <si>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</si>
  <si>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</si>
  <si>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</si>
  <si>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</si>
  <si>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</si>
  <si>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</si>
  <si>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</si>
  <si>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</si>
  <si>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</si>
  <si>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</si>
  <si>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</si>
  <si>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</si>
  <si>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</si>
  <si>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</si>
  <si>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</si>
  <si>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</si>
  <si>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</si>
  <si>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</si>
  <si>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</si>
  <si>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</si>
  <si>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</si>
  <si>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</si>
  <si>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</si>
  <si>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</si>
  <si>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</si>
  <si>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</si>
  <si>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</si>
  <si>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</si>
  <si>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</si>
  <si>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</si>
  <si>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</si>
  <si>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</si>
  <si>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</si>
  <si>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</si>
  <si>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</si>
  <si>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</si>
  <si>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</si>
  <si>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</si>
  <si>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</si>
  <si>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</si>
  <si>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</si>
  <si>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</si>
  <si>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</si>
  <si>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</si>
  <si>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</si>
  <si>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</si>
  <si>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</si>
  <si>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</si>
  <si>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</si>
  <si>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</si>
  <si>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</si>
  <si>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</si>
  <si>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</si>
  <si>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</si>
  <si>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</si>
  <si>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</si>
  <si>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</si>
  <si>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</si>
  <si>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</si>
  <si>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</si>
  <si>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</si>
  <si>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</si>
  <si>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</si>
  <si>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</si>
  <si>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</si>
  <si>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</si>
  <si>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</si>
  <si>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</si>
  <si>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</si>
  <si>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</si>
  <si>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</si>
  <si>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</si>
  <si>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</si>
  <si>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</si>
  <si>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</si>
  <si>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</si>
  <si>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</si>
  <si>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</si>
  <si>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</si>
  <si>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</si>
  <si>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</si>
  <si>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</si>
  <si>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</si>
  <si>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</si>
  <si>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</si>
  <si>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</si>
  <si>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</si>
  <si>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</si>
  <si>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</si>
  <si>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</si>
  <si>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</si>
  <si>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</si>
  <si>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</si>
  <si>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</si>
  <si>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</si>
  <si>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</si>
  <si>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</si>
  <si>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</si>
  <si>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</si>
  <si>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</si>
  <si>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</si>
  <si>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</si>
  <si>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</si>
  <si>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</si>
  <si>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</si>
  <si>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</si>
  <si>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</si>
  <si>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</si>
  <si>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</si>
  <si>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</si>
  <si>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</si>
  <si>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</si>
  <si>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</si>
  <si>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</si>
  <si>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</si>
  <si>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</si>
  <si>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</si>
  <si>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</si>
  <si>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</si>
  <si>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</si>
  <si>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</si>
  <si>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</si>
  <si>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</si>
  <si>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</si>
  <si>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</si>
  <si>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</si>
  <si>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</si>
  <si>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</si>
  <si>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</si>
  <si>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</si>
  <si>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</si>
  <si>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</si>
  <si>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</si>
  <si>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Esmeralda Nº 607, Aysén.
</t>
  </si>
  <si>
    <t xml:space="preserve">
I. Municipalidad de Buin
</t>
  </si>
  <si>
    <t xml:space="preserve">Miguel Leonardo Araya Lobos </t>
  </si>
  <si>
    <t xml:space="preserve">Carlos Condell Nº415, comuna de Buin.
</t>
  </si>
  <si>
    <t>Fono 28218400,</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</si>
  <si>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</si>
  <si>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</si>
  <si>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</si>
  <si>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</si>
  <si>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</si>
  <si>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</si>
  <si>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</si>
  <si>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</si>
  <si>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</si>
  <si>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</si>
  <si>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</si>
  <si>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</si>
  <si>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</si>
  <si>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</si>
  <si>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</si>
  <si>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</si>
  <si>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</si>
  <si>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</si>
  <si>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</si>
  <si>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</si>
  <si>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</si>
  <si>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</si>
  <si>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</si>
  <si>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</si>
  <si>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</si>
  <si>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</si>
  <si>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</si>
  <si>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</si>
  <si>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</si>
  <si>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</si>
  <si>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</si>
  <si>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</si>
  <si>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</si>
  <si>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</si>
  <si>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</si>
  <si>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</si>
  <si>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</si>
  <si>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</si>
  <si>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</si>
  <si>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</si>
  <si>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</si>
  <si>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</si>
  <si>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</si>
  <si>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</si>
  <si>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</si>
  <si>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</si>
  <si>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</si>
  <si>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</si>
  <si>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</si>
  <si>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</si>
  <si>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</si>
  <si>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</si>
  <si>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</si>
  <si>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</si>
  <si>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</si>
  <si>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</si>
  <si>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</si>
  <si>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</si>
  <si>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</si>
  <si>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</si>
  <si>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</si>
  <si>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</si>
  <si>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</si>
  <si>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</si>
  <si>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</si>
  <si>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</si>
  <si>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</si>
  <si>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</si>
  <si>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</si>
  <si>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</si>
  <si>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</si>
  <si>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</si>
  <si>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</si>
  <si>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</si>
  <si>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</si>
  <si>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</si>
  <si>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</si>
  <si>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</si>
  <si>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</si>
  <si>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</si>
  <si>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</si>
  <si>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</si>
  <si>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</si>
  <si>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</si>
  <si>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</si>
  <si>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</si>
  <si>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</si>
  <si>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</si>
  <si>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</si>
  <si>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</si>
  <si>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</si>
  <si>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</si>
  <si>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</si>
  <si>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</si>
  <si>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</si>
  <si>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</si>
  <si>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</si>
  <si>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</si>
  <si>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</si>
  <si>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</si>
  <si>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</si>
  <si>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</si>
  <si>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</si>
  <si>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</si>
  <si>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</si>
  <si>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</si>
  <si>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</si>
  <si>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</si>
  <si>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</si>
  <si>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</si>
  <si>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</si>
  <si>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</si>
  <si>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</si>
  <si>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</si>
  <si>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</si>
  <si>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</si>
  <si>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</si>
  <si>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</si>
  <si>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</si>
  <si>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</si>
  <si>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</si>
  <si>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</si>
  <si>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</si>
  <si>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</si>
  <si>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</si>
  <si>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</si>
  <si>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</si>
  <si>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</si>
  <si>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</si>
  <si>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</si>
  <si>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</si>
  <si>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</si>
  <si>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</si>
  <si>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</si>
  <si>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</si>
  <si>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</si>
  <si>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</si>
  <si>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</si>
  <si>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</si>
  <si>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</si>
  <si>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</si>
  <si>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</si>
  <si>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</si>
  <si>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</si>
  <si>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</si>
  <si>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</si>
  <si>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</si>
  <si>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</si>
  <si>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</si>
  <si>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</si>
  <si>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</si>
  <si>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Pedro Miguel Ángel Castillo Díaz,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</si>
  <si>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</si>
  <si>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</si>
  <si>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</si>
  <si>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</si>
  <si>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</si>
  <si>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</si>
  <si>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</si>
  <si>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</si>
  <si>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</si>
  <si>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</si>
  <si>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</si>
  <si>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</si>
  <si>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</si>
  <si>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</si>
  <si>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</si>
  <si>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</si>
  <si>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</si>
  <si>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</si>
  <si>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</si>
  <si>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Chacabuco Nº 857, Copiapó, Tercera Región</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</si>
  <si>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</si>
  <si>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</si>
  <si>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</si>
  <si>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</si>
  <si>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</si>
  <si>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</si>
  <si>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</si>
  <si>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</si>
  <si>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</si>
  <si>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</si>
  <si>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</si>
  <si>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</si>
  <si>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</si>
  <si>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</si>
  <si>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</si>
  <si>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</si>
  <si>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</si>
  <si>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</si>
  <si>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</si>
  <si>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</si>
  <si>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</si>
  <si>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</si>
  <si>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</si>
  <si>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</si>
  <si>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</si>
  <si>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</si>
  <si>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</si>
  <si>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</si>
  <si>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</si>
  <si>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</si>
  <si>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</si>
  <si>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</si>
  <si>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</si>
  <si>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</si>
  <si>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</si>
  <si>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</si>
  <si>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</si>
  <si>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</si>
  <si>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</si>
  <si>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</si>
  <si>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</si>
  <si>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</si>
  <si>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</si>
  <si>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</si>
  <si>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</si>
  <si>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</si>
  <si>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</si>
  <si>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</si>
  <si>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</si>
  <si>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</si>
  <si>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</si>
  <si>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</si>
  <si>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</si>
  <si>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</si>
  <si>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</si>
  <si>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</si>
  <si>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</si>
  <si>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</si>
  <si>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</si>
  <si>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</si>
  <si>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</si>
  <si>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</si>
  <si>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</si>
  <si>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</si>
  <si>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</si>
  <si>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</si>
  <si>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</si>
  <si>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</si>
  <si>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</si>
  <si>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</si>
  <si>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</si>
  <si>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</si>
  <si>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</si>
  <si>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</si>
  <si>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</si>
  <si>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</si>
  <si>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</si>
  <si>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</si>
  <si>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</si>
  <si>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</si>
  <si>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</si>
  <si>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</si>
  <si>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</si>
  <si>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</si>
  <si>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</si>
  <si>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</si>
  <si>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</si>
  <si>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</si>
  <si>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</si>
  <si>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</si>
  <si>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</si>
  <si>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</si>
  <si>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</si>
  <si>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</si>
  <si>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</si>
  <si>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</si>
  <si>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</si>
  <si>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</si>
  <si>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</si>
  <si>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</si>
  <si>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</si>
  <si>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</si>
  <si>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</si>
  <si>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</si>
  <si>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</si>
  <si>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</si>
  <si>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</si>
  <si>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</si>
  <si>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</si>
  <si>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</si>
  <si>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</si>
  <si>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</si>
  <si>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</si>
  <si>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</si>
  <si>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</si>
  <si>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</si>
  <si>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</si>
  <si>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</si>
  <si>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</si>
  <si>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</si>
  <si>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</si>
  <si>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</si>
  <si>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</si>
  <si>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</si>
  <si>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</si>
  <si>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</si>
  <si>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</si>
  <si>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</si>
  <si>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</si>
  <si>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</si>
  <si>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</si>
  <si>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</si>
  <si>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</si>
  <si>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</si>
  <si>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</si>
  <si>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</si>
  <si>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</si>
  <si>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</si>
  <si>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</si>
  <si>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</si>
  <si>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</si>
  <si>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</si>
  <si>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</si>
  <si>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</si>
  <si>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</si>
  <si>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</si>
  <si>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</si>
  <si>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</si>
  <si>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</si>
  <si>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</si>
  <si>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</si>
  <si>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</si>
  <si>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</si>
  <si>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</si>
  <si>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</si>
  <si>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</si>
  <si>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</si>
  <si>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</si>
  <si>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</si>
  <si>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Trinidad del Carmen Rojas Augusto, </t>
  </si>
  <si>
    <t xml:space="preserve">Marathon Nº312, comuna de La Calera, quinta Región 
</t>
  </si>
  <si>
    <t>Fonos (33) 2381700, 2381701.</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</si>
  <si>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</si>
  <si>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</si>
  <si>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</si>
  <si>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</si>
  <si>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</si>
  <si>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</si>
  <si>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</si>
  <si>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</si>
  <si>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</si>
  <si>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</si>
  <si>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</si>
  <si>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</si>
  <si>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</si>
  <si>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</si>
  <si>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</si>
  <si>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</si>
  <si>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</si>
  <si>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</si>
  <si>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</si>
  <si>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</si>
  <si>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</si>
  <si>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</si>
  <si>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</si>
  <si>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</si>
  <si>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</si>
  <si>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</si>
  <si>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</si>
  <si>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</si>
  <si>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</si>
  <si>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</si>
  <si>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</si>
  <si>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</si>
  <si>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</si>
  <si>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</si>
  <si>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</si>
  <si>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</si>
  <si>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</si>
  <si>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</si>
  <si>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</si>
  <si>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</si>
  <si>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</si>
  <si>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</si>
  <si>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</si>
  <si>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</si>
  <si>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</si>
  <si>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</si>
  <si>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</si>
  <si>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</si>
  <si>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</si>
  <si>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</si>
  <si>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</si>
  <si>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</si>
  <si>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</si>
  <si>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</si>
  <si>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</si>
  <si>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</si>
  <si>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</si>
  <si>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</si>
  <si>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</si>
  <si>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</si>
  <si>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</si>
  <si>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</si>
  <si>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</si>
  <si>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</si>
  <si>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</si>
  <si>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</si>
  <si>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</si>
  <si>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</si>
  <si>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</si>
  <si>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</si>
  <si>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</si>
  <si>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</si>
  <si>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</si>
  <si>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</si>
  <si>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</si>
  <si>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</si>
  <si>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</si>
  <si>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</si>
  <si>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</si>
  <si>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</si>
  <si>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</si>
  <si>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</si>
  <si>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</si>
  <si>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</si>
  <si>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</si>
  <si>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</si>
  <si>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</si>
  <si>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</si>
  <si>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</si>
  <si>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</si>
  <si>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</si>
  <si>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</si>
  <si>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</si>
  <si>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</si>
  <si>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</si>
  <si>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</si>
  <si>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</si>
  <si>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</si>
  <si>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</si>
  <si>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</si>
  <si>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</si>
  <si>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</si>
  <si>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</si>
  <si>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</si>
  <si>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</si>
  <si>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</si>
  <si>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</si>
  <si>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</si>
  <si>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</si>
  <si>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</si>
  <si>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</si>
  <si>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</si>
  <si>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</si>
  <si>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</si>
  <si>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</si>
  <si>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</si>
  <si>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</si>
  <si>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</si>
  <si>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</si>
  <si>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</si>
  <si>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</si>
  <si>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</si>
  <si>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</si>
  <si>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</si>
  <si>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</si>
  <si>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</si>
  <si>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</si>
  <si>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</si>
  <si>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</si>
  <si>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</si>
  <si>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</si>
  <si>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</si>
  <si>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</si>
  <si>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</si>
  <si>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</si>
  <si>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</si>
  <si>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</si>
  <si>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</si>
  <si>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</si>
  <si>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</si>
  <si>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</si>
  <si>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</si>
  <si>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</si>
  <si>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</si>
  <si>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</si>
  <si>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</si>
  <si>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</si>
  <si>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</si>
  <si>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</si>
  <si>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</si>
  <si>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</si>
  <si>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</si>
  <si>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</si>
  <si>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</si>
  <si>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</si>
  <si>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</si>
  <si>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</si>
  <si>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</si>
  <si>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</si>
  <si>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</si>
  <si>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</si>
  <si>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</si>
  <si>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</si>
  <si>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</si>
  <si>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</si>
  <si>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</si>
  <si>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</si>
  <si>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</si>
  <si>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</si>
  <si>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</si>
  <si>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</si>
  <si>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</si>
  <si>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</si>
  <si>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</si>
  <si>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</si>
  <si>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</si>
  <si>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</si>
  <si>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</si>
  <si>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</si>
  <si>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</si>
  <si>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</si>
  <si>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</si>
  <si>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</si>
  <si>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</si>
  <si>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</si>
  <si>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</si>
  <si>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</si>
  <si>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</si>
  <si>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</si>
  <si>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</si>
  <si>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</si>
  <si>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</si>
  <si>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</si>
  <si>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</si>
  <si>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</si>
  <si>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</si>
  <si>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</si>
  <si>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</si>
  <si>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</si>
  <si>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</si>
  <si>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</si>
  <si>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</si>
  <si>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</si>
  <si>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</si>
  <si>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</si>
  <si>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</si>
  <si>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</si>
  <si>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</si>
  <si>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</si>
  <si>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</si>
  <si>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</si>
  <si>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</si>
  <si>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</si>
  <si>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</si>
  <si>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</si>
  <si>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</si>
  <si>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</si>
  <si>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</si>
  <si>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</si>
  <si>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</si>
  <si>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</si>
  <si>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</si>
  <si>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</si>
  <si>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</si>
  <si>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</si>
  <si>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</si>
  <si>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</si>
  <si>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</si>
  <si>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</si>
  <si>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</si>
  <si>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</si>
  <si>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</si>
  <si>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</si>
  <si>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</si>
  <si>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</si>
  <si>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</si>
  <si>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</si>
  <si>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</si>
  <si>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</si>
  <si>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</si>
  <si>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</si>
  <si>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</si>
  <si>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</si>
  <si>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</si>
  <si>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</si>
  <si>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</si>
  <si>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</si>
  <si>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</si>
  <si>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</si>
  <si>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</si>
  <si>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</si>
  <si>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</si>
  <si>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</si>
  <si>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</si>
  <si>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</si>
  <si>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</si>
  <si>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</si>
  <si>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</si>
  <si>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</si>
  <si>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</si>
  <si>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</si>
  <si>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</si>
  <si>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</si>
  <si>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</si>
  <si>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</si>
  <si>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</si>
  <si>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</si>
  <si>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</si>
  <si>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</si>
  <si>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</si>
  <si>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</si>
  <si>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</si>
  <si>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</si>
  <si>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</si>
  <si>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</si>
  <si>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</si>
  <si>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</si>
  <si>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</si>
  <si>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</si>
  <si>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</si>
  <si>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</si>
  <si>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lmunoz@perquenco.cl</t>
  </si>
  <si>
    <t xml:space="preserve">Calle Esmeralda Nº 470, comuna de Perquenco. Región de la Araucanía. 
</t>
  </si>
  <si>
    <t>Teléfono: 45-531026</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</si>
  <si>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</si>
  <si>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</si>
  <si>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</si>
  <si>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</si>
  <si>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</si>
  <si>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</si>
  <si>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</si>
  <si>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</si>
  <si>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</si>
  <si>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</si>
  <si>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</si>
  <si>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</si>
  <si>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</si>
  <si>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</si>
  <si>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</si>
  <si>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</si>
  <si>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</si>
  <si>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</si>
  <si>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</si>
  <si>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</si>
  <si>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</si>
  <si>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</si>
  <si>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</si>
  <si>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</si>
  <si>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</si>
  <si>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</si>
  <si>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</si>
  <si>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</si>
  <si>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</si>
  <si>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</si>
  <si>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</si>
  <si>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</si>
  <si>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</si>
  <si>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</si>
  <si>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</si>
  <si>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</si>
  <si>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</si>
  <si>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</si>
  <si>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</si>
  <si>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</si>
  <si>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</si>
  <si>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</si>
  <si>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</si>
  <si>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</si>
  <si>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</si>
  <si>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</si>
  <si>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</si>
  <si>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</si>
  <si>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</si>
  <si>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</si>
  <si>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</si>
  <si>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</si>
  <si>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</si>
  <si>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</si>
  <si>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</si>
  <si>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</si>
  <si>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</si>
  <si>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</si>
  <si>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</si>
  <si>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</si>
  <si>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</si>
  <si>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</si>
  <si>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</si>
  <si>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</si>
  <si>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</si>
  <si>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</si>
  <si>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</si>
  <si>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</si>
  <si>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</si>
  <si>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</si>
  <si>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</si>
  <si>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</si>
  <si>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</si>
  <si>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</si>
  <si>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</si>
  <si>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</si>
  <si>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</si>
  <si>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</si>
  <si>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</si>
  <si>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</si>
  <si>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</si>
  <si>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</si>
  <si>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</si>
  <si>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</si>
  <si>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</si>
  <si>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</si>
  <si>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</si>
  <si>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</si>
  <si>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</si>
  <si>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</si>
  <si>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</si>
  <si>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</si>
  <si>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</si>
  <si>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</si>
  <si>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</si>
  <si>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</si>
  <si>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</si>
  <si>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</si>
  <si>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</si>
  <si>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</si>
  <si>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</si>
  <si>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</si>
  <si>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</si>
  <si>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</si>
  <si>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</si>
  <si>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</si>
  <si>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</si>
  <si>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</si>
  <si>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</si>
  <si>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</si>
  <si>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</si>
  <si>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</si>
  <si>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</si>
  <si>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</si>
  <si>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</si>
  <si>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</si>
  <si>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</si>
  <si>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</si>
  <si>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</si>
  <si>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</si>
  <si>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</si>
  <si>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</si>
  <si>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</si>
  <si>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</si>
  <si>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</si>
  <si>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</si>
  <si>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</si>
  <si>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</si>
  <si>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</si>
  <si>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</si>
  <si>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</si>
  <si>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</si>
  <si>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</si>
  <si>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</si>
  <si>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</si>
  <si>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</si>
  <si>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</si>
  <si>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</si>
  <si>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</si>
  <si>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</si>
  <si>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</si>
  <si>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</si>
  <si>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</si>
  <si>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</si>
  <si>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</si>
  <si>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</si>
  <si>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</si>
  <si>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</si>
  <si>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</si>
  <si>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</si>
  <si>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</si>
  <si>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</si>
  <si>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</si>
  <si>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</si>
  <si>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</si>
  <si>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</si>
  <si>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I. Municipalidad de Renca
</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</si>
  <si>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</si>
  <si>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</si>
  <si>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</si>
  <si>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</si>
  <si>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</si>
  <si>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</si>
  <si>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</si>
  <si>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</si>
  <si>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</si>
  <si>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</si>
  <si>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</si>
  <si>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</si>
  <si>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</si>
  <si>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</si>
  <si>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</si>
  <si>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</si>
  <si>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</si>
  <si>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</si>
  <si>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</si>
  <si>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</si>
  <si>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</si>
  <si>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</si>
  <si>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</si>
  <si>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</si>
  <si>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</si>
  <si>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</si>
  <si>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</si>
  <si>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</si>
  <si>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</si>
  <si>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</si>
  <si>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</si>
  <si>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</si>
  <si>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</si>
  <si>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</si>
  <si>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</si>
  <si>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</si>
  <si>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</si>
  <si>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</si>
  <si>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</si>
  <si>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</si>
  <si>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</si>
  <si>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</si>
  <si>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</si>
  <si>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</si>
  <si>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</si>
  <si>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</si>
  <si>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</si>
  <si>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</si>
  <si>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</si>
  <si>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</si>
  <si>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</si>
  <si>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</si>
  <si>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</si>
  <si>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</si>
  <si>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</si>
  <si>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</si>
  <si>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</si>
  <si>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</si>
  <si>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</si>
  <si>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</si>
  <si>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</si>
  <si>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</si>
  <si>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</si>
  <si>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</si>
  <si>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</si>
  <si>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</si>
  <si>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</si>
  <si>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</si>
  <si>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</si>
  <si>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</si>
  <si>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</si>
  <si>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</si>
  <si>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</si>
  <si>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</si>
  <si>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</si>
  <si>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</si>
  <si>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</si>
  <si>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</si>
  <si>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</si>
  <si>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</si>
  <si>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</si>
  <si>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</si>
  <si>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</si>
  <si>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</si>
  <si>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</si>
  <si>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</si>
  <si>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</si>
  <si>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</si>
  <si>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</si>
  <si>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</si>
  <si>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</si>
  <si>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</si>
  <si>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</si>
  <si>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</si>
  <si>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</si>
  <si>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</si>
  <si>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</si>
  <si>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</si>
  <si>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</si>
  <si>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</si>
  <si>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</si>
  <si>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</si>
  <si>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</si>
  <si>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</si>
  <si>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</si>
  <si>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</si>
  <si>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</si>
  <si>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</si>
  <si>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</si>
  <si>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</si>
  <si>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</si>
  <si>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</si>
  <si>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</si>
  <si>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</si>
  <si>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</si>
  <si>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</si>
  <si>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</si>
  <si>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</si>
  <si>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</si>
  <si>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</si>
  <si>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</si>
  <si>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</si>
  <si>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</si>
  <si>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</si>
  <si>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</si>
  <si>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</si>
  <si>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</si>
  <si>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</si>
  <si>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</si>
  <si>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</si>
  <si>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</si>
  <si>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</si>
  <si>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</si>
  <si>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</si>
  <si>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</si>
  <si>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</si>
  <si>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</si>
  <si>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</si>
  <si>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</si>
  <si>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</si>
  <si>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</si>
  <si>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</si>
  <si>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</si>
  <si>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</si>
  <si>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</si>
  <si>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</si>
  <si>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</si>
  <si>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</si>
  <si>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</si>
  <si>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</si>
  <si>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</si>
  <si>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</si>
  <si>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</si>
  <si>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</si>
  <si>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</si>
  <si>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</si>
  <si>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</si>
  <si>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</si>
  <si>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</si>
  <si>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</si>
  <si>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</si>
  <si>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</si>
  <si>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</si>
  <si>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</si>
  <si>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</si>
  <si>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</si>
  <si>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</si>
  <si>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</si>
  <si>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</si>
  <si>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</si>
  <si>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</si>
  <si>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</si>
  <si>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</si>
  <si>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</si>
  <si>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</si>
  <si>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</si>
  <si>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</si>
  <si>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</si>
  <si>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</si>
  <si>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</si>
  <si>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</si>
  <si>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</si>
  <si>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</si>
  <si>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</si>
  <si>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</si>
  <si>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</si>
  <si>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</si>
  <si>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</si>
  <si>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</si>
  <si>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</si>
  <si>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</si>
  <si>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</si>
  <si>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</si>
  <si>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</si>
  <si>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</si>
  <si>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</si>
  <si>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</si>
  <si>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</si>
  <si>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</si>
  <si>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</si>
  <si>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 xml:space="preserve">Jorge Enrique Castro Múñoz, </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</si>
  <si>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</si>
  <si>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</si>
  <si>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</si>
  <si>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</si>
  <si>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</si>
  <si>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</si>
  <si>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</si>
  <si>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</si>
  <si>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</si>
  <si>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</si>
  <si>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</si>
  <si>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</si>
  <si>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</si>
  <si>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</si>
  <si>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</si>
  <si>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</si>
  <si>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</si>
  <si>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</si>
  <si>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</si>
  <si>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</si>
  <si>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</si>
  <si>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</si>
  <si>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</si>
  <si>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</si>
  <si>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</si>
  <si>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</si>
  <si>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</si>
  <si>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</si>
  <si>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</si>
  <si>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</si>
  <si>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</si>
  <si>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</si>
  <si>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</si>
  <si>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</si>
  <si>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</si>
  <si>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</si>
  <si>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</si>
  <si>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</si>
  <si>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</si>
  <si>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</si>
  <si>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</si>
  <si>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</si>
  <si>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</si>
  <si>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</si>
  <si>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</si>
  <si>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</si>
  <si>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</si>
  <si>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</si>
  <si>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</si>
  <si>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</si>
  <si>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</si>
  <si>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</si>
  <si>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Certificado de Vigencia de fecha 06 de mayo de 2015, emitido por el Servicio de Registro Civil e Identificación. Folio Nº 152063900</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</si>
  <si>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</si>
  <si>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</si>
  <si>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</si>
  <si>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</si>
  <si>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</si>
  <si>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</si>
  <si>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</si>
  <si>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</si>
  <si>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</si>
  <si>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</si>
  <si>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</si>
  <si>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</si>
  <si>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</si>
  <si>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</si>
  <si>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</si>
  <si>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</si>
  <si>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</si>
  <si>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</si>
  <si>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</si>
  <si>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</si>
  <si>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</si>
  <si>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</si>
  <si>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</si>
  <si>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</si>
  <si>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</si>
  <si>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</si>
  <si>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</si>
  <si>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</si>
  <si>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</si>
  <si>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</si>
  <si>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</si>
  <si>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</si>
  <si>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</si>
  <si>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</si>
  <si>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</si>
  <si>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</si>
  <si>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</si>
  <si>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</si>
  <si>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</si>
  <si>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</si>
  <si>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</si>
  <si>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</si>
  <si>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</si>
  <si>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</si>
  <si>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</si>
  <si>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</si>
  <si>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</si>
  <si>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</si>
  <si>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</si>
  <si>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</si>
  <si>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</si>
  <si>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</si>
  <si>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</si>
  <si>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</si>
  <si>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</si>
  <si>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</si>
  <si>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</si>
  <si>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</si>
  <si>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</si>
  <si>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</si>
  <si>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</si>
  <si>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</si>
  <si>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</si>
  <si>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</si>
  <si>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</si>
  <si>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</si>
  <si>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</si>
  <si>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</si>
  <si>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</si>
  <si>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</si>
  <si>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</si>
  <si>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</si>
  <si>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</si>
  <si>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</si>
  <si>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</si>
  <si>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</si>
  <si>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</si>
  <si>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</si>
  <si>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</si>
  <si>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</si>
  <si>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</si>
  <si>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</si>
  <si>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</si>
  <si>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</si>
  <si>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</si>
  <si>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</si>
  <si>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</si>
  <si>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</si>
  <si>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</si>
  <si>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</si>
  <si>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</si>
  <si>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</si>
  <si>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</si>
  <si>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</si>
  <si>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</si>
  <si>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</si>
  <si>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</si>
  <si>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</si>
  <si>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</si>
  <si>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</si>
  <si>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</si>
  <si>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</si>
  <si>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</si>
  <si>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</si>
  <si>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</si>
  <si>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</si>
  <si>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</si>
  <si>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</si>
  <si>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</si>
  <si>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</si>
  <si>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</si>
  <si>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</si>
  <si>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</si>
  <si>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</si>
  <si>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</si>
  <si>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</si>
  <si>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</si>
  <si>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</si>
  <si>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</si>
  <si>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</si>
  <si>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</si>
  <si>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</si>
  <si>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</si>
  <si>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</si>
  <si>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</si>
  <si>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</si>
  <si>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</si>
  <si>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</si>
  <si>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</si>
  <si>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</si>
  <si>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</si>
  <si>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</si>
  <si>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</si>
  <si>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</si>
  <si>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</si>
  <si>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</si>
  <si>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</si>
  <si>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</si>
  <si>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</si>
  <si>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</si>
  <si>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</si>
  <si>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</si>
  <si>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</si>
  <si>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</si>
  <si>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</si>
  <si>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</si>
  <si>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</si>
  <si>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</si>
  <si>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</si>
  <si>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</si>
  <si>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</si>
  <si>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</si>
  <si>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</si>
  <si>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</si>
  <si>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</si>
  <si>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</si>
  <si>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</si>
  <si>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</si>
  <si>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</si>
  <si>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</si>
  <si>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</si>
  <si>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</si>
  <si>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</si>
  <si>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</si>
  <si>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</si>
  <si>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</si>
  <si>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</si>
  <si>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</si>
  <si>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</si>
  <si>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</si>
  <si>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</si>
  <si>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</si>
  <si>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</si>
  <si>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</si>
  <si>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</si>
  <si>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</si>
  <si>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</si>
  <si>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</si>
  <si>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</si>
  <si>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</si>
  <si>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</si>
  <si>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</si>
  <si>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</si>
  <si>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</si>
  <si>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</si>
  <si>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</si>
  <si>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</si>
  <si>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</si>
  <si>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</si>
  <si>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</si>
  <si>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</si>
  <si>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</si>
  <si>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</si>
  <si>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</si>
  <si>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</si>
  <si>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</si>
  <si>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</si>
  <si>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</si>
  <si>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</si>
  <si>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</si>
  <si>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</si>
  <si>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</si>
  <si>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</si>
  <si>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</si>
  <si>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</si>
  <si>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</si>
  <si>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</si>
  <si>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</si>
  <si>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</si>
  <si>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</si>
  <si>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</si>
  <si>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</si>
  <si>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</si>
  <si>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</si>
  <si>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</si>
  <si>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</si>
  <si>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</si>
  <si>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</si>
  <si>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</si>
  <si>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</si>
  <si>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</si>
  <si>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</si>
  <si>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</si>
  <si>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</si>
  <si>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</si>
  <si>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</si>
  <si>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</si>
  <si>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</si>
  <si>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</si>
  <si>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</si>
  <si>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</si>
  <si>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</si>
  <si>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</si>
  <si>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</si>
  <si>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</si>
  <si>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</si>
  <si>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</si>
  <si>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</si>
  <si>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</si>
  <si>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</si>
  <si>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</si>
  <si>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</si>
  <si>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</si>
  <si>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</si>
  <si>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</si>
  <si>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</si>
  <si>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</si>
  <si>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</si>
  <si>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</si>
  <si>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</si>
  <si>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</si>
  <si>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</si>
  <si>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</si>
  <si>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</si>
  <si>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</si>
  <si>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</si>
  <si>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</si>
  <si>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</si>
  <si>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</si>
  <si>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</si>
  <si>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</si>
  <si>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</si>
  <si>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</si>
  <si>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</si>
  <si>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</si>
  <si>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</si>
  <si>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</si>
  <si>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</si>
  <si>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</si>
  <si>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</si>
  <si>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</si>
  <si>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</si>
  <si>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</si>
  <si>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</si>
  <si>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</si>
  <si>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</si>
  <si>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</si>
  <si>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</si>
  <si>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</si>
  <si>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</si>
  <si>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</si>
  <si>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</si>
  <si>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</si>
  <si>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</si>
  <si>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</si>
  <si>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</si>
  <si>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</si>
  <si>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</si>
  <si>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</si>
  <si>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</si>
  <si>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</si>
  <si>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</si>
  <si>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</si>
  <si>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</si>
  <si>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</si>
  <si>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</si>
  <si>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</si>
  <si>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</si>
  <si>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</si>
  <si>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</si>
  <si>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</si>
  <si>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</si>
  <si>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</si>
  <si>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</si>
  <si>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</si>
  <si>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</si>
  <si>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</si>
  <si>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</si>
  <si>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</si>
  <si>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</si>
  <si>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</si>
  <si>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</si>
  <si>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</si>
  <si>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</si>
  <si>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</si>
  <si>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</si>
  <si>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</si>
  <si>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</si>
  <si>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</si>
  <si>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</si>
  <si>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</si>
  <si>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</si>
  <si>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</si>
  <si>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</si>
  <si>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</si>
  <si>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</si>
  <si>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</si>
  <si>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</si>
  <si>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</si>
  <si>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</si>
  <si>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</si>
  <si>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</si>
  <si>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</si>
  <si>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</si>
  <si>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</si>
  <si>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</si>
  <si>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</si>
  <si>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</si>
  <si>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</si>
  <si>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</si>
  <si>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</si>
  <si>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</si>
  <si>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</si>
  <si>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</si>
  <si>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</si>
  <si>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</si>
  <si>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</si>
  <si>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</si>
  <si>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</si>
  <si>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</si>
  <si>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</si>
  <si>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</si>
  <si>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</si>
  <si>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</si>
  <si>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</si>
  <si>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</si>
  <si>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</si>
  <si>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</si>
  <si>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</si>
  <si>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</si>
  <si>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</si>
  <si>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</si>
  <si>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</si>
  <si>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</si>
  <si>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</si>
  <si>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</si>
  <si>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</si>
  <si>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</si>
  <si>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</si>
  <si>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</si>
  <si>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</si>
  <si>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</si>
  <si>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</si>
  <si>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</si>
  <si>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</si>
  <si>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</si>
  <si>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</si>
  <si>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</si>
  <si>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</si>
  <si>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</si>
  <si>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</si>
  <si>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</si>
  <si>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</si>
  <si>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</si>
  <si>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</si>
  <si>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</si>
  <si>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</si>
  <si>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</si>
  <si>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</si>
  <si>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</si>
  <si>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</si>
  <si>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</si>
  <si>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</si>
  <si>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</si>
  <si>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</si>
  <si>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</si>
  <si>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</si>
  <si>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</si>
  <si>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</si>
  <si>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</si>
  <si>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</si>
  <si>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</si>
  <si>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</si>
  <si>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</si>
  <si>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</si>
  <si>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</si>
  <si>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</si>
  <si>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</si>
  <si>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</si>
  <si>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</si>
  <si>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</si>
  <si>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</si>
  <si>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</si>
  <si>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</si>
  <si>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</si>
  <si>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</si>
  <si>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</si>
  <si>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</si>
  <si>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</si>
  <si>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</si>
  <si>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</si>
  <si>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</si>
  <si>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</si>
  <si>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</si>
  <si>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</si>
  <si>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</si>
  <si>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</si>
  <si>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</si>
  <si>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</si>
  <si>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</si>
  <si>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</si>
  <si>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</si>
  <si>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</si>
  <si>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</si>
  <si>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</si>
  <si>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</si>
  <si>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</si>
  <si>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</si>
  <si>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</si>
  <si>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</si>
  <si>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</si>
  <si>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</si>
  <si>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</si>
  <si>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</si>
  <si>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</si>
  <si>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</si>
  <si>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</si>
  <si>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</si>
  <si>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</si>
  <si>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</si>
  <si>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</si>
  <si>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</si>
  <si>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</si>
  <si>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</si>
  <si>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</si>
  <si>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</si>
  <si>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</si>
  <si>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</si>
  <si>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</si>
  <si>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</si>
  <si>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</si>
  <si>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</si>
  <si>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</si>
  <si>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</si>
  <si>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</si>
  <si>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</si>
  <si>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</si>
  <si>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</si>
  <si>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</si>
  <si>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</si>
  <si>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</si>
  <si>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</si>
  <si>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</si>
  <si>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</si>
  <si>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</si>
  <si>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</si>
  <si>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</si>
  <si>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</si>
  <si>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</si>
  <si>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</si>
  <si>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</si>
  <si>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</si>
  <si>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</si>
  <si>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</si>
  <si>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</si>
  <si>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</si>
  <si>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</si>
  <si>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</si>
  <si>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</si>
  <si>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</si>
  <si>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</si>
  <si>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</si>
  <si>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</si>
  <si>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</si>
  <si>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</si>
  <si>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</si>
  <si>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</si>
  <si>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</si>
  <si>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</si>
  <si>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</si>
  <si>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</si>
  <si>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</si>
  <si>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</si>
  <si>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</si>
  <si>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</si>
  <si>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</si>
  <si>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</si>
  <si>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</si>
  <si>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</si>
  <si>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</si>
  <si>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</si>
  <si>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</si>
  <si>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</si>
  <si>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</si>
  <si>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</si>
  <si>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</si>
  <si>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</si>
  <si>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</si>
  <si>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</si>
  <si>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</si>
  <si>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</si>
  <si>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</si>
  <si>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</si>
  <si>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</si>
  <si>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</si>
  <si>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</si>
  <si>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</si>
  <si>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</si>
  <si>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</si>
  <si>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</si>
  <si>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</si>
  <si>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</si>
  <si>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</si>
  <si>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</si>
  <si>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</si>
  <si>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</si>
  <si>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</si>
  <si>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</si>
  <si>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</si>
  <si>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</si>
  <si>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</si>
  <si>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</si>
  <si>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</si>
  <si>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</si>
  <si>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</si>
  <si>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</si>
  <si>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</si>
  <si>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</si>
  <si>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</si>
  <si>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</si>
  <si>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</si>
  <si>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</si>
  <si>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</si>
  <si>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</si>
  <si>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</si>
  <si>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</si>
  <si>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</si>
  <si>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</si>
  <si>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</si>
  <si>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</si>
  <si>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</si>
  <si>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</si>
  <si>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</si>
  <si>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</si>
  <si>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</si>
  <si>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</si>
  <si>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</si>
  <si>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</si>
  <si>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</si>
  <si>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</si>
  <si>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</si>
  <si>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</si>
  <si>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</si>
  <si>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</si>
  <si>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</si>
  <si>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</si>
  <si>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</si>
  <si>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</si>
  <si>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</si>
  <si>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</si>
  <si>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</si>
  <si>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</si>
  <si>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</si>
  <si>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</si>
  <si>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</si>
  <si>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</si>
  <si>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</si>
  <si>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</si>
  <si>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</si>
  <si>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</si>
  <si>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</si>
  <si>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</si>
  <si>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</si>
  <si>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</si>
  <si>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</si>
  <si>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</si>
  <si>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</si>
  <si>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</si>
  <si>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</si>
  <si>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</si>
  <si>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</si>
  <si>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</si>
  <si>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</si>
  <si>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</si>
  <si>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</si>
  <si>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</si>
  <si>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</si>
  <si>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</si>
  <si>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</si>
  <si>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</si>
  <si>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</si>
  <si>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</si>
  <si>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</si>
  <si>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</si>
  <si>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</si>
  <si>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</si>
  <si>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</si>
  <si>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</si>
  <si>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</si>
  <si>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</si>
  <si>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</si>
  <si>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</si>
  <si>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</si>
  <si>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</si>
  <si>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</si>
  <si>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</si>
  <si>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</si>
  <si>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</si>
  <si>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</si>
  <si>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</si>
  <si>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</si>
  <si>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</si>
  <si>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</si>
  <si>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</si>
  <si>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</si>
  <si>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</si>
  <si>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</si>
  <si>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</si>
  <si>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</si>
  <si>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</si>
  <si>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</si>
  <si>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</si>
  <si>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</si>
  <si>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</si>
  <si>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</si>
  <si>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</si>
  <si>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</si>
  <si>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</si>
  <si>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</si>
  <si>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</si>
  <si>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</si>
  <si>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</si>
  <si>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</si>
  <si>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</si>
  <si>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</si>
  <si>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</si>
  <si>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</si>
  <si>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</si>
  <si>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</si>
  <si>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</si>
  <si>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</si>
  <si>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</si>
  <si>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</si>
  <si>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</si>
  <si>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</si>
  <si>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</si>
  <si>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</si>
  <si>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</si>
  <si>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</si>
  <si>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</si>
  <si>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</si>
  <si>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</si>
  <si>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</si>
  <si>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</si>
  <si>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</si>
  <si>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</si>
  <si>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</si>
  <si>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</si>
  <si>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</si>
  <si>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</si>
  <si>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</si>
  <si>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</si>
  <si>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</si>
  <si>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</si>
  <si>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</si>
  <si>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</si>
  <si>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</si>
  <si>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</si>
  <si>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</si>
  <si>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</si>
  <si>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</si>
  <si>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</si>
  <si>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</si>
  <si>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</si>
  <si>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</si>
  <si>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</si>
  <si>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</si>
  <si>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</si>
  <si>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</si>
  <si>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</si>
  <si>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</si>
  <si>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</si>
  <si>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</si>
  <si>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</si>
  <si>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</si>
  <si>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</si>
  <si>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</si>
  <si>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</si>
  <si>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</si>
  <si>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</si>
  <si>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</si>
  <si>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</si>
  <si>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</si>
  <si>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</si>
  <si>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</si>
  <si>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</si>
  <si>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</si>
  <si>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</si>
  <si>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</si>
  <si>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</si>
  <si>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</si>
  <si>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</si>
  <si>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</si>
  <si>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</si>
  <si>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</si>
  <si>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</si>
  <si>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</si>
  <si>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</si>
  <si>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</si>
  <si>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</si>
  <si>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</si>
  <si>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</si>
  <si>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</si>
  <si>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</si>
  <si>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</si>
  <si>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</si>
  <si>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</si>
  <si>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</si>
  <si>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</si>
  <si>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</si>
  <si>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</si>
  <si>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</si>
  <si>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</si>
  <si>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</si>
  <si>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</si>
  <si>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</si>
  <si>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</si>
  <si>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</si>
  <si>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</si>
  <si>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</si>
  <si>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</si>
  <si>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</si>
  <si>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</si>
  <si>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</si>
  <si>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</si>
  <si>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</si>
  <si>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</si>
  <si>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</si>
  <si>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</si>
  <si>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</si>
  <si>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</si>
  <si>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</si>
  <si>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</si>
  <si>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</si>
  <si>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</si>
  <si>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</si>
  <si>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</si>
  <si>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</si>
  <si>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</si>
  <si>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</si>
  <si>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</si>
  <si>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</si>
  <si>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</si>
  <si>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</si>
  <si>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</si>
  <si>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</si>
  <si>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</si>
  <si>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</si>
  <si>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</si>
  <si>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</si>
  <si>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</si>
  <si>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</si>
  <si>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</si>
  <si>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</si>
  <si>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</si>
  <si>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</si>
  <si>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</si>
  <si>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</si>
  <si>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</si>
  <si>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</si>
  <si>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</si>
  <si>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</si>
  <si>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</si>
  <si>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</si>
  <si>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</si>
  <si>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</si>
  <si>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</si>
  <si>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</si>
  <si>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</si>
  <si>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</si>
  <si>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</si>
  <si>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</si>
  <si>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</si>
  <si>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</si>
  <si>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</si>
  <si>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</si>
  <si>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</si>
  <si>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</si>
  <si>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</si>
  <si>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</si>
  <si>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</si>
  <si>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</si>
  <si>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</si>
  <si>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</si>
  <si>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</si>
  <si>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</si>
  <si>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</si>
  <si>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</si>
  <si>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</si>
  <si>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</si>
  <si>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</si>
  <si>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</si>
  <si>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</si>
  <si>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</si>
  <si>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</si>
  <si>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</si>
  <si>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</si>
  <si>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</si>
  <si>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</si>
  <si>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</si>
  <si>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</si>
  <si>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</si>
  <si>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</si>
  <si>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</si>
  <si>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</si>
  <si>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</si>
  <si>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</si>
  <si>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</si>
  <si>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</si>
  <si>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</si>
  <si>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</si>
  <si>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</si>
  <si>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</si>
  <si>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</si>
  <si>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</si>
  <si>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</si>
  <si>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</si>
  <si>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</si>
  <si>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</si>
  <si>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</si>
  <si>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</si>
  <si>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</si>
  <si>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</si>
  <si>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</si>
  <si>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</si>
  <si>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</si>
  <si>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</si>
  <si>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</si>
  <si>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</si>
  <si>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</si>
  <si>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</si>
  <si>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</si>
  <si>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</si>
  <si>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</si>
  <si>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</si>
  <si>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</si>
  <si>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</si>
  <si>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</si>
  <si>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</si>
  <si>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</si>
  <si>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</si>
  <si>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</si>
  <si>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</si>
  <si>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</si>
  <si>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</si>
  <si>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</si>
  <si>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</si>
  <si>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</si>
  <si>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</si>
  <si>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</si>
  <si>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</si>
  <si>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</si>
  <si>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</si>
  <si>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</si>
  <si>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</si>
  <si>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</si>
  <si>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</si>
  <si>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</si>
  <si>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</si>
  <si>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</si>
  <si>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</si>
  <si>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</si>
  <si>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</si>
  <si>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</si>
  <si>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</si>
  <si>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</si>
  <si>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</si>
  <si>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</si>
  <si>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</si>
  <si>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</si>
  <si>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</si>
  <si>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</si>
  <si>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</si>
  <si>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</si>
  <si>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</si>
  <si>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</si>
  <si>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</si>
  <si>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</si>
  <si>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</si>
  <si>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</si>
  <si>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</si>
  <si>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</si>
  <si>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</si>
  <si>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</si>
  <si>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</si>
  <si>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</si>
  <si>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</si>
  <si>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</si>
  <si>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</si>
  <si>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</si>
  <si>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</si>
  <si>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</si>
  <si>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</si>
  <si>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</si>
  <si>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</si>
  <si>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</si>
  <si>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</si>
  <si>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</si>
  <si>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</si>
  <si>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</si>
  <si>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</si>
  <si>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</si>
  <si>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</si>
  <si>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</si>
  <si>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</si>
  <si>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</si>
  <si>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</si>
  <si>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</si>
  <si>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</si>
  <si>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</si>
  <si>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</si>
  <si>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</si>
  <si>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</si>
  <si>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</si>
  <si>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</si>
  <si>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</si>
  <si>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</si>
  <si>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</si>
  <si>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</si>
  <si>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</si>
  <si>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</si>
  <si>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</si>
  <si>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</si>
  <si>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</si>
  <si>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</si>
  <si>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</si>
  <si>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</si>
  <si>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</si>
  <si>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</si>
  <si>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</si>
  <si>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</si>
  <si>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</si>
  <si>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</si>
  <si>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</si>
  <si>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</si>
  <si>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</si>
  <si>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</si>
  <si>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</si>
  <si>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</si>
  <si>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</si>
  <si>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</si>
  <si>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</si>
  <si>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</si>
  <si>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</si>
  <si>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</si>
  <si>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</si>
  <si>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</si>
  <si>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</si>
  <si>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</si>
  <si>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</si>
  <si>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</si>
  <si>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</si>
  <si>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</si>
  <si>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</si>
  <si>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</si>
  <si>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</si>
  <si>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</si>
  <si>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</si>
  <si>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</si>
  <si>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</si>
  <si>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</si>
  <si>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</si>
  <si>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</si>
  <si>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</si>
  <si>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</si>
  <si>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</si>
  <si>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</si>
  <si>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</si>
  <si>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</si>
  <si>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</si>
  <si>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</si>
  <si>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</si>
  <si>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</si>
  <si>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</si>
  <si>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</si>
  <si>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</si>
  <si>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</si>
  <si>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</si>
  <si>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</si>
  <si>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</si>
  <si>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</si>
  <si>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</si>
  <si>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</si>
  <si>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</si>
  <si>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</si>
  <si>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</si>
  <si>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</si>
  <si>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</si>
  <si>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</si>
  <si>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</si>
  <si>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</si>
  <si>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</si>
  <si>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</si>
  <si>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</si>
  <si>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</si>
  <si>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</si>
  <si>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</si>
  <si>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</si>
  <si>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</si>
  <si>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</si>
  <si>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</si>
  <si>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</si>
  <si>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</si>
  <si>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</si>
  <si>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</si>
  <si>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</si>
  <si>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</si>
  <si>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</si>
  <si>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</si>
  <si>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</si>
  <si>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</si>
  <si>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</si>
  <si>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</si>
  <si>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</si>
  <si>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</si>
  <si>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</si>
  <si>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</si>
  <si>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</si>
  <si>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</si>
  <si>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</si>
  <si>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</si>
  <si>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</si>
  <si>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</si>
  <si>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</si>
  <si>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</si>
  <si>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</si>
  <si>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</si>
  <si>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</si>
  <si>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</si>
  <si>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</si>
  <si>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</si>
  <si>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</si>
  <si>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</si>
  <si>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</si>
  <si>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</si>
  <si>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</si>
  <si>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</si>
  <si>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</si>
  <si>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</si>
  <si>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</si>
  <si>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</si>
  <si>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</si>
  <si>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</si>
  <si>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</si>
  <si>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</si>
  <si>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</si>
  <si>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</si>
  <si>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</si>
  <si>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</si>
  <si>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</si>
  <si>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</si>
  <si>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</si>
  <si>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</si>
  <si>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</si>
  <si>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</si>
  <si>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</si>
  <si>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</si>
  <si>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</si>
  <si>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</si>
  <si>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</si>
  <si>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</si>
  <si>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</si>
  <si>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</si>
  <si>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</si>
  <si>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</si>
  <si>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</si>
  <si>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</si>
  <si>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</si>
  <si>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</si>
  <si>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</si>
  <si>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</si>
  <si>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</si>
  <si>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</si>
  <si>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</si>
  <si>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</si>
  <si>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</si>
  <si>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</si>
  <si>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</si>
  <si>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</si>
  <si>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</si>
  <si>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</si>
  <si>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</si>
  <si>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</si>
  <si>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</si>
  <si>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</si>
  <si>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</si>
  <si>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</si>
  <si>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</si>
  <si>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</si>
  <si>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</si>
  <si>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</si>
  <si>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</si>
  <si>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</si>
  <si>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</si>
  <si>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</si>
  <si>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</si>
  <si>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</si>
  <si>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</si>
  <si>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</si>
  <si>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</si>
  <si>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</si>
  <si>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</si>
  <si>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</si>
  <si>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</si>
  <si>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</si>
  <si>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</si>
  <si>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</si>
  <si>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</si>
  <si>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</si>
  <si>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</si>
  <si>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</si>
  <si>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</si>
  <si>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</si>
  <si>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</si>
  <si>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</si>
  <si>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</si>
  <si>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</si>
  <si>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</si>
  <si>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</si>
  <si>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</si>
  <si>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</si>
  <si>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</si>
  <si>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</si>
  <si>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</si>
  <si>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</si>
  <si>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</si>
  <si>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</si>
  <si>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</si>
  <si>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</si>
  <si>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</si>
  <si>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</si>
  <si>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</si>
  <si>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</si>
  <si>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</si>
  <si>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</si>
  <si>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</si>
  <si>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</si>
  <si>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</si>
  <si>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</si>
  <si>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</si>
  <si>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</si>
  <si>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</si>
  <si>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</si>
  <si>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</si>
  <si>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</si>
  <si>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</si>
  <si>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</si>
  <si>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</si>
  <si>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</si>
  <si>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</si>
  <si>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</si>
  <si>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</si>
  <si>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</si>
  <si>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</si>
  <si>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</si>
  <si>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</si>
  <si>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</si>
  <si>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</si>
  <si>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</si>
  <si>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</si>
  <si>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</si>
  <si>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</si>
  <si>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</si>
  <si>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</si>
  <si>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</si>
  <si>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</si>
  <si>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</si>
  <si>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</si>
  <si>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</si>
  <si>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</si>
  <si>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</si>
  <si>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</si>
  <si>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</si>
  <si>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</si>
  <si>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</si>
  <si>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</si>
  <si>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</si>
  <si>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</si>
  <si>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</si>
  <si>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</si>
  <si>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</si>
  <si>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</si>
  <si>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</si>
  <si>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</si>
  <si>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</si>
  <si>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</si>
  <si>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</si>
  <si>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</si>
  <si>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</si>
  <si>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</si>
  <si>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</si>
  <si>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</si>
  <si>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</si>
  <si>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</si>
  <si>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</si>
  <si>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</si>
  <si>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</si>
  <si>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</si>
  <si>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</si>
  <si>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</si>
  <si>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</si>
  <si>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</si>
  <si>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</si>
  <si>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</si>
  <si>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</si>
  <si>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</si>
  <si>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</si>
  <si>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</si>
  <si>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</si>
  <si>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</si>
  <si>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</si>
  <si>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</si>
  <si>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</si>
  <si>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</si>
  <si>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</si>
  <si>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</si>
  <si>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</si>
  <si>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</si>
  <si>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</si>
  <si>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</si>
  <si>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</si>
  <si>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</si>
  <si>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</si>
  <si>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</si>
  <si>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</si>
  <si>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</si>
  <si>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</si>
  <si>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</si>
  <si>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</si>
  <si>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</si>
  <si>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</si>
  <si>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</si>
  <si>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</si>
  <si>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</si>
  <si>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</si>
  <si>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</si>
  <si>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</si>
  <si>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</si>
  <si>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</si>
  <si>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</si>
  <si>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</si>
  <si>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</si>
  <si>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</si>
  <si>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</si>
  <si>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</si>
  <si>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</si>
  <si>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</si>
  <si>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</si>
  <si>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</si>
  <si>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</si>
  <si>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</si>
  <si>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</si>
  <si>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</si>
  <si>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</si>
  <si>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</si>
  <si>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</si>
  <si>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</si>
  <si>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</si>
  <si>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</si>
  <si>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</si>
  <si>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</si>
  <si>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</si>
  <si>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</si>
  <si>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</si>
  <si>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</si>
  <si>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</si>
  <si>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</si>
  <si>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</si>
  <si>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</si>
  <si>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</si>
  <si>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</si>
  <si>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</si>
  <si>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</si>
  <si>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</si>
  <si>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</si>
  <si>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</si>
  <si>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</si>
  <si>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</si>
  <si>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</si>
  <si>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</si>
  <si>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</si>
  <si>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</si>
  <si>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</si>
  <si>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</si>
  <si>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</si>
  <si>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</si>
  <si>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</si>
  <si>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</si>
  <si>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</si>
  <si>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</si>
  <si>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</si>
  <si>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</si>
  <si>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</si>
  <si>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</si>
  <si>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</si>
  <si>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</si>
  <si>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</si>
  <si>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</si>
  <si>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</si>
  <si>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</si>
  <si>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</si>
  <si>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</si>
  <si>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</si>
  <si>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</si>
  <si>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</si>
  <si>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</si>
  <si>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</si>
  <si>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</si>
  <si>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</si>
  <si>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</si>
  <si>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</si>
  <si>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</si>
  <si>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</si>
  <si>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</si>
  <si>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</si>
  <si>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</si>
  <si>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</si>
  <si>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</si>
  <si>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</si>
  <si>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</si>
  <si>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</si>
  <si>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</si>
  <si>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</si>
  <si>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</si>
  <si>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</si>
  <si>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</si>
  <si>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</si>
  <si>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</si>
  <si>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</si>
  <si>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</si>
  <si>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</si>
  <si>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</si>
  <si>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</si>
  <si>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</si>
  <si>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</si>
  <si>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</si>
  <si>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</si>
  <si>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</si>
  <si>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</si>
  <si>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</si>
  <si>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</si>
  <si>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</si>
  <si>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</si>
  <si>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</si>
  <si>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</si>
  <si>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</si>
  <si>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</si>
  <si>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</si>
  <si>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</si>
  <si>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</si>
  <si>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</si>
  <si>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</si>
  <si>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</si>
  <si>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</si>
  <si>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</si>
  <si>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</si>
  <si>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</si>
  <si>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</si>
  <si>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</si>
  <si>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</si>
  <si>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</si>
  <si>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</si>
  <si>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</si>
  <si>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</si>
  <si>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</si>
  <si>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</si>
  <si>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</si>
  <si>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</si>
  <si>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</si>
  <si>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</si>
  <si>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</si>
  <si>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</si>
  <si>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</si>
  <si>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</si>
  <si>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</si>
  <si>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</si>
  <si>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</si>
  <si>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</si>
  <si>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</si>
  <si>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</si>
  <si>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</si>
  <si>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</si>
  <si>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</si>
  <si>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</si>
  <si>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</si>
  <si>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</si>
  <si>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</si>
  <si>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</si>
  <si>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</si>
  <si>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</si>
  <si>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</si>
  <si>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</si>
  <si>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</si>
  <si>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</si>
  <si>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</si>
  <si>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</si>
  <si>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</si>
  <si>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</si>
  <si>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</si>
  <si>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</si>
  <si>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</si>
  <si>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</si>
  <si>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</si>
  <si>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</si>
  <si>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</si>
  <si>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</si>
  <si>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</si>
  <si>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</si>
  <si>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</si>
  <si>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</si>
  <si>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</si>
  <si>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</si>
  <si>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</si>
  <si>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</si>
  <si>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</si>
  <si>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</si>
  <si>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</si>
  <si>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</si>
  <si>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</si>
  <si>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</si>
  <si>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</si>
  <si>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</si>
  <si>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</si>
  <si>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</si>
  <si>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</si>
  <si>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</si>
  <si>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</si>
  <si>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</si>
  <si>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</si>
  <si>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</si>
  <si>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</si>
  <si>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</si>
  <si>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</si>
  <si>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</si>
  <si>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</si>
  <si>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</si>
  <si>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</si>
  <si>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</si>
  <si>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</si>
  <si>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</si>
  <si>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</si>
  <si>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</si>
  <si>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</si>
  <si>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</si>
  <si>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</si>
  <si>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</si>
  <si>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</si>
  <si>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</si>
  <si>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</si>
  <si>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</si>
  <si>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</si>
  <si>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</si>
  <si>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</si>
  <si>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</si>
  <si>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</si>
  <si>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</si>
  <si>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</si>
  <si>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</si>
  <si>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</si>
  <si>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</si>
  <si>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</si>
  <si>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</si>
  <si>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</si>
  <si>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</si>
  <si>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</si>
  <si>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</si>
  <si>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</si>
  <si>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</si>
  <si>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</si>
  <si>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</si>
  <si>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</si>
  <si>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</si>
  <si>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</si>
  <si>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</si>
  <si>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</si>
  <si>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</si>
  <si>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</si>
  <si>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</si>
  <si>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</si>
  <si>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</si>
  <si>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</si>
  <si>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</si>
  <si>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</si>
  <si>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</si>
  <si>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</si>
  <si>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</si>
  <si>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</si>
  <si>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</si>
  <si>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</si>
  <si>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</si>
  <si>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</si>
  <si>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</si>
  <si>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</si>
  <si>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</si>
  <si>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</si>
  <si>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</si>
  <si>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</si>
  <si>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</si>
  <si>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</si>
  <si>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</si>
  <si>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</si>
  <si>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</si>
  <si>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</si>
  <si>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</si>
  <si>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</si>
  <si>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</si>
  <si>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</si>
  <si>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</si>
  <si>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</si>
  <si>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</si>
  <si>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</si>
  <si>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</si>
  <si>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</si>
  <si>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</si>
  <si>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</si>
  <si>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</si>
  <si>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</si>
  <si>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</si>
  <si>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</si>
  <si>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</si>
  <si>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</si>
  <si>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</si>
  <si>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</si>
  <si>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</si>
  <si>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</si>
  <si>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</si>
  <si>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</si>
  <si>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</si>
  <si>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</si>
  <si>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</si>
  <si>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</si>
  <si>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</si>
  <si>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</si>
  <si>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</si>
  <si>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</si>
  <si>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</si>
  <si>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</si>
  <si>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</si>
  <si>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</si>
  <si>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</si>
  <si>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</si>
  <si>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</si>
  <si>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</si>
  <si>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</si>
  <si>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</si>
  <si>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</si>
  <si>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</si>
  <si>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</si>
  <si>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</si>
  <si>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</si>
  <si>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</si>
  <si>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</si>
  <si>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</si>
  <si>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</si>
  <si>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</si>
  <si>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</si>
  <si>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</si>
  <si>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</si>
  <si>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</si>
  <si>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</si>
  <si>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</si>
  <si>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</si>
  <si>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</si>
  <si>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</si>
  <si>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</si>
  <si>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</si>
  <si>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</si>
  <si>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</si>
  <si>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</si>
  <si>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</si>
  <si>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</si>
  <si>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</si>
  <si>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</si>
  <si>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</si>
  <si>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</si>
  <si>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</si>
  <si>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</si>
  <si>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</si>
  <si>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</si>
  <si>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</si>
  <si>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</si>
  <si>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</si>
  <si>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</si>
  <si>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</si>
  <si>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</si>
  <si>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</si>
  <si>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</si>
  <si>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</si>
  <si>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</si>
  <si>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</si>
  <si>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</si>
  <si>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</si>
  <si>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</si>
  <si>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</si>
  <si>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</si>
  <si>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</si>
  <si>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</si>
  <si>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</si>
  <si>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</si>
  <si>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</si>
  <si>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</si>
  <si>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</si>
  <si>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</si>
  <si>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</si>
  <si>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</si>
  <si>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</si>
  <si>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</si>
  <si>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</si>
  <si>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</si>
  <si>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</si>
  <si>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</si>
  <si>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</si>
  <si>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</si>
  <si>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</si>
  <si>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</si>
  <si>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</si>
  <si>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</si>
  <si>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</si>
  <si>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</si>
  <si>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</si>
  <si>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</si>
  <si>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</si>
  <si>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</si>
  <si>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</si>
  <si>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</si>
  <si>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</si>
  <si>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</si>
  <si>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</si>
  <si>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</si>
  <si>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</si>
  <si>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</si>
  <si>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</si>
  <si>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</si>
  <si>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</si>
  <si>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</si>
  <si>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</si>
  <si>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</si>
  <si>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</si>
  <si>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</si>
  <si>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</si>
  <si>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</si>
  <si>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</si>
  <si>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</si>
  <si>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</si>
  <si>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</si>
  <si>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</si>
  <si>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</si>
  <si>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</si>
  <si>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</si>
  <si>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</si>
  <si>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</si>
  <si>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</si>
  <si>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</si>
  <si>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</si>
  <si>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</si>
  <si>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</si>
  <si>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</si>
  <si>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</si>
  <si>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</si>
  <si>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</si>
  <si>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</si>
  <si>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</si>
  <si>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</si>
  <si>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</si>
  <si>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</si>
  <si>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</si>
  <si>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</si>
  <si>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 xml:space="preserve">Rector: Luis Leonidas Pinto Faverio,
</t>
  </si>
  <si>
    <t>Dieciocho Nº 161, comuna de Santiago, Región Metropolitana.</t>
  </si>
  <si>
    <t xml:space="preserve">Se acompaña certificado financiero correspondiente al año 2013, aprobado por el Departamento de Administración y Finanzas. </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</si>
  <si>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</si>
  <si>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</si>
  <si>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</si>
  <si>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</si>
  <si>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</si>
  <si>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</si>
  <si>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</si>
  <si>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</si>
  <si>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</si>
  <si>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</si>
  <si>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</si>
  <si>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</si>
  <si>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</si>
  <si>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</si>
  <si>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</si>
  <si>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</si>
  <si>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</si>
  <si>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</si>
  <si>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</si>
  <si>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</si>
  <si>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</si>
  <si>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</si>
  <si>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</si>
  <si>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</si>
  <si>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</si>
  <si>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</si>
  <si>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</si>
  <si>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</si>
  <si>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</si>
  <si>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</si>
  <si>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</si>
  <si>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</si>
  <si>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</si>
  <si>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</si>
  <si>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</si>
  <si>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</si>
  <si>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</si>
  <si>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</si>
  <si>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</si>
  <si>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</si>
  <si>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</si>
  <si>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</si>
  <si>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</si>
  <si>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</si>
  <si>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</si>
  <si>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</si>
  <si>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</si>
  <si>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</si>
  <si>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</si>
  <si>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</si>
  <si>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</si>
  <si>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</si>
  <si>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</si>
  <si>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</si>
  <si>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</si>
  <si>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</si>
  <si>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</si>
  <si>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</si>
  <si>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</si>
  <si>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</si>
  <si>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</si>
  <si>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</si>
  <si>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</si>
  <si>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</si>
  <si>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</si>
  <si>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</si>
  <si>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</si>
  <si>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</si>
  <si>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</si>
  <si>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</si>
  <si>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</si>
  <si>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</si>
  <si>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</si>
  <si>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</si>
  <si>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</si>
  <si>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</si>
  <si>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</si>
  <si>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</si>
  <si>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</si>
  <si>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</si>
  <si>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</si>
  <si>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</si>
  <si>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</si>
  <si>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</si>
  <si>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</si>
  <si>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</si>
  <si>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</si>
  <si>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</si>
  <si>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</si>
  <si>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</si>
  <si>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Certificado de directorio de persona jurídica sin fines de lucro, fue con fecha 07 de mayo de 2014, bajo el Nº de inscripción 34347. 
Certificado de Vigencia de Persona Jurídica Sin Fines de Lucro, de fecha 10 de junio de 2014.
</t>
  </si>
  <si>
    <t xml:space="preserve">Según certificado de vigencia de fecha 27-02-2014:
Presidente: Mónica Díaz Leiva  RUT:8.864.806-4
Secretario: Francisca Zaldívar Hurtado               RUT:7.366.052-1
Tesorero: Gloria Leal Suazo: RUT:11.974.640-k.
Directores:
1º Patricia Laredo Chupan                          
 RUT: 14.640.657-2
2°  María Luisa Rodríguez Atilano              RUT:14.596.508-K
3º María Elena Vásquez Rodríguez RUT: 14.714.401-6
4º Carlos Muñoz Reyes RUT: 12.706.760-0
5º Ana Cortez Salas RUT: 10.981.303-6
6º Paula Roloff González RUT: 13.916.275-7 
</t>
  </si>
  <si>
    <t>Duraran hasta el año 2016</t>
  </si>
  <si>
    <t>Del 26 de abril del 2013 al 26 de abril del 2016.</t>
  </si>
  <si>
    <t xml:space="preserve">Patricia Laredo Chupan                          
</t>
  </si>
  <si>
    <t xml:space="preserve">Barnechea N º 320, Comuna de Independencia. </t>
  </si>
  <si>
    <t>Se acompaña certificado financiero año 2013, el cual se remitió al Subdepartamento de  Supervisión Financiera del SENAME, para su revisión.</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</si>
  <si>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</si>
  <si>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</si>
  <si>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</si>
  <si>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</si>
  <si>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</si>
  <si>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</si>
  <si>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</si>
  <si>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</si>
  <si>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</si>
  <si>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</si>
  <si>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</si>
  <si>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</si>
  <si>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</si>
  <si>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</si>
  <si>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</si>
  <si>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</si>
  <si>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</si>
  <si>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</si>
  <si>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</si>
  <si>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</si>
  <si>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</si>
  <si>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</si>
  <si>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</si>
  <si>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</si>
  <si>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</si>
  <si>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</si>
  <si>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</si>
  <si>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</si>
  <si>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</si>
  <si>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</si>
  <si>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</si>
  <si>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</si>
  <si>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</si>
  <si>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</si>
  <si>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</si>
  <si>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</si>
  <si>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</si>
  <si>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</si>
  <si>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</si>
  <si>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</si>
  <si>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</si>
  <si>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</si>
  <si>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</si>
  <si>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</si>
  <si>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</si>
  <si>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</si>
  <si>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</si>
  <si>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</si>
  <si>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</si>
  <si>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</si>
  <si>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</si>
  <si>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</si>
  <si>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</si>
  <si>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</si>
  <si>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</si>
  <si>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</si>
  <si>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</si>
  <si>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</si>
  <si>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</si>
  <si>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</si>
  <si>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</si>
  <si>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</si>
  <si>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</si>
  <si>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</si>
  <si>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</si>
  <si>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</si>
  <si>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</si>
  <si>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</si>
  <si>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</si>
  <si>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</si>
  <si>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</si>
  <si>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</si>
  <si>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</si>
  <si>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</si>
  <si>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</si>
  <si>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</si>
  <si>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</si>
  <si>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</si>
  <si>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</si>
  <si>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Américo Vespucio Norte 0601, Quilicura.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</si>
  <si>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</si>
  <si>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</si>
  <si>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</si>
  <si>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</si>
  <si>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</si>
  <si>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</si>
  <si>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</si>
  <si>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</si>
  <si>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</si>
  <si>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</si>
  <si>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</si>
  <si>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</si>
  <si>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</si>
  <si>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</si>
  <si>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</si>
  <si>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</si>
  <si>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</si>
  <si>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</si>
  <si>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</si>
  <si>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</si>
  <si>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</si>
  <si>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</si>
  <si>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</si>
  <si>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</si>
  <si>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</si>
  <si>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</si>
  <si>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</si>
  <si>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</si>
  <si>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</si>
  <si>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</si>
  <si>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</si>
  <si>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</si>
  <si>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</si>
  <si>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</si>
  <si>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</si>
  <si>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</si>
  <si>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</si>
  <si>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</si>
  <si>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</si>
  <si>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</si>
  <si>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</si>
  <si>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</si>
  <si>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</si>
  <si>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</si>
  <si>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</si>
  <si>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</si>
  <si>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</si>
  <si>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</si>
  <si>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</si>
  <si>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</si>
  <si>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</si>
  <si>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</si>
  <si>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</si>
  <si>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</si>
  <si>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</si>
  <si>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</si>
  <si>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</si>
  <si>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</si>
  <si>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</si>
  <si>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</si>
  <si>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</si>
  <si>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</si>
  <si>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</si>
  <si>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</si>
  <si>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</si>
  <si>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</si>
  <si>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</si>
  <si>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</si>
  <si>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</si>
  <si>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</si>
  <si>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</si>
  <si>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</si>
  <si>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</si>
  <si>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</si>
  <si>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</si>
  <si>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</si>
  <si>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</si>
  <si>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</si>
  <si>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</si>
  <si>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</si>
  <si>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</si>
  <si>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</si>
  <si>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</si>
  <si>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</si>
  <si>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</si>
  <si>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</si>
  <si>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</si>
  <si>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</si>
  <si>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</si>
  <si>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</si>
  <si>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</si>
  <si>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</si>
  <si>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</si>
  <si>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</si>
  <si>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</si>
  <si>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</si>
  <si>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</si>
  <si>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</si>
  <si>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</si>
  <si>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</si>
  <si>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</si>
  <si>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</si>
  <si>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</si>
  <si>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</si>
  <si>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</si>
  <si>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</si>
  <si>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</si>
  <si>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</si>
  <si>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</si>
  <si>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</si>
  <si>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</si>
  <si>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</si>
  <si>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</si>
  <si>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</si>
  <si>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</si>
  <si>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</si>
  <si>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</si>
  <si>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</si>
  <si>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</si>
  <si>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</si>
  <si>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</si>
  <si>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</si>
  <si>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</si>
  <si>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</si>
  <si>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</si>
  <si>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</si>
  <si>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</si>
  <si>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</si>
  <si>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</si>
  <si>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</si>
  <si>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</si>
  <si>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</si>
  <si>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</si>
  <si>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</si>
  <si>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</si>
  <si>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</si>
  <si>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</si>
  <si>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</si>
  <si>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</si>
  <si>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</si>
  <si>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</si>
  <si>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</si>
  <si>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</si>
  <si>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</si>
  <si>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</si>
  <si>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</si>
  <si>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</si>
  <si>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</si>
  <si>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</si>
  <si>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</si>
  <si>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</si>
  <si>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</si>
  <si>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</si>
  <si>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</si>
  <si>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</si>
  <si>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</si>
  <si>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</si>
  <si>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</si>
  <si>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</si>
  <si>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</si>
  <si>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</si>
  <si>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</si>
  <si>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</si>
  <si>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</si>
  <si>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</si>
  <si>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</si>
  <si>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</si>
  <si>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</si>
  <si>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</si>
  <si>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</si>
  <si>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</si>
  <si>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</si>
  <si>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</si>
  <si>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</si>
  <si>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</si>
  <si>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</si>
  <si>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</si>
  <si>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</si>
  <si>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</si>
  <si>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</si>
  <si>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</si>
  <si>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</si>
  <si>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</si>
  <si>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</si>
  <si>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</si>
  <si>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</si>
  <si>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</si>
  <si>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</si>
  <si>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</si>
  <si>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</si>
  <si>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</si>
  <si>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</si>
  <si>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</si>
  <si>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</si>
  <si>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</si>
  <si>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</si>
  <si>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</si>
  <si>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</si>
  <si>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</si>
  <si>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</si>
  <si>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</si>
  <si>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</si>
  <si>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</si>
  <si>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</si>
  <si>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</si>
  <si>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</si>
  <si>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</si>
  <si>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</si>
  <si>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</si>
  <si>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</si>
  <si>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</si>
  <si>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</si>
  <si>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</si>
  <si>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</si>
  <si>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</si>
  <si>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</si>
  <si>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</si>
  <si>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</si>
  <si>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</si>
  <si>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</si>
  <si>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</si>
  <si>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</si>
  <si>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</si>
  <si>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</si>
  <si>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</si>
  <si>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</si>
  <si>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</si>
  <si>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</si>
  <si>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</si>
  <si>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</si>
  <si>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</si>
  <si>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</si>
  <si>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</si>
  <si>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</si>
  <si>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</si>
  <si>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</si>
  <si>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</si>
  <si>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</si>
  <si>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</si>
  <si>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</si>
  <si>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</si>
  <si>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</si>
  <si>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</si>
  <si>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</si>
  <si>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</si>
  <si>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</si>
  <si>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</si>
  <si>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</si>
  <si>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</si>
  <si>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</si>
  <si>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 xml:space="preserve">Juan Esteban Maass Vivanco.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</si>
  <si>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</si>
  <si>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</si>
  <si>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</si>
  <si>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</si>
  <si>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</si>
  <si>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</si>
  <si>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</si>
  <si>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</si>
  <si>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</si>
  <si>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</si>
  <si>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</si>
  <si>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Se adjuntan antecedentes financieros actualizados al año 2018, aprobados por el Sub departamento de Supervisión Nacional. 
</t>
  </si>
  <si>
    <t>: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</si>
  <si>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</si>
  <si>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</si>
  <si>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</si>
  <si>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</si>
  <si>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</si>
  <si>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</si>
  <si>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</si>
  <si>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</si>
  <si>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</si>
  <si>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</si>
  <si>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</si>
  <si>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</si>
  <si>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</si>
  <si>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</si>
  <si>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</si>
  <si>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</si>
  <si>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</si>
  <si>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</si>
  <si>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</si>
  <si>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</si>
  <si>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</si>
  <si>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</si>
  <si>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</si>
  <si>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</si>
  <si>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</si>
  <si>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</si>
  <si>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</si>
  <si>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</si>
  <si>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</si>
  <si>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</si>
  <si>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</si>
  <si>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</si>
  <si>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</si>
  <si>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</si>
  <si>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</si>
  <si>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</si>
  <si>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</si>
  <si>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</si>
  <si>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</si>
  <si>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</si>
  <si>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</si>
  <si>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John Paul Hernández, Pasaporte EEUU N° 546129340
Delegación de Poderes del Directorio (actúa individualmente):
Annette Viola Scifres, 
Facultades expresas de representante legal designado por Directorio
Marcelo Rodrigo Marcón
</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</si>
  <si>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</si>
  <si>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</si>
  <si>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</si>
  <si>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</si>
  <si>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</si>
  <si>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</si>
  <si>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</si>
  <si>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</si>
  <si>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</si>
  <si>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</si>
  <si>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</si>
  <si>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</si>
  <si>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</si>
  <si>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</si>
  <si>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</si>
  <si>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</si>
  <si>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</si>
  <si>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</si>
  <si>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</si>
  <si>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</si>
  <si>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</si>
  <si>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</si>
  <si>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Presidente: Iván Campos Aravena
Directores:
Paulo Ariztía Benoit
Juan Eduardo González Dölz,  
Enrique Tobar Reyes, 
Rolando Terra Yañez
</t>
  </si>
  <si>
    <t xml:space="preserve">De 28 de Abril de 2010 hasta el 28 de Abril de 2012.
Última designación Gerente General: 28 de junio de 2018. 
</t>
  </si>
  <si>
    <t xml:space="preserve">Presidente: Iván Campos Aravena
Gerente General: César José Araos Aguirre,
</t>
  </si>
  <si>
    <t xml:space="preserve">Fono:652336252- 997293345
</t>
  </si>
  <si>
    <t>E mail: losmuermosresidenciarenacer@gmail.com- alcalde@muermos.cl</t>
  </si>
  <si>
    <t xml:space="preserve">Presidente: Emilio Rafael González Burgos  
</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</si>
  <si>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</si>
  <si>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</si>
  <si>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</si>
  <si>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</si>
  <si>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</si>
  <si>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</si>
  <si>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</si>
  <si>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</si>
  <si>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</si>
  <si>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</si>
  <si>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</si>
  <si>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</si>
  <si>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</si>
  <si>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</si>
  <si>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</si>
  <si>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</si>
  <si>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</si>
  <si>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</si>
  <si>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</si>
  <si>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</si>
  <si>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</si>
  <si>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</si>
  <si>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</si>
  <si>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</si>
  <si>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</si>
  <si>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</si>
  <si>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</si>
  <si>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</si>
  <si>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</si>
  <si>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</si>
  <si>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</si>
  <si>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</si>
  <si>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</si>
  <si>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</si>
  <si>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</si>
  <si>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</si>
  <si>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</si>
  <si>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</si>
  <si>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</si>
  <si>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</si>
  <si>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</si>
  <si>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</si>
  <si>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</si>
  <si>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</si>
  <si>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</si>
  <si>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</si>
  <si>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</si>
  <si>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</si>
  <si>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</si>
  <si>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</si>
  <si>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</si>
  <si>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</si>
  <si>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</si>
  <si>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</si>
  <si>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</si>
  <si>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</si>
  <si>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</si>
  <si>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</si>
  <si>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</si>
  <si>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</si>
  <si>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</si>
  <si>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</si>
  <si>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</si>
  <si>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</si>
  <si>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</si>
  <si>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</si>
  <si>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</si>
  <si>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</si>
  <si>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</si>
  <si>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</si>
  <si>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</si>
  <si>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</si>
  <si>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</si>
  <si>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</si>
  <si>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</si>
  <si>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TRANSFERENCIAS A INSTITUCIONES COLABORADORAS AÑO 2020 - LEY Nº19.862</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</si>
  <si>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</si>
  <si>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</si>
  <si>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</si>
  <si>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</si>
  <si>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</si>
  <si>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</si>
  <si>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</si>
  <si>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</si>
  <si>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</si>
  <si>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</si>
  <si>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</si>
  <si>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</si>
  <si>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</si>
  <si>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</si>
  <si>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</si>
  <si>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</si>
  <si>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</si>
  <si>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</si>
  <si>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</si>
  <si>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</si>
  <si>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</si>
  <si>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</si>
  <si>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</si>
  <si>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</si>
  <si>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</si>
  <si>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</si>
  <si>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</si>
  <si>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</si>
  <si>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</si>
  <si>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</si>
  <si>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</si>
  <si>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</si>
  <si>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</si>
  <si>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</si>
  <si>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</si>
  <si>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</si>
  <si>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</si>
  <si>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</si>
  <si>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</si>
  <si>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</si>
  <si>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</si>
  <si>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</si>
  <si>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</si>
  <si>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</si>
  <si>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</si>
  <si>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</si>
  <si>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</si>
  <si>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</si>
  <si>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</si>
  <si>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</si>
  <si>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</si>
  <si>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</si>
  <si>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</si>
  <si>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</si>
  <si>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</si>
  <si>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</si>
  <si>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</si>
  <si>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</si>
  <si>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</si>
  <si>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</si>
  <si>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</si>
  <si>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</si>
  <si>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</si>
  <si>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</si>
  <si>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</si>
  <si>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</si>
  <si>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</si>
  <si>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</si>
  <si>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</si>
  <si>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</si>
  <si>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</si>
  <si>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</si>
  <si>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</si>
  <si>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</si>
  <si>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</si>
  <si>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</si>
  <si>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</si>
  <si>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</si>
  <si>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</si>
  <si>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</si>
  <si>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</si>
  <si>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</si>
  <si>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</si>
  <si>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</si>
  <si>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</si>
  <si>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</si>
  <si>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</si>
  <si>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</si>
  <si>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</si>
  <si>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</si>
  <si>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</si>
  <si>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</si>
  <si>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</si>
  <si>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</si>
  <si>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</si>
  <si>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</si>
  <si>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</si>
  <si>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</si>
  <si>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</si>
  <si>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</si>
  <si>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</si>
  <si>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</si>
  <si>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</si>
  <si>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</si>
  <si>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</si>
  <si>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</si>
  <si>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</si>
  <si>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</si>
  <si>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</si>
  <si>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</si>
  <si>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</si>
  <si>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</si>
  <si>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</si>
  <si>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 xml:space="preserve">Presidente: Jenaro Bahamondes Urrutia, 
Vicepresidente: Pedro Maquehue Caniqueo, 
Secretario: Ricardo Ojeda Cea, 
Tesorero General: Claudio Andrade Agüero, 
Directores:
José Luis Arcos Castillo, 
Javier Gallegos Arteaga, 
Juan Nilian Nilian, </t>
  </si>
  <si>
    <t>04 de enero de 2020</t>
  </si>
  <si>
    <t>Jenaro Segundo Bahamondes Urrutia      Poder especial: Claudio Bhamondes Sobarzo, RUT N 13.322.314-2 (Director Hogar El Alba)</t>
  </si>
  <si>
    <t xml:space="preserve">Se acompaña certificado financiero de la Institución, correspondiente al año 2019, aprobado  por el Sub Departamento de Supervisión Financiera Nacional. </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</si>
  <si>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</si>
  <si>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</si>
  <si>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</si>
  <si>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</si>
  <si>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</si>
  <si>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</si>
  <si>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</si>
  <si>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</si>
  <si>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Se acompaña certificado financiero , correspondiente al año 2019, APROBADOS del  Sub Departamento de Supervisión Financiera Nacional.</t>
  </si>
  <si>
    <t>Se acompaña antecedentes Financieros correspondiente al año 2019, aprobados por USUFI</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</si>
  <si>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</si>
  <si>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</si>
  <si>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</si>
  <si>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</si>
  <si>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</si>
  <si>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</si>
  <si>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</si>
  <si>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</si>
  <si>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</si>
  <si>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</si>
  <si>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</si>
  <si>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</si>
  <si>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</si>
  <si>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</si>
  <si>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</si>
  <si>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</si>
  <si>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</si>
  <si>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</si>
  <si>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</si>
  <si>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</si>
  <si>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</si>
  <si>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</si>
  <si>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</si>
  <si>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</si>
  <si>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</si>
  <si>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</si>
  <si>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</si>
  <si>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</si>
  <si>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</si>
  <si>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</si>
  <si>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</si>
  <si>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</si>
  <si>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</si>
  <si>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</si>
  <si>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</si>
  <si>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</si>
  <si>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</si>
  <si>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</si>
  <si>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</si>
  <si>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</si>
  <si>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</si>
  <si>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</si>
  <si>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</si>
  <si>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</si>
  <si>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</si>
  <si>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18 de mayo de 2020 al 18 de mayo de 2021</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</si>
  <si>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</si>
  <si>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</si>
  <si>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</si>
  <si>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</si>
  <si>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</si>
  <si>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</si>
  <si>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</si>
  <si>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</si>
  <si>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</si>
  <si>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</si>
  <si>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</si>
  <si>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</si>
  <si>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</si>
  <si>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</si>
  <si>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</si>
  <si>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</si>
  <si>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</si>
  <si>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</si>
  <si>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</si>
  <si>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</si>
  <si>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</si>
  <si>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</si>
  <si>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</si>
  <si>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</si>
  <si>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</si>
  <si>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</si>
  <si>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</si>
  <si>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</si>
  <si>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</si>
  <si>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</si>
  <si>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</si>
  <si>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</si>
  <si>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</si>
  <si>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</si>
  <si>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</si>
  <si>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</si>
  <si>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</si>
  <si>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</si>
  <si>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</si>
  <si>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</si>
  <si>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</si>
  <si>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</si>
  <si>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</si>
  <si>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</si>
  <si>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</si>
  <si>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</si>
  <si>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</si>
  <si>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</si>
  <si>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</si>
  <si>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</si>
  <si>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</si>
  <si>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</si>
  <si>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</si>
  <si>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</si>
  <si>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</si>
  <si>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</si>
  <si>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</si>
  <si>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</si>
  <si>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</si>
  <si>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</si>
  <si>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</si>
  <si>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</si>
  <si>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</si>
  <si>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</si>
  <si>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</si>
  <si>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</si>
  <si>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</si>
  <si>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</si>
  <si>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</si>
  <si>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</si>
  <si>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</si>
  <si>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</si>
  <si>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</si>
  <si>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</si>
  <si>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</si>
  <si>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</si>
  <si>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</si>
  <si>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</si>
  <si>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</si>
  <si>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</si>
  <si>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</si>
  <si>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</si>
  <si>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</si>
  <si>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</si>
  <si>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</si>
  <si>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</si>
  <si>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</si>
  <si>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</si>
  <si>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</si>
  <si>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</si>
  <si>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</si>
  <si>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</si>
  <si>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</si>
  <si>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</si>
  <si>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</si>
  <si>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</si>
  <si>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</si>
  <si>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</si>
  <si>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</si>
  <si>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</si>
  <si>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</si>
  <si>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</si>
  <si>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</si>
  <si>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</si>
  <si>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</si>
  <si>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</si>
  <si>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</si>
  <si>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</si>
  <si>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</si>
  <si>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</si>
  <si>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</si>
  <si>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</si>
  <si>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</si>
  <si>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</si>
  <si>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</si>
  <si>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</si>
  <si>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</si>
  <si>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</si>
  <si>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</si>
  <si>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</si>
  <si>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</si>
  <si>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Certificado de Vigencia Folio Nº 500343745057, emitido por el Servicio de Registro Civil e Identificación, con fecha 02 de septiembre de 2020.</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</si>
  <si>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</si>
  <si>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</si>
  <si>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</si>
  <si>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</si>
  <si>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</si>
  <si>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</si>
  <si>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</si>
  <si>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Se acompaña certificado de antecedentes financieros correspondientes al año 2019, aprobados por parte de USUFI.</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</si>
  <si>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</si>
  <si>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</si>
  <si>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</si>
  <si>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</si>
  <si>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</si>
  <si>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</si>
  <si>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</si>
  <si>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</si>
  <si>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</si>
  <si>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</si>
  <si>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</si>
  <si>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</si>
  <si>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</si>
  <si>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</si>
  <si>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</si>
  <si>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</si>
  <si>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</si>
  <si>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</si>
  <si>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</si>
  <si>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</si>
  <si>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</si>
  <si>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</si>
  <si>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</si>
  <si>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</si>
  <si>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</si>
  <si>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</si>
  <si>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</si>
  <si>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</si>
  <si>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</si>
  <si>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</si>
  <si>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</si>
  <si>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</si>
  <si>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</si>
  <si>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</si>
  <si>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</si>
  <si>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 xml:space="preserve">Certificado de Vigencia, folio Nº 500341168221, de 18 de agosto de 2020, del Servicio de Registro Civil e Identificación.
</t>
  </si>
  <si>
    <t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t>
  </si>
  <si>
    <t>14 de marzo de 2020 al 14 de marzo de 2023.</t>
  </si>
  <si>
    <t xml:space="preserve">Presidente: Pastor Carlos Iván Flores Hernández </t>
  </si>
  <si>
    <t>Se acompañan antecedentes Financieros correspondientes al año 2019, aprobados por el Subdepartamento de  Supervisión Financiera Nacional.</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</si>
  <si>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</si>
  <si>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</si>
  <si>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</si>
  <si>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</si>
  <si>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</si>
  <si>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</si>
  <si>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</si>
  <si>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</si>
  <si>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</si>
  <si>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</si>
  <si>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</si>
  <si>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</si>
  <si>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</si>
  <si>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</si>
  <si>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</si>
  <si>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</si>
  <si>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</si>
  <si>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</si>
  <si>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</si>
  <si>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</si>
  <si>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</si>
  <si>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</si>
  <si>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</si>
  <si>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</si>
  <si>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</si>
  <si>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</si>
  <si>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</si>
  <si>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</si>
  <si>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</si>
  <si>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</si>
  <si>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</si>
  <si>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</si>
  <si>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</si>
  <si>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</si>
  <si>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</si>
  <si>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</si>
  <si>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</si>
  <si>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</si>
  <si>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</si>
  <si>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</si>
  <si>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</si>
  <si>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</si>
  <si>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</si>
  <si>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</si>
  <si>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</si>
  <si>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</si>
  <si>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</si>
  <si>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</si>
  <si>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</si>
  <si>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</si>
  <si>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</si>
  <si>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</si>
  <si>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</si>
  <si>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</si>
  <si>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</si>
  <si>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</si>
  <si>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</si>
  <si>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</si>
  <si>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</si>
  <si>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</si>
  <si>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</si>
  <si>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</si>
  <si>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</si>
  <si>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</si>
  <si>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</si>
  <si>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</si>
  <si>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</si>
  <si>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</si>
  <si>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</si>
  <si>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</si>
  <si>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</si>
  <si>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</si>
  <si>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</si>
  <si>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</si>
  <si>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</si>
  <si>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</si>
  <si>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</si>
  <si>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</si>
  <si>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</si>
  <si>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</si>
  <si>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Se acompaña certificado financiero correspondiente al año 2019, aprobados por el Sub Departamento de Supervisión Financiera.</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</si>
  <si>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</si>
  <si>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</si>
  <si>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</si>
  <si>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</si>
  <si>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</si>
  <si>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</si>
  <si>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</si>
  <si>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</si>
  <si>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</si>
  <si>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</si>
  <si>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</si>
  <si>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</si>
  <si>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</si>
  <si>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</si>
  <si>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Certificado de Vigencia, Folio Nº 500352078401, emitido con fecha 23 de octubre de 2020, por el Servicio de Registro Civil e Identificación.</t>
  </si>
  <si>
    <t>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t>
  </si>
  <si>
    <t xml:space="preserve">De 08-08-2015.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</si>
  <si>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</si>
  <si>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</si>
  <si>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</si>
  <si>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</si>
  <si>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</si>
  <si>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</si>
  <si>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</si>
  <si>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</si>
  <si>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</si>
  <si>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</si>
  <si>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</si>
  <si>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</si>
  <si>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</si>
  <si>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</si>
  <si>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</si>
  <si>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</si>
  <si>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</si>
  <si>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</si>
  <si>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</si>
  <si>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</si>
  <si>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</si>
  <si>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</si>
  <si>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</si>
  <si>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</si>
  <si>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</si>
  <si>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</si>
  <si>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 xml:space="preserve">Certificado correspondiente al año 2019 aprobados por el Sub Departamento de Supervisión Financiera.
</t>
  </si>
  <si>
    <t>Certificado de Vigencia Folio Nº 500298785768, de 21 de febrero de 2020, emitido por el Servicio de Registro Civil e Identificación.</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</si>
  <si>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</si>
  <si>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</si>
  <si>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</si>
  <si>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</si>
  <si>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</si>
  <si>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</si>
  <si>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</si>
  <si>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</si>
  <si>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</si>
  <si>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</si>
  <si>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</si>
  <si>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</si>
  <si>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</si>
  <si>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</si>
  <si>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</si>
  <si>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</si>
  <si>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</si>
  <si>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</si>
  <si>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</si>
  <si>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 xml:space="preserve">
Se acompaña Certificado Financiero de los antecedentes financieros del año 2019, aprobados por el Subdepartamento de Supervisión Financiera Nacional. 
</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</si>
  <si>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</si>
  <si>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</si>
  <si>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</si>
  <si>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</si>
  <si>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</si>
  <si>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</si>
  <si>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</si>
  <si>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</si>
  <si>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</si>
  <si>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</si>
  <si>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</si>
  <si>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</si>
  <si>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</si>
  <si>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</si>
  <si>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</si>
  <si>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</si>
  <si>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</si>
  <si>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</si>
  <si>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</si>
  <si>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</si>
  <si>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</si>
  <si>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04 de septiembre de 2020 al 04 de septiembre de 2023</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</si>
  <si>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</si>
  <si>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</si>
  <si>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</si>
  <si>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</si>
  <si>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</si>
  <si>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Se acompaña certificado financiero correspondiente al año 2019, aprobados por  Supervisión Financiera Nacional.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</si>
  <si>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</si>
  <si>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</si>
  <si>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</si>
  <si>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</si>
  <si>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</si>
  <si>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</si>
  <si>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</si>
  <si>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Se acompañan antecedentes financieros de la Institución correspondientes al año 2019, aprobados por el Subdepartamento de Supervisión Financiera Nacional.</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</si>
  <si>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</si>
  <si>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</si>
  <si>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</si>
  <si>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</si>
  <si>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</si>
  <si>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</si>
  <si>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</si>
  <si>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</si>
  <si>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</si>
  <si>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</si>
  <si>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</si>
  <si>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</si>
  <si>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</si>
  <si>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</si>
  <si>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</si>
  <si>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</si>
  <si>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</si>
  <si>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</si>
  <si>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Se acompañan antecedentes financieros correspondientes al año 2019, aprobados por la Unidad de Supervisión Financiera.
</t>
  </si>
  <si>
    <t>562 27834100</t>
  </si>
  <si>
    <t xml:space="preserve">cruzroja@cruzroja.cl
www.cruzroja.cl
</t>
  </si>
  <si>
    <t xml:space="preserve">Presidenta Nacional: 
María Teresa Cienfuegos Ugarte, 
Primera Vicepresidenta: 
Rosario Sau Vásquez, 
Segunda Vicepresidenta: 
Ana María Orellana Sepúlveda, 
Secretario: 
Felipe González Godoy
Tesorera Nacional: 
Aurora Sánchez Urrutia,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</si>
  <si>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</si>
  <si>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</si>
  <si>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</si>
  <si>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</si>
  <si>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</si>
  <si>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</si>
  <si>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Certificado de Vigencia Folio Nº 500356920296, de 19 de noviembre de 2020, del Servicio de Registro Civil e Identificación.</t>
  </si>
  <si>
    <t>Celular: 941659628</t>
  </si>
  <si>
    <t>Certificado financiero correspondiente al año 2020, aprobado por el Sub Departamento de Supervisión Financiera.</t>
  </si>
  <si>
    <t>Se acompaña Certificado de la Institución, correspondiente a antecedentes financieros del año 2019, aprobados por el Sub Departamento de Supervisión Financiera Nacional.</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</si>
  <si>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</si>
  <si>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</si>
  <si>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</si>
  <si>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</si>
  <si>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</si>
  <si>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81735100K</t>
  </si>
  <si>
    <t>70004310K</t>
  </si>
  <si>
    <t>75786200K</t>
  </si>
  <si>
    <t>72363900K</t>
  </si>
  <si>
    <t>65095565K</t>
  </si>
  <si>
    <t xml:space="preserve">709319000
</t>
  </si>
  <si>
    <t>65114762K</t>
  </si>
  <si>
    <t>65111456K</t>
  </si>
  <si>
    <t xml:space="preserve">
651387485
</t>
  </si>
  <si>
    <t>75979270K</t>
  </si>
  <si>
    <t>72499900K</t>
  </si>
  <si>
    <t>65087837K</t>
  </si>
  <si>
    <t>65951110k</t>
  </si>
  <si>
    <t>65068933K</t>
  </si>
  <si>
    <t xml:space="preserve">720513005 
</t>
  </si>
  <si>
    <t>65175495K</t>
  </si>
  <si>
    <t>72493000K</t>
  </si>
  <si>
    <t xml:space="preserve">657285609
</t>
  </si>
  <si>
    <t>75187300K</t>
  </si>
  <si>
    <t>70015680K</t>
  </si>
  <si>
    <t>70717000K</t>
  </si>
  <si>
    <t xml:space="preserve">
651564018
</t>
  </si>
  <si>
    <t>65070018K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</si>
  <si>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</si>
  <si>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</si>
  <si>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</si>
  <si>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</si>
  <si>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</si>
  <si>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</si>
  <si>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</si>
  <si>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</si>
  <si>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</si>
  <si>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</si>
  <si>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</si>
  <si>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</si>
  <si>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</si>
  <si>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</si>
  <si>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</si>
  <si>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</si>
  <si>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</si>
  <si>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</si>
  <si>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</si>
  <si>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</si>
  <si>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</si>
  <si>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</si>
  <si>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</si>
  <si>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</si>
  <si>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</si>
  <si>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</si>
  <si>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</si>
  <si>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</si>
  <si>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</si>
  <si>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</si>
  <si>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</si>
  <si>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</si>
  <si>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</si>
  <si>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</si>
  <si>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</si>
  <si>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</si>
  <si>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</si>
  <si>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</si>
  <si>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</si>
  <si>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</si>
  <si>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</si>
  <si>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</si>
  <si>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</si>
  <si>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72793300K</t>
  </si>
  <si>
    <t>65223920K</t>
  </si>
  <si>
    <t xml:space="preserve">
759733800</t>
  </si>
  <si>
    <t>65114065K</t>
  </si>
  <si>
    <t xml:space="preserve">Se acompaña Certificado de Antecedentes Financieros, correspondientes al año 20010,  autorizado por el Subdepartamento de Supervisión Financiera Nacional.
</t>
  </si>
  <si>
    <t xml:space="preserve">651657121
</t>
  </si>
  <si>
    <t>70643500K</t>
  </si>
  <si>
    <t>80066523K</t>
  </si>
  <si>
    <t>70301500K</t>
  </si>
  <si>
    <t>61607900K</t>
  </si>
  <si>
    <t>73923400K</t>
  </si>
  <si>
    <t xml:space="preserve">70990700K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</si>
  <si>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</si>
  <si>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</si>
  <si>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</si>
  <si>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</si>
  <si>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</si>
  <si>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</si>
  <si>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</si>
  <si>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</si>
  <si>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</si>
  <si>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</si>
  <si>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</si>
  <si>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</si>
  <si>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</si>
  <si>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TRAIGUEN</t>
  </si>
  <si>
    <t>CONSTITUCION</t>
  </si>
  <si>
    <t>COQUIMBO</t>
  </si>
  <si>
    <t>LOS ANGELES</t>
  </si>
  <si>
    <t>MAULE</t>
  </si>
  <si>
    <t>BUIN</t>
  </si>
  <si>
    <t>CERRILLOS</t>
  </si>
  <si>
    <t>QUINTERO</t>
  </si>
  <si>
    <t>RANCAGUA</t>
  </si>
  <si>
    <t>TALCA</t>
  </si>
  <si>
    <t>ARICA</t>
  </si>
  <si>
    <t>CAÑETE</t>
  </si>
  <si>
    <t>CURANILAHUE</t>
  </si>
  <si>
    <t>LA LIGUA</t>
  </si>
  <si>
    <t>POZO ALMONTE</t>
  </si>
  <si>
    <t>VALLENAR</t>
  </si>
  <si>
    <t>ANCUD</t>
  </si>
  <si>
    <t>CASTRO</t>
  </si>
  <si>
    <t>CAUQUENES</t>
  </si>
  <si>
    <t>CHIGUAYANTE</t>
  </si>
  <si>
    <t>CHILLAN</t>
  </si>
  <si>
    <t>CHIMBARONGO</t>
  </si>
  <si>
    <t>CORONEL</t>
  </si>
  <si>
    <t>CURICO</t>
  </si>
  <si>
    <t>FUTRONO</t>
  </si>
  <si>
    <t>ILLAPEL</t>
  </si>
  <si>
    <t>LA SERENA</t>
  </si>
  <si>
    <t>LA UNION</t>
  </si>
  <si>
    <t>LOS LAGOS</t>
  </si>
  <si>
    <t>LOTA</t>
  </si>
  <si>
    <t>MAIPU</t>
  </si>
  <si>
    <t>MELIPILLA</t>
  </si>
  <si>
    <t>PAILLACO</t>
  </si>
  <si>
    <t>PANGUIPULLI</t>
  </si>
  <si>
    <t>PUDAHUEL</t>
  </si>
  <si>
    <t>PUENTE ALTO</t>
  </si>
  <si>
    <t>PUERTO MONTT</t>
  </si>
  <si>
    <t>QUELLON</t>
  </si>
  <si>
    <t>QUILICURA</t>
  </si>
  <si>
    <t>RENCA</t>
  </si>
  <si>
    <t>RIO BUENO</t>
  </si>
  <si>
    <t>SAN ANTONIO</t>
  </si>
  <si>
    <t>SAN FERNANDO</t>
  </si>
  <si>
    <t>SAN PEDRO DE LA PAZ</t>
  </si>
  <si>
    <t>SANTA CRUZ</t>
  </si>
  <si>
    <t>TALAGANTE</t>
  </si>
  <si>
    <t>VALDIVIA</t>
  </si>
  <si>
    <t>VILLA ALEMANA</t>
  </si>
  <si>
    <t>YUMBEL</t>
  </si>
  <si>
    <t>LA PINTANA</t>
  </si>
  <si>
    <t>COLINA</t>
  </si>
  <si>
    <t>HUALPEN</t>
  </si>
  <si>
    <t>LA CISTERNA</t>
  </si>
  <si>
    <t>LA REINA</t>
  </si>
  <si>
    <t>ÑUÑOA</t>
  </si>
  <si>
    <t>PAINE</t>
  </si>
  <si>
    <t>SAN JOAQUIN</t>
  </si>
  <si>
    <t>EL BOSQUE</t>
  </si>
  <si>
    <t>MACUL</t>
  </si>
  <si>
    <t>PEDRO AGUIRRE CERDA</t>
  </si>
  <si>
    <t>ANDACOLLO</t>
  </si>
  <si>
    <t>CALDERA</t>
  </si>
  <si>
    <t>COPIAPO</t>
  </si>
  <si>
    <t>FREIRINA</t>
  </si>
  <si>
    <t>OVALLE</t>
  </si>
  <si>
    <t>PUNTA ARENAS</t>
  </si>
  <si>
    <t>CONCHALI</t>
  </si>
  <si>
    <t>LA FLORIDA</t>
  </si>
  <si>
    <t>PEÑALOLEN</t>
  </si>
  <si>
    <t>BULNES</t>
  </si>
  <si>
    <t>SAAVEDRA</t>
  </si>
  <si>
    <t>EL QUISCO</t>
  </si>
  <si>
    <t>TALCAHUANO</t>
  </si>
  <si>
    <t>ESTACION CENTRAL</t>
  </si>
  <si>
    <t>RECOLETA</t>
  </si>
  <si>
    <t>RENGO</t>
  </si>
  <si>
    <t>SAN BERNARDO</t>
  </si>
  <si>
    <t>GRANEROS</t>
  </si>
  <si>
    <t>CALBUCO</t>
  </si>
  <si>
    <t>CALERA DE TANGO</t>
  </si>
  <si>
    <t>COCHRANE</t>
  </si>
  <si>
    <t>ERCILLA</t>
  </si>
  <si>
    <t>FUTALEUFU</t>
  </si>
  <si>
    <t>HUASCO</t>
  </si>
  <si>
    <t>LA GRANJA</t>
  </si>
  <si>
    <t>LAMPA</t>
  </si>
  <si>
    <t>LO PRADO</t>
  </si>
  <si>
    <t>MARIQUINA</t>
  </si>
  <si>
    <t>SAN CARLOS</t>
  </si>
  <si>
    <t>SAN RAMON</t>
  </si>
  <si>
    <t>TALTAL</t>
  </si>
  <si>
    <t>TIRUA</t>
  </si>
  <si>
    <t>VICTORIA</t>
  </si>
  <si>
    <t>PELLUHUE</t>
  </si>
  <si>
    <t>ISLA DE PASCUA</t>
  </si>
  <si>
    <t>VILLARRICA</t>
  </si>
  <si>
    <t>SAN VICENTE</t>
  </si>
  <si>
    <t>CUREPTO</t>
  </si>
  <si>
    <t>LEBU</t>
  </si>
  <si>
    <t>LICANTEN</t>
  </si>
  <si>
    <t>LINARES</t>
  </si>
  <si>
    <t>LO ESPEJO</t>
  </si>
  <si>
    <t>MULCHEN</t>
  </si>
  <si>
    <t>NATALES</t>
  </si>
  <si>
    <t>PARRAL</t>
  </si>
  <si>
    <t>SAN CLEMENTE</t>
  </si>
  <si>
    <t>SAN JAVIER</t>
  </si>
  <si>
    <t>SAN MIGUEL</t>
  </si>
  <si>
    <t>VILCUN</t>
  </si>
  <si>
    <t>LA CRUZ</t>
  </si>
  <si>
    <t>LIMACHE</t>
  </si>
  <si>
    <t>COMBARBALA</t>
  </si>
  <si>
    <t>SALAMANCA</t>
  </si>
  <si>
    <t>HUECHURABA</t>
  </si>
  <si>
    <t>SAN JOSE DE MAIPO</t>
  </si>
  <si>
    <t>CURARREHUE</t>
  </si>
  <si>
    <t>LOS MUERMOS</t>
  </si>
  <si>
    <t>LOS ANDES</t>
  </si>
  <si>
    <t>PEUMO</t>
  </si>
  <si>
    <t>ALTO HOSPICIO</t>
  </si>
  <si>
    <t>AYSEN</t>
  </si>
  <si>
    <t>CERRO NAVIA</t>
  </si>
  <si>
    <t>PUNITAQUI</t>
  </si>
  <si>
    <t>QUINTA NORMAL</t>
  </si>
  <si>
    <t>HUALQUI</t>
  </si>
  <si>
    <t>PICHIDEGUA</t>
  </si>
  <si>
    <t>PUERTO VARAS</t>
  </si>
  <si>
    <t>PORVENIR</t>
  </si>
  <si>
    <t>ARAUCO</t>
  </si>
  <si>
    <t>PENCO</t>
  </si>
  <si>
    <t>MOLINA</t>
  </si>
  <si>
    <t>CABILDO</t>
  </si>
  <si>
    <t>CASABLANCA</t>
  </si>
  <si>
    <t>CATEMU</t>
  </si>
  <si>
    <t>OLMUE</t>
  </si>
  <si>
    <t>PUCHUNCAVI</t>
  </si>
  <si>
    <t>PUTAENDO</t>
  </si>
  <si>
    <t>CURACAVI</t>
  </si>
  <si>
    <t>TOME</t>
  </si>
  <si>
    <t>YUNGAY</t>
  </si>
  <si>
    <t>CARAHUE</t>
  </si>
  <si>
    <t>LAUTARO</t>
  </si>
  <si>
    <t>NUEVA IMPERIAL</t>
  </si>
  <si>
    <t>CARTAGENA</t>
  </si>
  <si>
    <t>CONCON</t>
  </si>
  <si>
    <t>HUALAIHUE</t>
  </si>
  <si>
    <t>LOS VILOS</t>
  </si>
  <si>
    <t>MARIA ELENA</t>
  </si>
  <si>
    <t>MAULLIN</t>
  </si>
  <si>
    <t>PELARCO</t>
  </si>
  <si>
    <t>TOCOPILLA</t>
  </si>
  <si>
    <t>PETORCA</t>
  </si>
  <si>
    <t>MAFIL</t>
  </si>
  <si>
    <t>FREIRE</t>
  </si>
  <si>
    <t>LONCOCHE</t>
  </si>
  <si>
    <t>PITRUFQUEN</t>
  </si>
  <si>
    <t>PADRE LAS CASAS</t>
  </si>
  <si>
    <t>DIEGO DE ALMAGRO</t>
  </si>
  <si>
    <t>LLANQUIHUE</t>
  </si>
  <si>
    <t>PUCON</t>
  </si>
  <si>
    <t>CURACAUTIN</t>
  </si>
  <si>
    <t>GALVARINO</t>
  </si>
  <si>
    <t>CHILLAN VIEJO</t>
  </si>
  <si>
    <t>CODEGUA</t>
  </si>
  <si>
    <t>GORBEA</t>
  </si>
  <si>
    <t>CISNES</t>
  </si>
  <si>
    <t>MEJILLONES</t>
  </si>
  <si>
    <t>PURRANQUE</t>
  </si>
  <si>
    <t>SAN PEDRO</t>
  </si>
  <si>
    <t>MONTE PATRIA</t>
  </si>
  <si>
    <t>FRUTILLAR</t>
  </si>
  <si>
    <t>PICA</t>
  </si>
  <si>
    <t>PIRQUE</t>
  </si>
  <si>
    <t>COLLIPULLI</t>
  </si>
  <si>
    <t>MACHALI</t>
  </si>
  <si>
    <t>ISLA DE MAIPO</t>
  </si>
  <si>
    <t>CHEPICA</t>
  </si>
  <si>
    <t>REQUINOA</t>
  </si>
  <si>
    <t>QUINTA DE TILCOCO</t>
  </si>
  <si>
    <t>NACIMIENTO</t>
  </si>
  <si>
    <t>COELEMU</t>
  </si>
  <si>
    <t>QUIRIHUE</t>
  </si>
  <si>
    <t>SANTA BARBARA</t>
  </si>
  <si>
    <t>PLACILLA</t>
  </si>
  <si>
    <t>QUILLON</t>
  </si>
  <si>
    <t>EL MONTE</t>
  </si>
  <si>
    <t>FLORIDA</t>
  </si>
  <si>
    <t>TEODORO SCHMIDT</t>
  </si>
  <si>
    <t>CHILE CHICO</t>
  </si>
  <si>
    <t>PICHILEMU</t>
  </si>
  <si>
    <t>COLTAUCO</t>
  </si>
  <si>
    <t>MARCHIHUE</t>
  </si>
  <si>
    <t>PERALILLO</t>
  </si>
  <si>
    <t>SAN NICOLAS</t>
  </si>
  <si>
    <t>PADRE HURTADO</t>
  </si>
  <si>
    <t>HIJUELAS</t>
  </si>
  <si>
    <t>PALENA</t>
  </si>
  <si>
    <t>ZAPALLAR</t>
  </si>
  <si>
    <t>CHOLCHOL</t>
  </si>
  <si>
    <t>SAN IGNACIO</t>
  </si>
  <si>
    <t>FRESIA</t>
  </si>
  <si>
    <t>MALLOA</t>
  </si>
  <si>
    <t>HUARA</t>
  </si>
  <si>
    <t>LAGO RANCO</t>
  </si>
  <si>
    <t>CORRAL</t>
  </si>
  <si>
    <t>PUREN</t>
  </si>
  <si>
    <t>CANELA</t>
  </si>
  <si>
    <t>CABO DE HORNOS</t>
  </si>
  <si>
    <t>CUNCO</t>
  </si>
  <si>
    <t>SANTA JUANA</t>
  </si>
  <si>
    <t>COIHUECO</t>
  </si>
  <si>
    <t>CABRERO</t>
  </si>
  <si>
    <t>ALTO DEL CARMEN</t>
  </si>
  <si>
    <t>TIERRA AMARILLA</t>
  </si>
  <si>
    <t>SAN JUAN DE LA COSTA</t>
  </si>
  <si>
    <t>CHANCO</t>
  </si>
  <si>
    <t>PALMILLA</t>
  </si>
  <si>
    <t>QUINCHAO</t>
  </si>
  <si>
    <t>PUTRE</t>
  </si>
  <si>
    <t>SANTA MARIA</t>
  </si>
  <si>
    <t>VICHUQUEN</t>
  </si>
  <si>
    <t>SAN RAFAEL</t>
  </si>
  <si>
    <t>RINCONADA</t>
  </si>
  <si>
    <t>ROMERAL</t>
  </si>
  <si>
    <t>EL TABO</t>
  </si>
  <si>
    <t>LA HIGUERA</t>
  </si>
  <si>
    <t>EL CARMEN</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</si>
  <si>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</si>
  <si>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</si>
  <si>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</si>
  <si>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</si>
  <si>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</si>
  <si>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</si>
  <si>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</si>
  <si>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</si>
  <si>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</si>
  <si>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</si>
  <si>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</si>
  <si>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</si>
  <si>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</si>
  <si>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</si>
  <si>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</si>
  <si>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</si>
  <si>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</si>
  <si>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</si>
  <si>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</si>
  <si>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</si>
  <si>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</si>
  <si>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</si>
  <si>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</si>
  <si>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</si>
  <si>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</si>
  <si>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</si>
  <si>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</si>
  <si>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</si>
  <si>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</si>
  <si>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</si>
  <si>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</si>
  <si>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</si>
  <si>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Certificado de Vigencia Folio Nº 500363461027, de 28 de diciembre de 2020, del Servicio de Registro Civil e Identificación.</t>
  </si>
  <si>
    <t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</si>
  <si>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</si>
  <si>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</si>
  <si>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2019, y aprobado por el Subdepartamento de  Supervisión Financiera Nacional. </t>
  </si>
  <si>
    <t>Certificado de Vigencia Folio Nº 500355737092, de fecha 12 de noviembre de 2020, del Servicio de Registro Civil e Identificación.</t>
  </si>
  <si>
    <t>Se acompañan antecedentes financieros correspondientes al año 2019 aprobados por el Subdepartamento de Supervisión Financiera.</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</si>
  <si>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</si>
  <si>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</si>
  <si>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</si>
  <si>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</si>
  <si>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</si>
  <si>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</si>
  <si>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</si>
  <si>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</si>
  <si>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</si>
  <si>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</si>
  <si>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</si>
  <si>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</si>
  <si>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</si>
  <si>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</si>
  <si>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</si>
  <si>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</si>
  <si>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</si>
  <si>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</si>
  <si>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</si>
  <si>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</si>
  <si>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</si>
  <si>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</si>
  <si>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</si>
  <si>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</si>
  <si>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</si>
  <si>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</si>
  <si>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</si>
  <si>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</si>
  <si>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</si>
  <si>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</si>
  <si>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</si>
  <si>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</si>
  <si>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</si>
  <si>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</si>
  <si>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</si>
  <si>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</si>
  <si>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</si>
  <si>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</si>
  <si>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</si>
  <si>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</si>
  <si>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</si>
  <si>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</si>
  <si>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</si>
  <si>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</si>
  <si>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</si>
  <si>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</si>
  <si>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</si>
  <si>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</si>
  <si>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</si>
  <si>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</si>
  <si>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</si>
  <si>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</si>
  <si>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</si>
  <si>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</si>
  <si>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</si>
  <si>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</si>
  <si>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</si>
  <si>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</si>
  <si>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IGLESIA EVANGELICA ASAMBLEA DE DIOS DE OSORNO</t>
  </si>
  <si>
    <t>ASOCIACION CRISTIANA DE JOVENES DE ANTOFAGASTA</t>
  </si>
  <si>
    <t>ASOCIACION CRISTIANA DE JOVENES DE VALPARAISO</t>
  </si>
  <si>
    <t>ASOCIACION HOGAR DE NINOS ARTURO PRAT</t>
  </si>
  <si>
    <t>CONGREGACION DEL BUEN PASTOR</t>
  </si>
  <si>
    <t>CONGREGACION HERMANAS FRANCISCANAS MISIONERAS DE JESUS</t>
  </si>
  <si>
    <t>CONGREGACION HIJAS DE SAN JOSE PROTECTORA DE LA INFANCIA</t>
  </si>
  <si>
    <t>CONGREGACION PEQUENAS HERMANAS MISIONERAS DE LA CARIDAD DON ORIONE</t>
  </si>
  <si>
    <t>CONGREGACION PEQUENA OBRA DE LA DIVINA PROVIDENCIA</t>
  </si>
  <si>
    <t>CONGREGACION RELIGIOSAS ADORATRICES ESCLAVAS DEL SANTISIMO SACRAMENTO Y DE LA CARIDAD</t>
  </si>
  <si>
    <t>CONGREGACION RELIGIOSOS TERCIARIOS CAPUCHINOS</t>
  </si>
  <si>
    <t>CORPORACION IGLESIA ALIANZA CRISTIANA Y MISIONERA</t>
  </si>
  <si>
    <t>FUNDACION DE AYUDA AL NINO LIMITADO (COANIL)</t>
  </si>
  <si>
    <t>CORPORACION EDUCACIONAL Y ASISTENCIAL HELLEN KELLER</t>
  </si>
  <si>
    <t>CORPORACION GABRIELA MISTRAL</t>
  </si>
  <si>
    <t>CORPORACION METODISTA</t>
  </si>
  <si>
    <t>CORPORACION MUNICIPAL DE CONCHALI DE EDUCACION, SALUD Y EDUCACION DE MENORES CORESAM</t>
  </si>
  <si>
    <t>CORPORACION PARA LA ORIENTACION, PROTECCION Y REHABILITACION DEL MENOR PROMESI</t>
  </si>
  <si>
    <t>CRUZ ROJA CHILENA</t>
  </si>
  <si>
    <t>FUNDACION DE BENEFICENCIA ALDEA DE NINOS CARDENAL RAUL SILVA HENRIQUEZ</t>
  </si>
  <si>
    <t>CORP. DESARR.SOC.ASOC.CRIST.DE JOVENES</t>
  </si>
  <si>
    <t>PARROQUIA SAGRADO CORAZON DE JESUS DE CORONEL</t>
  </si>
  <si>
    <t>PARROQUIA SAN PABLO (ARZOBISPADO DE PUERTO MONTT )</t>
  </si>
  <si>
    <t>FUNDACION DE BENEFICENCIA DE LOS SAGRADOS CORAZONES</t>
  </si>
  <si>
    <t>FUNDACION DE BENEFICENCIA HOGAR DE CRISTO</t>
  </si>
  <si>
    <t>FUNDACION HOGAR INFANTIL CLUB DE LEONES DE TALCA</t>
  </si>
  <si>
    <t>FUNDACION MI CASA</t>
  </si>
  <si>
    <t>FUNDACION MI HOGAR DE CAUQUENES</t>
  </si>
  <si>
    <t>FUNDACION NINO Y PATRIA</t>
  </si>
  <si>
    <t>FUNDACION PADRE SEMERIA</t>
  </si>
  <si>
    <t>FUNDACION REFUGIO DE CRISTO</t>
  </si>
  <si>
    <t>ILUSTRE MUNICIPALIDAD DE COMBARBALA</t>
  </si>
  <si>
    <t>ILUSTRE MUNICIPALIDAD DE COYHAIQUE</t>
  </si>
  <si>
    <t>ILUSTRE MUNICIPALIDAD DE LA FLORIDA</t>
  </si>
  <si>
    <t>OBISPADO DE ILLAPEL</t>
  </si>
  <si>
    <t>CORPORACION OBRA DON GUANELLA</t>
  </si>
  <si>
    <t>SANATORIO MARITIMO SAN JUAN DE DIOS</t>
  </si>
  <si>
    <t>PATRONATO DE LOS SAGRADOS CORAZONES DE VALPARAISO</t>
  </si>
  <si>
    <t>SOCIEDAD DE ASISTENCIA Y CAPACITACION ( ANTES DENOMINADA SOCIEDAD PROTECTORA DE LA INFANCIA )</t>
  </si>
  <si>
    <t>SOCIEDAD DE BENEFICENCIA HOGAR DEL NINO</t>
  </si>
  <si>
    <t>CORPORACION MUNICIPAL DE DESARROLLO SOCIAL DE LOS MUERMOS</t>
  </si>
  <si>
    <t>CORPORACION MUNICIPAL PARA EL DESARROLLO SOCIAL DE VILLA ALEMANA</t>
  </si>
  <si>
    <t>OBISPADO DE SAN FELIPE</t>
  </si>
  <si>
    <t>FUNDACION NACIONAL PARA LA DEFENSA ECOLOGICA DEL MENOR DE EDAD FUNDACION (DEM)</t>
  </si>
  <si>
    <t>FUNDACION MIS AMIGOS</t>
  </si>
  <si>
    <t>CORPORACION DE OPORTUNIDAD Y ACCION SOLIDARIA OPCION</t>
  </si>
  <si>
    <t>CORPORACION HOGAR DE MENORES CARDENAL JOSE MARIA CARO</t>
  </si>
  <si>
    <t>PARROQUIA SAN JUAN BAUTISTA DE HUALQUI</t>
  </si>
  <si>
    <t>OBISPADO DE VALDIVIA</t>
  </si>
  <si>
    <t>ILUSTRE MUNICIPALIDAD DE PICHIDEGUA</t>
  </si>
  <si>
    <t>FUNDACION HOGARES DE MENORES VERBO DIVINO</t>
  </si>
  <si>
    <t>CORPORACION COMUNIDAD LA ROCA</t>
  </si>
  <si>
    <t>CORPORACION DE FORMACION LABORAL AL ADOLESCENTE - CORFAL</t>
  </si>
  <si>
    <t>FUNDACION ESPERANZA</t>
  </si>
  <si>
    <t>CORPORACION DE APOYO A LA NINEZ Y JUVENTUD EN RIESGO SOCIAL CORPORACION LLEQUEN</t>
  </si>
  <si>
    <t>ASOCIACION DE PADRES Y AMIGOS DE LOS AUTISTAS V REGION (ASPAUT)</t>
  </si>
  <si>
    <t>ILUSTRE MUNICIPALIDAD DE SAN ANTONIO</t>
  </si>
  <si>
    <t>ILUSTRE MUNICIPALIDAD DE CONSTITUCION</t>
  </si>
  <si>
    <t>INSTITUTO PARA EL DESARROLLO COMUNITARIO IDECO, MIGUEL DE PUJADAS VERGARA</t>
  </si>
  <si>
    <t>CORPORACION MUNICIPAL DE MELIPILLA PARA LA EDUCACION SALUD ATENCION DE MENORES Y DEPORTE Y RECREAC</t>
  </si>
  <si>
    <t>CORPORACION DE EDUCACION, REHABILITACION, CAPACITACION, ATENCION DE MENORES Y PERFECCIONAMIENTO</t>
  </si>
  <si>
    <t>AGENCIA ADVENTISTA DE DESARROLLO Y RECURSOS ASISTENCIALES ( ADRA CHILE)</t>
  </si>
  <si>
    <t>CORPORACION DE REHABILITACION DE MENORES ADICTOS AMANECER DE CALAMA</t>
  </si>
  <si>
    <t>FUNDACION LA FRONTERA</t>
  </si>
  <si>
    <t>MISION EVANGELICA SAN PABLO DE CHILE</t>
  </si>
  <si>
    <t>CORPORACION SERVICIO PAZ Y JUSTICIA - SERPAJ CHILE</t>
  </si>
  <si>
    <t>CORPORACION EDUCACIONAL ABATE MOLINA DE TALCA</t>
  </si>
  <si>
    <t>ORGANIZACION COMUNITARIA FUNCIONAL CENTRO CULTURAL Y EDUCACIONAL ARCADIA</t>
  </si>
  <si>
    <t>CORPORACION COMUNIDAD JESUS NINO</t>
  </si>
  <si>
    <t>CORPORACION MISION DE MARIA</t>
  </si>
  <si>
    <t>FUNDACION CHILENA DE LA ADOPCION</t>
  </si>
  <si>
    <t>CORPORACION PARA LA ATENCION INTEGRAL DEL MALTRATO AL MENOR, EN LA REGION DEL BIO BIO</t>
  </si>
  <si>
    <t>PARROQUIA NUESTRA SENORA DE LA MERCED, DE PETORCA</t>
  </si>
  <si>
    <t>ORGANIZACION NO GUBERNAMENTAL DE DESARROLLO MARIA ACOGE</t>
  </si>
  <si>
    <t>FUNDACION SAN JOSE PARA LA ADOPCION FAMILIAR CRISTIANA</t>
  </si>
  <si>
    <t>CORPORACION MENORES DE LA CALLE AHORA</t>
  </si>
  <si>
    <t>SOCIEDAD JUNTOS E.V.</t>
  </si>
  <si>
    <t>CENTRO DE INICIATIVA EMPRESARIAL - CIEM VILLARRICA</t>
  </si>
  <si>
    <t>CORPORACION PROGRAMA DE ATENCION A NINOS Y JOVENES CHASQUI</t>
  </si>
  <si>
    <t>CORPORACION HOGAR BELEN</t>
  </si>
  <si>
    <t>POLICIA DE INVESTIGACIONES DE CHILE</t>
  </si>
  <si>
    <t>ORGANIZACION NO GUBERNAMENTAL DE DESARROLLO CTRO.COMUNITARIO DE ATENCION AL JOVEN</t>
  </si>
  <si>
    <t>FUNDACION TIERRA DE ESPERANZA</t>
  </si>
  <si>
    <t>ILUSTRE MUNICIPALIDAD DE QUELLON</t>
  </si>
  <si>
    <t>FUNDACION INSTITUTO DE EDUCACION POPULAR</t>
  </si>
  <si>
    <t>ILUSTRE MUNICIPALIDAD DE PUERTO VARAS</t>
  </si>
  <si>
    <t>ILUSTRE MUNICIPALIDAD DE LA GRANJA</t>
  </si>
  <si>
    <t>ILUSTRE MUNICIPALIDAD ESTACION CENTRAL</t>
  </si>
  <si>
    <t>ORGANIZACION NO GUBERNAMENTAL DE DESARROLLO HUMANO O O.N.G. PROYECTA</t>
  </si>
  <si>
    <t>CORPORACION ASOCIACION PRO DERECHOS DE LOS NINOS Y JOVENES - PRODENI</t>
  </si>
  <si>
    <t>FUNDACION PAICAVI</t>
  </si>
  <si>
    <t>ORGANIZACION COMUNITARIA FUNCIONAL HAKA PUPA O TE NGA POKI</t>
  </si>
  <si>
    <t>COMUNIDAD PAPA JUAN XXIII</t>
  </si>
  <si>
    <t>ILUSTRE MUNICIPALIDAD DE CALBUCO</t>
  </si>
  <si>
    <t>ILUSTRE MUNICIPALIDAD DE AYSEN</t>
  </si>
  <si>
    <t>ORGANIZACION NO GUBERNAMENTAL DE DESARROLLO CENTRO DE PROMOCION DE APOYO A LA INFANCIA - PAICABI</t>
  </si>
  <si>
    <t>FUNDACION MARIA DE LA LUZ ZANARTU</t>
  </si>
  <si>
    <t>ORGANIZACION NO GUBERNAMENTAL DE DESARROLLO DEL JOVEN Y SU FAMILIA SURCOS</t>
  </si>
  <si>
    <t>ORGANIZACION NO GUBERNAMENTAL DE DESARROLLO MARIA MADRE</t>
  </si>
  <si>
    <t>FUNDACION DE BENEFICENCIA HOGAR DE NINOS SAN JOSE</t>
  </si>
  <si>
    <t>CORPORACION DE EDUCACION Y DESARROLLO POPULAR EL TRAMPOLIN</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</si>
  <si>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</si>
  <si>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</si>
  <si>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</si>
  <si>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</si>
  <si>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</si>
  <si>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</si>
  <si>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NUNOA</t>
  </si>
  <si>
    <t>INSTITUTO DE EDUCACION Y DESARROLLO CARLOS CASANUEVA</t>
  </si>
  <si>
    <t>ILUSTRE MUNICIPALIDAD DE LO PRADO</t>
  </si>
  <si>
    <t>ILUSTRE MUNICIPALIDAD DE COQUIMBO</t>
  </si>
  <si>
    <t>ORGANIZACION NO GUBERNAMENTAL DE DESARROLLO CORPORACION DE EDUCACION EL QUIJOTE</t>
  </si>
  <si>
    <t>CORPORACION MUNICIPAL DE CASTRO PARA LA EDUCACION, SALUD Y ATENCION AL MENOR</t>
  </si>
  <si>
    <t>ILUSTRE MUNICIPALIDAD DE MACUL</t>
  </si>
  <si>
    <t>ILUSTRE MUNICIPALIDAD DE SAN BERNARDO</t>
  </si>
  <si>
    <t>ILUSTRE MUNICIPALIDAD DE COPIAPO</t>
  </si>
  <si>
    <t>CORPORACION EDUCACIONAL Y DE BENEFICENCIA CRISTO JOVEN</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</si>
  <si>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</si>
  <si>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</si>
  <si>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</si>
  <si>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</si>
  <si>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</si>
  <si>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</si>
  <si>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</si>
  <si>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TRAIGUEN</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</si>
  <si>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</si>
  <si>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</si>
  <si>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</si>
  <si>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</si>
  <si>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</si>
  <si>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</si>
  <si>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</si>
  <si>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</si>
  <si>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IQUIQUE</t>
  </si>
  <si>
    <t>ILUSTRE MUNICIPALIDAD DE SAN CARLOS</t>
  </si>
  <si>
    <t>FUNDACION SOCIAL NOVO MILLENNIO</t>
  </si>
  <si>
    <t>ILUSTRE MUNICIPALIDAD DE OSORNO</t>
  </si>
  <si>
    <t>SERVICIO DE SALUD MAGALLANES</t>
  </si>
  <si>
    <t>ORGANIZACION COMUNITARIA FUNCIONAL CENTRO DE AYUDA AL NINO BERNARDITA SERRANO</t>
  </si>
  <si>
    <t>ILUSTRE MUNICIPALIDAD DE TALCA</t>
  </si>
  <si>
    <t>FUNDACION CASA ESPERANZA E.V.</t>
  </si>
  <si>
    <t>CORPORACION DE APOYO INTEGRAL PARA EL ADULTO MAYOR Y/O CORPORACION LAURELES</t>
  </si>
  <si>
    <t>MARIA AYUDA CORPORACION DE BENEFICENCIA</t>
  </si>
  <si>
    <t>ILUSTRE MUNICIPALIDAD DE CODEGUA</t>
  </si>
  <si>
    <t>ORGANIZACION NO GUBERNAMENTAL DE DESARROLLO RAICES SANTIAGO</t>
  </si>
  <si>
    <t>ILUSTRE MUNICIPALIDAD DE GORBEA</t>
  </si>
  <si>
    <t>ILUSTRE MUNICIPALIDAD DE OVALLE</t>
  </si>
  <si>
    <t>ILUSTRE MUNICIPALIDAD DE MAIPU</t>
  </si>
  <si>
    <t>ILUSTRE MUNICIPALIDAD DE SAN PEDRO DE ATACAMA</t>
  </si>
  <si>
    <t>ILUSTRE MUNICIPALIDAD DE CISNES</t>
  </si>
  <si>
    <t>FUNDACION CARITAS DIOCESANA DE LINARES</t>
  </si>
  <si>
    <t>ORGANIZACION COMUNITARIA FUNCIONAL HOGAR DE LACTANTES IGNAZIO SIBILLO</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</si>
  <si>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</si>
  <si>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</si>
  <si>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</si>
  <si>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</si>
  <si>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</si>
  <si>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</si>
  <si>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</si>
  <si>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ILUSTRE MUNICIPALIDAD DE CALERA DE TANGO</t>
  </si>
  <si>
    <t>ILUSTRE MUNICIPALIDAD DE SAN MIGUEL</t>
  </si>
  <si>
    <t>ILUSTRE MUNICIPALIDAD DE TALAGANTE</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</si>
  <si>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</si>
  <si>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</si>
  <si>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</si>
  <si>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</si>
  <si>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</si>
  <si>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</si>
  <si>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</si>
  <si>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</si>
  <si>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</si>
  <si>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</si>
  <si>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</si>
  <si>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</si>
  <si>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</si>
  <si>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</si>
  <si>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</si>
  <si>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</si>
  <si>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ARAUCO</t>
  </si>
  <si>
    <t>ILUSTRE MUNICIPALIDAD DE MAULE</t>
  </si>
  <si>
    <t>ILUSTRE MUNICIPALIDAD DE ISLA DE MAIPO</t>
  </si>
  <si>
    <t>ILUSTRE MUNICIPALIDAD DE CAUQUENES</t>
  </si>
  <si>
    <t>ILUSTRE MUNICIPALIDAD DE SAN PEDRO DE LA PAZ</t>
  </si>
  <si>
    <t>ILUSTRE MUNICIPALIDAD DE CHEPICA</t>
  </si>
  <si>
    <t>ILUSTRE MUNICIPALIDAD DE PEDRO AGUIRRE CERDA</t>
  </si>
  <si>
    <t>ILUSTRE MUNICIPALIDAD DE 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</si>
  <si>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</si>
  <si>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</si>
  <si>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</si>
  <si>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</si>
  <si>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</si>
  <si>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</si>
  <si>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</si>
  <si>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</si>
  <si>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COELEMU</t>
  </si>
  <si>
    <t>ILUSTRE MUNICIPALIDAD DE QUIRIHUE</t>
  </si>
  <si>
    <t>ILUSTRE MUNICIPALIDAD DE CARAHUE</t>
  </si>
  <si>
    <t>ILUSTRE MUNICIPALIDAD DE SANTA BARBARA</t>
  </si>
  <si>
    <t>ILUSTRE MUNICIPALIDAD DE LOS ANGELES</t>
  </si>
  <si>
    <t>ILUSTRE MUNICIPALIDAD DE YUNGAY</t>
  </si>
  <si>
    <t>ILUSTRE MUNICIPALIDAD DE SAN JAVIER</t>
  </si>
  <si>
    <t>ILUSTRE MUNICIPALIDAD DE PLACILLA</t>
  </si>
  <si>
    <t>ILUSTRE MUNICIPALIDAD DE 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</si>
  <si>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</si>
  <si>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</si>
  <si>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</si>
  <si>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</si>
  <si>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</si>
  <si>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</si>
  <si>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</si>
  <si>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</si>
  <si>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</si>
  <si>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</si>
  <si>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</si>
  <si>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VICUNA</t>
  </si>
  <si>
    <t>ILUSTRE MUNICIPALIDAD DE TEODORO SCHMIDT</t>
  </si>
  <si>
    <t>ILUSTRE MUNICIPALIDAD DE CURACAUTIN</t>
  </si>
  <si>
    <t>ILUSTRE MUNICIPALIDAD DE CHILE CHICO</t>
  </si>
  <si>
    <t>ILUSTRE MUNICIPALIDAD DE LLAY LLAY</t>
  </si>
  <si>
    <t>ILUSTRE MUNICIPALIDAD DE PICHILEMU</t>
  </si>
  <si>
    <t>ILUSTRE MUNICIPALIDAD DE HUALQUI</t>
  </si>
  <si>
    <t>ILUSTRE MUNICIPALIDAD DE LA CALERA</t>
  </si>
  <si>
    <t>ILUSTRE MUNICIPALIDAD DE CARTAGENA</t>
  </si>
  <si>
    <t>ILUSTRE MUNICIPALIDAD DE VINA DEL MAR</t>
  </si>
  <si>
    <t>CORPORACION PRODEL</t>
  </si>
  <si>
    <t>FUNDACION LEON BLOY PARA LA PROMOCION INTEGRAL DE LA FAMILIA</t>
  </si>
  <si>
    <t>O.N.G DE DESARROLLO CORPORACION DE DESARROLLO SOCIAL EL CONQUISTADOR</t>
  </si>
  <si>
    <t>ILUSTRE MUNICIPALIDAD DE PADRE HURTADO</t>
  </si>
  <si>
    <t>ILUSTRE MUNICIPALIDAD DE LA UNION</t>
  </si>
  <si>
    <t>O.N.G DE DESARROLLO LA CASONA DE LOS JOVENES</t>
  </si>
  <si>
    <t>ONG - ACCORDES</t>
  </si>
  <si>
    <t>FUNDACION VIDA COMPARTIDA</t>
  </si>
  <si>
    <t>FUNDACION BEATA LAURA VICUNA</t>
  </si>
  <si>
    <t>ALDEAS INFANTILES S.O.S. CHILE</t>
  </si>
  <si>
    <t>O.N.G. RENUEVO</t>
  </si>
  <si>
    <t>ILUSTRE MUNICIPALIDAD DE CABILDO</t>
  </si>
  <si>
    <t>CORPORACION PRIVADA DE DESARROLLO SOCIAL IX REGION, CORPRIX</t>
  </si>
  <si>
    <t>ILUSTRE MUNICIPALIDAD DE LO ESPEJO</t>
  </si>
  <si>
    <t>ILUSTRE MUNICIPALIDAD DE SAN FERNANDO</t>
  </si>
  <si>
    <t>FUNDACION TABOR</t>
  </si>
  <si>
    <t>ILUSTRE MUNICIPALIDAD DE RENCA</t>
  </si>
  <si>
    <t>ILUSTRE MUNICIPALIDAD DE OLMUE</t>
  </si>
  <si>
    <t>ILUSTRE MUNICIPALIDAD DE CHILLAN VIEJO</t>
  </si>
  <si>
    <t>ILUSTRE MUNICIPALIDAD DE PANGUIPULLI</t>
  </si>
  <si>
    <t>CORPORACION MUNICIPAL DE PENALOLEN PARA EL DESARROLLO SOCIAL CORMUP</t>
  </si>
  <si>
    <t>ILUSTRE MUNICIPALIDAD DE PALENA</t>
  </si>
  <si>
    <t>ILUSTRE MUNICIPALIDAD DE SAN NICOLAS</t>
  </si>
  <si>
    <t>ONG DE DESARROLLO HOGAR SANTA CATALINA</t>
  </si>
  <si>
    <t>CORPORACION COMUNIDAD TERAPEUTA ESPERANZA</t>
  </si>
  <si>
    <t>ILUSTRE MUNICIPALIDAD DE ZAPALLAR</t>
  </si>
  <si>
    <t>CORPORACION DE AYUDA A LA FAMILIA</t>
  </si>
  <si>
    <t>CORPORACION MUNICIPAL DE DESARROLLO SOCIAL DE SAN JOAQUIN</t>
  </si>
  <si>
    <t>FUNDACION CRESERES</t>
  </si>
  <si>
    <t>ILUSTRE MUNICIPALIDAD DE SANTIAGO</t>
  </si>
  <si>
    <t>FUNDACION PROYECTO B</t>
  </si>
  <si>
    <t>ILUSTRE MUNICIPALIDAD DE CURANILAHUE</t>
  </si>
  <si>
    <t>O.N.G. CORPORACION CAPREIS</t>
  </si>
  <si>
    <t>ILUSTRE MUNICIPALIDAD DE SAN IGNACIO</t>
  </si>
  <si>
    <t>ILUSTRE MUNICIPALIDAD DE FRESIA</t>
  </si>
  <si>
    <t>ILUSTRE MUNICIPALIDAD DE LIMACHE</t>
  </si>
  <si>
    <t>ILUSTRE MUNICIPALIDAD DE CHIGUAYANTE</t>
  </si>
  <si>
    <t>CORPORACION FAMILIA DE LINARES</t>
  </si>
  <si>
    <t>FUNDACION REINVENTARSE</t>
  </si>
  <si>
    <t>ORGANIZACION NO GUBERNAMENTAL DE DESARROLLO COVACHA</t>
  </si>
  <si>
    <t>ILUSTRE MUNICIPALIDAD DE PAILLACO</t>
  </si>
  <si>
    <t>ILUSTRE MUNICIPALIDAD DE MALLOA</t>
  </si>
  <si>
    <t>FUNDACION CREA EQUIDAD</t>
  </si>
  <si>
    <t>ILUSTRE MUNICIPALIDAD DE RIO IBANEZ</t>
  </si>
  <si>
    <t>ILUSTRE MUNICIPALIDAD DE HUARA</t>
  </si>
  <si>
    <t>ILUSTRE MUNICIPALIDAD DE LAGO RANCO</t>
  </si>
  <si>
    <t>FUNDACION DE BENEFICENCIA SENTIDOS</t>
  </si>
  <si>
    <t>ILUSTRE MUNICIPALIDAD DE MARIQUINA</t>
  </si>
  <si>
    <t>ILUSTRE MUNICIPALIDAD DE CORRAL</t>
  </si>
  <si>
    <t>ILUSTRE MUNICIPALIDAD DE FUTRONO</t>
  </si>
  <si>
    <t>ILUSTRE MUNICIPALIDAD DE PUREN</t>
  </si>
  <si>
    <t>ILUSTRE MUNICIPALIDAD DE CANELA</t>
  </si>
  <si>
    <t>ILUSTRE MUNICIPALIDAD DE PUNITAQUI</t>
  </si>
  <si>
    <t>ILUSTRE MUNICIPALIDAD DE 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</si>
  <si>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</si>
  <si>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</si>
  <si>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</si>
  <si>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</si>
  <si>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</si>
  <si>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</si>
  <si>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</si>
  <si>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</si>
  <si>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GOBERNACION PROVINCIAL ARICA</t>
  </si>
  <si>
    <t>ILUSTRE MUNICIPALIDAD DE TIL TIL</t>
  </si>
  <si>
    <t>ILUSTRE MUNICIPALIDAD DE CONCON</t>
  </si>
  <si>
    <t>ILUSTRE MUNICIPALIDAD DE FREIRINA</t>
  </si>
  <si>
    <t>ILUSTRE MUNICIPALIDAD DE ALTO DEL CARMEN</t>
  </si>
  <si>
    <t>ILUSTRE MUNICIPALIDAD DE TIERRA AMARILLA</t>
  </si>
  <si>
    <t>ILUSTRE MUNICIPALIDAD DE CHANARAL</t>
  </si>
  <si>
    <t>ILUSTRE MUNICIPALIDAD DE PORVENIR</t>
  </si>
  <si>
    <t>ILUSTRE MUNICIPALIDAD DE SAN JUAN DE LA COSTA</t>
  </si>
  <si>
    <t>ILUSTRE MUNICIPALIDAD DE PROVIDENCIA</t>
  </si>
  <si>
    <t>ILUSTRE MUNICIPALIDAD DE LLANQUIHUE</t>
  </si>
  <si>
    <t>ILUSTRE MUNICIPALIDAD DE CUREPTO</t>
  </si>
  <si>
    <t>ILUSTRE MUNICIPALIDAD DE CHANCO</t>
  </si>
  <si>
    <t>ILUSTRE MUNICIPALIDAD DE PALMILLA</t>
  </si>
  <si>
    <t>ILUSTRE MUNICIPALIDAD DE TOCOPILLA</t>
  </si>
  <si>
    <t>ILUSTRE MUNICIPALIDAD DE QUINCHAO</t>
  </si>
  <si>
    <t>O.N.G INCITA</t>
  </si>
  <si>
    <t>GOBERNACION PROVINCIAL DE PARINACOTA</t>
  </si>
  <si>
    <t>ILUSTRE MUNICIPALIDAD DE SANTA MARIA</t>
  </si>
  <si>
    <t>FUNDACION NUESTRA SENORA DE LA ESPERANZA</t>
  </si>
  <si>
    <t>GOBERANCION PROVINCIAL DE EL LOA</t>
  </si>
  <si>
    <t>GOBERNACION PROVINCIAL DE ANTOFAGASTA</t>
  </si>
  <si>
    <t>ILUSTRE MUNICIPALIDAD DE PUTAENDO</t>
  </si>
  <si>
    <t>ILUSTRE MUNICIPALIDAD DE HUASCO</t>
  </si>
  <si>
    <t>ILUSTRE MUNICIPALIDAD DE VICHUQUEN</t>
  </si>
  <si>
    <t>ILUSTRE MUNICIPALIDAD DE SAN RAFAEL</t>
  </si>
  <si>
    <t>ILUSTRE MUNICIPALIDAD DE RINCONADA</t>
  </si>
  <si>
    <t>ILUSTRE MUNICIPALIDAD DE ROMERAL</t>
  </si>
  <si>
    <t>GOBERNACION PROVINCIAL DE MAGALLANES</t>
  </si>
  <si>
    <t>ILUSTRE MUNICIPALIDAD DE EL TABO</t>
  </si>
  <si>
    <t>ILUSTRE MUNICIPALIDAD DE PAIHUANO</t>
  </si>
  <si>
    <t>ILUSTRE MUNICIPALIDAD DE LA HIGUERA</t>
  </si>
  <si>
    <t>CORPORACION CULTURAL Y DE DESARROLLO SHALOM</t>
  </si>
  <si>
    <t>CORPORACION PARA EL DESARROLLO INTEGRAL DE LA PROVINCIA DE CHOAPA LUIS GALVEZ OLIVARES DE ILLAPEL</t>
  </si>
  <si>
    <t>ORGANIZACION NO GUBERNAMENTAL DE DESARROLLO COINCIDE</t>
  </si>
  <si>
    <t>ILUSTRE MUNICIPALIDAD DE CHOL CHOL</t>
  </si>
  <si>
    <t>FUNDACION KOINOMADELFIA</t>
  </si>
  <si>
    <t>ONG DE DESARROLLO PADRE LUIS AMIGO</t>
  </si>
  <si>
    <t>CORPORACION EN BUSCA DE UN CAMBIO</t>
  </si>
  <si>
    <t>ORGANIZACION NO GUBERNAMENTAL JUNTOS CREANDO FUTURO</t>
  </si>
  <si>
    <t>FUNDACION TALITA KUM</t>
  </si>
  <si>
    <t>CORPORACION INTEGRAL EDUCATIVA Y SOCIAL PARA EL DESARROLLO DE LA COMUNIDAD</t>
  </si>
  <si>
    <t>CORPORACION DE AYUDA A LA INFANCIA CASA MONTANA</t>
  </si>
  <si>
    <t>CORPORACION ACOGIDA</t>
  </si>
  <si>
    <t>FUNDACION MADRE VICTORIA</t>
  </si>
  <si>
    <t>ORGANIZACION NO GUBERNAMENTAL DE DESARROLLO - ALTA TIERRA</t>
  </si>
  <si>
    <t xml:space="preserve">651920833
</t>
  </si>
  <si>
    <t>65190112K</t>
  </si>
  <si>
    <t>65192836K</t>
  </si>
  <si>
    <t>FUNDACIÓN DE BENEFICENCIA DE LOS SAGRADOS CORAZONES</t>
  </si>
  <si>
    <t>ES</t>
  </si>
  <si>
    <t>ASOCIACION DE PADRES Y AMIGOS DE LOS AUTISTAS V REGIÓN (ASPAUT)</t>
  </si>
  <si>
    <t>71.578.700-8</t>
  </si>
  <si>
    <t>ASOCIACIÓN CHILENA DE PADRES Y AMIGOS DE LOS AUTISTAS SANTIAGO</t>
  </si>
  <si>
    <t>71.086.700-3</t>
  </si>
  <si>
    <t>ILUSTRE MUNICIPALIDAD DE VALPARAISO</t>
  </si>
  <si>
    <t>ILUSTRE MUNICIPALIDAD DE TALCAHUANO</t>
  </si>
  <si>
    <t>ILUSTRE MUNICIPALIDAD DE CORONEL</t>
  </si>
  <si>
    <t>ILUSTRE MUNICIPALIDAD DE ALTO HOSPICIO</t>
  </si>
  <si>
    <t>ILUSTRE MUNICIPALIDAD DE MARIA PINTO</t>
  </si>
  <si>
    <t>ILUSTRE MUNICIPALIDAD DE VALLENAR</t>
  </si>
  <si>
    <t>ILUSTRE MUNICIPALIDAD DE NUEVA IMPERIAL</t>
  </si>
  <si>
    <t>ILUSTRE MUNICIPALIDAD DE ANGOL</t>
  </si>
  <si>
    <t>ILUSTRE MUNICIPALIDAD DE SAN JOSE DE MAIPO</t>
  </si>
  <si>
    <t>ILUSTRE MUNICIPALIDAD DE LAMPA</t>
  </si>
  <si>
    <t>ILUSTRE MUNICIPALIDAD DE INDEPENDENCIA</t>
  </si>
  <si>
    <t>ILUSTRE MUNICIPALIDAD DE COLLIPULLI</t>
  </si>
  <si>
    <t>ILUSTRE MUNICIPALIDAD DE SAAVEDRA</t>
  </si>
  <si>
    <t>ILUSTRE MUNICIPALIDAD DE LICANTEN</t>
  </si>
  <si>
    <t>ILUSTRE MUNICIPALIDAD DE VILCUN</t>
  </si>
  <si>
    <t>ILUSTRE MUNICIPALIDAD DE VILLARRICA</t>
  </si>
  <si>
    <t>ILUSTRE MUNICIPALIDAD DE SAN PABLO</t>
  </si>
  <si>
    <t>ILUSTRE MUNICIPALIDAD DE LINARES</t>
  </si>
  <si>
    <t>ILUSTRE MUNICIPALIDAD DE PADRE LAS CASAS</t>
  </si>
  <si>
    <t>ILUSTRE MUNICIPALIDAD DE LA REINA</t>
  </si>
  <si>
    <t>GOBERNACION PROVINCIAL CAPITAN PRAT</t>
  </si>
  <si>
    <t>ILUSTRE MUNICIPALIDAD DE PUCHUNCAVI</t>
  </si>
  <si>
    <t>ILUSTRE MUNICIPALIDAD DE EL QUISCO</t>
  </si>
  <si>
    <t>ILUSTRE MUNICIPALIDAD DE RENAICO</t>
  </si>
  <si>
    <t>GOBERANCION PROVINCIAL DE ISLA DE PASCUA</t>
  </si>
  <si>
    <t>ILUSTRE MUNICIPALIDAD DE PITRUFQUEN</t>
  </si>
  <si>
    <t>FUNDACION PLEYADES</t>
  </si>
  <si>
    <t>MARIA PINTO</t>
  </si>
  <si>
    <t>SAN PABLO</t>
  </si>
  <si>
    <t>RENAICO</t>
  </si>
  <si>
    <t>LO BARNECHEA</t>
  </si>
  <si>
    <t>NOMBRE INSTITUCION</t>
  </si>
  <si>
    <t>Etiquetas de fila</t>
  </si>
  <si>
    <t>RUT</t>
  </si>
  <si>
    <t>ONG CREAPSI</t>
  </si>
  <si>
    <t>COYHAIQUE</t>
  </si>
  <si>
    <t>FUNDACION PARES</t>
  </si>
  <si>
    <t>O.N.G. DE DESARROLLO PAIHUEN</t>
  </si>
  <si>
    <t>FUNDACION PRODERE</t>
  </si>
  <si>
    <t>O.N.G. Desarrollo Familiar - CORDEFAM</t>
  </si>
  <si>
    <t>O.N.G. PARA EL DESARROLLO DE LA EDUCACIÓN CRATEDUC</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</si>
  <si>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</si>
  <si>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</si>
  <si>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</si>
  <si>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</si>
  <si>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</si>
  <si>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Silvia Andrea Quintanilla Vera, C.I N° 13.340.862-2
Juan Acuña Montero, C.I. Nº 6.869.121-4</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</si>
  <si>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</si>
  <si>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</si>
  <si>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</si>
  <si>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</si>
  <si>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</si>
  <si>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</si>
  <si>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</si>
  <si>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</si>
  <si>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</si>
  <si>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</si>
  <si>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</si>
  <si>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</si>
  <si>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</si>
  <si>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</si>
  <si>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</si>
  <si>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Informe N°504, de 2020.
Informe N°393, de 2020.
Informe N°462, de 2020.</t>
  </si>
  <si>
    <t>Informe N°511, de 2020</t>
  </si>
  <si>
    <t>Informe N°719, de 2020</t>
  </si>
  <si>
    <t xml:space="preserve">Silvia Andrea Quintanilla Vera
Juan Acuña Montero
</t>
  </si>
  <si>
    <t>Informe N°504, de 2020.</t>
  </si>
  <si>
    <t>Informe N°393, de 2020.
Informe N°833, de 2020.</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</si>
  <si>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</si>
  <si>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</si>
  <si>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Informe N°953 de 2018</t>
  </si>
  <si>
    <t xml:space="preserve"> Informe N° 953, 2018 </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</si>
  <si>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</si>
  <si>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</si>
  <si>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</si>
  <si>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</si>
  <si>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</si>
  <si>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2020,  aprobados por el Subdepartamento de Supervisión Financiera Nacional. </t>
  </si>
  <si>
    <t>Informe N°1063 de 2019</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</si>
  <si>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</si>
  <si>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Informe N°1063 de 2019.
Informe N°833, de 2020.</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</si>
  <si>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</si>
  <si>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Informe N°730 de 2018
Informe N°908 de 2018
Informe N°1059 de 2018
Informe N°1063 de 2019</t>
  </si>
  <si>
    <t xml:space="preserve">Informe N° 730, 2018       Informe N° 908, 2018      Informe N° 1059, 2018        Informe N° 1063, 2019                  </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</si>
  <si>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</si>
  <si>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</si>
  <si>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Informe N°908 de 2018</t>
  </si>
  <si>
    <t>Informe N° 908, de 2018.
Informe N°741, de 2020.</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</si>
  <si>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</si>
  <si>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Informe N°606, de 2020.</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</si>
  <si>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</si>
  <si>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</si>
  <si>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</si>
  <si>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</si>
  <si>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</si>
  <si>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</si>
  <si>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</si>
  <si>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</si>
  <si>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</si>
  <si>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</si>
  <si>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</si>
  <si>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</si>
  <si>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</si>
  <si>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</si>
  <si>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</si>
  <si>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Informe N°511, de 2020.</t>
  </si>
  <si>
    <t>Informe N°1063 de 2019;  Informe N°456 de 2020.</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</si>
  <si>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</si>
  <si>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</si>
  <si>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Informe N°1059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</si>
  <si>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</si>
  <si>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</si>
  <si>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</si>
  <si>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</si>
  <si>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</si>
  <si>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</si>
  <si>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</si>
  <si>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Informe N° 643, 2020</t>
  </si>
  <si>
    <t>Informe N°730 de 2018
Informe N°820 de 2018
Informe N°1063 de 2019
Informe N°908 de 2018</t>
  </si>
  <si>
    <t>Informe N° 730, 2018         Informe N° 820, 2018                 Informe N° 1063, 2019                  Informe N° 908,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</si>
  <si>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</si>
  <si>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</si>
  <si>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</si>
  <si>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</si>
  <si>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</si>
  <si>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</si>
  <si>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</si>
  <si>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</si>
  <si>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</si>
  <si>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</si>
  <si>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</si>
  <si>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Informe N°741, de 2020.</t>
  </si>
  <si>
    <t>Informe N°719, de 2020.</t>
  </si>
  <si>
    <t xml:space="preserve">Informe N°908 de 2018
Informe N°953 de 2018
Informe N°1005 de 2018
Informe N°1059 de 2018
Informe N°1063 de 2019
</t>
  </si>
  <si>
    <t>Informe N° 908, 2018      Informe N° 953, 2018                   Informe N° 1005, 2018                Informe N° 1059, 2018                          Informe N° 1063, 2019</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</si>
  <si>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</si>
  <si>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Informe N°456, de 2020.</t>
  </si>
  <si>
    <t xml:space="preserve">De 13 de mayo de 2017 al 13 de mayo de 2021. </t>
  </si>
  <si>
    <t>Informe N°833, de 2020.</t>
  </si>
  <si>
    <t>Informe N° 908, 2018</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</si>
  <si>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</si>
  <si>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</si>
  <si>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</si>
  <si>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</si>
  <si>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Informe N°820 de 2018
Informe N°1004 de 2018</t>
  </si>
  <si>
    <t>Informe N°820, 2018       Informe N° 1004, 2018</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</si>
  <si>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</si>
  <si>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</si>
  <si>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</si>
  <si>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</si>
  <si>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</si>
  <si>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</si>
  <si>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</si>
  <si>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</si>
  <si>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Informe N°462,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</si>
  <si>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</si>
  <si>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</si>
  <si>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</si>
  <si>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</si>
  <si>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</si>
  <si>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</si>
  <si>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</si>
  <si>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Informe N°953 de 2018
Informe N°1005 de 2018</t>
  </si>
  <si>
    <t xml:space="preserve"> Informe N° 953, 2018       Informe N° 1005, 2018</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</si>
  <si>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</si>
  <si>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</si>
  <si>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</si>
  <si>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</si>
  <si>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</si>
  <si>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</si>
  <si>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</si>
  <si>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</si>
  <si>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</si>
  <si>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</si>
  <si>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</si>
  <si>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</si>
  <si>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</si>
  <si>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</si>
  <si>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</si>
  <si>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</si>
  <si>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</si>
  <si>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</si>
  <si>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</si>
  <si>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</si>
  <si>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</si>
  <si>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</si>
  <si>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</si>
  <si>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</si>
  <si>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</si>
  <si>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</si>
  <si>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</si>
  <si>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Informe N°8, de 2021.</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</si>
  <si>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</si>
  <si>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</si>
  <si>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</si>
  <si>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</si>
  <si>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</si>
  <si>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</si>
  <si>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</si>
  <si>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</si>
  <si>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</si>
  <si>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</si>
  <si>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</si>
  <si>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</si>
  <si>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</si>
  <si>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</si>
  <si>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</si>
  <si>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</si>
  <si>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</si>
  <si>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</si>
  <si>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</si>
  <si>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</si>
  <si>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</si>
  <si>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</si>
  <si>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</si>
  <si>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</si>
  <si>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</si>
  <si>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</si>
  <si>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</si>
  <si>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</si>
  <si>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</si>
  <si>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</si>
  <si>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</si>
  <si>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Informe N°535, de 2020.</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</si>
  <si>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</si>
  <si>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</si>
  <si>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</si>
  <si>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</si>
  <si>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</si>
  <si>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</si>
  <si>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</si>
  <si>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</si>
  <si>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</si>
  <si>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</si>
  <si>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</si>
  <si>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</si>
  <si>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</si>
  <si>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</si>
  <si>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</si>
  <si>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</si>
  <si>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</si>
  <si>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</si>
  <si>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</si>
  <si>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</si>
  <si>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Informe N°730 de 2018</t>
  </si>
  <si>
    <t>Informe N°393, de 2020.
Informe N°606, de 2020.</t>
  </si>
  <si>
    <t>Informe N° 730 de  2018</t>
  </si>
  <si>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</si>
  <si>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</si>
  <si>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</si>
  <si>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</si>
  <si>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</si>
  <si>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t>Certificado de Vigencia Folio Nº 500227187103, de fecha 14 de mayo de 2019, del Servicio de Registro Civil e Identificación.</t>
    </r>
    <r>
      <rPr>
        <sz val="8"/>
        <color rgb="FFFF0000"/>
        <rFont val="Calibri"/>
        <family val="2"/>
        <scheme val="minor"/>
      </rPr>
      <t xml:space="preserve"> 03-11-20 Se envía carta solicitando antecedentes actualizados al año 2020.</t>
    </r>
  </si>
  <si>
    <t>69181100K</t>
  </si>
  <si>
    <t>65316310 K</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</si>
  <si>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</si>
  <si>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</si>
  <si>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</si>
  <si>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</si>
  <si>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</si>
  <si>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</si>
  <si>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</si>
  <si>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</si>
  <si>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</si>
  <si>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</si>
  <si>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</si>
  <si>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 xml:space="preserve">ANTECEDENTES CORRESPONDIENTES AL AÑO 2020, aprobado por el SUB DEPARTAMENTO DE SUPERVISIÓN FINANCIERA </t>
  </si>
  <si>
    <t>Adolfo Andrés Farías Salgado,                            Nicolás Elías Marín Machuca</t>
  </si>
  <si>
    <t>Certificado Financiero 2020, aprobado por el Subdepartamento de Supervisión financiera Nacional.</t>
  </si>
  <si>
    <r>
      <rPr>
        <b/>
        <sz val="8"/>
        <rFont val="Calibri"/>
        <family val="2"/>
        <scheme val="minor"/>
      </rPr>
      <t xml:space="preserve">Institución eclesiastica. </t>
    </r>
    <r>
      <rPr>
        <sz val="8"/>
        <rFont val="Calibri"/>
        <family val="2"/>
        <scheme val="minor"/>
      </rPr>
      <t xml:space="preserve">Erigida conforme al derecho canónico
</t>
    </r>
  </si>
  <si>
    <t>Suma de MAYO</t>
  </si>
  <si>
    <t>Suma de TOTAL</t>
  </si>
  <si>
    <t>FUNDACION FAMILIA NAZARETH</t>
  </si>
  <si>
    <t>FUNDACION TRABAJO CON SENTIDO</t>
  </si>
  <si>
    <t>CORPORACIÓN AYUDA Y PROTEGE AL NIÑO, NIÑA Y ADOLESCENTE</t>
  </si>
  <si>
    <t>APARECE EN JURIDICO</t>
  </si>
  <si>
    <t>APARECE EN SENAINFO</t>
  </si>
  <si>
    <t>INSTITUCION</t>
  </si>
  <si>
    <t>OBSERVACION</t>
  </si>
  <si>
    <t>En juridico a parece como  1700 y en senainfo 3860</t>
  </si>
  <si>
    <t xml:space="preserve"> ILUSTRE MUNICIPALIDAD DE COMBARBALA</t>
  </si>
  <si>
    <t xml:space="preserve">en el listado de juridico aparece como codigo de institucion  7476 y 6720 , ambas a parecen como municipalidad de combarbala.  Para  los codigos de proyectos vigentes 1040224-1040275 aparece como codigo de institucion 5070. </t>
  </si>
  <si>
    <t xml:space="preserve"> ILUSTRE MUNICIPALIDAD DE PICHIDEGUA</t>
  </si>
  <si>
    <t xml:space="preserve">En el listado de juridico aparece como 7524 y  el proyecto vigente 1060231 utiliza el codigo de institucion en el senainfo 6720 </t>
  </si>
  <si>
    <t>En el listado de juridico aparece en blanco el codigo de institucion</t>
  </si>
  <si>
    <t>en el listado de juridico aparece como 7171  revisando el senainfo ese codigo corresponde a ORGANIZACION COMUNITARIA FUNCIONAL CENTRO INTEGRAL INFANCIA Y FAMILIA , por tanto ese codigo no corresponde a la Municipalidad de Maria Pinto</t>
  </si>
  <si>
    <t>en el senainfo aparece como codigo de institucion 7745</t>
  </si>
  <si>
    <t>en el senainfo aparece como codigo de institucion 7729</t>
  </si>
  <si>
    <t>en el senainfo aparece como codigo de institucion 7730</t>
  </si>
  <si>
    <t>en el senainfo aparece como codigo de institucion 7727</t>
  </si>
  <si>
    <t>en el senainfo aparece como codigo de institucion 7731</t>
  </si>
  <si>
    <t xml:space="preserve"> FUNDACIÓN PARES</t>
  </si>
  <si>
    <t>en el senainfo aparece como codigo de institucion 7714</t>
  </si>
  <si>
    <t>Suma de Suma de TOTAL</t>
  </si>
  <si>
    <t>en el senainfo aparece como codigo de institucion 6871</t>
  </si>
  <si>
    <t>en el senainfo aparece como codigo de institucion 7726</t>
  </si>
  <si>
    <t>en el senainfo aparece como codigo de institucion 7708</t>
  </si>
  <si>
    <t>en el senainfo aparece como codigo de institucion 7701</t>
  </si>
  <si>
    <t>en el senainfo aparece como codigo de institucion 7700</t>
  </si>
  <si>
    <t>FUNDACION CIUDAD DEL NINO EX CONSEJO DE DEFENSA DEL NINO</t>
  </si>
  <si>
    <t>FUNDACION CIUDAD DEL NINO RICARDO ESPINOSA</t>
  </si>
  <si>
    <t>ORDEN DE LA BIENAVENTURADA VIRGEN MARIA DE LA MERCED O PROVINCIA MERCEDARIA DE CHILE</t>
  </si>
  <si>
    <t xml:space="preserve"> 
RANCAGUA</t>
  </si>
  <si>
    <t>LLAILLAY</t>
  </si>
  <si>
    <t>ORGANIZACION NO GUBERNAMENTAL DE DESARROLLO SOCIAL CREATIVA</t>
  </si>
  <si>
    <t>ILUSTRE MUNICIPALIDAD DE MACHALI</t>
  </si>
  <si>
    <t>CORPORACION SOCIAL Y EDUCACIONAL RENASCI</t>
  </si>
  <si>
    <t>TILTIL</t>
  </si>
  <si>
    <t>PAIGUANO</t>
  </si>
  <si>
    <t>GOBERNACION PROVINCIAL DE CHOAPA</t>
  </si>
  <si>
    <t>CORPORACION VIVO INCLUSION</t>
  </si>
  <si>
    <t>VINA DEL MAR</t>
  </si>
  <si>
    <t>COMPANIA DE LAS HIJAS DE LA CARIDAD DE SAN VICENTE DE PAUL</t>
  </si>
  <si>
    <t>CANETE</t>
  </si>
  <si>
    <t>PENAFLOR</t>
  </si>
  <si>
    <t>VICUNA</t>
  </si>
  <si>
    <t>NUNOA</t>
  </si>
  <si>
    <t>PENALOLEN</t>
  </si>
  <si>
    <t>FUNDACION PAULA JARAQUEMADA ALQUIZAR</t>
  </si>
  <si>
    <t>FUNDACION CENTRO REGIONAL DE ASISTENCIA TECNICA Y EMPRE.FUND.(CRATE)</t>
  </si>
  <si>
    <t>COLBUN</t>
  </si>
  <si>
    <t>CORPORACION DEMOS UNA OPORTUNIDAD AL MENOR O CREDITO AL MENOR</t>
  </si>
  <si>
    <t>CHANARAL</t>
  </si>
  <si>
    <t>ORGANIZACION NO GUBERNAMENTAL DE DESARROLLO CORPORACION DE APOYO AL DESARROLL AUTOGESTIONADO GRADA</t>
  </si>
  <si>
    <t>ILUSTRE MUNICIPALIDAD DE PENALOLEN</t>
  </si>
  <si>
    <t>CORPORACION NUESTRA AYUDA INSPIRADA EN MARIA - CURICO TAMBIEN DENOMINADA CORPORACION NAIM CURICO</t>
  </si>
  <si>
    <t>ILUSTRE MUNICIPALIDAD DE TOME</t>
  </si>
  <si>
    <t>ILUSTRE MUNICIPALIDAD DE CANETE</t>
  </si>
  <si>
    <t>ILUSTRE MUNICIPALIDAD DE TIRUA</t>
  </si>
  <si>
    <t>ORGANIZACION COMUNITARIA FUNCIONAL CENTRO CULTURAL Y SOCIAL CENTRO DE APOYO AL NINO Y LA FAMILIA</t>
  </si>
  <si>
    <t>LOS ALAMOS</t>
  </si>
  <si>
    <t>ILUSTRE MUNICIPALIDAD DE PENAFLOR</t>
  </si>
  <si>
    <t>RIO IBANEZ</t>
  </si>
  <si>
    <t>CORPORACION AMULEN PROFESIONALES</t>
  </si>
  <si>
    <t>FUNDACION GUADALUPE ACOGE</t>
  </si>
  <si>
    <t>O.N.G. PARA EL DESARROLLO DE LA EDUCACION CRATEDUC</t>
  </si>
  <si>
    <t>FUNDACION CREESER</t>
  </si>
  <si>
    <t>FUNDACION DOLMA POR LOS DERECHOS DE LA INFANCIA Y ANCIANIDAD</t>
  </si>
  <si>
    <t>CORPORACION AYUDA Y PROTEGE AL NINO, NINA Y ADOLESCENTE</t>
  </si>
  <si>
    <t>Intendencia Regional de Antofagasta</t>
  </si>
  <si>
    <t>INTENDENCIA REGIONAL DE ANTOFAGASTA</t>
  </si>
  <si>
    <t>en el senainfo aparece como codigo de institucion 7757</t>
  </si>
  <si>
    <t>Informe N°550, de 2020.</t>
  </si>
  <si>
    <t>Informe N° 908, 2018.
Informe N°550/2020.</t>
  </si>
  <si>
    <t>ACUMULADO</t>
  </si>
  <si>
    <t>COIHAIQUE</t>
  </si>
  <si>
    <t>ILUSTRE MUNICIPALIDAD DE RANCAGUA</t>
  </si>
  <si>
    <t>LA ESTRELLA</t>
  </si>
  <si>
    <t>PAIHUANO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</si>
  <si>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</si>
  <si>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</si>
  <si>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</si>
  <si>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</si>
  <si>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</si>
  <si>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Certificado de Vigencia de Persona Jurídica sin Fines de Lucro, Folio N°500400878148, emitido con fecha 29 de julio de 2021, por el Servicio de Registro Civil e Identificación.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</si>
  <si>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</si>
  <si>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</si>
  <si>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2) 3244 5640 
Móvil: 569-500 67 212 (Secretaría ADRA)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</si>
  <si>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</si>
  <si>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</si>
  <si>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</si>
  <si>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</si>
  <si>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</si>
  <si>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</si>
  <si>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</si>
  <si>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</si>
  <si>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</si>
  <si>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</si>
  <si>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</si>
  <si>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</si>
  <si>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</si>
  <si>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</si>
  <si>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</si>
  <si>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</si>
  <si>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</si>
  <si>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</si>
  <si>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</si>
  <si>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</si>
  <si>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</si>
  <si>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</si>
  <si>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</si>
  <si>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</si>
  <si>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</si>
  <si>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</si>
  <si>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</si>
  <si>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</si>
  <si>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</si>
  <si>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</si>
  <si>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</si>
  <si>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</si>
  <si>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</si>
  <si>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</si>
  <si>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</si>
  <si>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</si>
  <si>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</si>
  <si>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</si>
  <si>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</si>
  <si>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</si>
  <si>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</si>
  <si>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</si>
  <si>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</si>
  <si>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</si>
  <si>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</si>
  <si>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</si>
  <si>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</si>
  <si>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</si>
  <si>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</si>
  <si>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</si>
  <si>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</si>
  <si>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</si>
  <si>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</si>
  <si>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</si>
  <si>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</si>
  <si>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</si>
  <si>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</si>
  <si>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</si>
  <si>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</si>
  <si>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</si>
  <si>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</si>
  <si>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</si>
  <si>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</si>
  <si>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</si>
  <si>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</si>
  <si>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</si>
  <si>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</si>
  <si>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</si>
  <si>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</si>
  <si>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Mandato General:
Esteban de Jesús González Yepes,a contar del 01 de junio de 2021.
Oficio N° 021/2021, de 04 de junio de 2021, informa que, la personería de don Fray Rubén Eduardo Gutiérrez Quiñones, se mantuvo vigente hasta el 31 de mayo de 2021. </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</si>
  <si>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</si>
  <si>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</si>
  <si>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</si>
  <si>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</si>
  <si>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</si>
  <si>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</si>
  <si>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</si>
  <si>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</si>
  <si>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</si>
  <si>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</si>
  <si>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</si>
  <si>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</si>
  <si>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</si>
  <si>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</si>
  <si>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</si>
  <si>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</si>
  <si>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</si>
  <si>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</si>
  <si>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</si>
  <si>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</si>
  <si>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</si>
  <si>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</si>
  <si>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</si>
  <si>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</si>
  <si>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</si>
  <si>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</si>
  <si>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</si>
  <si>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</si>
  <si>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</si>
  <si>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</si>
  <si>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</si>
  <si>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</si>
  <si>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</si>
  <si>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</si>
  <si>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</si>
  <si>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</si>
  <si>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</si>
  <si>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</si>
  <si>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</si>
  <si>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</si>
  <si>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</si>
  <si>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</si>
  <si>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</si>
  <si>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</si>
  <si>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</si>
  <si>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</si>
  <si>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Certificado de Vigencia de Persona Jurídica Sin Fines de Lucro Folio Nº 500398149755, de fecha 12 de julio de 2021, emitido por el Servicio de Registro Civil e Identificación.</t>
  </si>
  <si>
    <r>
      <t xml:space="preserve">22724279
</t>
    </r>
    <r>
      <rPr>
        <sz val="8"/>
        <rFont val="Calibri"/>
        <family val="2"/>
        <scheme val="minor"/>
      </rPr>
      <t>cel  954233521 (María Eugenia Pino</t>
    </r>
    <r>
      <rPr>
        <sz val="8"/>
        <color theme="1"/>
        <rFont val="Calibri"/>
        <family val="2"/>
        <scheme val="minor"/>
      </rPr>
      <t>)</t>
    </r>
  </si>
  <si>
    <t xml:space="preserve">chilederecho@gmail.com
direccion@chilederechos.cl .     
mepderecho@gmail.com
</t>
  </si>
  <si>
    <t>Se acompaña certificado financiero correspondiente al año 202o, aprobado por el Sub Departamento de Supervisión Financiera Nacional.</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</si>
  <si>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</si>
  <si>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</si>
  <si>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</si>
  <si>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</si>
  <si>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</si>
  <si>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</si>
  <si>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</si>
  <si>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</si>
  <si>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</si>
  <si>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</si>
  <si>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</si>
  <si>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</si>
  <si>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</si>
  <si>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</si>
  <si>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</si>
  <si>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</si>
  <si>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</si>
  <si>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</si>
  <si>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</si>
  <si>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</si>
  <si>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</si>
  <si>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</si>
  <si>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</si>
  <si>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</si>
  <si>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</si>
  <si>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</si>
  <si>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</si>
  <si>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</si>
  <si>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</si>
  <si>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</si>
  <si>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</si>
  <si>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</si>
  <si>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</si>
  <si>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Informe N° 504, de 2020;   Informe N°456, de 2020.
Informe N°833, de 2020.
Informe N°550,de 2020</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</si>
  <si>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</si>
  <si>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</si>
  <si>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</si>
  <si>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</si>
  <si>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</si>
  <si>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</si>
  <si>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</si>
  <si>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</si>
  <si>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</si>
  <si>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</si>
  <si>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</si>
  <si>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</si>
  <si>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</si>
  <si>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</si>
  <si>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</si>
  <si>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</si>
  <si>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</si>
  <si>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</si>
  <si>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</si>
  <si>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</si>
  <si>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</si>
  <si>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</si>
  <si>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</si>
  <si>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</si>
  <si>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</si>
  <si>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</si>
  <si>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</si>
  <si>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</si>
  <si>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</si>
  <si>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</si>
  <si>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</si>
  <si>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</si>
  <si>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</si>
  <si>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</si>
  <si>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</si>
  <si>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</si>
  <si>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</si>
  <si>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</si>
  <si>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</si>
  <si>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</si>
  <si>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</si>
  <si>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</si>
  <si>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</si>
  <si>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</si>
  <si>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</si>
  <si>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</si>
  <si>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</si>
  <si>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</si>
  <si>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</si>
  <si>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</si>
  <si>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</si>
  <si>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</si>
  <si>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</si>
  <si>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</si>
  <si>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</si>
  <si>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</si>
  <si>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</si>
  <si>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</si>
  <si>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</si>
  <si>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</si>
  <si>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</si>
  <si>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</si>
  <si>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</si>
  <si>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</si>
  <si>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</si>
  <si>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</si>
  <si>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</si>
  <si>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</si>
  <si>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</si>
  <si>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</si>
  <si>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</si>
  <si>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</si>
  <si>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</si>
  <si>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</si>
  <si>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</si>
  <si>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</si>
  <si>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</si>
  <si>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</si>
  <si>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</si>
  <si>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</si>
  <si>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</si>
  <si>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</si>
  <si>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</si>
  <si>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</si>
  <si>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</si>
  <si>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</si>
  <si>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</si>
  <si>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</si>
  <si>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</si>
  <si>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</si>
  <si>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</si>
  <si>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</si>
  <si>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</si>
  <si>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</si>
  <si>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</si>
  <si>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</si>
  <si>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</si>
  <si>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</si>
  <si>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</si>
  <si>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</si>
  <si>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</si>
  <si>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</si>
  <si>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</si>
  <si>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</si>
  <si>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Certificado de Vigencia Folio Nº 500396162528, de fecha 30 de junio de 2021, otorgado por el Servicio de Registro Civil e Identificación.
</t>
  </si>
  <si>
    <t xml:space="preserve">Se acompaña certificado financiero correspondiente al año 2020 aprobada por el  Sub Departamento de Supervisión Financiera Nacional. </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</si>
  <si>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</si>
  <si>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</si>
  <si>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</si>
  <si>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</si>
  <si>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</si>
  <si>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</si>
  <si>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</si>
  <si>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</si>
  <si>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</si>
  <si>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</si>
  <si>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</si>
  <si>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</si>
  <si>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</si>
  <si>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</si>
  <si>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</si>
  <si>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</si>
  <si>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</si>
  <si>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</si>
  <si>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</si>
  <si>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</si>
  <si>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</si>
  <si>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</si>
  <si>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</si>
  <si>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</si>
  <si>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</si>
  <si>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</si>
  <si>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</si>
  <si>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</si>
  <si>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</si>
  <si>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</si>
  <si>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</si>
  <si>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</si>
  <si>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</si>
  <si>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</si>
  <si>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</si>
  <si>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</si>
  <si>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</si>
  <si>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</si>
  <si>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</si>
  <si>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</si>
  <si>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</si>
  <si>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</si>
  <si>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</si>
  <si>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</si>
  <si>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</si>
  <si>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</si>
  <si>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</si>
  <si>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</si>
  <si>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</si>
  <si>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</si>
  <si>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</si>
  <si>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</si>
  <si>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</si>
  <si>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</si>
  <si>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</si>
  <si>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</si>
  <si>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</si>
  <si>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</si>
  <si>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</si>
  <si>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</si>
  <si>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</si>
  <si>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</si>
  <si>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</si>
  <si>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</si>
  <si>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</si>
  <si>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</si>
  <si>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</si>
  <si>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</si>
  <si>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</si>
  <si>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</si>
  <si>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</si>
  <si>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</si>
  <si>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</si>
  <si>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</si>
  <si>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</si>
  <si>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</si>
  <si>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</si>
  <si>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</si>
  <si>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</si>
  <si>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</si>
  <si>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</si>
  <si>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</si>
  <si>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</si>
  <si>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</si>
  <si>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</si>
  <si>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</si>
  <si>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</si>
  <si>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</si>
  <si>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</si>
  <si>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</si>
  <si>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</si>
  <si>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</si>
  <si>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</si>
  <si>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</si>
  <si>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</si>
  <si>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</si>
  <si>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</si>
  <si>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</si>
  <si>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</si>
  <si>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</si>
  <si>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</si>
  <si>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</si>
  <si>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</si>
  <si>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</si>
  <si>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</si>
  <si>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</si>
  <si>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</si>
  <si>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</si>
  <si>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</si>
  <si>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</si>
  <si>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</si>
  <si>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</si>
  <si>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</si>
  <si>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</si>
  <si>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</si>
  <si>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</si>
  <si>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</si>
  <si>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</si>
  <si>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</si>
  <si>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19 de marzo de 2021 al 19 de marzo 2023.</t>
  </si>
  <si>
    <t>Se acompaña certificado financiero de la Institución correspondientes al año 2020, aprobado por el Sub Departamento de Supervisión Financiera Nacional .</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</si>
  <si>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</si>
  <si>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</si>
  <si>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</si>
  <si>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</si>
  <si>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</si>
  <si>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</si>
  <si>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</si>
  <si>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</si>
  <si>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</si>
  <si>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</si>
  <si>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</si>
  <si>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</si>
  <si>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</si>
  <si>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</si>
  <si>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</si>
  <si>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</si>
  <si>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</si>
  <si>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</si>
  <si>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</si>
  <si>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</si>
  <si>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</si>
  <si>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</si>
  <si>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</si>
  <si>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Acción para la Infancia.
</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</si>
  <si>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</si>
  <si>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</si>
  <si>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</si>
  <si>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</si>
  <si>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</si>
  <si>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</si>
  <si>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</si>
  <si>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</si>
  <si>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</si>
  <si>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</si>
  <si>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</si>
  <si>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</si>
  <si>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</si>
  <si>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</si>
  <si>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</si>
  <si>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</si>
  <si>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</si>
  <si>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</si>
  <si>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</si>
  <si>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</si>
  <si>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</si>
  <si>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</si>
  <si>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</si>
  <si>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</si>
  <si>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</si>
  <si>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Se acompaña certificado financiero correspondiente al año 2020, aprobados por el Sub Departamento de Supervisión Financiera Nacional.</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</si>
  <si>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</si>
  <si>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</si>
  <si>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</si>
  <si>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</si>
  <si>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</si>
  <si>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</si>
  <si>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</si>
  <si>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</si>
  <si>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</si>
  <si>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</si>
  <si>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</si>
  <si>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</si>
  <si>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</si>
  <si>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</si>
  <si>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</si>
  <si>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</si>
  <si>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</si>
  <si>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</si>
  <si>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</si>
  <si>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</si>
  <si>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</si>
  <si>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</si>
  <si>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</si>
  <si>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</si>
  <si>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</si>
  <si>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</si>
  <si>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</si>
  <si>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</si>
  <si>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</si>
  <si>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</si>
  <si>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</si>
  <si>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</si>
  <si>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</si>
  <si>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</si>
  <si>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</si>
  <si>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</si>
  <si>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</si>
  <si>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</si>
  <si>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</si>
  <si>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</si>
  <si>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</si>
  <si>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</si>
  <si>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</si>
  <si>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</si>
  <si>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</si>
  <si>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</si>
  <si>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</si>
  <si>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</si>
  <si>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</si>
  <si>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</si>
  <si>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</si>
  <si>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</si>
  <si>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</si>
  <si>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</si>
  <si>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</si>
  <si>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</si>
  <si>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</si>
  <si>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</si>
  <si>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</si>
  <si>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</si>
  <si>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</si>
  <si>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</si>
  <si>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</si>
  <si>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</si>
  <si>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</si>
  <si>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</si>
  <si>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</si>
  <si>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</si>
  <si>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</si>
  <si>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</si>
  <si>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</si>
  <si>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</si>
  <si>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</si>
  <si>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</si>
  <si>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</si>
  <si>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</si>
  <si>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</si>
  <si>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</si>
  <si>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</si>
  <si>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</si>
  <si>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</si>
  <si>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</si>
  <si>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</si>
  <si>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</si>
  <si>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</si>
  <si>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</si>
  <si>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</si>
  <si>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</si>
  <si>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</si>
  <si>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</si>
  <si>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</si>
  <si>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</si>
  <si>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</si>
  <si>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</si>
  <si>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</si>
  <si>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</si>
  <si>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</si>
  <si>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</si>
  <si>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</si>
  <si>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</si>
  <si>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</si>
  <si>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</si>
  <si>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</si>
  <si>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</si>
  <si>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</si>
  <si>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</si>
  <si>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</si>
  <si>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</si>
  <si>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</si>
  <si>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</si>
  <si>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</si>
  <si>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</si>
  <si>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</si>
  <si>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</si>
  <si>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</si>
  <si>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</si>
  <si>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</si>
  <si>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</si>
  <si>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</si>
  <si>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</si>
  <si>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</si>
  <si>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</si>
  <si>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</si>
  <si>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</si>
  <si>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</si>
  <si>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</si>
  <si>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</si>
  <si>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</si>
  <si>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</si>
  <si>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</si>
  <si>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</si>
  <si>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</si>
  <si>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</si>
  <si>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</si>
  <si>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</si>
  <si>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</si>
  <si>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</si>
  <si>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</si>
  <si>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</si>
  <si>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</si>
  <si>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</si>
  <si>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</si>
  <si>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</si>
  <si>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</si>
  <si>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</si>
  <si>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</si>
  <si>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</si>
  <si>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</si>
  <si>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</si>
  <si>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</si>
  <si>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</si>
  <si>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</si>
  <si>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</si>
  <si>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</si>
  <si>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</si>
  <si>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</si>
  <si>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</si>
  <si>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</si>
  <si>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</si>
  <si>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</si>
  <si>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</si>
  <si>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</si>
  <si>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</si>
  <si>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</si>
  <si>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</si>
  <si>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</si>
  <si>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</si>
  <si>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</si>
  <si>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</si>
  <si>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</si>
  <si>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</si>
  <si>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</si>
  <si>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</si>
  <si>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</si>
  <si>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</si>
  <si>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r>
      <t xml:space="preserve">Certificado de Vigencia, folio Nº 500396764528, de fecha 04 de julio de </t>
    </r>
    <r>
      <rPr>
        <b/>
        <sz val="8"/>
        <rFont val="Calibri"/>
        <family val="2"/>
        <scheme val="minor"/>
      </rPr>
      <t>2021,</t>
    </r>
    <r>
      <rPr>
        <sz val="8"/>
        <rFont val="Calibri"/>
        <family val="2"/>
        <scheme val="minor"/>
      </rPr>
      <t xml:space="preserve"> emitido por el Servicio de Registro Civil e Identificación.</t>
    </r>
  </si>
  <si>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</si>
  <si>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</si>
  <si>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</si>
  <si>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</si>
  <si>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 xml:space="preserve">Certificado de Vigencia, folio Nº 500397042278, emitido con fecha 06 de julio de 2021, por el Servicio de Registro Civil e Identificación.
</t>
  </si>
  <si>
    <t>Presidente:   
Daniela Yáñez Meneses, 
Vicepresidente:
Mirta Daniela Montti Ulloa, 
Tesorero:
Rodrigo Sepúlveda Prado
Secretaria:
Alicia Ibarra Medina,
Directoras/es:
Carlos Cifuentes Fernández
María Cristina Concha Wagenknecht
María Eliana Sandoval Díaz</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</si>
  <si>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</si>
  <si>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</si>
  <si>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</si>
  <si>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Se acompaña certificado financiero correspondiente al año 2020, aprobados por el Subdepartamento de Supervisión Financiera.</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</si>
  <si>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</si>
  <si>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</si>
  <si>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</si>
  <si>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</si>
  <si>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</si>
  <si>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</si>
  <si>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</si>
  <si>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</si>
  <si>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</si>
  <si>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</si>
  <si>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</si>
  <si>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</si>
  <si>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</si>
  <si>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</si>
  <si>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</si>
  <si>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</si>
  <si>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</si>
  <si>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</si>
  <si>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</si>
  <si>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</si>
  <si>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</si>
  <si>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</si>
  <si>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</si>
  <si>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</si>
  <si>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</si>
  <si>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</si>
  <si>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</si>
  <si>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</si>
  <si>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</si>
  <si>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</si>
  <si>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</si>
  <si>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</si>
  <si>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</si>
  <si>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</si>
  <si>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</si>
  <si>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</si>
  <si>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</si>
  <si>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</si>
  <si>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</si>
  <si>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</si>
  <si>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</si>
  <si>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</si>
  <si>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</si>
  <si>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</si>
  <si>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</si>
  <si>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</si>
  <si>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</si>
  <si>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</si>
  <si>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</si>
  <si>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</si>
  <si>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</si>
  <si>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</si>
  <si>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</si>
  <si>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</si>
  <si>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</si>
  <si>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</si>
  <si>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</si>
  <si>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</si>
  <si>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</si>
  <si>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</si>
  <si>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</si>
  <si>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</si>
  <si>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</si>
  <si>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</si>
  <si>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</si>
  <si>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</si>
  <si>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</si>
  <si>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 xml:space="preserve">
Fundación Pléyades
</t>
  </si>
  <si>
    <t>Certificado de Vigencia Folio N° 500403082311, de 11 de agosto de 2021, emitido por el Servicio de Registro Civil e Identificación.</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</si>
  <si>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</si>
  <si>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 xml:space="preserve">6 de enero de 2020 al 6 de enero de 2025
</t>
  </si>
  <si>
    <t xml:space="preserve">Presidente: 
José Eleno Lagos Ortiz,
 Poder: Catalina Berríos Carús, </t>
  </si>
  <si>
    <t>Teatinos N° 251, comuna de Santiago, Región Metropolitana</t>
  </si>
  <si>
    <t xml:space="preserve">Santiago
</t>
  </si>
  <si>
    <t>Certificado de antecedentes financieros correspondientes al año 2020 aprobados por el  Subdepartamento de Supervisión  Financiera Nacional.</t>
  </si>
  <si>
    <t>FUNDACIÓN PROACOGIDA</t>
  </si>
  <si>
    <t xml:space="preserve">
Fundación Profesionales Asociados para el Desarrollo del Norte o PRODENOR.
</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</si>
  <si>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</si>
  <si>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</si>
  <si>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</si>
  <si>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</si>
  <si>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</si>
  <si>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</si>
  <si>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</si>
  <si>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</si>
  <si>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</si>
  <si>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</si>
  <si>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</si>
  <si>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</si>
  <si>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</si>
  <si>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</si>
  <si>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</si>
  <si>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</si>
  <si>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 xml:space="preserve">PRESIDENTE: 
DARKO MICHEL LOUIT NEVISTIC
VICEPRESIDENTE 
FABIO MAGRIN 
SECRETARIO:
FRANCISCO JAVIER AGUIRRE GRAPIN
TESORERO: 
RODRIGO IZURIETA KAUSEL 
DIRECTOR:
DANIEL ALBERTO ROJAS ORELLANA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</si>
  <si>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</si>
  <si>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</si>
  <si>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</si>
  <si>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</si>
  <si>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</si>
  <si>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</si>
  <si>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</si>
  <si>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</si>
  <si>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</si>
  <si>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</si>
  <si>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</si>
  <si>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</si>
  <si>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</si>
  <si>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</si>
  <si>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</si>
  <si>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</si>
  <si>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</si>
  <si>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</si>
  <si>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 xml:space="preserve">
Fundación Talita Kum.
</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</si>
  <si>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</si>
  <si>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</si>
  <si>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</si>
  <si>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 xml:space="preserve">Certificado de antecedentes financieros correspondientes al año 2020, remitidos para aprobación del Subdepartamento de Supervisión Financiera Nacional.
</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</si>
  <si>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</si>
  <si>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</si>
  <si>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</si>
  <si>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</si>
  <si>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</si>
  <si>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</si>
  <si>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</si>
  <si>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</si>
  <si>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r>
      <rPr>
        <sz val="8"/>
        <color theme="1"/>
        <rFont val="Calibri"/>
        <family val="2"/>
        <scheme val="minor"/>
      </rPr>
      <t>Fundación Educacional para el Desarrollo Integral del Menor o  Fundación Integra</t>
    </r>
    <r>
      <rPr>
        <b/>
        <sz val="8"/>
        <color theme="1"/>
        <rFont val="Calibri"/>
        <family val="2"/>
        <scheme val="minor"/>
      </rPr>
      <t xml:space="preserve">.
</t>
    </r>
  </si>
  <si>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</si>
  <si>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</si>
  <si>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</si>
  <si>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</si>
  <si>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</si>
  <si>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</si>
  <si>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</si>
  <si>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</si>
  <si>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</si>
  <si>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</si>
  <si>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</si>
  <si>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</si>
  <si>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</si>
  <si>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</si>
  <si>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</si>
  <si>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</si>
  <si>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</si>
  <si>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</si>
  <si>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</si>
  <si>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</si>
  <si>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</si>
  <si>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</si>
  <si>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</si>
  <si>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</si>
  <si>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</si>
  <si>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</si>
  <si>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</si>
  <si>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</si>
  <si>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</si>
  <si>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</si>
  <si>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</si>
  <si>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</si>
  <si>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</si>
  <si>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</si>
  <si>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</si>
  <si>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</si>
  <si>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</si>
  <si>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</si>
  <si>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</si>
  <si>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</si>
  <si>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</si>
  <si>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</si>
  <si>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</si>
  <si>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</si>
  <si>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</si>
  <si>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</si>
  <si>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</si>
  <si>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67-2336500.-</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</si>
  <si>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</si>
  <si>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</si>
  <si>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</si>
  <si>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</si>
  <si>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</si>
  <si>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</si>
  <si>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</si>
  <si>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</si>
  <si>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</si>
  <si>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</si>
  <si>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</si>
  <si>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</si>
  <si>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</si>
  <si>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</si>
  <si>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</si>
  <si>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</si>
  <si>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</si>
  <si>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</si>
  <si>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</si>
  <si>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</si>
  <si>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</si>
  <si>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</si>
  <si>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</si>
  <si>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</si>
  <si>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</si>
  <si>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</si>
  <si>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</si>
  <si>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</si>
  <si>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</si>
  <si>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</si>
  <si>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</si>
  <si>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</si>
  <si>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</si>
  <si>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</si>
  <si>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</si>
  <si>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</si>
  <si>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</si>
  <si>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</si>
  <si>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</si>
  <si>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</si>
  <si>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</si>
  <si>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</si>
  <si>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</si>
  <si>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</si>
  <si>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</si>
  <si>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</si>
  <si>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</si>
  <si>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</si>
  <si>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</si>
  <si>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</si>
  <si>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</si>
  <si>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</si>
  <si>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</si>
  <si>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</si>
  <si>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</si>
  <si>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</si>
  <si>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</si>
  <si>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</si>
  <si>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</si>
  <si>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</si>
  <si>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</si>
  <si>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</si>
  <si>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</si>
  <si>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</si>
  <si>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</si>
  <si>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</si>
  <si>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</si>
  <si>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</si>
  <si>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</si>
  <si>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</si>
  <si>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</si>
  <si>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</si>
  <si>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</si>
  <si>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</si>
  <si>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</si>
  <si>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</si>
  <si>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</si>
  <si>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</si>
  <si>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</si>
  <si>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</si>
  <si>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</si>
  <si>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</si>
  <si>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</si>
  <si>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</si>
  <si>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</si>
  <si>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</si>
  <si>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</si>
  <si>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</si>
  <si>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</si>
  <si>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</si>
  <si>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</si>
  <si>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</si>
  <si>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</si>
  <si>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</si>
  <si>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</si>
  <si>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</si>
  <si>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</si>
  <si>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</si>
  <si>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</si>
  <si>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</si>
  <si>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</si>
  <si>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</si>
  <si>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</si>
  <si>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</si>
  <si>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</si>
  <si>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</si>
  <si>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</si>
  <si>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</si>
  <si>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</si>
  <si>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</si>
  <si>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</si>
  <si>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</si>
  <si>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</si>
  <si>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</si>
  <si>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</si>
  <si>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</si>
  <si>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</si>
  <si>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</si>
  <si>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</si>
  <si>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</si>
  <si>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</si>
  <si>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</si>
  <si>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</si>
  <si>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</si>
  <si>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</si>
  <si>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</si>
  <si>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</si>
  <si>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</si>
  <si>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</si>
  <si>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</si>
  <si>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</si>
  <si>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</si>
  <si>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</si>
  <si>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</si>
  <si>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</si>
  <si>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</si>
  <si>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</si>
  <si>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</si>
  <si>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</si>
  <si>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</si>
  <si>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</si>
  <si>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</si>
  <si>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</si>
  <si>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</si>
  <si>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</si>
  <si>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</si>
  <si>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</si>
  <si>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</si>
  <si>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</si>
  <si>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</si>
  <si>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</si>
  <si>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</si>
  <si>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</si>
  <si>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</si>
  <si>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</si>
  <si>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</si>
  <si>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</si>
  <si>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</si>
  <si>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</si>
  <si>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</si>
  <si>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</si>
  <si>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</si>
  <si>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</si>
  <si>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</si>
  <si>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</si>
  <si>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</si>
  <si>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</si>
  <si>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</si>
  <si>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</si>
  <si>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</si>
  <si>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</si>
  <si>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</si>
  <si>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</si>
  <si>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</si>
  <si>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</si>
  <si>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</si>
  <si>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</si>
  <si>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</si>
  <si>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</si>
  <si>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</si>
  <si>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</si>
  <si>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</si>
  <si>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</si>
  <si>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</si>
  <si>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</si>
  <si>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</si>
  <si>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</si>
  <si>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</si>
  <si>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</si>
  <si>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</si>
  <si>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</si>
  <si>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</si>
  <si>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</si>
  <si>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</si>
  <si>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</si>
  <si>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</si>
  <si>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</si>
  <si>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</si>
  <si>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</si>
  <si>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</si>
  <si>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</si>
  <si>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</si>
  <si>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</si>
  <si>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</si>
  <si>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</si>
  <si>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</si>
  <si>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</si>
  <si>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</si>
  <si>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</si>
  <si>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</si>
  <si>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</si>
  <si>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</si>
  <si>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</si>
  <si>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</si>
  <si>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</si>
  <si>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</si>
  <si>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</si>
  <si>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</si>
  <si>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</si>
  <si>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</si>
  <si>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</si>
  <si>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</si>
  <si>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</si>
  <si>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</si>
  <si>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</si>
  <si>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</si>
  <si>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</si>
  <si>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</si>
  <si>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</si>
  <si>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</si>
  <si>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</si>
  <si>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</si>
  <si>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</si>
  <si>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</si>
  <si>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</si>
  <si>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</si>
  <si>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</si>
  <si>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</si>
  <si>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</si>
  <si>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</si>
  <si>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
I. Municipalidad de Tomé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</si>
  <si>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</si>
  <si>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</si>
  <si>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</si>
  <si>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</si>
  <si>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</si>
  <si>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</si>
  <si>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</si>
  <si>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</si>
  <si>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</si>
  <si>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</si>
  <si>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</si>
  <si>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</si>
  <si>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</si>
  <si>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</si>
  <si>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</si>
  <si>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</si>
  <si>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</si>
  <si>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</si>
  <si>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</si>
  <si>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</si>
  <si>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</si>
  <si>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</si>
  <si>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</si>
  <si>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</si>
  <si>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</si>
  <si>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</si>
  <si>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</si>
  <si>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</si>
  <si>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</si>
  <si>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</si>
  <si>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</si>
  <si>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</si>
  <si>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</si>
  <si>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</si>
  <si>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</si>
  <si>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</si>
  <si>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</si>
  <si>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</si>
  <si>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</si>
  <si>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</si>
  <si>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</si>
  <si>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</si>
  <si>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</si>
  <si>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</si>
  <si>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</si>
  <si>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</si>
  <si>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</si>
  <si>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</si>
  <si>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</si>
  <si>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</si>
  <si>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</si>
  <si>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</si>
  <si>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</si>
  <si>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</si>
  <si>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Certificado de Vigencia, folio Nº 500397630975, de 08 de julio de 2021, del Servicio de Registro Civil e Identificación.</t>
  </si>
  <si>
    <t xml:space="preserve"> Durarán tres años en sus cargos, pudiendo ser reelegidos las veces que la asamblea estime conveniente (artículo 27 del estatuto de la OCF)</t>
  </si>
  <si>
    <t>Antecedentes financieros correspondientes al año 2020 aprobados por el Sub Departamento de Supervisión Financiera</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</si>
  <si>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</si>
  <si>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</si>
  <si>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</si>
  <si>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</si>
  <si>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</si>
  <si>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</si>
  <si>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</si>
  <si>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</si>
  <si>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</si>
  <si>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</si>
  <si>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</si>
  <si>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</si>
  <si>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</si>
  <si>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</si>
  <si>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</si>
  <si>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</si>
  <si>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</si>
  <si>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</si>
  <si>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</si>
  <si>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</si>
  <si>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</si>
  <si>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</si>
  <si>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</si>
  <si>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</si>
  <si>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</si>
  <si>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</si>
  <si>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</si>
  <si>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</si>
  <si>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</si>
  <si>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</si>
  <si>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</si>
  <si>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</si>
  <si>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</si>
  <si>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</si>
  <si>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</si>
  <si>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</si>
  <si>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</si>
  <si>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</si>
  <si>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</si>
  <si>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Certificado de antecedente financiero año 2020, aprobado por el Sub Departamento de Supervisión Financiera Nacional.</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</si>
  <si>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</si>
  <si>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</si>
  <si>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</si>
  <si>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</si>
  <si>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</si>
  <si>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</si>
  <si>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</si>
  <si>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</si>
  <si>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</si>
  <si>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</si>
  <si>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</si>
  <si>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</si>
  <si>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</si>
  <si>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</si>
  <si>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Certificado de Vigencia Folio Nº 500404676059, otorgado el 20 de agosto de 2021, del Servicio de Registro Civil e Identificación</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</si>
  <si>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</si>
  <si>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</si>
  <si>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</si>
  <si>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</si>
  <si>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</si>
  <si>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</si>
  <si>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</si>
  <si>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</si>
  <si>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</si>
  <si>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</si>
  <si>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</si>
  <si>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</si>
  <si>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</si>
  <si>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</si>
  <si>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</si>
  <si>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</si>
  <si>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</si>
  <si>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</si>
  <si>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</si>
  <si>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</si>
  <si>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Informe N°456, de 2020.
Informe IE N°211, de 2021.</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</si>
  <si>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</si>
  <si>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</si>
  <si>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</si>
  <si>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</si>
  <si>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</si>
  <si>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</si>
  <si>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</si>
  <si>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</si>
  <si>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</si>
  <si>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</si>
  <si>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</si>
  <si>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</si>
  <si>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</si>
  <si>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</si>
  <si>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</si>
  <si>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</si>
  <si>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</si>
  <si>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</si>
  <si>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</si>
  <si>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</si>
  <si>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</si>
  <si>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 xml:space="preserve">
Organización no gubernamental de desarrollo La Casona de los Jóvenes.
</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</si>
  <si>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</si>
  <si>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</si>
  <si>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</si>
  <si>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</si>
  <si>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</si>
  <si>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</si>
  <si>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</si>
  <si>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</si>
  <si>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</si>
  <si>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</si>
  <si>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</si>
  <si>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</si>
  <si>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</si>
  <si>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</si>
  <si>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</si>
  <si>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</si>
  <si>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</si>
  <si>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</si>
  <si>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</si>
  <si>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</si>
  <si>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</si>
  <si>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</si>
  <si>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</si>
  <si>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</si>
  <si>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</si>
  <si>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</si>
  <si>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</si>
  <si>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</si>
  <si>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</si>
  <si>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</si>
  <si>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</si>
  <si>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</si>
  <si>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</si>
  <si>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</si>
  <si>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</si>
  <si>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</si>
  <si>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</si>
  <si>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</si>
  <si>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</si>
  <si>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</si>
  <si>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Cultural CREARTE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</si>
  <si>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</si>
  <si>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</si>
  <si>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</si>
  <si>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</si>
  <si>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</si>
  <si>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</si>
  <si>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</si>
  <si>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</si>
  <si>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</si>
  <si>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</si>
  <si>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</si>
  <si>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</si>
  <si>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</si>
  <si>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</si>
  <si>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</si>
  <si>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t>
  </si>
  <si>
    <t xml:space="preserve">2 años (Desde el 03 de agosto de 2018 al 03 de agosto de 2020, de manera que el Directorio se encuentra vencido.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</si>
  <si>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</si>
  <si>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</si>
  <si>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</si>
  <si>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</si>
  <si>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</si>
  <si>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</si>
  <si>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</si>
  <si>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</si>
  <si>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</si>
  <si>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</si>
  <si>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</si>
  <si>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</si>
  <si>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</si>
  <si>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</si>
  <si>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</si>
  <si>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</si>
  <si>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</si>
  <si>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</si>
  <si>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</si>
  <si>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</si>
  <si>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</si>
  <si>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</si>
  <si>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</si>
  <si>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</si>
  <si>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</si>
  <si>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</si>
  <si>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</si>
  <si>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</si>
  <si>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</si>
  <si>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</si>
  <si>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</si>
  <si>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</si>
  <si>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</si>
  <si>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</si>
  <si>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</si>
  <si>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</si>
  <si>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</si>
  <si>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</si>
  <si>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</si>
  <si>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</si>
  <si>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</si>
  <si>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</si>
  <si>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</si>
  <si>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</si>
  <si>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</si>
  <si>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</si>
  <si>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</si>
  <si>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</si>
  <si>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</si>
  <si>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</si>
  <si>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</si>
  <si>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</si>
  <si>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</si>
  <si>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</si>
  <si>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</si>
  <si>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</si>
  <si>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</si>
  <si>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</si>
  <si>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</si>
  <si>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</si>
  <si>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</si>
  <si>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</si>
  <si>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</si>
  <si>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</si>
  <si>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</si>
  <si>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</si>
  <si>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</si>
  <si>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</si>
  <si>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</si>
  <si>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</si>
  <si>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</si>
  <si>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</si>
  <si>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</si>
  <si>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</si>
  <si>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</si>
  <si>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</si>
  <si>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</si>
  <si>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</si>
  <si>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</si>
  <si>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</si>
  <si>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</si>
  <si>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</si>
  <si>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</si>
  <si>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</si>
  <si>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</si>
  <si>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</si>
  <si>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</si>
  <si>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</si>
  <si>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</si>
  <si>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</si>
  <si>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</si>
  <si>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</si>
  <si>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</si>
  <si>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</si>
  <si>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</si>
  <si>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</si>
  <si>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</si>
  <si>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</si>
  <si>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</si>
  <si>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</si>
  <si>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</si>
  <si>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</si>
  <si>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</si>
  <si>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</si>
  <si>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</si>
  <si>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</si>
  <si>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</si>
  <si>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</si>
  <si>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</si>
  <si>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</si>
  <si>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</si>
  <si>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</si>
  <si>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</si>
  <si>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</si>
  <si>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</si>
  <si>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folio N° 500399338176, de fecha 20 de julio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</si>
  <si>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500399338161, de fecha 20 de julio de 2020,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</si>
  <si>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500399338161, de fecha 20 de julio de 2020, del Servicio de Registro Civil e Identificación</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</si>
  <si>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</si>
  <si>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</si>
  <si>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</si>
  <si>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</si>
  <si>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</si>
  <si>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</si>
  <si>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</si>
  <si>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</si>
  <si>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</si>
  <si>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</si>
  <si>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</si>
  <si>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</si>
  <si>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</si>
  <si>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</si>
  <si>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</si>
  <si>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</si>
  <si>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</si>
  <si>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 xml:space="preserve">
Se acompaña Certificado de Vigencia Nº 06/4855, de 23 de junio del 2021, de la Jefa de Unidad de Registro Institucional (S), Subsecretaría de Educación Superior, del Ministerio de Educación
</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</si>
  <si>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</si>
  <si>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</si>
  <si>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</si>
  <si>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</si>
  <si>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</si>
  <si>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</si>
  <si>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</si>
  <si>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Rut 650975340</t>
  </si>
  <si>
    <t>Rut 650480546</t>
  </si>
  <si>
    <t>Rut 650602749</t>
  </si>
  <si>
    <t>Rut 650343484</t>
  </si>
  <si>
    <t>Rut Nº 65103955K</t>
  </si>
  <si>
    <t>Rut 650980085</t>
  </si>
  <si>
    <t>Rut 650607945</t>
  </si>
  <si>
    <t>Rut Nº 650917529</t>
  </si>
  <si>
    <t>Rut Nº 656579102</t>
  </si>
  <si>
    <t>RRR</t>
  </si>
  <si>
    <t>CORRECTO</t>
  </si>
  <si>
    <t>CORREGIR CODIGO</t>
  </si>
  <si>
    <t xml:space="preserve">LA REINA </t>
  </si>
  <si>
    <t>SAN PEDRO DE ATACAMA</t>
  </si>
  <si>
    <t xml:space="preserve">VILLARRICA </t>
  </si>
  <si>
    <t xml:space="preserve">PUREN </t>
  </si>
  <si>
    <t>CANELA BAJA</t>
  </si>
  <si>
    <t>Fundación Integrando Niños y Adolescentes con un toque de Luz</t>
  </si>
  <si>
    <t>SEPTIEMBRE</t>
  </si>
  <si>
    <t>MONTO MES DE SEPTIEMBRE</t>
  </si>
  <si>
    <t>LOS MONTOS INFORMADOS CORRESPONDEN A LOS CANCELADOS EN EL PERÍODO ENERO - SEPTIEMBRE 2021</t>
  </si>
  <si>
    <t>65181148-1</t>
  </si>
  <si>
    <t>ESTA MAL ESCRITO EL CODIGO DE INSTITUCION EN EL SENAINFO DICE 7739 Y DEBIERQ SER 7703</t>
  </si>
  <si>
    <t xml:space="preserve">Presidente: Obispo (H) Neftalí Aravena Bravo,
Poder: Superintendente Distrito Concepción: Olga Romero Sanzana, 
</t>
  </si>
  <si>
    <t>Certificado de Vigencia, folio Nº 500396764528, de fecha 04 de julio de 2021, emitido por el Servicio de Registro Civil e Identificación.</t>
  </si>
  <si>
    <t xml:space="preserve">41-2780417
44-2896820
</t>
  </si>
  <si>
    <t xml:space="preserve">parroquihualqui@gmail.com
pibaraucarioa@gmail.com
</t>
  </si>
  <si>
    <t xml:space="preserve">Certificado de vigencia, folio Nº 500356979058, de 19 de noviembre de 2020, del Servicio de Registro Civil e Identificación.
</t>
  </si>
  <si>
    <t xml:space="preserve">Presidente: Teresa Izquierdo Walker
Gerente General:  Paulina Valenzuela Miño, 
En caso de ausencia o imposibilidad de doña Paulina Valenzuela, la subrogará con iguales facultades Luz María Medina García, 
</t>
  </si>
  <si>
    <t xml:space="preserve">Fono fijo: 52-2247556
Fono celular: 9-68328551
</t>
  </si>
  <si>
    <t xml:space="preserve">Fono: (32) 2881777; 32/2683887; 32/2694140
Fono Director Ejecutivo Sr. Iván Zamora Zapata: 92401822
Fono Secretaria. Srta. Patricia Nanjari Valenzuela: 92541986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</si>
  <si>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</si>
  <si>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22724279
cel  954233521 (María Eugenia Pino)</t>
  </si>
  <si>
    <t xml:space="preserve">Angachilla, Km. 5, Parcela Arquenco, S/N,  Valdivia, 
</t>
  </si>
  <si>
    <t>Certificado de Vigencia Folio Nº 500227187103, de fecha 14 de mayo de 2019, del Servicio de Registro Civil e Identificación. 03-11-20 Se envía carta solicitando antecedentes actualizados al año 2020.</t>
  </si>
  <si>
    <t>CORPORACION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</si>
</sst>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u/>
      <sz val="10"/>
      <color theme="10"/>
      <name val="MS Sans Serif"/>
      <family val="2"/>
    </font>
    <font>
      <sz val="10"/>
      <name val="MS Sans Serif"/>
      <family val="2"/>
    </font>
    <font>
      <b/>
      <sz val="11"/>
      <name val="Verdana"/>
      <family val="2"/>
    </font>
    <font>
      <sz val="10"/>
      <name val="MS Sans Serif"/>
    </font>
    <font>
      <b/>
      <sz val="8"/>
      <color theme="1"/>
      <name val="Calibri"/>
      <family val="2"/>
      <scheme val="minor"/>
    </font>
    <font>
      <b/>
      <sz val="8"/>
      <color indexed="8"/>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8"/>
      <name val="Calibri"/>
      <family val="2"/>
      <scheme val="minor"/>
    </font>
    <font>
      <u/>
      <sz val="8"/>
      <name val="Calibri"/>
      <family val="2"/>
      <scheme val="minor"/>
    </font>
    <font>
      <u/>
      <sz val="8"/>
      <color theme="10"/>
      <name val="Calibri"/>
      <family val="2"/>
      <scheme val="minor"/>
    </font>
    <font>
      <u/>
      <sz val="8"/>
      <color rgb="FFFF0000"/>
      <name val="Calibri"/>
      <family val="2"/>
      <scheme val="minor"/>
    </font>
    <font>
      <sz val="8"/>
      <name val="MS Sans Serif"/>
    </font>
    <font>
      <sz val="8"/>
      <color rgb="FF555555"/>
      <name val="Roboto"/>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6" tint="0.3999755851924192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643">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16" fillId="0" borderId="0" applyNumberFormat="0" applyFill="0" applyBorder="0" applyAlignment="0" applyProtection="0"/>
    <xf numFmtId="41" fontId="117" fillId="0" borderId="0" applyFont="0" applyFill="0" applyBorder="0" applyAlignment="0" applyProtection="0"/>
    <xf numFmtId="43" fontId="119" fillId="0" borderId="0" applyFont="0" applyFill="0" applyBorder="0" applyAlignment="0" applyProtection="0"/>
    <xf numFmtId="0" fontId="1" fillId="0" borderId="0"/>
  </cellStyleXfs>
  <cellXfs count="201">
    <xf numFmtId="0" fontId="0" fillId="0" borderId="0" xfId="0"/>
    <xf numFmtId="0" fontId="120" fillId="59" borderId="10" xfId="6642" applyFont="1" applyFill="1" applyBorder="1" applyAlignment="1">
      <alignment horizontal="center" vertical="center" wrapText="1"/>
    </xf>
    <xf numFmtId="0" fontId="121" fillId="60" borderId="10" xfId="2795" applyFont="1" applyFill="1" applyBorder="1" applyAlignment="1">
      <alignment horizontal="center" vertical="center" wrapText="1"/>
    </xf>
    <xf numFmtId="14" fontId="120" fillId="59" borderId="10" xfId="6642" applyNumberFormat="1" applyFont="1" applyFill="1" applyBorder="1" applyAlignment="1">
      <alignment horizontal="center" vertical="center" wrapText="1"/>
    </xf>
    <xf numFmtId="0" fontId="120" fillId="61" borderId="10" xfId="6642" applyFont="1" applyFill="1" applyBorder="1" applyAlignment="1">
      <alignment horizontal="center" vertical="center" wrapText="1"/>
    </xf>
    <xf numFmtId="41" fontId="120" fillId="61" borderId="10" xfId="6640" applyFont="1" applyFill="1" applyBorder="1" applyAlignment="1">
      <alignment horizontal="center" vertical="center" wrapText="1"/>
    </xf>
    <xf numFmtId="14" fontId="120" fillId="61" borderId="10" xfId="6641" applyNumberFormat="1" applyFont="1" applyFill="1" applyBorder="1" applyAlignment="1">
      <alignment horizontal="center" vertical="center" wrapText="1"/>
    </xf>
    <xf numFmtId="0" fontId="115" fillId="0" borderId="0" xfId="0" applyFont="1" applyAlignment="1">
      <alignment vertical="center" wrapText="1"/>
    </xf>
    <xf numFmtId="0" fontId="115" fillId="0" borderId="10" xfId="0" applyFont="1" applyBorder="1" applyAlignment="1">
      <alignment vertical="center" wrapText="1"/>
    </xf>
    <xf numFmtId="0" fontId="115" fillId="0" borderId="0" xfId="0" applyFont="1" applyBorder="1" applyAlignment="1">
      <alignment vertical="center" wrapText="1"/>
    </xf>
    <xf numFmtId="0" fontId="115" fillId="57" borderId="0" xfId="0" applyFont="1" applyFill="1" applyBorder="1" applyAlignment="1">
      <alignment vertical="center" wrapText="1"/>
    </xf>
    <xf numFmtId="0" fontId="115" fillId="0" borderId="10" xfId="0" applyFont="1" applyFill="1" applyBorder="1" applyAlignment="1">
      <alignment vertical="center" wrapText="1"/>
    </xf>
    <xf numFmtId="0" fontId="124" fillId="0" borderId="10" xfId="2796" applyFont="1" applyFill="1" applyBorder="1" applyAlignment="1">
      <alignment vertical="center" wrapText="1"/>
    </xf>
    <xf numFmtId="0" fontId="122" fillId="0" borderId="10" xfId="0" applyFont="1" applyFill="1" applyBorder="1" applyAlignment="1">
      <alignment vertical="center" wrapText="1"/>
    </xf>
    <xf numFmtId="0" fontId="115" fillId="0" borderId="0" xfId="0" applyFont="1" applyFill="1" applyBorder="1" applyAlignment="1">
      <alignment vertical="center" wrapText="1"/>
    </xf>
    <xf numFmtId="0" fontId="125" fillId="55" borderId="10" xfId="0" applyFont="1" applyFill="1" applyBorder="1" applyAlignment="1">
      <alignment horizontal="center" vertical="center" wrapText="1"/>
    </xf>
    <xf numFmtId="0" fontId="121" fillId="63" borderId="21" xfId="2795" applyFont="1" applyFill="1" applyBorder="1" applyAlignment="1">
      <alignment horizontal="center" vertical="center" wrapText="1"/>
    </xf>
    <xf numFmtId="0" fontId="125" fillId="63" borderId="21" xfId="2795" applyFont="1" applyFill="1" applyBorder="1" applyAlignment="1">
      <alignment horizontal="center" vertical="center" wrapText="1"/>
    </xf>
    <xf numFmtId="0" fontId="121" fillId="64" borderId="21" xfId="2795" applyFont="1" applyFill="1" applyBorder="1" applyAlignment="1">
      <alignment horizontal="center" vertical="center" wrapText="1"/>
    </xf>
    <xf numFmtId="0" fontId="125" fillId="56" borderId="21" xfId="0" applyFont="1" applyFill="1" applyBorder="1" applyAlignment="1">
      <alignment vertical="center" wrapText="1"/>
    </xf>
    <xf numFmtId="0" fontId="121" fillId="65" borderId="21" xfId="2795" applyFont="1" applyFill="1" applyBorder="1" applyAlignment="1">
      <alignment horizontal="center" vertical="center" wrapText="1"/>
    </xf>
    <xf numFmtId="0" fontId="115" fillId="0" borderId="10" xfId="0" applyFont="1" applyFill="1" applyBorder="1" applyAlignment="1">
      <alignment horizontal="justify" vertical="center" wrapText="1"/>
    </xf>
    <xf numFmtId="0" fontId="122"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2" fillId="0" borderId="10" xfId="0" applyNumberFormat="1" applyFont="1" applyFill="1" applyBorder="1" applyAlignment="1">
      <alignment horizontal="center" vertical="center" wrapText="1"/>
    </xf>
    <xf numFmtId="0" fontId="124" fillId="56" borderId="22" xfId="2796" applyFont="1" applyFill="1" applyBorder="1" applyAlignment="1">
      <alignment vertical="center" wrapText="1"/>
    </xf>
    <xf numFmtId="0" fontId="122" fillId="56" borderId="22" xfId="0" applyFont="1" applyFill="1" applyBorder="1" applyAlignment="1">
      <alignment vertical="center" wrapText="1"/>
    </xf>
    <xf numFmtId="0" fontId="115" fillId="56" borderId="10" xfId="0" applyFont="1" applyFill="1" applyBorder="1" applyAlignment="1">
      <alignment vertical="center" wrapText="1"/>
    </xf>
    <xf numFmtId="14" fontId="115" fillId="0" borderId="10" xfId="0" applyNumberFormat="1" applyFont="1" applyFill="1" applyBorder="1" applyAlignment="1">
      <alignment horizontal="center" vertical="center" wrapText="1"/>
    </xf>
    <xf numFmtId="0" fontId="115" fillId="57" borderId="22" xfId="2796" applyFont="1" applyFill="1" applyBorder="1" applyAlignment="1">
      <alignment vertical="center" wrapText="1"/>
    </xf>
    <xf numFmtId="0" fontId="115" fillId="57" borderId="22"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0" xfId="0" applyFont="1" applyFill="1" applyBorder="1" applyAlignment="1">
      <alignment horizontal="justify" vertical="center"/>
    </xf>
    <xf numFmtId="41" fontId="115" fillId="0" borderId="10" xfId="6640" applyFont="1" applyFill="1" applyBorder="1" applyAlignment="1">
      <alignment vertical="center" wrapText="1"/>
    </xf>
    <xf numFmtId="0" fontId="124" fillId="56" borderId="10" xfId="2796" applyFont="1" applyFill="1" applyBorder="1" applyAlignment="1">
      <alignment vertical="center" wrapText="1"/>
    </xf>
    <xf numFmtId="0" fontId="122" fillId="56" borderId="10" xfId="0" applyFont="1" applyFill="1" applyBorder="1" applyAlignment="1">
      <alignment vertical="center" wrapText="1"/>
    </xf>
    <xf numFmtId="0" fontId="115" fillId="0" borderId="0" xfId="0" applyFont="1" applyFill="1" applyBorder="1"/>
    <xf numFmtId="0" fontId="115" fillId="55" borderId="10" xfId="0" applyFont="1" applyFill="1" applyBorder="1" applyAlignment="1">
      <alignment vertical="center" wrapText="1"/>
    </xf>
    <xf numFmtId="0" fontId="127" fillId="0" borderId="10" xfId="6639" applyFont="1" applyFill="1" applyBorder="1" applyAlignment="1">
      <alignment horizontal="center" vertical="center" wrapText="1"/>
    </xf>
    <xf numFmtId="0" fontId="115" fillId="0" borderId="10" xfId="0" applyFont="1" applyFill="1" applyBorder="1" applyAlignment="1">
      <alignment vertical="center"/>
    </xf>
    <xf numFmtId="0" fontId="115" fillId="56" borderId="10" xfId="0" applyFont="1" applyFill="1" applyBorder="1" applyAlignment="1">
      <alignment vertical="center"/>
    </xf>
    <xf numFmtId="0" fontId="115" fillId="0" borderId="0" xfId="0" applyFont="1" applyFill="1" applyBorder="1" applyAlignment="1">
      <alignment horizontal="center" vertical="center" wrapText="1"/>
    </xf>
    <xf numFmtId="0" fontId="115" fillId="0" borderId="10" xfId="0" applyFont="1" applyFill="1" applyBorder="1" applyAlignment="1">
      <alignment horizontal="right" vertical="center" wrapText="1"/>
    </xf>
    <xf numFmtId="0" fontId="122" fillId="0" borderId="10" xfId="0" applyFont="1" applyFill="1" applyBorder="1" applyAlignment="1">
      <alignment horizontal="justify" vertical="center" wrapText="1"/>
    </xf>
    <xf numFmtId="0" fontId="115" fillId="0" borderId="10" xfId="0" applyFont="1" applyFill="1" applyBorder="1" applyAlignment="1">
      <alignment horizontal="left" wrapText="1"/>
    </xf>
    <xf numFmtId="0" fontId="115" fillId="0" borderId="0" xfId="0" applyFont="1" applyFill="1" applyAlignment="1">
      <alignment vertical="center"/>
    </xf>
    <xf numFmtId="0" fontId="115" fillId="0" borderId="0" xfId="0" applyFont="1" applyFill="1" applyBorder="1" applyAlignment="1">
      <alignment horizontal="justify" vertical="center" wrapText="1"/>
    </xf>
    <xf numFmtId="0" fontId="115" fillId="0" borderId="20" xfId="0" applyFont="1" applyFill="1" applyBorder="1" applyAlignment="1">
      <alignment horizontal="justify" vertical="center" wrapText="1"/>
    </xf>
    <xf numFmtId="0" fontId="115" fillId="0" borderId="10" xfId="0" applyFont="1" applyFill="1" applyBorder="1" applyAlignment="1">
      <alignment horizontal="left" vertical="center" wrapText="1"/>
    </xf>
    <xf numFmtId="0" fontId="126" fillId="0" borderId="0" xfId="6639" applyFont="1" applyFill="1" applyBorder="1" applyAlignment="1">
      <alignment vertical="center" wrapText="1"/>
    </xf>
    <xf numFmtId="0" fontId="115" fillId="0" borderId="10" xfId="2796" applyFont="1" applyFill="1" applyBorder="1" applyAlignment="1">
      <alignment vertical="center" wrapText="1"/>
    </xf>
    <xf numFmtId="0" fontId="127" fillId="0" borderId="0" xfId="6639" applyFont="1" applyFill="1" applyBorder="1" applyAlignment="1">
      <alignment vertical="center"/>
    </xf>
    <xf numFmtId="0" fontId="123" fillId="0" borderId="0" xfId="0" applyFont="1" applyFill="1" applyBorder="1" applyAlignment="1">
      <alignment horizontal="justify" vertical="center"/>
    </xf>
    <xf numFmtId="0" fontId="115" fillId="0" borderId="10" xfId="0" applyFont="1" applyFill="1" applyBorder="1" applyAlignment="1">
      <alignment horizontal="justify" vertical="center"/>
    </xf>
    <xf numFmtId="0" fontId="127" fillId="0" borderId="10" xfId="6639" applyFont="1" applyFill="1" applyBorder="1" applyAlignment="1">
      <alignment horizontal="justify" vertical="center"/>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2" fillId="0" borderId="10" xfId="0" applyNumberFormat="1" applyFont="1" applyFill="1" applyBorder="1" applyAlignment="1">
      <alignment horizontal="center" vertical="center" wrapText="1"/>
    </xf>
    <xf numFmtId="0" fontId="115" fillId="0" borderId="10" xfId="0" applyFont="1" applyFill="1" applyBorder="1" applyAlignment="1">
      <alignment vertical="top" wrapText="1"/>
    </xf>
    <xf numFmtId="41" fontId="115" fillId="0" borderId="10" xfId="6640" applyFont="1" applyFill="1" applyBorder="1" applyAlignment="1">
      <alignment horizontal="center" vertical="center" wrapText="1"/>
    </xf>
    <xf numFmtId="0" fontId="127" fillId="0" borderId="0" xfId="6639" applyFont="1" applyFill="1" applyBorder="1" applyAlignment="1">
      <alignment horizontal="justify" vertical="center"/>
    </xf>
    <xf numFmtId="0" fontId="127" fillId="0" borderId="0" xfId="6639" applyFont="1" applyFill="1" applyBorder="1"/>
    <xf numFmtId="0" fontId="115" fillId="0" borderId="10" xfId="0" applyFont="1" applyBorder="1" applyAlignment="1">
      <alignment horizontal="justify" vertical="center" wrapText="1"/>
    </xf>
    <xf numFmtId="0" fontId="115" fillId="0" borderId="10" xfId="0" applyFont="1" applyBorder="1" applyAlignment="1">
      <alignment horizontal="center" vertical="center" wrapText="1"/>
    </xf>
    <xf numFmtId="0" fontId="115" fillId="0" borderId="0" xfId="0" applyFont="1" applyAlignment="1">
      <alignment horizontal="center" vertical="center" wrapText="1"/>
    </xf>
    <xf numFmtId="0" fontId="115" fillId="58" borderId="10"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41" fontId="0" fillId="0" borderId="0" xfId="6640" applyFon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1" fontId="0" fillId="0" borderId="0" xfId="0" applyNumberFormat="1" applyAlignment="1">
      <alignment horizontal="center" vertical="center"/>
    </xf>
    <xf numFmtId="1" fontId="0" fillId="0" borderId="0" xfId="0" applyNumberFormat="1" applyAlignment="1">
      <alignment horizontal="right" vertical="center"/>
    </xf>
    <xf numFmtId="14" fontId="0" fillId="0" borderId="0" xfId="0" applyNumberFormat="1" applyAlignment="1">
      <alignment vertical="center" wrapText="1"/>
    </xf>
    <xf numFmtId="0" fontId="115" fillId="0" borderId="10" xfId="0" applyFont="1" applyBorder="1" applyAlignment="1">
      <alignment vertical="center"/>
    </xf>
    <xf numFmtId="0" fontId="115" fillId="0" borderId="0" xfId="0" applyFont="1" applyAlignment="1">
      <alignment vertical="center"/>
    </xf>
    <xf numFmtId="0" fontId="115" fillId="58" borderId="10" xfId="0" applyFont="1" applyFill="1" applyBorder="1" applyAlignment="1">
      <alignment horizontal="center" vertical="center"/>
    </xf>
    <xf numFmtId="1" fontId="120" fillId="59" borderId="10" xfId="6642" applyNumberFormat="1" applyFont="1" applyFill="1" applyBorder="1" applyAlignment="1">
      <alignment horizontal="right" vertical="center" wrapText="1"/>
    </xf>
    <xf numFmtId="41" fontId="0" fillId="0" borderId="0" xfId="6640" applyFont="1"/>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5" fillId="0" borderId="10" xfId="0" applyFont="1" applyFill="1" applyBorder="1" applyAlignment="1">
      <alignment horizontal="justify" vertical="center" wrapText="1"/>
    </xf>
    <xf numFmtId="0" fontId="125" fillId="0" borderId="0" xfId="0" applyFont="1" applyFill="1" applyBorder="1" applyAlignment="1">
      <alignment wrapText="1"/>
    </xf>
    <xf numFmtId="0" fontId="125" fillId="0" borderId="0" xfId="0" applyFont="1" applyFill="1" applyAlignment="1">
      <alignment wrapText="1"/>
    </xf>
    <xf numFmtId="0" fontId="125" fillId="0" borderId="0" xfId="0" applyFont="1" applyFill="1" applyBorder="1"/>
    <xf numFmtId="0" fontId="125" fillId="0" borderId="10" xfId="0" applyFont="1" applyFill="1" applyBorder="1" applyAlignment="1">
      <alignment wrapText="1"/>
    </xf>
    <xf numFmtId="14" fontId="120" fillId="0" borderId="10" xfId="0" applyNumberFormat="1" applyFont="1" applyFill="1" applyBorder="1" applyAlignment="1">
      <alignment horizontal="center" vertical="center" wrapText="1"/>
    </xf>
    <xf numFmtId="0" fontId="115" fillId="55" borderId="10" xfId="0" applyFont="1" applyFill="1" applyBorder="1" applyAlignment="1">
      <alignment horizontal="center" vertical="center" wrapText="1"/>
    </xf>
    <xf numFmtId="0" fontId="120" fillId="0" borderId="10" xfId="0" applyFont="1" applyFill="1" applyBorder="1" applyAlignment="1">
      <alignment horizontal="left" vertical="center" wrapText="1"/>
    </xf>
    <xf numFmtId="0" fontId="125" fillId="0" borderId="20" xfId="0" applyFont="1" applyFill="1" applyBorder="1" applyAlignment="1">
      <alignment vertical="center" wrapText="1"/>
    </xf>
    <xf numFmtId="0" fontId="115" fillId="61" borderId="10" xfId="0" applyFont="1" applyFill="1" applyBorder="1"/>
    <xf numFmtId="41" fontId="115" fillId="61" borderId="10" xfId="6640" applyFont="1" applyFill="1" applyBorder="1"/>
    <xf numFmtId="0" fontId="115" fillId="0" borderId="0" xfId="0" applyFont="1"/>
    <xf numFmtId="1" fontId="121" fillId="63" borderId="21" xfId="2795" applyNumberFormat="1" applyFont="1" applyFill="1" applyBorder="1" applyAlignment="1">
      <alignment horizontal="center" vertical="center" wrapText="1"/>
    </xf>
    <xf numFmtId="1" fontId="115" fillId="0" borderId="10" xfId="0" applyNumberFormat="1" applyFont="1" applyFill="1" applyBorder="1" applyAlignment="1">
      <alignment vertical="center" wrapText="1"/>
    </xf>
    <xf numFmtId="1" fontId="115" fillId="0" borderId="10" xfId="0" applyNumberFormat="1" applyFont="1" applyBorder="1" applyAlignment="1">
      <alignment vertical="center" wrapText="1"/>
    </xf>
    <xf numFmtId="0" fontId="115" fillId="62" borderId="0" xfId="0" applyFont="1" applyFill="1" applyAlignment="1">
      <alignment vertical="center"/>
    </xf>
    <xf numFmtId="0" fontId="124" fillId="63" borderId="21" xfId="2795" applyFont="1" applyFill="1" applyBorder="1" applyAlignment="1">
      <alignment horizontal="center" vertical="center" wrapText="1"/>
    </xf>
    <xf numFmtId="1" fontId="124" fillId="63" borderId="21" xfId="2795" applyNumberFormat="1" applyFont="1" applyFill="1" applyBorder="1" applyAlignment="1">
      <alignment horizontal="center" vertical="center" wrapText="1"/>
    </xf>
    <xf numFmtId="0" fontId="115" fillId="63" borderId="21" xfId="2795" applyFont="1" applyFill="1" applyBorder="1" applyAlignment="1">
      <alignment horizontal="center" vertical="center" wrapText="1"/>
    </xf>
    <xf numFmtId="0" fontId="0" fillId="0" borderId="0" xfId="0" applyFont="1"/>
    <xf numFmtId="0" fontId="0" fillId="0" borderId="0" xfId="0" applyFont="1" applyAlignment="1">
      <alignment vertical="center"/>
    </xf>
    <xf numFmtId="0" fontId="120" fillId="66" borderId="10" xfId="0" applyFont="1" applyFill="1" applyBorder="1" applyAlignment="1">
      <alignment horizontal="center" vertical="center" wrapText="1"/>
    </xf>
    <xf numFmtId="1" fontId="120" fillId="66" borderId="10" xfId="0" applyNumberFormat="1" applyFont="1" applyFill="1" applyBorder="1" applyAlignment="1">
      <alignment horizontal="center" vertical="center" wrapText="1"/>
    </xf>
    <xf numFmtId="0" fontId="115" fillId="0" borderId="10" xfId="0" applyFont="1" applyBorder="1" applyAlignment="1">
      <alignment horizontal="center" vertical="center"/>
    </xf>
    <xf numFmtId="1" fontId="115" fillId="0" borderId="10" xfId="0" applyNumberFormat="1" applyFont="1" applyBorder="1" applyAlignment="1">
      <alignment vertical="center"/>
    </xf>
    <xf numFmtId="0" fontId="122" fillId="58" borderId="10" xfId="0" applyFont="1" applyFill="1" applyBorder="1" applyAlignment="1">
      <alignment horizontal="center" vertical="center" wrapText="1"/>
    </xf>
    <xf numFmtId="0" fontId="122" fillId="58" borderId="10" xfId="0" applyFont="1" applyFill="1" applyBorder="1" applyAlignment="1">
      <alignment vertical="center" wrapText="1"/>
    </xf>
    <xf numFmtId="1" fontId="115" fillId="58" borderId="10" xfId="0" applyNumberFormat="1" applyFont="1" applyFill="1" applyBorder="1" applyAlignment="1">
      <alignment horizontal="right" vertical="center" wrapText="1"/>
    </xf>
    <xf numFmtId="0" fontId="115" fillId="61" borderId="10" xfId="0" applyFont="1" applyFill="1" applyBorder="1" applyAlignment="1">
      <alignment vertical="center" wrapText="1"/>
    </xf>
    <xf numFmtId="0" fontId="122" fillId="61" borderId="10" xfId="0" applyFont="1" applyFill="1" applyBorder="1" applyAlignment="1">
      <alignment horizontal="center" vertical="center" wrapText="1"/>
    </xf>
    <xf numFmtId="0" fontId="115" fillId="67" borderId="10" xfId="0" applyFont="1" applyFill="1" applyBorder="1" applyAlignment="1">
      <alignment vertical="center" wrapText="1"/>
    </xf>
    <xf numFmtId="1" fontId="115" fillId="58" borderId="10" xfId="0" applyNumberFormat="1" applyFont="1" applyFill="1" applyBorder="1" applyAlignment="1">
      <alignment vertical="center"/>
    </xf>
    <xf numFmtId="0" fontId="115" fillId="0" borderId="0" xfId="0" pivotButton="1" applyFont="1"/>
    <xf numFmtId="0" fontId="115" fillId="0" borderId="0" xfId="0" applyNumberFormat="1" applyFont="1"/>
    <xf numFmtId="41" fontId="115" fillId="63" borderId="21" xfId="6640" applyFont="1" applyFill="1" applyBorder="1" applyAlignment="1">
      <alignment horizontal="center" vertical="center" wrapText="1"/>
    </xf>
    <xf numFmtId="41" fontId="127" fillId="0" borderId="10" xfId="6640" applyFont="1" applyFill="1" applyBorder="1" applyAlignment="1">
      <alignment horizontal="center" vertical="center" wrapText="1"/>
    </xf>
    <xf numFmtId="0" fontId="0" fillId="55" borderId="0" xfId="0" applyFill="1" applyAlignment="1">
      <alignment vertical="center"/>
    </xf>
    <xf numFmtId="1" fontId="115" fillId="61" borderId="10" xfId="0" applyNumberFormat="1" applyFont="1" applyFill="1" applyBorder="1" applyAlignment="1">
      <alignment horizontal="center" vertical="center" wrapText="1"/>
    </xf>
    <xf numFmtId="0" fontId="122" fillId="67" borderId="10" xfId="0" applyFont="1" applyFill="1" applyBorder="1" applyAlignment="1">
      <alignment horizontal="center" vertical="center" wrapText="1"/>
    </xf>
    <xf numFmtId="1" fontId="115" fillId="67" borderId="10" xfId="0" applyNumberFormat="1" applyFont="1" applyFill="1" applyBorder="1" applyAlignment="1">
      <alignment horizontal="center" vertical="center" wrapText="1"/>
    </xf>
    <xf numFmtId="1" fontId="115" fillId="0" borderId="10" xfId="0" applyNumberFormat="1" applyFont="1" applyFill="1" applyBorder="1" applyAlignment="1">
      <alignment horizontal="center" vertical="center" wrapText="1"/>
    </xf>
    <xf numFmtId="0" fontId="0" fillId="0" borderId="0" xfId="0" applyFont="1" applyAlignment="1">
      <alignment horizontal="center" vertical="center"/>
    </xf>
    <xf numFmtId="0" fontId="115" fillId="61" borderId="10" xfId="0" applyFont="1" applyFill="1" applyBorder="1" applyAlignment="1">
      <alignment horizontal="center"/>
    </xf>
    <xf numFmtId="41" fontId="119" fillId="0" borderId="0" xfId="6640" applyFont="1"/>
    <xf numFmtId="41" fontId="119" fillId="0" borderId="0" xfId="6640" applyFont="1" applyAlignment="1">
      <alignment vertical="center"/>
    </xf>
    <xf numFmtId="0" fontId="122" fillId="66" borderId="10" xfId="0" applyFont="1" applyFill="1" applyBorder="1" applyAlignment="1">
      <alignment horizontal="center" vertical="center" wrapText="1"/>
    </xf>
    <xf numFmtId="1" fontId="122" fillId="66" borderId="10" xfId="0" applyNumberFormat="1" applyFont="1" applyFill="1" applyBorder="1" applyAlignment="1">
      <alignment horizontal="center" vertical="center" wrapText="1"/>
    </xf>
    <xf numFmtId="0" fontId="115" fillId="58"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26" fillId="0" borderId="10" xfId="6639" applyFont="1" applyFill="1" applyBorder="1" applyAlignment="1">
      <alignment horizontal="center" vertical="center" wrapText="1"/>
    </xf>
    <xf numFmtId="0" fontId="115" fillId="0" borderId="0" xfId="0" applyFont="1" applyFill="1" applyAlignment="1">
      <alignment vertical="center" wrapText="1"/>
    </xf>
    <xf numFmtId="0" fontId="115" fillId="0" borderId="0" xfId="0" applyFont="1" applyFill="1" applyAlignment="1">
      <alignment horizontal="justify" vertical="center"/>
    </xf>
    <xf numFmtId="0" fontId="122" fillId="56" borderId="10" xfId="2796" applyFont="1" applyFill="1" applyBorder="1" applyAlignment="1">
      <alignment vertical="center" wrapText="1"/>
    </xf>
    <xf numFmtId="0" fontId="124" fillId="68" borderId="10" xfId="2796" applyFont="1" applyFill="1" applyBorder="1" applyAlignment="1">
      <alignment vertical="center" wrapText="1"/>
    </xf>
    <xf numFmtId="0" fontId="122" fillId="68" borderId="10" xfId="0" applyFont="1" applyFill="1" applyBorder="1" applyAlignment="1">
      <alignment vertical="center" wrapText="1"/>
    </xf>
    <xf numFmtId="0" fontId="115" fillId="68" borderId="10" xfId="0" applyFont="1" applyFill="1" applyBorder="1" applyAlignment="1">
      <alignment vertical="center" wrapText="1"/>
    </xf>
    <xf numFmtId="0" fontId="124" fillId="69" borderId="10" xfId="2796" applyFont="1" applyFill="1" applyBorder="1" applyAlignment="1">
      <alignment vertical="center" wrapText="1"/>
    </xf>
    <xf numFmtId="0" fontId="122" fillId="69" borderId="10" xfId="0" applyFont="1" applyFill="1" applyBorder="1" applyAlignment="1">
      <alignment vertical="center" wrapText="1"/>
    </xf>
    <xf numFmtId="0" fontId="115" fillId="69" borderId="10" xfId="0" applyFont="1" applyFill="1" applyBorder="1" applyAlignment="1">
      <alignment vertical="center" wrapText="1"/>
    </xf>
    <xf numFmtId="0" fontId="115" fillId="58" borderId="0" xfId="0" applyFont="1" applyFill="1" applyAlignment="1">
      <alignment vertical="center" wrapText="1"/>
    </xf>
    <xf numFmtId="0" fontId="127" fillId="0" borderId="0" xfId="6639" applyFont="1" applyFill="1" applyBorder="1" applyAlignment="1">
      <alignment vertical="center" wrapText="1"/>
    </xf>
    <xf numFmtId="0" fontId="115" fillId="0" borderId="0" xfId="0" applyFont="1" applyFill="1"/>
    <xf numFmtId="0" fontId="115" fillId="56" borderId="0" xfId="0" applyFont="1" applyFill="1" applyBorder="1" applyAlignment="1">
      <alignment vertical="center" wrapText="1"/>
    </xf>
    <xf numFmtId="0" fontId="120" fillId="0" borderId="23" xfId="0" applyFont="1" applyFill="1" applyBorder="1" applyAlignment="1">
      <alignment vertical="center" wrapText="1"/>
    </xf>
    <xf numFmtId="0" fontId="115" fillId="0" borderId="23" xfId="0" applyFont="1" applyFill="1" applyBorder="1" applyAlignment="1">
      <alignment vertical="center" wrapText="1"/>
    </xf>
    <xf numFmtId="0" fontId="115" fillId="0" borderId="23" xfId="0" applyFont="1" applyFill="1" applyBorder="1" applyAlignment="1">
      <alignment horizontal="justify" vertical="center" wrapText="1"/>
    </xf>
    <xf numFmtId="0" fontId="122" fillId="0" borderId="23" xfId="0" applyFont="1" applyFill="1" applyBorder="1" applyAlignment="1">
      <alignment vertical="center" wrapText="1"/>
    </xf>
    <xf numFmtId="0" fontId="122" fillId="0" borderId="23" xfId="0" applyFont="1" applyFill="1" applyBorder="1" applyAlignment="1">
      <alignment horizontal="center" vertical="center" wrapText="1"/>
    </xf>
    <xf numFmtId="0" fontId="115" fillId="0" borderId="23" xfId="0" applyFont="1" applyFill="1" applyBorder="1" applyAlignment="1">
      <alignment horizontal="center" vertical="center" wrapText="1"/>
    </xf>
    <xf numFmtId="14" fontId="122" fillId="0" borderId="23" xfId="0" applyNumberFormat="1" applyFont="1" applyFill="1" applyBorder="1" applyAlignment="1">
      <alignment horizontal="center" vertical="center" wrapText="1"/>
    </xf>
    <xf numFmtId="0" fontId="124" fillId="0" borderId="23" xfId="2796" applyFont="1" applyFill="1" applyBorder="1" applyAlignment="1">
      <alignment vertical="center" wrapText="1"/>
    </xf>
    <xf numFmtId="0" fontId="115" fillId="0" borderId="0" xfId="0" applyFont="1" applyFill="1" applyAlignment="1">
      <alignment wrapText="1"/>
    </xf>
    <xf numFmtId="0" fontId="121" fillId="63" borderId="21" xfId="2795" applyFont="1" applyFill="1" applyBorder="1" applyAlignment="1">
      <alignment horizontal="right" vertical="center" wrapText="1"/>
    </xf>
    <xf numFmtId="0" fontId="115" fillId="0" borderId="0" xfId="0" applyFont="1" applyFill="1" applyBorder="1" applyAlignment="1">
      <alignment horizontal="right"/>
    </xf>
    <xf numFmtId="0" fontId="122" fillId="0" borderId="10" xfId="0" applyFont="1" applyFill="1" applyBorder="1" applyAlignment="1">
      <alignment horizontal="right" vertical="center" wrapText="1"/>
    </xf>
    <xf numFmtId="0" fontId="125" fillId="0" borderId="0" xfId="0" applyFont="1" applyFill="1" applyBorder="1" applyAlignment="1">
      <alignment horizontal="right"/>
    </xf>
    <xf numFmtId="0" fontId="125" fillId="0" borderId="10" xfId="0" applyFont="1" applyFill="1" applyBorder="1" applyAlignment="1">
      <alignment horizontal="right"/>
    </xf>
    <xf numFmtId="0" fontId="115" fillId="0" borderId="0" xfId="0" applyFont="1" applyFill="1" applyBorder="1" applyAlignment="1">
      <alignment horizontal="right" vertical="center" wrapText="1"/>
    </xf>
    <xf numFmtId="0" fontId="115" fillId="0" borderId="23" xfId="0" applyFont="1" applyFill="1" applyBorder="1" applyAlignment="1">
      <alignment horizontal="right" vertical="center" wrapText="1"/>
    </xf>
    <xf numFmtId="0" fontId="115" fillId="0" borderId="10" xfId="0" applyFont="1" applyBorder="1" applyAlignment="1">
      <alignment horizontal="right" vertical="center" wrapText="1"/>
    </xf>
    <xf numFmtId="0" fontId="115" fillId="0" borderId="0" xfId="0" applyFont="1" applyAlignment="1">
      <alignment horizontal="right" vertical="center" wrapText="1"/>
    </xf>
    <xf numFmtId="0" fontId="115" fillId="55" borderId="10" xfId="0" applyFont="1" applyFill="1" applyBorder="1" applyAlignment="1">
      <alignment vertical="center"/>
    </xf>
    <xf numFmtId="1" fontId="115" fillId="55" borderId="10" xfId="0" applyNumberFormat="1" applyFont="1" applyFill="1" applyBorder="1" applyAlignment="1">
      <alignment horizontal="right" vertical="center"/>
    </xf>
    <xf numFmtId="14" fontId="115" fillId="55" borderId="10" xfId="0" applyNumberFormat="1" applyFont="1" applyFill="1" applyBorder="1" applyAlignment="1">
      <alignment vertical="center"/>
    </xf>
    <xf numFmtId="0" fontId="115" fillId="55" borderId="10" xfId="0" applyFont="1" applyFill="1" applyBorder="1" applyAlignment="1">
      <alignment horizontal="center" vertical="center"/>
    </xf>
    <xf numFmtId="41" fontId="115" fillId="55" borderId="10" xfId="6640" applyFont="1" applyFill="1" applyBorder="1" applyAlignment="1">
      <alignment vertical="center"/>
    </xf>
    <xf numFmtId="14" fontId="115" fillId="55" borderId="10" xfId="0" applyNumberFormat="1" applyFont="1" applyFill="1" applyBorder="1" applyAlignment="1">
      <alignment horizontal="center" vertical="center"/>
    </xf>
    <xf numFmtId="1" fontId="122" fillId="0" borderId="10" xfId="0" applyNumberFormat="1" applyFont="1" applyFill="1" applyBorder="1" applyAlignment="1">
      <alignment horizontal="center" vertical="center" wrapText="1"/>
    </xf>
    <xf numFmtId="0" fontId="122" fillId="70" borderId="10" xfId="0" applyFont="1" applyFill="1" applyBorder="1" applyAlignment="1">
      <alignment horizontal="center" vertical="center" wrapText="1"/>
    </xf>
    <xf numFmtId="0" fontId="122" fillId="70" borderId="10" xfId="0" applyFont="1" applyFill="1" applyBorder="1" applyAlignment="1">
      <alignment vertical="center" wrapText="1"/>
    </xf>
    <xf numFmtId="0" fontId="115" fillId="58" borderId="10" xfId="0" applyFont="1" applyFill="1" applyBorder="1"/>
    <xf numFmtId="168" fontId="0" fillId="0" borderId="0" xfId="6640" applyNumberFormat="1" applyFont="1" applyAlignment="1">
      <alignment vertical="center"/>
    </xf>
    <xf numFmtId="168" fontId="120" fillId="61" borderId="10" xfId="6640" applyNumberFormat="1" applyFont="1" applyFill="1" applyBorder="1" applyAlignment="1">
      <alignment horizontal="center" vertical="center" wrapText="1"/>
    </xf>
    <xf numFmtId="0" fontId="115" fillId="58" borderId="0" xfId="0" applyFont="1" applyFill="1"/>
    <xf numFmtId="41" fontId="115" fillId="58" borderId="0" xfId="6640" applyFont="1" applyFill="1"/>
    <xf numFmtId="0" fontId="0" fillId="58" borderId="0" xfId="0" applyFill="1"/>
    <xf numFmtId="0" fontId="122" fillId="58" borderId="0" xfId="0" applyFont="1" applyFill="1"/>
    <xf numFmtId="41" fontId="115" fillId="58" borderId="10" xfId="6640" applyFont="1" applyFill="1" applyBorder="1"/>
    <xf numFmtId="0" fontId="115" fillId="68" borderId="10" xfId="0" applyFont="1" applyFill="1" applyBorder="1"/>
    <xf numFmtId="41" fontId="115" fillId="68" borderId="10" xfId="6640" applyFont="1" applyFill="1" applyBorder="1"/>
    <xf numFmtId="0" fontId="115" fillId="58" borderId="10" xfId="0" applyFont="1" applyFill="1" applyBorder="1" applyAlignment="1">
      <alignment vertical="center"/>
    </xf>
    <xf numFmtId="41" fontId="115" fillId="58" borderId="10" xfId="6640" applyFont="1" applyFill="1" applyBorder="1" applyAlignment="1">
      <alignment vertical="center"/>
    </xf>
    <xf numFmtId="14" fontId="115" fillId="58" borderId="10" xfId="0" applyNumberFormat="1" applyFont="1" applyFill="1" applyBorder="1" applyAlignment="1">
      <alignment horizontal="center" vertical="center"/>
    </xf>
    <xf numFmtId="14" fontId="115" fillId="58" borderId="10" xfId="0" applyNumberFormat="1" applyFont="1" applyFill="1" applyBorder="1" applyAlignment="1">
      <alignment vertical="center" wrapText="1"/>
    </xf>
    <xf numFmtId="0" fontId="123" fillId="55" borderId="10" xfId="0" applyFont="1" applyFill="1" applyBorder="1" applyAlignment="1">
      <alignment horizontal="center" vertical="center" wrapText="1"/>
    </xf>
    <xf numFmtId="0" fontId="121" fillId="63" borderId="10" xfId="2795" applyFont="1" applyFill="1" applyBorder="1" applyAlignment="1">
      <alignment horizontal="center" vertical="center" wrapText="1"/>
    </xf>
    <xf numFmtId="1" fontId="121" fillId="63" borderId="10" xfId="2795" applyNumberFormat="1" applyFont="1" applyFill="1" applyBorder="1" applyAlignment="1">
      <alignment horizontal="center" vertical="center" wrapText="1"/>
    </xf>
    <xf numFmtId="0" fontId="129" fillId="0" borderId="10" xfId="0" applyFont="1" applyBorder="1"/>
    <xf numFmtId="0" fontId="130" fillId="0" borderId="10" xfId="0" applyFont="1" applyBorder="1"/>
    <xf numFmtId="0" fontId="130" fillId="71" borderId="10" xfId="0" applyFont="1" applyFill="1" applyBorder="1" applyAlignment="1">
      <alignment vertical="top" wrapText="1"/>
    </xf>
    <xf numFmtId="0" fontId="118" fillId="58" borderId="0" xfId="0" applyFont="1" applyFill="1" applyAlignment="1">
      <alignment horizontal="center" vertical="center" wrapText="1"/>
    </xf>
    <xf numFmtId="0" fontId="118" fillId="58" borderId="0" xfId="0" applyFont="1" applyFill="1" applyAlignment="1">
      <alignment horizontal="right" vertical="center" wrapText="1"/>
    </xf>
    <xf numFmtId="0" fontId="118" fillId="58" borderId="0" xfId="0" quotePrefix="1" applyNumberFormat="1" applyFont="1" applyFill="1" applyBorder="1" applyAlignment="1">
      <alignment horizontal="center" vertical="center" wrapText="1"/>
    </xf>
    <xf numFmtId="0" fontId="118" fillId="58" borderId="0" xfId="0" quotePrefix="1" applyNumberFormat="1" applyFont="1" applyFill="1" applyBorder="1" applyAlignment="1">
      <alignment horizontal="right" vertical="center" wrapText="1"/>
    </xf>
    <xf numFmtId="0" fontId="118" fillId="58" borderId="0" xfId="0" applyFont="1" applyFill="1" applyBorder="1" applyAlignment="1">
      <alignment horizontal="center" vertical="center" wrapText="1"/>
    </xf>
    <xf numFmtId="0" fontId="118" fillId="58" borderId="0" xfId="0" applyFont="1" applyFill="1" applyBorder="1" applyAlignment="1">
      <alignment horizontal="right" vertical="center" wrapText="1"/>
    </xf>
  </cellXfs>
  <cellStyles count="6643">
    <cellStyle name=" 1" xfId="1" xr:uid="{00000000-0005-0000-0000-000000000000}"/>
    <cellStyle name="20% - Énfasis1" xfId="2" builtinId="30" customBuiltin="1"/>
    <cellStyle name="20% - Énfasis1 10" xfId="3" xr:uid="{00000000-0005-0000-0000-000002000000}"/>
    <cellStyle name="20% - Énfasis1 10 2" xfId="4" xr:uid="{00000000-0005-0000-0000-000003000000}"/>
    <cellStyle name="20% - Énfasis1 10_Listado_web" xfId="5" xr:uid="{00000000-0005-0000-0000-000004000000}"/>
    <cellStyle name="20% - Énfasis1 11" xfId="6" xr:uid="{00000000-0005-0000-0000-000005000000}"/>
    <cellStyle name="20% - Énfasis1 11 2" xfId="3154" xr:uid="{00000000-0005-0000-0000-000006000000}"/>
    <cellStyle name="20% - Énfasis1 12" xfId="7" xr:uid="{00000000-0005-0000-0000-000007000000}"/>
    <cellStyle name="20% - Énfasis1 12 2" xfId="3155" xr:uid="{00000000-0005-0000-0000-000008000000}"/>
    <cellStyle name="20% - Énfasis1 12 2 2" xfId="5828" xr:uid="{00000000-0005-0000-0000-000009000000}"/>
    <cellStyle name="20% - Énfasis1 12 2 3" xfId="6267" xr:uid="{00000000-0005-0000-0000-00000A000000}"/>
    <cellStyle name="20% - Énfasis1 12 3" xfId="4734" xr:uid="{00000000-0005-0000-0000-00000B000000}"/>
    <cellStyle name="20% - Énfasis1 13" xfId="8" xr:uid="{00000000-0005-0000-0000-00000C000000}"/>
    <cellStyle name="20% - Énfasis1 13 2" xfId="3156" xr:uid="{00000000-0005-0000-0000-00000D000000}"/>
    <cellStyle name="20% - Énfasis1 13 2 2" xfId="5829" xr:uid="{00000000-0005-0000-0000-00000E000000}"/>
    <cellStyle name="20% - Énfasis1 13 2 3" xfId="6268" xr:uid="{00000000-0005-0000-0000-00000F000000}"/>
    <cellStyle name="20% - Énfasis1 13 3" xfId="4735" xr:uid="{00000000-0005-0000-0000-000010000000}"/>
    <cellStyle name="20% - Énfasis1 14" xfId="9" xr:uid="{00000000-0005-0000-0000-000011000000}"/>
    <cellStyle name="20% - Énfasis1 14 2" xfId="3157" xr:uid="{00000000-0005-0000-0000-000012000000}"/>
    <cellStyle name="20% - Énfasis1 14 2 2" xfId="5830" xr:uid="{00000000-0005-0000-0000-000013000000}"/>
    <cellStyle name="20% - Énfasis1 14 2 3" xfId="6269" xr:uid="{00000000-0005-0000-0000-000014000000}"/>
    <cellStyle name="20% - Énfasis1 14 3" xfId="4736" xr:uid="{00000000-0005-0000-0000-000015000000}"/>
    <cellStyle name="20% - Énfasis1 15" xfId="10" xr:uid="{00000000-0005-0000-0000-000016000000}"/>
    <cellStyle name="20% - Énfasis1 15 2" xfId="3158" xr:uid="{00000000-0005-0000-0000-000017000000}"/>
    <cellStyle name="20% - Énfasis1 15 2 2" xfId="5831" xr:uid="{00000000-0005-0000-0000-000018000000}"/>
    <cellStyle name="20% - Énfasis1 15 2 3" xfId="6270" xr:uid="{00000000-0005-0000-0000-000019000000}"/>
    <cellStyle name="20% - Énfasis1 16" xfId="11" xr:uid="{00000000-0005-0000-0000-00001A000000}"/>
    <cellStyle name="20% - Énfasis1 16 2" xfId="3159" xr:uid="{00000000-0005-0000-0000-00001B000000}"/>
    <cellStyle name="20% - Énfasis1 16 2 2" xfId="5832" xr:uid="{00000000-0005-0000-0000-00001C000000}"/>
    <cellStyle name="20% - Énfasis1 16 2 3" xfId="6271" xr:uid="{00000000-0005-0000-0000-00001D000000}"/>
    <cellStyle name="20% - Énfasis1 17" xfId="12" xr:uid="{00000000-0005-0000-0000-00001E000000}"/>
    <cellStyle name="20% - Énfasis1 17 2" xfId="3160" xr:uid="{00000000-0005-0000-0000-00001F000000}"/>
    <cellStyle name="20% - Énfasis1 17 2 2" xfId="5833" xr:uid="{00000000-0005-0000-0000-000020000000}"/>
    <cellStyle name="20% - Énfasis1 17 2 3" xfId="6272" xr:uid="{00000000-0005-0000-0000-000021000000}"/>
    <cellStyle name="20% - Énfasis1 18" xfId="3153" xr:uid="{00000000-0005-0000-0000-000022000000}"/>
    <cellStyle name="20% - Énfasis1 18 2" xfId="5827" xr:uid="{00000000-0005-0000-0000-000023000000}"/>
    <cellStyle name="20% - Énfasis1 18 3" xfId="6266" xr:uid="{00000000-0005-0000-0000-000024000000}"/>
    <cellStyle name="20% - Énfasis1 2" xfId="13" xr:uid="{00000000-0005-0000-0000-000025000000}"/>
    <cellStyle name="20% - Énfasis1 2 2" xfId="14" xr:uid="{00000000-0005-0000-0000-000026000000}"/>
    <cellStyle name="20% - Énfasis1 2 2 2" xfId="15" xr:uid="{00000000-0005-0000-0000-000027000000}"/>
    <cellStyle name="20% - Énfasis1 2 2 2 2" xfId="16" xr:uid="{00000000-0005-0000-0000-000028000000}"/>
    <cellStyle name="20% - Énfasis1 2 2 2_Listado_web" xfId="17" xr:uid="{00000000-0005-0000-0000-000029000000}"/>
    <cellStyle name="20% - Énfasis1 2 2 3" xfId="18" xr:uid="{00000000-0005-0000-0000-00002A000000}"/>
    <cellStyle name="20% - Énfasis1 2 2_Hoja2" xfId="19" xr:uid="{00000000-0005-0000-0000-00002B000000}"/>
    <cellStyle name="20% - Énfasis1 2 3" xfId="20" xr:uid="{00000000-0005-0000-0000-00002C000000}"/>
    <cellStyle name="20% - Énfasis1 2 3 10" xfId="3161" xr:uid="{00000000-0005-0000-0000-00002D000000}"/>
    <cellStyle name="20% - Énfasis1 2 3 2" xfId="21" xr:uid="{00000000-0005-0000-0000-00002E000000}"/>
    <cellStyle name="20% - Énfasis1 2 3 3" xfId="22" xr:uid="{00000000-0005-0000-0000-00002F000000}"/>
    <cellStyle name="20% - Énfasis1 2 3 4" xfId="23" xr:uid="{00000000-0005-0000-0000-000030000000}"/>
    <cellStyle name="20% - Énfasis1 2 3 5" xfId="24" xr:uid="{00000000-0005-0000-0000-000031000000}"/>
    <cellStyle name="20% - Énfasis1 2 3 5 2" xfId="25" xr:uid="{00000000-0005-0000-0000-000032000000}"/>
    <cellStyle name="20% - Énfasis1 2 3 5 2 2" xfId="3163" xr:uid="{00000000-0005-0000-0000-000033000000}"/>
    <cellStyle name="20% - Énfasis1 2 3 5 2 3" xfId="4737" xr:uid="{00000000-0005-0000-0000-000034000000}"/>
    <cellStyle name="20% - Énfasis1 2 3 5 3" xfId="26" xr:uid="{00000000-0005-0000-0000-000035000000}"/>
    <cellStyle name="20% - Énfasis1 2 3 5 4" xfId="27" xr:uid="{00000000-0005-0000-0000-000036000000}"/>
    <cellStyle name="20% - Énfasis1 2 3 5 4 2" xfId="3164" xr:uid="{00000000-0005-0000-0000-000037000000}"/>
    <cellStyle name="20% - Énfasis1 2 3 5 4 3" xfId="4738" xr:uid="{00000000-0005-0000-0000-000038000000}"/>
    <cellStyle name="20% - Énfasis1 2 3 5 5" xfId="28" xr:uid="{00000000-0005-0000-0000-000039000000}"/>
    <cellStyle name="20% - Énfasis1 2 3 5 5 2" xfId="3165" xr:uid="{00000000-0005-0000-0000-00003A000000}"/>
    <cellStyle name="20% - Énfasis1 2 3 5 6" xfId="3162" xr:uid="{00000000-0005-0000-0000-00003B000000}"/>
    <cellStyle name="20% - Énfasis1 2 3 5_INST $" xfId="29" xr:uid="{00000000-0005-0000-0000-00003C000000}"/>
    <cellStyle name="20% - Énfasis1 2 3 6" xfId="30" xr:uid="{00000000-0005-0000-0000-00003D000000}"/>
    <cellStyle name="20% - Énfasis1 2 3 6 2" xfId="31" xr:uid="{00000000-0005-0000-0000-00003E000000}"/>
    <cellStyle name="20% - Énfasis1 2 3 6 2 2" xfId="3167" xr:uid="{00000000-0005-0000-0000-00003F000000}"/>
    <cellStyle name="20% - Énfasis1 2 3 6 2 3" xfId="4739" xr:uid="{00000000-0005-0000-0000-000040000000}"/>
    <cellStyle name="20% - Énfasis1 2 3 6 3" xfId="32" xr:uid="{00000000-0005-0000-0000-000041000000}"/>
    <cellStyle name="20% - Énfasis1 2 3 6 4" xfId="33" xr:uid="{00000000-0005-0000-0000-000042000000}"/>
    <cellStyle name="20% - Énfasis1 2 3 6 4 2" xfId="3168" xr:uid="{00000000-0005-0000-0000-000043000000}"/>
    <cellStyle name="20% - Énfasis1 2 3 6 4 3" xfId="4740" xr:uid="{00000000-0005-0000-0000-000044000000}"/>
    <cellStyle name="20% - Énfasis1 2 3 6 5" xfId="34" xr:uid="{00000000-0005-0000-0000-000045000000}"/>
    <cellStyle name="20% - Énfasis1 2 3 6 5 2" xfId="3169" xr:uid="{00000000-0005-0000-0000-000046000000}"/>
    <cellStyle name="20% - Énfasis1 2 3 6 6" xfId="3166" xr:uid="{00000000-0005-0000-0000-000047000000}"/>
    <cellStyle name="20% - Énfasis1 2 3 6_INST $" xfId="35" xr:uid="{00000000-0005-0000-0000-000048000000}"/>
    <cellStyle name="20% - Énfasis1 2 3 7" xfId="36" xr:uid="{00000000-0005-0000-0000-000049000000}"/>
    <cellStyle name="20% - Énfasis1 2 3 7 2" xfId="3170" xr:uid="{00000000-0005-0000-0000-00004A000000}"/>
    <cellStyle name="20% - Énfasis1 2 3 7 3" xfId="4741" xr:uid="{00000000-0005-0000-0000-00004B000000}"/>
    <cellStyle name="20% - Énfasis1 2 3 8" xfId="37" xr:uid="{00000000-0005-0000-0000-00004C000000}"/>
    <cellStyle name="20% - Énfasis1 2 3 8 2" xfId="3171" xr:uid="{00000000-0005-0000-0000-00004D000000}"/>
    <cellStyle name="20% - Énfasis1 2 3 8 3" xfId="4742" xr:uid="{00000000-0005-0000-0000-00004E000000}"/>
    <cellStyle name="20% - Énfasis1 2 3 9" xfId="38" xr:uid="{00000000-0005-0000-0000-00004F000000}"/>
    <cellStyle name="20% - Énfasis1 2 3 9 2" xfId="3172" xr:uid="{00000000-0005-0000-0000-000050000000}"/>
    <cellStyle name="20% - Énfasis1 2 3_AVANCE PROTECCIÓN" xfId="39" xr:uid="{00000000-0005-0000-0000-000051000000}"/>
    <cellStyle name="20% - Énfasis1 2 4" xfId="40" xr:uid="{00000000-0005-0000-0000-000052000000}"/>
    <cellStyle name="20% - Énfasis1 2 4 2" xfId="41" xr:uid="{00000000-0005-0000-0000-000053000000}"/>
    <cellStyle name="20% - Énfasis1 2 4_Listado_web" xfId="42" xr:uid="{00000000-0005-0000-0000-000054000000}"/>
    <cellStyle name="20% - Énfasis1 2 5" xfId="43" xr:uid="{00000000-0005-0000-0000-000055000000}"/>
    <cellStyle name="20% - Énfasis1 2 5 2" xfId="3173" xr:uid="{00000000-0005-0000-0000-000056000000}"/>
    <cellStyle name="20% - Énfasis1 2 6" xfId="44" xr:uid="{00000000-0005-0000-0000-000057000000}"/>
    <cellStyle name="20% - Énfasis1 2 6 2" xfId="3174" xr:uid="{00000000-0005-0000-0000-000058000000}"/>
    <cellStyle name="20% - Énfasis1 2 6 2 2" xfId="5834" xr:uid="{00000000-0005-0000-0000-000059000000}"/>
    <cellStyle name="20% - Énfasis1 2 6 2 3" xfId="6273" xr:uid="{00000000-0005-0000-0000-00005A000000}"/>
    <cellStyle name="20% - Énfasis1 2 6 3" xfId="4743" xr:uid="{00000000-0005-0000-0000-00005B000000}"/>
    <cellStyle name="20% - Énfasis1 2 7" xfId="45" xr:uid="{00000000-0005-0000-0000-00005C000000}"/>
    <cellStyle name="20% - Énfasis1 2 7 2" xfId="3175" xr:uid="{00000000-0005-0000-0000-00005D000000}"/>
    <cellStyle name="20% - Énfasis1 2 7 2 2" xfId="5835" xr:uid="{00000000-0005-0000-0000-00005E000000}"/>
    <cellStyle name="20% - Énfasis1 2 7 2 3" xfId="6274" xr:uid="{00000000-0005-0000-0000-00005F000000}"/>
    <cellStyle name="20% - Énfasis1 2 7 3" xfId="4744" xr:uid="{00000000-0005-0000-0000-000060000000}"/>
    <cellStyle name="20% - Énfasis1 2 8" xfId="46" xr:uid="{00000000-0005-0000-0000-000061000000}"/>
    <cellStyle name="20% - Énfasis1 2 9" xfId="47" xr:uid="{00000000-0005-0000-0000-000062000000}"/>
    <cellStyle name="20% - Énfasis1 2_Hoja2" xfId="48" xr:uid="{00000000-0005-0000-0000-000063000000}"/>
    <cellStyle name="20% - Énfasis1 3" xfId="49" xr:uid="{00000000-0005-0000-0000-000064000000}"/>
    <cellStyle name="20% - Énfasis1 3 2" xfId="50" xr:uid="{00000000-0005-0000-0000-000065000000}"/>
    <cellStyle name="20% - Énfasis1 3 2 2" xfId="51" xr:uid="{00000000-0005-0000-0000-000066000000}"/>
    <cellStyle name="20% - Énfasis1 3 2_Listado_web" xfId="52" xr:uid="{00000000-0005-0000-0000-000067000000}"/>
    <cellStyle name="20% - Énfasis1 3 3" xfId="53" xr:uid="{00000000-0005-0000-0000-000068000000}"/>
    <cellStyle name="20% - Énfasis1 3_Hoja2" xfId="54" xr:uid="{00000000-0005-0000-0000-000069000000}"/>
    <cellStyle name="20% - Énfasis1 4" xfId="55" xr:uid="{00000000-0005-0000-0000-00006A000000}"/>
    <cellStyle name="20% - Énfasis1 4 2" xfId="56" xr:uid="{00000000-0005-0000-0000-00006B000000}"/>
    <cellStyle name="20% - Énfasis1 4_Listado_web" xfId="57" xr:uid="{00000000-0005-0000-0000-00006C000000}"/>
    <cellStyle name="20% - Énfasis1 5" xfId="58" xr:uid="{00000000-0005-0000-0000-00006D000000}"/>
    <cellStyle name="20% - Énfasis1 5 2" xfId="59" xr:uid="{00000000-0005-0000-0000-00006E000000}"/>
    <cellStyle name="20% - Énfasis1 5_Listado_web" xfId="60" xr:uid="{00000000-0005-0000-0000-00006F000000}"/>
    <cellStyle name="20% - Énfasis1 6" xfId="61" xr:uid="{00000000-0005-0000-0000-000070000000}"/>
    <cellStyle name="20% - Énfasis1 6 2" xfId="62" xr:uid="{00000000-0005-0000-0000-000071000000}"/>
    <cellStyle name="20% - Énfasis1 6_Listado_web" xfId="63" xr:uid="{00000000-0005-0000-0000-000072000000}"/>
    <cellStyle name="20% - Énfasis1 7" xfId="64" xr:uid="{00000000-0005-0000-0000-000073000000}"/>
    <cellStyle name="20% - Énfasis1 7 2" xfId="65" xr:uid="{00000000-0005-0000-0000-000074000000}"/>
    <cellStyle name="20% - Énfasis1 7_Listado_web" xfId="66" xr:uid="{00000000-0005-0000-0000-000075000000}"/>
    <cellStyle name="20% - Énfasis1 8" xfId="67" xr:uid="{00000000-0005-0000-0000-000076000000}"/>
    <cellStyle name="20% - Énfasis1 8 2" xfId="68" xr:uid="{00000000-0005-0000-0000-000077000000}"/>
    <cellStyle name="20% - Énfasis1 8_Listado_web" xfId="69" xr:uid="{00000000-0005-0000-0000-000078000000}"/>
    <cellStyle name="20% - Énfasis1 9" xfId="70" xr:uid="{00000000-0005-0000-0000-000079000000}"/>
    <cellStyle name="20% - Énfasis1 9 2" xfId="71" xr:uid="{00000000-0005-0000-0000-00007A000000}"/>
    <cellStyle name="20% - Énfasis1 9_Listado_web" xfId="72" xr:uid="{00000000-0005-0000-0000-00007B000000}"/>
    <cellStyle name="20% - Énfasis2" xfId="73" builtinId="34" customBuiltin="1"/>
    <cellStyle name="20% - Énfasis2 10" xfId="74" xr:uid="{00000000-0005-0000-0000-00007D000000}"/>
    <cellStyle name="20% - Énfasis2 10 2" xfId="75" xr:uid="{00000000-0005-0000-0000-00007E000000}"/>
    <cellStyle name="20% - Énfasis2 10_Listado_web" xfId="76" xr:uid="{00000000-0005-0000-0000-00007F000000}"/>
    <cellStyle name="20% - Énfasis2 11" xfId="77" xr:uid="{00000000-0005-0000-0000-000080000000}"/>
    <cellStyle name="20% - Énfasis2 11 2" xfId="3177" xr:uid="{00000000-0005-0000-0000-000081000000}"/>
    <cellStyle name="20% - Énfasis2 12" xfId="78" xr:uid="{00000000-0005-0000-0000-000082000000}"/>
    <cellStyle name="20% - Énfasis2 12 2" xfId="3178" xr:uid="{00000000-0005-0000-0000-000083000000}"/>
    <cellStyle name="20% - Énfasis2 12 2 2" xfId="5837" xr:uid="{00000000-0005-0000-0000-000084000000}"/>
    <cellStyle name="20% - Énfasis2 12 2 3" xfId="6276" xr:uid="{00000000-0005-0000-0000-000085000000}"/>
    <cellStyle name="20% - Énfasis2 12 3" xfId="4745" xr:uid="{00000000-0005-0000-0000-000086000000}"/>
    <cellStyle name="20% - Énfasis2 13" xfId="79" xr:uid="{00000000-0005-0000-0000-000087000000}"/>
    <cellStyle name="20% - Énfasis2 13 2" xfId="3179" xr:uid="{00000000-0005-0000-0000-000088000000}"/>
    <cellStyle name="20% - Énfasis2 13 2 2" xfId="5838" xr:uid="{00000000-0005-0000-0000-000089000000}"/>
    <cellStyle name="20% - Énfasis2 13 2 3" xfId="6277" xr:uid="{00000000-0005-0000-0000-00008A000000}"/>
    <cellStyle name="20% - Énfasis2 13 3" xfId="4746" xr:uid="{00000000-0005-0000-0000-00008B000000}"/>
    <cellStyle name="20% - Énfasis2 14" xfId="80" xr:uid="{00000000-0005-0000-0000-00008C000000}"/>
    <cellStyle name="20% - Énfasis2 14 2" xfId="3180" xr:uid="{00000000-0005-0000-0000-00008D000000}"/>
    <cellStyle name="20% - Énfasis2 14 2 2" xfId="5839" xr:uid="{00000000-0005-0000-0000-00008E000000}"/>
    <cellStyle name="20% - Énfasis2 14 2 3" xfId="6278" xr:uid="{00000000-0005-0000-0000-00008F000000}"/>
    <cellStyle name="20% - Énfasis2 14 3" xfId="4747" xr:uid="{00000000-0005-0000-0000-000090000000}"/>
    <cellStyle name="20% - Énfasis2 15" xfId="81" xr:uid="{00000000-0005-0000-0000-000091000000}"/>
    <cellStyle name="20% - Énfasis2 15 2" xfId="3181" xr:uid="{00000000-0005-0000-0000-000092000000}"/>
    <cellStyle name="20% - Énfasis2 15 2 2" xfId="5840" xr:uid="{00000000-0005-0000-0000-000093000000}"/>
    <cellStyle name="20% - Énfasis2 15 2 3" xfId="6279" xr:uid="{00000000-0005-0000-0000-000094000000}"/>
    <cellStyle name="20% - Énfasis2 16" xfId="82" xr:uid="{00000000-0005-0000-0000-000095000000}"/>
    <cellStyle name="20% - Énfasis2 16 2" xfId="3182" xr:uid="{00000000-0005-0000-0000-000096000000}"/>
    <cellStyle name="20% - Énfasis2 16 2 2" xfId="5841" xr:uid="{00000000-0005-0000-0000-000097000000}"/>
    <cellStyle name="20% - Énfasis2 16 2 3" xfId="6280" xr:uid="{00000000-0005-0000-0000-000098000000}"/>
    <cellStyle name="20% - Énfasis2 17" xfId="83" xr:uid="{00000000-0005-0000-0000-000099000000}"/>
    <cellStyle name="20% - Énfasis2 17 2" xfId="3183" xr:uid="{00000000-0005-0000-0000-00009A000000}"/>
    <cellStyle name="20% - Énfasis2 17 2 2" xfId="5842" xr:uid="{00000000-0005-0000-0000-00009B000000}"/>
    <cellStyle name="20% - Énfasis2 17 2 3" xfId="6281" xr:uid="{00000000-0005-0000-0000-00009C000000}"/>
    <cellStyle name="20% - Énfasis2 18" xfId="3176" xr:uid="{00000000-0005-0000-0000-00009D000000}"/>
    <cellStyle name="20% - Énfasis2 18 2" xfId="5836" xr:uid="{00000000-0005-0000-0000-00009E000000}"/>
    <cellStyle name="20% - Énfasis2 18 3" xfId="6275" xr:uid="{00000000-0005-0000-0000-00009F000000}"/>
    <cellStyle name="20% - Énfasis2 2" xfId="84" xr:uid="{00000000-0005-0000-0000-0000A0000000}"/>
    <cellStyle name="20% - Énfasis2 2 2" xfId="85" xr:uid="{00000000-0005-0000-0000-0000A1000000}"/>
    <cellStyle name="20% - Énfasis2 2 2 2" xfId="86" xr:uid="{00000000-0005-0000-0000-0000A2000000}"/>
    <cellStyle name="20% - Énfasis2 2 2 2 2" xfId="87" xr:uid="{00000000-0005-0000-0000-0000A3000000}"/>
    <cellStyle name="20% - Énfasis2 2 2 2_Listado_web" xfId="88" xr:uid="{00000000-0005-0000-0000-0000A4000000}"/>
    <cellStyle name="20% - Énfasis2 2 2 3" xfId="89" xr:uid="{00000000-0005-0000-0000-0000A5000000}"/>
    <cellStyle name="20% - Énfasis2 2 2_Hoja2" xfId="90" xr:uid="{00000000-0005-0000-0000-0000A6000000}"/>
    <cellStyle name="20% - Énfasis2 2 3" xfId="91" xr:uid="{00000000-0005-0000-0000-0000A7000000}"/>
    <cellStyle name="20% - Énfasis2 2 3 10" xfId="3184" xr:uid="{00000000-0005-0000-0000-0000A8000000}"/>
    <cellStyle name="20% - Énfasis2 2 3 2" xfId="92" xr:uid="{00000000-0005-0000-0000-0000A9000000}"/>
    <cellStyle name="20% - Énfasis2 2 3 3" xfId="93" xr:uid="{00000000-0005-0000-0000-0000AA000000}"/>
    <cellStyle name="20% - Énfasis2 2 3 4" xfId="94" xr:uid="{00000000-0005-0000-0000-0000AB000000}"/>
    <cellStyle name="20% - Énfasis2 2 3 5" xfId="95" xr:uid="{00000000-0005-0000-0000-0000AC000000}"/>
    <cellStyle name="20% - Énfasis2 2 3 5 2" xfId="96" xr:uid="{00000000-0005-0000-0000-0000AD000000}"/>
    <cellStyle name="20% - Énfasis2 2 3 5 2 2" xfId="3186" xr:uid="{00000000-0005-0000-0000-0000AE000000}"/>
    <cellStyle name="20% - Énfasis2 2 3 5 2 3" xfId="4748" xr:uid="{00000000-0005-0000-0000-0000AF000000}"/>
    <cellStyle name="20% - Énfasis2 2 3 5 3" xfId="97" xr:uid="{00000000-0005-0000-0000-0000B0000000}"/>
    <cellStyle name="20% - Énfasis2 2 3 5 4" xfId="98" xr:uid="{00000000-0005-0000-0000-0000B1000000}"/>
    <cellStyle name="20% - Énfasis2 2 3 5 4 2" xfId="3187" xr:uid="{00000000-0005-0000-0000-0000B2000000}"/>
    <cellStyle name="20% - Énfasis2 2 3 5 4 3" xfId="4749" xr:uid="{00000000-0005-0000-0000-0000B3000000}"/>
    <cellStyle name="20% - Énfasis2 2 3 5 5" xfId="99" xr:uid="{00000000-0005-0000-0000-0000B4000000}"/>
    <cellStyle name="20% - Énfasis2 2 3 5 5 2" xfId="3188" xr:uid="{00000000-0005-0000-0000-0000B5000000}"/>
    <cellStyle name="20% - Énfasis2 2 3 5 6" xfId="3185" xr:uid="{00000000-0005-0000-0000-0000B6000000}"/>
    <cellStyle name="20% - Énfasis2 2 3 5_INST $" xfId="100" xr:uid="{00000000-0005-0000-0000-0000B7000000}"/>
    <cellStyle name="20% - Énfasis2 2 3 6" xfId="101" xr:uid="{00000000-0005-0000-0000-0000B8000000}"/>
    <cellStyle name="20% - Énfasis2 2 3 6 2" xfId="102" xr:uid="{00000000-0005-0000-0000-0000B9000000}"/>
    <cellStyle name="20% - Énfasis2 2 3 6 2 2" xfId="3190" xr:uid="{00000000-0005-0000-0000-0000BA000000}"/>
    <cellStyle name="20% - Énfasis2 2 3 6 2 3" xfId="4750" xr:uid="{00000000-0005-0000-0000-0000BB000000}"/>
    <cellStyle name="20% - Énfasis2 2 3 6 3" xfId="103" xr:uid="{00000000-0005-0000-0000-0000BC000000}"/>
    <cellStyle name="20% - Énfasis2 2 3 6 4" xfId="104" xr:uid="{00000000-0005-0000-0000-0000BD000000}"/>
    <cellStyle name="20% - Énfasis2 2 3 6 4 2" xfId="3191" xr:uid="{00000000-0005-0000-0000-0000BE000000}"/>
    <cellStyle name="20% - Énfasis2 2 3 6 4 3" xfId="4751" xr:uid="{00000000-0005-0000-0000-0000BF000000}"/>
    <cellStyle name="20% - Énfasis2 2 3 6 5" xfId="105" xr:uid="{00000000-0005-0000-0000-0000C0000000}"/>
    <cellStyle name="20% - Énfasis2 2 3 6 5 2" xfId="3192" xr:uid="{00000000-0005-0000-0000-0000C1000000}"/>
    <cellStyle name="20% - Énfasis2 2 3 6 6" xfId="3189" xr:uid="{00000000-0005-0000-0000-0000C2000000}"/>
    <cellStyle name="20% - Énfasis2 2 3 6_INST $" xfId="106" xr:uid="{00000000-0005-0000-0000-0000C3000000}"/>
    <cellStyle name="20% - Énfasis2 2 3 7" xfId="107" xr:uid="{00000000-0005-0000-0000-0000C4000000}"/>
    <cellStyle name="20% - Énfasis2 2 3 7 2" xfId="3193" xr:uid="{00000000-0005-0000-0000-0000C5000000}"/>
    <cellStyle name="20% - Énfasis2 2 3 7 3" xfId="4753" xr:uid="{00000000-0005-0000-0000-0000C6000000}"/>
    <cellStyle name="20% - Énfasis2 2 3 8" xfId="108" xr:uid="{00000000-0005-0000-0000-0000C7000000}"/>
    <cellStyle name="20% - Énfasis2 2 3 8 2" xfId="3194" xr:uid="{00000000-0005-0000-0000-0000C8000000}"/>
    <cellStyle name="20% - Énfasis2 2 3 8 3" xfId="4754" xr:uid="{00000000-0005-0000-0000-0000C9000000}"/>
    <cellStyle name="20% - Énfasis2 2 3 9" xfId="109" xr:uid="{00000000-0005-0000-0000-0000CA000000}"/>
    <cellStyle name="20% - Énfasis2 2 3 9 2" xfId="3195" xr:uid="{00000000-0005-0000-0000-0000CB000000}"/>
    <cellStyle name="20% - Énfasis2 2 3_AVANCE PROTECCIÓN" xfId="110" xr:uid="{00000000-0005-0000-0000-0000CC000000}"/>
    <cellStyle name="20% - Énfasis2 2 4" xfId="111" xr:uid="{00000000-0005-0000-0000-0000CD000000}"/>
    <cellStyle name="20% - Énfasis2 2 4 2" xfId="112" xr:uid="{00000000-0005-0000-0000-0000CE000000}"/>
    <cellStyle name="20% - Énfasis2 2 4_Listado_web" xfId="113" xr:uid="{00000000-0005-0000-0000-0000CF000000}"/>
    <cellStyle name="20% - Énfasis2 2 5" xfId="114" xr:uid="{00000000-0005-0000-0000-0000D0000000}"/>
    <cellStyle name="20% - Énfasis2 2 5 2" xfId="3196" xr:uid="{00000000-0005-0000-0000-0000D1000000}"/>
    <cellStyle name="20% - Énfasis2 2 6" xfId="115" xr:uid="{00000000-0005-0000-0000-0000D2000000}"/>
    <cellStyle name="20% - Énfasis2 2 6 2" xfId="3197" xr:uid="{00000000-0005-0000-0000-0000D3000000}"/>
    <cellStyle name="20% - Énfasis2 2 6 2 2" xfId="5844" xr:uid="{00000000-0005-0000-0000-0000D4000000}"/>
    <cellStyle name="20% - Énfasis2 2 6 2 3" xfId="6282" xr:uid="{00000000-0005-0000-0000-0000D5000000}"/>
    <cellStyle name="20% - Énfasis2 2 6 3" xfId="4755" xr:uid="{00000000-0005-0000-0000-0000D6000000}"/>
    <cellStyle name="20% - Énfasis2 2 7" xfId="116" xr:uid="{00000000-0005-0000-0000-0000D7000000}"/>
    <cellStyle name="20% - Énfasis2 2 7 2" xfId="3198" xr:uid="{00000000-0005-0000-0000-0000D8000000}"/>
    <cellStyle name="20% - Énfasis2 2 7 2 2" xfId="5845" xr:uid="{00000000-0005-0000-0000-0000D9000000}"/>
    <cellStyle name="20% - Énfasis2 2 7 2 3" xfId="6283" xr:uid="{00000000-0005-0000-0000-0000DA000000}"/>
    <cellStyle name="20% - Énfasis2 2 7 3" xfId="4756" xr:uid="{00000000-0005-0000-0000-0000DB000000}"/>
    <cellStyle name="20% - Énfasis2 2 8" xfId="117" xr:uid="{00000000-0005-0000-0000-0000DC000000}"/>
    <cellStyle name="20% - Énfasis2 2 9" xfId="118" xr:uid="{00000000-0005-0000-0000-0000DD000000}"/>
    <cellStyle name="20% - Énfasis2 2_Hoja2" xfId="119" xr:uid="{00000000-0005-0000-0000-0000DE000000}"/>
    <cellStyle name="20% - Énfasis2 3" xfId="120" xr:uid="{00000000-0005-0000-0000-0000DF000000}"/>
    <cellStyle name="20% - Énfasis2 3 2" xfId="121" xr:uid="{00000000-0005-0000-0000-0000E0000000}"/>
    <cellStyle name="20% - Énfasis2 3 2 2" xfId="122" xr:uid="{00000000-0005-0000-0000-0000E1000000}"/>
    <cellStyle name="20% - Énfasis2 3 2_Listado_web" xfId="123" xr:uid="{00000000-0005-0000-0000-0000E2000000}"/>
    <cellStyle name="20% - Énfasis2 3 3" xfId="124" xr:uid="{00000000-0005-0000-0000-0000E3000000}"/>
    <cellStyle name="20% - Énfasis2 3_Hoja2" xfId="125" xr:uid="{00000000-0005-0000-0000-0000E4000000}"/>
    <cellStyle name="20% - Énfasis2 4" xfId="126" xr:uid="{00000000-0005-0000-0000-0000E5000000}"/>
    <cellStyle name="20% - Énfasis2 4 2" xfId="127" xr:uid="{00000000-0005-0000-0000-0000E6000000}"/>
    <cellStyle name="20% - Énfasis2 4_Listado_web" xfId="128" xr:uid="{00000000-0005-0000-0000-0000E7000000}"/>
    <cellStyle name="20% - Énfasis2 5" xfId="129" xr:uid="{00000000-0005-0000-0000-0000E8000000}"/>
    <cellStyle name="20% - Énfasis2 5 2" xfId="130" xr:uid="{00000000-0005-0000-0000-0000E9000000}"/>
    <cellStyle name="20% - Énfasis2 5_Listado_web" xfId="131" xr:uid="{00000000-0005-0000-0000-0000EA000000}"/>
    <cellStyle name="20% - Énfasis2 6" xfId="132" xr:uid="{00000000-0005-0000-0000-0000EB000000}"/>
    <cellStyle name="20% - Énfasis2 6 2" xfId="133" xr:uid="{00000000-0005-0000-0000-0000EC000000}"/>
    <cellStyle name="20% - Énfasis2 6_Listado_web" xfId="134" xr:uid="{00000000-0005-0000-0000-0000ED000000}"/>
    <cellStyle name="20% - Énfasis2 7" xfId="135" xr:uid="{00000000-0005-0000-0000-0000EE000000}"/>
    <cellStyle name="20% - Énfasis2 7 2" xfId="136" xr:uid="{00000000-0005-0000-0000-0000EF000000}"/>
    <cellStyle name="20% - Énfasis2 7_Listado_web" xfId="137" xr:uid="{00000000-0005-0000-0000-0000F0000000}"/>
    <cellStyle name="20% - Énfasis2 8" xfId="138" xr:uid="{00000000-0005-0000-0000-0000F1000000}"/>
    <cellStyle name="20% - Énfasis2 8 2" xfId="139" xr:uid="{00000000-0005-0000-0000-0000F2000000}"/>
    <cellStyle name="20% - Énfasis2 8_Listado_web" xfId="140" xr:uid="{00000000-0005-0000-0000-0000F3000000}"/>
    <cellStyle name="20% - Énfasis2 9" xfId="141" xr:uid="{00000000-0005-0000-0000-0000F4000000}"/>
    <cellStyle name="20% - Énfasis2 9 2" xfId="142" xr:uid="{00000000-0005-0000-0000-0000F5000000}"/>
    <cellStyle name="20% - Énfasis2 9_Listado_web" xfId="143" xr:uid="{00000000-0005-0000-0000-0000F6000000}"/>
    <cellStyle name="20% - Énfasis3" xfId="144" builtinId="38" customBuiltin="1"/>
    <cellStyle name="20% - Énfasis3 10" xfId="145" xr:uid="{00000000-0005-0000-0000-0000F8000000}"/>
    <cellStyle name="20% - Énfasis3 10 2" xfId="146" xr:uid="{00000000-0005-0000-0000-0000F9000000}"/>
    <cellStyle name="20% - Énfasis3 10_Listado_web" xfId="147" xr:uid="{00000000-0005-0000-0000-0000FA000000}"/>
    <cellStyle name="20% - Énfasis3 11" xfId="148" xr:uid="{00000000-0005-0000-0000-0000FB000000}"/>
    <cellStyle name="20% - Énfasis3 11 2" xfId="3200" xr:uid="{00000000-0005-0000-0000-0000FC000000}"/>
    <cellStyle name="20% - Énfasis3 12" xfId="149" xr:uid="{00000000-0005-0000-0000-0000FD000000}"/>
    <cellStyle name="20% - Énfasis3 12 2" xfId="3201" xr:uid="{00000000-0005-0000-0000-0000FE000000}"/>
    <cellStyle name="20% - Énfasis3 12 2 2" xfId="5847" xr:uid="{00000000-0005-0000-0000-0000FF000000}"/>
    <cellStyle name="20% - Énfasis3 12 2 3" xfId="6285" xr:uid="{00000000-0005-0000-0000-000000010000}"/>
    <cellStyle name="20% - Énfasis3 12 3" xfId="4757" xr:uid="{00000000-0005-0000-0000-000001010000}"/>
    <cellStyle name="20% - Énfasis3 13" xfId="150" xr:uid="{00000000-0005-0000-0000-000002010000}"/>
    <cellStyle name="20% - Énfasis3 13 2" xfId="3202" xr:uid="{00000000-0005-0000-0000-000003010000}"/>
    <cellStyle name="20% - Énfasis3 13 2 2" xfId="5848" xr:uid="{00000000-0005-0000-0000-000004010000}"/>
    <cellStyle name="20% - Énfasis3 13 2 3" xfId="6286" xr:uid="{00000000-0005-0000-0000-000005010000}"/>
    <cellStyle name="20% - Énfasis3 13 3" xfId="4758" xr:uid="{00000000-0005-0000-0000-000006010000}"/>
    <cellStyle name="20% - Énfasis3 14" xfId="151" xr:uid="{00000000-0005-0000-0000-000007010000}"/>
    <cellStyle name="20% - Énfasis3 14 2" xfId="3203" xr:uid="{00000000-0005-0000-0000-000008010000}"/>
    <cellStyle name="20% - Énfasis3 14 2 2" xfId="5849" xr:uid="{00000000-0005-0000-0000-000009010000}"/>
    <cellStyle name="20% - Énfasis3 14 2 3" xfId="6287" xr:uid="{00000000-0005-0000-0000-00000A010000}"/>
    <cellStyle name="20% - Énfasis3 14 3" xfId="4759" xr:uid="{00000000-0005-0000-0000-00000B010000}"/>
    <cellStyle name="20% - Énfasis3 15" xfId="152" xr:uid="{00000000-0005-0000-0000-00000C010000}"/>
    <cellStyle name="20% - Énfasis3 15 2" xfId="3204" xr:uid="{00000000-0005-0000-0000-00000D010000}"/>
    <cellStyle name="20% - Énfasis3 15 2 2" xfId="5850" xr:uid="{00000000-0005-0000-0000-00000E010000}"/>
    <cellStyle name="20% - Énfasis3 15 2 3" xfId="6288" xr:uid="{00000000-0005-0000-0000-00000F010000}"/>
    <cellStyle name="20% - Énfasis3 16" xfId="153" xr:uid="{00000000-0005-0000-0000-000010010000}"/>
    <cellStyle name="20% - Énfasis3 16 2" xfId="3205" xr:uid="{00000000-0005-0000-0000-000011010000}"/>
    <cellStyle name="20% - Énfasis3 16 2 2" xfId="5851" xr:uid="{00000000-0005-0000-0000-000012010000}"/>
    <cellStyle name="20% - Énfasis3 16 2 3" xfId="6289" xr:uid="{00000000-0005-0000-0000-000013010000}"/>
    <cellStyle name="20% - Énfasis3 17" xfId="154" xr:uid="{00000000-0005-0000-0000-000014010000}"/>
    <cellStyle name="20% - Énfasis3 17 2" xfId="3206" xr:uid="{00000000-0005-0000-0000-000015010000}"/>
    <cellStyle name="20% - Énfasis3 17 2 2" xfId="5852" xr:uid="{00000000-0005-0000-0000-000016010000}"/>
    <cellStyle name="20% - Énfasis3 17 2 3" xfId="6290" xr:uid="{00000000-0005-0000-0000-000017010000}"/>
    <cellStyle name="20% - Énfasis3 18" xfId="3199" xr:uid="{00000000-0005-0000-0000-000018010000}"/>
    <cellStyle name="20% - Énfasis3 18 2" xfId="5846" xr:uid="{00000000-0005-0000-0000-000019010000}"/>
    <cellStyle name="20% - Énfasis3 18 3" xfId="6284" xr:uid="{00000000-0005-0000-0000-00001A010000}"/>
    <cellStyle name="20% - Énfasis3 2" xfId="155" xr:uid="{00000000-0005-0000-0000-00001B010000}"/>
    <cellStyle name="20% - Énfasis3 2 2" xfId="156" xr:uid="{00000000-0005-0000-0000-00001C010000}"/>
    <cellStyle name="20% - Énfasis3 2 2 2" xfId="157" xr:uid="{00000000-0005-0000-0000-00001D010000}"/>
    <cellStyle name="20% - Énfasis3 2 2 2 2" xfId="158" xr:uid="{00000000-0005-0000-0000-00001E010000}"/>
    <cellStyle name="20% - Énfasis3 2 2 2_Listado_web" xfId="159" xr:uid="{00000000-0005-0000-0000-00001F010000}"/>
    <cellStyle name="20% - Énfasis3 2 2 3" xfId="160" xr:uid="{00000000-0005-0000-0000-000020010000}"/>
    <cellStyle name="20% - Énfasis3 2 2_Hoja2" xfId="161" xr:uid="{00000000-0005-0000-0000-000021010000}"/>
    <cellStyle name="20% - Énfasis3 2 3" xfId="162" xr:uid="{00000000-0005-0000-0000-000022010000}"/>
    <cellStyle name="20% - Énfasis3 2 3 10" xfId="3207" xr:uid="{00000000-0005-0000-0000-000023010000}"/>
    <cellStyle name="20% - Énfasis3 2 3 2" xfId="163" xr:uid="{00000000-0005-0000-0000-000024010000}"/>
    <cellStyle name="20% - Énfasis3 2 3 3" xfId="164" xr:uid="{00000000-0005-0000-0000-000025010000}"/>
    <cellStyle name="20% - Énfasis3 2 3 4" xfId="165" xr:uid="{00000000-0005-0000-0000-000026010000}"/>
    <cellStyle name="20% - Énfasis3 2 3 5" xfId="166" xr:uid="{00000000-0005-0000-0000-000027010000}"/>
    <cellStyle name="20% - Énfasis3 2 3 5 2" xfId="167" xr:uid="{00000000-0005-0000-0000-000028010000}"/>
    <cellStyle name="20% - Énfasis3 2 3 5 2 2" xfId="3209" xr:uid="{00000000-0005-0000-0000-000029010000}"/>
    <cellStyle name="20% - Énfasis3 2 3 5 2 3" xfId="4760" xr:uid="{00000000-0005-0000-0000-00002A010000}"/>
    <cellStyle name="20% - Énfasis3 2 3 5 3" xfId="168" xr:uid="{00000000-0005-0000-0000-00002B010000}"/>
    <cellStyle name="20% - Énfasis3 2 3 5 4" xfId="169" xr:uid="{00000000-0005-0000-0000-00002C010000}"/>
    <cellStyle name="20% - Énfasis3 2 3 5 4 2" xfId="3210" xr:uid="{00000000-0005-0000-0000-00002D010000}"/>
    <cellStyle name="20% - Énfasis3 2 3 5 4 3" xfId="4761" xr:uid="{00000000-0005-0000-0000-00002E010000}"/>
    <cellStyle name="20% - Énfasis3 2 3 5 5" xfId="170" xr:uid="{00000000-0005-0000-0000-00002F010000}"/>
    <cellStyle name="20% - Énfasis3 2 3 5 5 2" xfId="3211" xr:uid="{00000000-0005-0000-0000-000030010000}"/>
    <cellStyle name="20% - Énfasis3 2 3 5 6" xfId="3208" xr:uid="{00000000-0005-0000-0000-000031010000}"/>
    <cellStyle name="20% - Énfasis3 2 3 5_INST $" xfId="171" xr:uid="{00000000-0005-0000-0000-000032010000}"/>
    <cellStyle name="20% - Énfasis3 2 3 6" xfId="172" xr:uid="{00000000-0005-0000-0000-000033010000}"/>
    <cellStyle name="20% - Énfasis3 2 3 6 2" xfId="173" xr:uid="{00000000-0005-0000-0000-000034010000}"/>
    <cellStyle name="20% - Énfasis3 2 3 6 2 2" xfId="3213" xr:uid="{00000000-0005-0000-0000-000035010000}"/>
    <cellStyle name="20% - Énfasis3 2 3 6 2 3" xfId="4762" xr:uid="{00000000-0005-0000-0000-000036010000}"/>
    <cellStyle name="20% - Énfasis3 2 3 6 3" xfId="174" xr:uid="{00000000-0005-0000-0000-000037010000}"/>
    <cellStyle name="20% - Énfasis3 2 3 6 4" xfId="175" xr:uid="{00000000-0005-0000-0000-000038010000}"/>
    <cellStyle name="20% - Énfasis3 2 3 6 4 2" xfId="3214" xr:uid="{00000000-0005-0000-0000-000039010000}"/>
    <cellStyle name="20% - Énfasis3 2 3 6 4 3" xfId="4763" xr:uid="{00000000-0005-0000-0000-00003A010000}"/>
    <cellStyle name="20% - Énfasis3 2 3 6 5" xfId="176" xr:uid="{00000000-0005-0000-0000-00003B010000}"/>
    <cellStyle name="20% - Énfasis3 2 3 6 5 2" xfId="3215" xr:uid="{00000000-0005-0000-0000-00003C010000}"/>
    <cellStyle name="20% - Énfasis3 2 3 6 6" xfId="3212" xr:uid="{00000000-0005-0000-0000-00003D010000}"/>
    <cellStyle name="20% - Énfasis3 2 3 6_INST $" xfId="177" xr:uid="{00000000-0005-0000-0000-00003E010000}"/>
    <cellStyle name="20% - Énfasis3 2 3 7" xfId="178" xr:uid="{00000000-0005-0000-0000-00003F010000}"/>
    <cellStyle name="20% - Énfasis3 2 3 7 2" xfId="3216" xr:uid="{00000000-0005-0000-0000-000040010000}"/>
    <cellStyle name="20% - Énfasis3 2 3 7 3" xfId="4764" xr:uid="{00000000-0005-0000-0000-000041010000}"/>
    <cellStyle name="20% - Énfasis3 2 3 8" xfId="179" xr:uid="{00000000-0005-0000-0000-000042010000}"/>
    <cellStyle name="20% - Énfasis3 2 3 8 2" xfId="3217" xr:uid="{00000000-0005-0000-0000-000043010000}"/>
    <cellStyle name="20% - Énfasis3 2 3 8 3" xfId="4765" xr:uid="{00000000-0005-0000-0000-000044010000}"/>
    <cellStyle name="20% - Énfasis3 2 3 9" xfId="180" xr:uid="{00000000-0005-0000-0000-000045010000}"/>
    <cellStyle name="20% - Énfasis3 2 3 9 2" xfId="3218" xr:uid="{00000000-0005-0000-0000-000046010000}"/>
    <cellStyle name="20% - Énfasis3 2 3_AVANCE PROTECCIÓN" xfId="181" xr:uid="{00000000-0005-0000-0000-000047010000}"/>
    <cellStyle name="20% - Énfasis3 2 4" xfId="182" xr:uid="{00000000-0005-0000-0000-000048010000}"/>
    <cellStyle name="20% - Énfasis3 2 4 2" xfId="183" xr:uid="{00000000-0005-0000-0000-000049010000}"/>
    <cellStyle name="20% - Énfasis3 2 4_Listado_web" xfId="184" xr:uid="{00000000-0005-0000-0000-00004A010000}"/>
    <cellStyle name="20% - Énfasis3 2 5" xfId="185" xr:uid="{00000000-0005-0000-0000-00004B010000}"/>
    <cellStyle name="20% - Énfasis3 2 5 2" xfId="3219" xr:uid="{00000000-0005-0000-0000-00004C010000}"/>
    <cellStyle name="20% - Énfasis3 2 6" xfId="186" xr:uid="{00000000-0005-0000-0000-00004D010000}"/>
    <cellStyle name="20% - Énfasis3 2 6 2" xfId="3220" xr:uid="{00000000-0005-0000-0000-00004E010000}"/>
    <cellStyle name="20% - Énfasis3 2 6 2 2" xfId="5854" xr:uid="{00000000-0005-0000-0000-00004F010000}"/>
    <cellStyle name="20% - Énfasis3 2 6 2 3" xfId="6291" xr:uid="{00000000-0005-0000-0000-000050010000}"/>
    <cellStyle name="20% - Énfasis3 2 6 3" xfId="4766" xr:uid="{00000000-0005-0000-0000-000051010000}"/>
    <cellStyle name="20% - Énfasis3 2 7" xfId="187" xr:uid="{00000000-0005-0000-0000-000052010000}"/>
    <cellStyle name="20% - Énfasis3 2 7 2" xfId="3221" xr:uid="{00000000-0005-0000-0000-000053010000}"/>
    <cellStyle name="20% - Énfasis3 2 7 2 2" xfId="5855" xr:uid="{00000000-0005-0000-0000-000054010000}"/>
    <cellStyle name="20% - Énfasis3 2 7 2 3" xfId="6292" xr:uid="{00000000-0005-0000-0000-000055010000}"/>
    <cellStyle name="20% - Énfasis3 2 7 3" xfId="4767" xr:uid="{00000000-0005-0000-0000-000056010000}"/>
    <cellStyle name="20% - Énfasis3 2 8" xfId="188" xr:uid="{00000000-0005-0000-0000-000057010000}"/>
    <cellStyle name="20% - Énfasis3 2 9" xfId="189" xr:uid="{00000000-0005-0000-0000-000058010000}"/>
    <cellStyle name="20% - Énfasis3 2_Hoja2" xfId="190" xr:uid="{00000000-0005-0000-0000-000059010000}"/>
    <cellStyle name="20% - Énfasis3 3" xfId="191" xr:uid="{00000000-0005-0000-0000-00005A010000}"/>
    <cellStyle name="20% - Énfasis3 3 2" xfId="192" xr:uid="{00000000-0005-0000-0000-00005B010000}"/>
    <cellStyle name="20% - Énfasis3 3 2 2" xfId="193" xr:uid="{00000000-0005-0000-0000-00005C010000}"/>
    <cellStyle name="20% - Énfasis3 3 2_Listado_web" xfId="194" xr:uid="{00000000-0005-0000-0000-00005D010000}"/>
    <cellStyle name="20% - Énfasis3 3 3" xfId="195" xr:uid="{00000000-0005-0000-0000-00005E010000}"/>
    <cellStyle name="20% - Énfasis3 3_Hoja2" xfId="196" xr:uid="{00000000-0005-0000-0000-00005F010000}"/>
    <cellStyle name="20% - Énfasis3 4" xfId="197" xr:uid="{00000000-0005-0000-0000-000060010000}"/>
    <cellStyle name="20% - Énfasis3 4 2" xfId="198" xr:uid="{00000000-0005-0000-0000-000061010000}"/>
    <cellStyle name="20% - Énfasis3 4_Listado_web" xfId="199" xr:uid="{00000000-0005-0000-0000-000062010000}"/>
    <cellStyle name="20% - Énfasis3 5" xfId="200" xr:uid="{00000000-0005-0000-0000-000063010000}"/>
    <cellStyle name="20% - Énfasis3 5 2" xfId="201" xr:uid="{00000000-0005-0000-0000-000064010000}"/>
    <cellStyle name="20% - Énfasis3 5_Listado_web" xfId="202" xr:uid="{00000000-0005-0000-0000-000065010000}"/>
    <cellStyle name="20% - Énfasis3 6" xfId="203" xr:uid="{00000000-0005-0000-0000-000066010000}"/>
    <cellStyle name="20% - Énfasis3 6 2" xfId="204" xr:uid="{00000000-0005-0000-0000-000067010000}"/>
    <cellStyle name="20% - Énfasis3 6_Listado_web" xfId="205" xr:uid="{00000000-0005-0000-0000-000068010000}"/>
    <cellStyle name="20% - Énfasis3 7" xfId="206" xr:uid="{00000000-0005-0000-0000-000069010000}"/>
    <cellStyle name="20% - Énfasis3 7 2" xfId="207" xr:uid="{00000000-0005-0000-0000-00006A010000}"/>
    <cellStyle name="20% - Énfasis3 7_Listado_web" xfId="208" xr:uid="{00000000-0005-0000-0000-00006B010000}"/>
    <cellStyle name="20% - Énfasis3 8" xfId="209" xr:uid="{00000000-0005-0000-0000-00006C010000}"/>
    <cellStyle name="20% - Énfasis3 8 2" xfId="210" xr:uid="{00000000-0005-0000-0000-00006D010000}"/>
    <cellStyle name="20% - Énfasis3 8_Listado_web" xfId="211" xr:uid="{00000000-0005-0000-0000-00006E010000}"/>
    <cellStyle name="20% - Énfasis3 9" xfId="212" xr:uid="{00000000-0005-0000-0000-00006F010000}"/>
    <cellStyle name="20% - Énfasis3 9 2" xfId="213" xr:uid="{00000000-0005-0000-0000-000070010000}"/>
    <cellStyle name="20% - Énfasis3 9_Listado_web" xfId="214" xr:uid="{00000000-0005-0000-0000-000071010000}"/>
    <cellStyle name="20% - Énfasis4" xfId="215" builtinId="42" customBuiltin="1"/>
    <cellStyle name="20% - Énfasis4 10" xfId="216" xr:uid="{00000000-0005-0000-0000-000073010000}"/>
    <cellStyle name="20% - Énfasis4 10 2" xfId="217" xr:uid="{00000000-0005-0000-0000-000074010000}"/>
    <cellStyle name="20% - Énfasis4 10_Listado_web" xfId="218" xr:uid="{00000000-0005-0000-0000-000075010000}"/>
    <cellStyle name="20% - Énfasis4 11" xfId="219" xr:uid="{00000000-0005-0000-0000-000076010000}"/>
    <cellStyle name="20% - Énfasis4 11 2" xfId="3223" xr:uid="{00000000-0005-0000-0000-000077010000}"/>
    <cellStyle name="20% - Énfasis4 12" xfId="220" xr:uid="{00000000-0005-0000-0000-000078010000}"/>
    <cellStyle name="20% - Énfasis4 12 2" xfId="3224" xr:uid="{00000000-0005-0000-0000-000079010000}"/>
    <cellStyle name="20% - Énfasis4 12 2 2" xfId="5857" xr:uid="{00000000-0005-0000-0000-00007A010000}"/>
    <cellStyle name="20% - Énfasis4 12 2 3" xfId="6294" xr:uid="{00000000-0005-0000-0000-00007B010000}"/>
    <cellStyle name="20% - Énfasis4 12 3" xfId="4768" xr:uid="{00000000-0005-0000-0000-00007C010000}"/>
    <cellStyle name="20% - Énfasis4 13" xfId="221" xr:uid="{00000000-0005-0000-0000-00007D010000}"/>
    <cellStyle name="20% - Énfasis4 13 2" xfId="3225" xr:uid="{00000000-0005-0000-0000-00007E010000}"/>
    <cellStyle name="20% - Énfasis4 13 2 2" xfId="5858" xr:uid="{00000000-0005-0000-0000-00007F010000}"/>
    <cellStyle name="20% - Énfasis4 13 2 3" xfId="6295" xr:uid="{00000000-0005-0000-0000-000080010000}"/>
    <cellStyle name="20% - Énfasis4 13 3" xfId="4769" xr:uid="{00000000-0005-0000-0000-000081010000}"/>
    <cellStyle name="20% - Énfasis4 14" xfId="222" xr:uid="{00000000-0005-0000-0000-000082010000}"/>
    <cellStyle name="20% - Énfasis4 14 2" xfId="3226" xr:uid="{00000000-0005-0000-0000-000083010000}"/>
    <cellStyle name="20% - Énfasis4 14 2 2" xfId="5859" xr:uid="{00000000-0005-0000-0000-000084010000}"/>
    <cellStyle name="20% - Énfasis4 14 2 3" xfId="6296" xr:uid="{00000000-0005-0000-0000-000085010000}"/>
    <cellStyle name="20% - Énfasis4 14 3" xfId="4770" xr:uid="{00000000-0005-0000-0000-000086010000}"/>
    <cellStyle name="20% - Énfasis4 15" xfId="223" xr:uid="{00000000-0005-0000-0000-000087010000}"/>
    <cellStyle name="20% - Énfasis4 15 2" xfId="3227" xr:uid="{00000000-0005-0000-0000-000088010000}"/>
    <cellStyle name="20% - Énfasis4 15 2 2" xfId="5860" xr:uid="{00000000-0005-0000-0000-000089010000}"/>
    <cellStyle name="20% - Énfasis4 15 2 3" xfId="6297" xr:uid="{00000000-0005-0000-0000-00008A010000}"/>
    <cellStyle name="20% - Énfasis4 16" xfId="224" xr:uid="{00000000-0005-0000-0000-00008B010000}"/>
    <cellStyle name="20% - Énfasis4 16 2" xfId="3228" xr:uid="{00000000-0005-0000-0000-00008C010000}"/>
    <cellStyle name="20% - Énfasis4 16 2 2" xfId="5861" xr:uid="{00000000-0005-0000-0000-00008D010000}"/>
    <cellStyle name="20% - Énfasis4 16 2 3" xfId="6298" xr:uid="{00000000-0005-0000-0000-00008E010000}"/>
    <cellStyle name="20% - Énfasis4 17" xfId="225" xr:uid="{00000000-0005-0000-0000-00008F010000}"/>
    <cellStyle name="20% - Énfasis4 17 2" xfId="3229" xr:uid="{00000000-0005-0000-0000-000090010000}"/>
    <cellStyle name="20% - Énfasis4 17 2 2" xfId="5862" xr:uid="{00000000-0005-0000-0000-000091010000}"/>
    <cellStyle name="20% - Énfasis4 17 2 3" xfId="6299" xr:uid="{00000000-0005-0000-0000-000092010000}"/>
    <cellStyle name="20% - Énfasis4 18" xfId="3222" xr:uid="{00000000-0005-0000-0000-000093010000}"/>
    <cellStyle name="20% - Énfasis4 18 2" xfId="5856" xr:uid="{00000000-0005-0000-0000-000094010000}"/>
    <cellStyle name="20% - Énfasis4 18 3" xfId="6293" xr:uid="{00000000-0005-0000-0000-000095010000}"/>
    <cellStyle name="20% - Énfasis4 2" xfId="226" xr:uid="{00000000-0005-0000-0000-000096010000}"/>
    <cellStyle name="20% - Énfasis4 2 2" xfId="227" xr:uid="{00000000-0005-0000-0000-000097010000}"/>
    <cellStyle name="20% - Énfasis4 2 2 2" xfId="228" xr:uid="{00000000-0005-0000-0000-000098010000}"/>
    <cellStyle name="20% - Énfasis4 2 2 2 2" xfId="229" xr:uid="{00000000-0005-0000-0000-000099010000}"/>
    <cellStyle name="20% - Énfasis4 2 2 2_Listado_web" xfId="230" xr:uid="{00000000-0005-0000-0000-00009A010000}"/>
    <cellStyle name="20% - Énfasis4 2 2 3" xfId="231" xr:uid="{00000000-0005-0000-0000-00009B010000}"/>
    <cellStyle name="20% - Énfasis4 2 2_Hoja2" xfId="232" xr:uid="{00000000-0005-0000-0000-00009C010000}"/>
    <cellStyle name="20% - Énfasis4 2 3" xfId="233" xr:uid="{00000000-0005-0000-0000-00009D010000}"/>
    <cellStyle name="20% - Énfasis4 2 3 10" xfId="3230" xr:uid="{00000000-0005-0000-0000-00009E010000}"/>
    <cellStyle name="20% - Énfasis4 2 3 2" xfId="234" xr:uid="{00000000-0005-0000-0000-00009F010000}"/>
    <cellStyle name="20% - Énfasis4 2 3 3" xfId="235" xr:uid="{00000000-0005-0000-0000-0000A0010000}"/>
    <cellStyle name="20% - Énfasis4 2 3 4" xfId="236" xr:uid="{00000000-0005-0000-0000-0000A1010000}"/>
    <cellStyle name="20% - Énfasis4 2 3 5" xfId="237" xr:uid="{00000000-0005-0000-0000-0000A2010000}"/>
    <cellStyle name="20% - Énfasis4 2 3 5 2" xfId="238" xr:uid="{00000000-0005-0000-0000-0000A3010000}"/>
    <cellStyle name="20% - Énfasis4 2 3 5 2 2" xfId="3232" xr:uid="{00000000-0005-0000-0000-0000A4010000}"/>
    <cellStyle name="20% - Énfasis4 2 3 5 2 3" xfId="4771" xr:uid="{00000000-0005-0000-0000-0000A5010000}"/>
    <cellStyle name="20% - Énfasis4 2 3 5 3" xfId="239" xr:uid="{00000000-0005-0000-0000-0000A6010000}"/>
    <cellStyle name="20% - Énfasis4 2 3 5 4" xfId="240" xr:uid="{00000000-0005-0000-0000-0000A7010000}"/>
    <cellStyle name="20% - Énfasis4 2 3 5 4 2" xfId="3233" xr:uid="{00000000-0005-0000-0000-0000A8010000}"/>
    <cellStyle name="20% - Énfasis4 2 3 5 4 3" xfId="4772" xr:uid="{00000000-0005-0000-0000-0000A9010000}"/>
    <cellStyle name="20% - Énfasis4 2 3 5 5" xfId="241" xr:uid="{00000000-0005-0000-0000-0000AA010000}"/>
    <cellStyle name="20% - Énfasis4 2 3 5 5 2" xfId="3234" xr:uid="{00000000-0005-0000-0000-0000AB010000}"/>
    <cellStyle name="20% - Énfasis4 2 3 5 6" xfId="3231" xr:uid="{00000000-0005-0000-0000-0000AC010000}"/>
    <cellStyle name="20% - Énfasis4 2 3 5_INST $" xfId="242" xr:uid="{00000000-0005-0000-0000-0000AD010000}"/>
    <cellStyle name="20% - Énfasis4 2 3 6" xfId="243" xr:uid="{00000000-0005-0000-0000-0000AE010000}"/>
    <cellStyle name="20% - Énfasis4 2 3 6 2" xfId="244" xr:uid="{00000000-0005-0000-0000-0000AF010000}"/>
    <cellStyle name="20% - Énfasis4 2 3 6 2 2" xfId="3236" xr:uid="{00000000-0005-0000-0000-0000B0010000}"/>
    <cellStyle name="20% - Énfasis4 2 3 6 2 3" xfId="4773" xr:uid="{00000000-0005-0000-0000-0000B1010000}"/>
    <cellStyle name="20% - Énfasis4 2 3 6 3" xfId="245" xr:uid="{00000000-0005-0000-0000-0000B2010000}"/>
    <cellStyle name="20% - Énfasis4 2 3 6 4" xfId="246" xr:uid="{00000000-0005-0000-0000-0000B3010000}"/>
    <cellStyle name="20% - Énfasis4 2 3 6 4 2" xfId="3237" xr:uid="{00000000-0005-0000-0000-0000B4010000}"/>
    <cellStyle name="20% - Énfasis4 2 3 6 4 3" xfId="4774" xr:uid="{00000000-0005-0000-0000-0000B5010000}"/>
    <cellStyle name="20% - Énfasis4 2 3 6 5" xfId="247" xr:uid="{00000000-0005-0000-0000-0000B6010000}"/>
    <cellStyle name="20% - Énfasis4 2 3 6 5 2" xfId="3238" xr:uid="{00000000-0005-0000-0000-0000B7010000}"/>
    <cellStyle name="20% - Énfasis4 2 3 6 6" xfId="3235" xr:uid="{00000000-0005-0000-0000-0000B8010000}"/>
    <cellStyle name="20% - Énfasis4 2 3 6_INST $" xfId="248" xr:uid="{00000000-0005-0000-0000-0000B9010000}"/>
    <cellStyle name="20% - Énfasis4 2 3 7" xfId="249" xr:uid="{00000000-0005-0000-0000-0000BA010000}"/>
    <cellStyle name="20% - Énfasis4 2 3 7 2" xfId="3239" xr:uid="{00000000-0005-0000-0000-0000BB010000}"/>
    <cellStyle name="20% - Énfasis4 2 3 7 3" xfId="4775" xr:uid="{00000000-0005-0000-0000-0000BC010000}"/>
    <cellStyle name="20% - Énfasis4 2 3 8" xfId="250" xr:uid="{00000000-0005-0000-0000-0000BD010000}"/>
    <cellStyle name="20% - Énfasis4 2 3 8 2" xfId="3240" xr:uid="{00000000-0005-0000-0000-0000BE010000}"/>
    <cellStyle name="20% - Énfasis4 2 3 8 3" xfId="4776" xr:uid="{00000000-0005-0000-0000-0000BF010000}"/>
    <cellStyle name="20% - Énfasis4 2 3 9" xfId="251" xr:uid="{00000000-0005-0000-0000-0000C0010000}"/>
    <cellStyle name="20% - Énfasis4 2 3 9 2" xfId="3241" xr:uid="{00000000-0005-0000-0000-0000C1010000}"/>
    <cellStyle name="20% - Énfasis4 2 3_AVANCE PROTECCIÓN" xfId="252" xr:uid="{00000000-0005-0000-0000-0000C2010000}"/>
    <cellStyle name="20% - Énfasis4 2 4" xfId="253" xr:uid="{00000000-0005-0000-0000-0000C3010000}"/>
    <cellStyle name="20% - Énfasis4 2 4 2" xfId="254" xr:uid="{00000000-0005-0000-0000-0000C4010000}"/>
    <cellStyle name="20% - Énfasis4 2 4_Listado_web" xfId="255" xr:uid="{00000000-0005-0000-0000-0000C5010000}"/>
    <cellStyle name="20% - Énfasis4 2 5" xfId="256" xr:uid="{00000000-0005-0000-0000-0000C6010000}"/>
    <cellStyle name="20% - Énfasis4 2 5 2" xfId="3242" xr:uid="{00000000-0005-0000-0000-0000C7010000}"/>
    <cellStyle name="20% - Énfasis4 2 6" xfId="257" xr:uid="{00000000-0005-0000-0000-0000C8010000}"/>
    <cellStyle name="20% - Énfasis4 2 6 2" xfId="3243" xr:uid="{00000000-0005-0000-0000-0000C9010000}"/>
    <cellStyle name="20% - Énfasis4 2 6 2 2" xfId="5863" xr:uid="{00000000-0005-0000-0000-0000CA010000}"/>
    <cellStyle name="20% - Énfasis4 2 6 2 3" xfId="6300" xr:uid="{00000000-0005-0000-0000-0000CB010000}"/>
    <cellStyle name="20% - Énfasis4 2 6 3" xfId="4777" xr:uid="{00000000-0005-0000-0000-0000CC010000}"/>
    <cellStyle name="20% - Énfasis4 2 7" xfId="258" xr:uid="{00000000-0005-0000-0000-0000CD010000}"/>
    <cellStyle name="20% - Énfasis4 2 7 2" xfId="3244" xr:uid="{00000000-0005-0000-0000-0000CE010000}"/>
    <cellStyle name="20% - Énfasis4 2 7 2 2" xfId="5864" xr:uid="{00000000-0005-0000-0000-0000CF010000}"/>
    <cellStyle name="20% - Énfasis4 2 7 2 3" xfId="6301" xr:uid="{00000000-0005-0000-0000-0000D0010000}"/>
    <cellStyle name="20% - Énfasis4 2 7 3" xfId="4778" xr:uid="{00000000-0005-0000-0000-0000D1010000}"/>
    <cellStyle name="20% - Énfasis4 2 8" xfId="259" xr:uid="{00000000-0005-0000-0000-0000D2010000}"/>
    <cellStyle name="20% - Énfasis4 2 9" xfId="260" xr:uid="{00000000-0005-0000-0000-0000D3010000}"/>
    <cellStyle name="20% - Énfasis4 2_Hoja2" xfId="261" xr:uid="{00000000-0005-0000-0000-0000D4010000}"/>
    <cellStyle name="20% - Énfasis4 3" xfId="262" xr:uid="{00000000-0005-0000-0000-0000D5010000}"/>
    <cellStyle name="20% - Énfasis4 3 2" xfId="263" xr:uid="{00000000-0005-0000-0000-0000D6010000}"/>
    <cellStyle name="20% - Énfasis4 3 2 2" xfId="264" xr:uid="{00000000-0005-0000-0000-0000D7010000}"/>
    <cellStyle name="20% - Énfasis4 3 2_Listado_web" xfId="265" xr:uid="{00000000-0005-0000-0000-0000D8010000}"/>
    <cellStyle name="20% - Énfasis4 3 3" xfId="266" xr:uid="{00000000-0005-0000-0000-0000D9010000}"/>
    <cellStyle name="20% - Énfasis4 3_Hoja2" xfId="267" xr:uid="{00000000-0005-0000-0000-0000DA010000}"/>
    <cellStyle name="20% - Énfasis4 4" xfId="268" xr:uid="{00000000-0005-0000-0000-0000DB010000}"/>
    <cellStyle name="20% - Énfasis4 4 2" xfId="269" xr:uid="{00000000-0005-0000-0000-0000DC010000}"/>
    <cellStyle name="20% - Énfasis4 4_Listado_web" xfId="270" xr:uid="{00000000-0005-0000-0000-0000DD010000}"/>
    <cellStyle name="20% - Énfasis4 5" xfId="271" xr:uid="{00000000-0005-0000-0000-0000DE010000}"/>
    <cellStyle name="20% - Énfasis4 5 2" xfId="272" xr:uid="{00000000-0005-0000-0000-0000DF010000}"/>
    <cellStyle name="20% - Énfasis4 5_Listado_web" xfId="273" xr:uid="{00000000-0005-0000-0000-0000E0010000}"/>
    <cellStyle name="20% - Énfasis4 6" xfId="274" xr:uid="{00000000-0005-0000-0000-0000E1010000}"/>
    <cellStyle name="20% - Énfasis4 6 2" xfId="275" xr:uid="{00000000-0005-0000-0000-0000E2010000}"/>
    <cellStyle name="20% - Énfasis4 6_Listado_web" xfId="276" xr:uid="{00000000-0005-0000-0000-0000E3010000}"/>
    <cellStyle name="20% - Énfasis4 7" xfId="277" xr:uid="{00000000-0005-0000-0000-0000E4010000}"/>
    <cellStyle name="20% - Énfasis4 7 2" xfId="278" xr:uid="{00000000-0005-0000-0000-0000E5010000}"/>
    <cellStyle name="20% - Énfasis4 7_Listado_web" xfId="279" xr:uid="{00000000-0005-0000-0000-0000E6010000}"/>
    <cellStyle name="20% - Énfasis4 8" xfId="280" xr:uid="{00000000-0005-0000-0000-0000E7010000}"/>
    <cellStyle name="20% - Énfasis4 8 2" xfId="281" xr:uid="{00000000-0005-0000-0000-0000E8010000}"/>
    <cellStyle name="20% - Énfasis4 8_Listado_web" xfId="282" xr:uid="{00000000-0005-0000-0000-0000E9010000}"/>
    <cellStyle name="20% - Énfasis4 9" xfId="283" xr:uid="{00000000-0005-0000-0000-0000EA010000}"/>
    <cellStyle name="20% - Énfasis4 9 2" xfId="284" xr:uid="{00000000-0005-0000-0000-0000EB010000}"/>
    <cellStyle name="20% - Énfasis4 9_Listado_web" xfId="285" xr:uid="{00000000-0005-0000-0000-0000EC010000}"/>
    <cellStyle name="20% - Énfasis5" xfId="286" builtinId="46" customBuiltin="1"/>
    <cellStyle name="20% - Énfasis5 10" xfId="287" xr:uid="{00000000-0005-0000-0000-0000EE010000}"/>
    <cellStyle name="20% - Énfasis5 10 2" xfId="288" xr:uid="{00000000-0005-0000-0000-0000EF010000}"/>
    <cellStyle name="20% - Énfasis5 10_Listado_web" xfId="289" xr:uid="{00000000-0005-0000-0000-0000F0010000}"/>
    <cellStyle name="20% - Énfasis5 11" xfId="290" xr:uid="{00000000-0005-0000-0000-0000F1010000}"/>
    <cellStyle name="20% - Énfasis5 11 2" xfId="3246" xr:uid="{00000000-0005-0000-0000-0000F2010000}"/>
    <cellStyle name="20% - Énfasis5 12" xfId="3245" xr:uid="{00000000-0005-0000-0000-0000F3010000}"/>
    <cellStyle name="20% - Énfasis5 12 2" xfId="5865" xr:uid="{00000000-0005-0000-0000-0000F4010000}"/>
    <cellStyle name="20% - Énfasis5 12 3" xfId="6302" xr:uid="{00000000-0005-0000-0000-0000F5010000}"/>
    <cellStyle name="20% - Énfasis5 2" xfId="291" xr:uid="{00000000-0005-0000-0000-0000F6010000}"/>
    <cellStyle name="20% - Énfasis5 2 2" xfId="292" xr:uid="{00000000-0005-0000-0000-0000F7010000}"/>
    <cellStyle name="20% - Énfasis5 2 2 2" xfId="293" xr:uid="{00000000-0005-0000-0000-0000F8010000}"/>
    <cellStyle name="20% - Énfasis5 2 2 2 2" xfId="294" xr:uid="{00000000-0005-0000-0000-0000F9010000}"/>
    <cellStyle name="20% - Énfasis5 2 2 2_Listado_web" xfId="295" xr:uid="{00000000-0005-0000-0000-0000FA010000}"/>
    <cellStyle name="20% - Énfasis5 2 2 3" xfId="296" xr:uid="{00000000-0005-0000-0000-0000FB010000}"/>
    <cellStyle name="20% - Énfasis5 2 2_Hoja2" xfId="297" xr:uid="{00000000-0005-0000-0000-0000FC010000}"/>
    <cellStyle name="20% - Énfasis5 2 3" xfId="298" xr:uid="{00000000-0005-0000-0000-0000FD010000}"/>
    <cellStyle name="20% - Énfasis5 2 3 10" xfId="3247" xr:uid="{00000000-0005-0000-0000-0000FE010000}"/>
    <cellStyle name="20% - Énfasis5 2 3 2" xfId="299" xr:uid="{00000000-0005-0000-0000-0000FF010000}"/>
    <cellStyle name="20% - Énfasis5 2 3 3" xfId="300" xr:uid="{00000000-0005-0000-0000-000000020000}"/>
    <cellStyle name="20% - Énfasis5 2 3 4" xfId="301" xr:uid="{00000000-0005-0000-0000-000001020000}"/>
    <cellStyle name="20% - Énfasis5 2 3 5" xfId="302" xr:uid="{00000000-0005-0000-0000-000002020000}"/>
    <cellStyle name="20% - Énfasis5 2 3 5 2" xfId="303" xr:uid="{00000000-0005-0000-0000-000003020000}"/>
    <cellStyle name="20% - Énfasis5 2 3 5 2 2" xfId="3249" xr:uid="{00000000-0005-0000-0000-000004020000}"/>
    <cellStyle name="20% - Énfasis5 2 3 5 2 3" xfId="4779" xr:uid="{00000000-0005-0000-0000-000005020000}"/>
    <cellStyle name="20% - Énfasis5 2 3 5 3" xfId="304" xr:uid="{00000000-0005-0000-0000-000006020000}"/>
    <cellStyle name="20% - Énfasis5 2 3 5 4" xfId="305" xr:uid="{00000000-0005-0000-0000-000007020000}"/>
    <cellStyle name="20% - Énfasis5 2 3 5 4 2" xfId="3250" xr:uid="{00000000-0005-0000-0000-000008020000}"/>
    <cellStyle name="20% - Énfasis5 2 3 5 4 3" xfId="4780" xr:uid="{00000000-0005-0000-0000-000009020000}"/>
    <cellStyle name="20% - Énfasis5 2 3 5 5" xfId="306" xr:uid="{00000000-0005-0000-0000-00000A020000}"/>
    <cellStyle name="20% - Énfasis5 2 3 5 5 2" xfId="3251" xr:uid="{00000000-0005-0000-0000-00000B020000}"/>
    <cellStyle name="20% - Énfasis5 2 3 5 6" xfId="3248" xr:uid="{00000000-0005-0000-0000-00000C020000}"/>
    <cellStyle name="20% - Énfasis5 2 3 5_INST $" xfId="307" xr:uid="{00000000-0005-0000-0000-00000D020000}"/>
    <cellStyle name="20% - Énfasis5 2 3 6" xfId="308" xr:uid="{00000000-0005-0000-0000-00000E020000}"/>
    <cellStyle name="20% - Énfasis5 2 3 6 2" xfId="309" xr:uid="{00000000-0005-0000-0000-00000F020000}"/>
    <cellStyle name="20% - Énfasis5 2 3 6 2 2" xfId="3253" xr:uid="{00000000-0005-0000-0000-000010020000}"/>
    <cellStyle name="20% - Énfasis5 2 3 6 2 3" xfId="4781" xr:uid="{00000000-0005-0000-0000-000011020000}"/>
    <cellStyle name="20% - Énfasis5 2 3 6 3" xfId="310" xr:uid="{00000000-0005-0000-0000-000012020000}"/>
    <cellStyle name="20% - Énfasis5 2 3 6 4" xfId="311" xr:uid="{00000000-0005-0000-0000-000013020000}"/>
    <cellStyle name="20% - Énfasis5 2 3 6 4 2" xfId="3254" xr:uid="{00000000-0005-0000-0000-000014020000}"/>
    <cellStyle name="20% - Énfasis5 2 3 6 4 3" xfId="4782" xr:uid="{00000000-0005-0000-0000-000015020000}"/>
    <cellStyle name="20% - Énfasis5 2 3 6 5" xfId="312" xr:uid="{00000000-0005-0000-0000-000016020000}"/>
    <cellStyle name="20% - Énfasis5 2 3 6 5 2" xfId="3255" xr:uid="{00000000-0005-0000-0000-000017020000}"/>
    <cellStyle name="20% - Énfasis5 2 3 6 6" xfId="3252" xr:uid="{00000000-0005-0000-0000-000018020000}"/>
    <cellStyle name="20% - Énfasis5 2 3 6_INST $" xfId="313" xr:uid="{00000000-0005-0000-0000-000019020000}"/>
    <cellStyle name="20% - Énfasis5 2 3 7" xfId="314" xr:uid="{00000000-0005-0000-0000-00001A020000}"/>
    <cellStyle name="20% - Énfasis5 2 3 7 2" xfId="3256" xr:uid="{00000000-0005-0000-0000-00001B020000}"/>
    <cellStyle name="20% - Énfasis5 2 3 7 3" xfId="4783" xr:uid="{00000000-0005-0000-0000-00001C020000}"/>
    <cellStyle name="20% - Énfasis5 2 3 8" xfId="315" xr:uid="{00000000-0005-0000-0000-00001D020000}"/>
    <cellStyle name="20% - Énfasis5 2 3 8 2" xfId="3257" xr:uid="{00000000-0005-0000-0000-00001E020000}"/>
    <cellStyle name="20% - Énfasis5 2 3 8 3" xfId="4784" xr:uid="{00000000-0005-0000-0000-00001F020000}"/>
    <cellStyle name="20% - Énfasis5 2 3 9" xfId="316" xr:uid="{00000000-0005-0000-0000-000020020000}"/>
    <cellStyle name="20% - Énfasis5 2 3 9 2" xfId="3258" xr:uid="{00000000-0005-0000-0000-000021020000}"/>
    <cellStyle name="20% - Énfasis5 2 3_AVANCE PROTECCIÓN" xfId="317" xr:uid="{00000000-0005-0000-0000-000022020000}"/>
    <cellStyle name="20% - Énfasis5 2 4" xfId="318" xr:uid="{00000000-0005-0000-0000-000023020000}"/>
    <cellStyle name="20% - Énfasis5 2 4 2" xfId="319" xr:uid="{00000000-0005-0000-0000-000024020000}"/>
    <cellStyle name="20% - Énfasis5 2 4_Listado_web" xfId="320" xr:uid="{00000000-0005-0000-0000-000025020000}"/>
    <cellStyle name="20% - Énfasis5 2 5" xfId="321" xr:uid="{00000000-0005-0000-0000-000026020000}"/>
    <cellStyle name="20% - Énfasis5 2_Hoja2" xfId="322" xr:uid="{00000000-0005-0000-0000-000027020000}"/>
    <cellStyle name="20% - Énfasis5 3" xfId="323" xr:uid="{00000000-0005-0000-0000-000028020000}"/>
    <cellStyle name="20% - Énfasis5 3 2" xfId="324" xr:uid="{00000000-0005-0000-0000-000029020000}"/>
    <cellStyle name="20% - Énfasis5 3_Listado_web" xfId="325" xr:uid="{00000000-0005-0000-0000-00002A020000}"/>
    <cellStyle name="20% - Énfasis5 4" xfId="326" xr:uid="{00000000-0005-0000-0000-00002B020000}"/>
    <cellStyle name="20% - Énfasis5 4 2" xfId="327" xr:uid="{00000000-0005-0000-0000-00002C020000}"/>
    <cellStyle name="20% - Énfasis5 4_Listado_web" xfId="328" xr:uid="{00000000-0005-0000-0000-00002D020000}"/>
    <cellStyle name="20% - Énfasis5 5" xfId="329" xr:uid="{00000000-0005-0000-0000-00002E020000}"/>
    <cellStyle name="20% - Énfasis5 5 2" xfId="330" xr:uid="{00000000-0005-0000-0000-00002F020000}"/>
    <cellStyle name="20% - Énfasis5 5_Listado_web" xfId="331" xr:uid="{00000000-0005-0000-0000-000030020000}"/>
    <cellStyle name="20% - Énfasis5 6" xfId="332" xr:uid="{00000000-0005-0000-0000-000031020000}"/>
    <cellStyle name="20% - Énfasis5 6 2" xfId="333" xr:uid="{00000000-0005-0000-0000-000032020000}"/>
    <cellStyle name="20% - Énfasis5 6_Listado_web" xfId="334" xr:uid="{00000000-0005-0000-0000-000033020000}"/>
    <cellStyle name="20% - Énfasis5 7" xfId="335" xr:uid="{00000000-0005-0000-0000-000034020000}"/>
    <cellStyle name="20% - Énfasis5 7 2" xfId="336" xr:uid="{00000000-0005-0000-0000-000035020000}"/>
    <cellStyle name="20% - Énfasis5 7_Listado_web" xfId="337" xr:uid="{00000000-0005-0000-0000-000036020000}"/>
    <cellStyle name="20% - Énfasis5 8" xfId="338" xr:uid="{00000000-0005-0000-0000-000037020000}"/>
    <cellStyle name="20% - Énfasis5 8 2" xfId="339" xr:uid="{00000000-0005-0000-0000-000038020000}"/>
    <cellStyle name="20% - Énfasis5 8_Listado_web" xfId="340" xr:uid="{00000000-0005-0000-0000-000039020000}"/>
    <cellStyle name="20% - Énfasis5 9" xfId="341" xr:uid="{00000000-0005-0000-0000-00003A020000}"/>
    <cellStyle name="20% - Énfasis5 9 2" xfId="342" xr:uid="{00000000-0005-0000-0000-00003B020000}"/>
    <cellStyle name="20% - Énfasis5 9_Listado_web" xfId="343" xr:uid="{00000000-0005-0000-0000-00003C020000}"/>
    <cellStyle name="20% - Énfasis6" xfId="344" builtinId="50" customBuiltin="1"/>
    <cellStyle name="20% - Énfasis6 10" xfId="345" xr:uid="{00000000-0005-0000-0000-00003E020000}"/>
    <cellStyle name="20% - Énfasis6 10 2" xfId="346" xr:uid="{00000000-0005-0000-0000-00003F020000}"/>
    <cellStyle name="20% - Énfasis6 10_Listado_web" xfId="347" xr:uid="{00000000-0005-0000-0000-000040020000}"/>
    <cellStyle name="20% - Énfasis6 11" xfId="348" xr:uid="{00000000-0005-0000-0000-000041020000}"/>
    <cellStyle name="20% - Énfasis6 11 2" xfId="3260" xr:uid="{00000000-0005-0000-0000-000042020000}"/>
    <cellStyle name="20% - Énfasis6 12" xfId="3259" xr:uid="{00000000-0005-0000-0000-000043020000}"/>
    <cellStyle name="20% - Énfasis6 12 2" xfId="5867" xr:uid="{00000000-0005-0000-0000-000044020000}"/>
    <cellStyle name="20% - Énfasis6 12 3" xfId="6303" xr:uid="{00000000-0005-0000-0000-000045020000}"/>
    <cellStyle name="20% - Énfasis6 2" xfId="349" xr:uid="{00000000-0005-0000-0000-000046020000}"/>
    <cellStyle name="20% - Énfasis6 2 2" xfId="350" xr:uid="{00000000-0005-0000-0000-000047020000}"/>
    <cellStyle name="20% - Énfasis6 2 2 2" xfId="351" xr:uid="{00000000-0005-0000-0000-000048020000}"/>
    <cellStyle name="20% - Énfasis6 2 2 2 2" xfId="352" xr:uid="{00000000-0005-0000-0000-000049020000}"/>
    <cellStyle name="20% - Énfasis6 2 2 2_Listado_web" xfId="353" xr:uid="{00000000-0005-0000-0000-00004A020000}"/>
    <cellStyle name="20% - Énfasis6 2 2 3" xfId="354" xr:uid="{00000000-0005-0000-0000-00004B020000}"/>
    <cellStyle name="20% - Énfasis6 2 2_Hoja2" xfId="355" xr:uid="{00000000-0005-0000-0000-00004C020000}"/>
    <cellStyle name="20% - Énfasis6 2 3" xfId="356" xr:uid="{00000000-0005-0000-0000-00004D020000}"/>
    <cellStyle name="20% - Énfasis6 2 3 10" xfId="3261" xr:uid="{00000000-0005-0000-0000-00004E020000}"/>
    <cellStyle name="20% - Énfasis6 2 3 2" xfId="357" xr:uid="{00000000-0005-0000-0000-00004F020000}"/>
    <cellStyle name="20% - Énfasis6 2 3 3" xfId="358" xr:uid="{00000000-0005-0000-0000-000050020000}"/>
    <cellStyle name="20% - Énfasis6 2 3 4" xfId="359" xr:uid="{00000000-0005-0000-0000-000051020000}"/>
    <cellStyle name="20% - Énfasis6 2 3 5" xfId="360" xr:uid="{00000000-0005-0000-0000-000052020000}"/>
    <cellStyle name="20% - Énfasis6 2 3 5 2" xfId="361" xr:uid="{00000000-0005-0000-0000-000053020000}"/>
    <cellStyle name="20% - Énfasis6 2 3 5 2 2" xfId="3263" xr:uid="{00000000-0005-0000-0000-000054020000}"/>
    <cellStyle name="20% - Énfasis6 2 3 5 2 3" xfId="4786" xr:uid="{00000000-0005-0000-0000-000055020000}"/>
    <cellStyle name="20% - Énfasis6 2 3 5 3" xfId="362" xr:uid="{00000000-0005-0000-0000-000056020000}"/>
    <cellStyle name="20% - Énfasis6 2 3 5 4" xfId="363" xr:uid="{00000000-0005-0000-0000-000057020000}"/>
    <cellStyle name="20% - Énfasis6 2 3 5 4 2" xfId="3264" xr:uid="{00000000-0005-0000-0000-000058020000}"/>
    <cellStyle name="20% - Énfasis6 2 3 5 4 3" xfId="4787" xr:uid="{00000000-0005-0000-0000-000059020000}"/>
    <cellStyle name="20% - Énfasis6 2 3 5 5" xfId="364" xr:uid="{00000000-0005-0000-0000-00005A020000}"/>
    <cellStyle name="20% - Énfasis6 2 3 5 5 2" xfId="3265" xr:uid="{00000000-0005-0000-0000-00005B020000}"/>
    <cellStyle name="20% - Énfasis6 2 3 5 6" xfId="3262" xr:uid="{00000000-0005-0000-0000-00005C020000}"/>
    <cellStyle name="20% - Énfasis6 2 3 5_INST $" xfId="365" xr:uid="{00000000-0005-0000-0000-00005D020000}"/>
    <cellStyle name="20% - Énfasis6 2 3 6" xfId="366" xr:uid="{00000000-0005-0000-0000-00005E020000}"/>
    <cellStyle name="20% - Énfasis6 2 3 6 2" xfId="367" xr:uid="{00000000-0005-0000-0000-00005F020000}"/>
    <cellStyle name="20% - Énfasis6 2 3 6 2 2" xfId="3267" xr:uid="{00000000-0005-0000-0000-000060020000}"/>
    <cellStyle name="20% - Énfasis6 2 3 6 2 3" xfId="4788" xr:uid="{00000000-0005-0000-0000-000061020000}"/>
    <cellStyle name="20% - Énfasis6 2 3 6 3" xfId="368" xr:uid="{00000000-0005-0000-0000-000062020000}"/>
    <cellStyle name="20% - Énfasis6 2 3 6 4" xfId="369" xr:uid="{00000000-0005-0000-0000-000063020000}"/>
    <cellStyle name="20% - Énfasis6 2 3 6 4 2" xfId="3268" xr:uid="{00000000-0005-0000-0000-000064020000}"/>
    <cellStyle name="20% - Énfasis6 2 3 6 4 3" xfId="4789" xr:uid="{00000000-0005-0000-0000-000065020000}"/>
    <cellStyle name="20% - Énfasis6 2 3 6 5" xfId="370" xr:uid="{00000000-0005-0000-0000-000066020000}"/>
    <cellStyle name="20% - Énfasis6 2 3 6 5 2" xfId="3269" xr:uid="{00000000-0005-0000-0000-000067020000}"/>
    <cellStyle name="20% - Énfasis6 2 3 6 6" xfId="3266" xr:uid="{00000000-0005-0000-0000-000068020000}"/>
    <cellStyle name="20% - Énfasis6 2 3 6_INST $" xfId="371" xr:uid="{00000000-0005-0000-0000-000069020000}"/>
    <cellStyle name="20% - Énfasis6 2 3 7" xfId="372" xr:uid="{00000000-0005-0000-0000-00006A020000}"/>
    <cellStyle name="20% - Énfasis6 2 3 7 2" xfId="3270" xr:uid="{00000000-0005-0000-0000-00006B020000}"/>
    <cellStyle name="20% - Énfasis6 2 3 7 3" xfId="4790" xr:uid="{00000000-0005-0000-0000-00006C020000}"/>
    <cellStyle name="20% - Énfasis6 2 3 8" xfId="373" xr:uid="{00000000-0005-0000-0000-00006D020000}"/>
    <cellStyle name="20% - Énfasis6 2 3 8 2" xfId="3271" xr:uid="{00000000-0005-0000-0000-00006E020000}"/>
    <cellStyle name="20% - Énfasis6 2 3 8 3" xfId="4791" xr:uid="{00000000-0005-0000-0000-00006F020000}"/>
    <cellStyle name="20% - Énfasis6 2 3 9" xfId="374" xr:uid="{00000000-0005-0000-0000-000070020000}"/>
    <cellStyle name="20% - Énfasis6 2 3 9 2" xfId="3272" xr:uid="{00000000-0005-0000-0000-000071020000}"/>
    <cellStyle name="20% - Énfasis6 2 3_AVANCE PROTECCIÓN" xfId="375" xr:uid="{00000000-0005-0000-0000-000072020000}"/>
    <cellStyle name="20% - Énfasis6 2 4" xfId="376" xr:uid="{00000000-0005-0000-0000-000073020000}"/>
    <cellStyle name="20% - Énfasis6 2 4 2" xfId="377" xr:uid="{00000000-0005-0000-0000-000074020000}"/>
    <cellStyle name="20% - Énfasis6 2 4_Listado_web" xfId="378" xr:uid="{00000000-0005-0000-0000-000075020000}"/>
    <cellStyle name="20% - Énfasis6 2 5" xfId="379" xr:uid="{00000000-0005-0000-0000-000076020000}"/>
    <cellStyle name="20% - Énfasis6 2_Hoja2" xfId="380" xr:uid="{00000000-0005-0000-0000-000077020000}"/>
    <cellStyle name="20% - Énfasis6 3" xfId="381" xr:uid="{00000000-0005-0000-0000-000078020000}"/>
    <cellStyle name="20% - Énfasis6 3 2" xfId="382" xr:uid="{00000000-0005-0000-0000-000079020000}"/>
    <cellStyle name="20% - Énfasis6 3_Listado_web" xfId="383" xr:uid="{00000000-0005-0000-0000-00007A020000}"/>
    <cellStyle name="20% - Énfasis6 4" xfId="384" xr:uid="{00000000-0005-0000-0000-00007B020000}"/>
    <cellStyle name="20% - Énfasis6 4 2" xfId="385" xr:uid="{00000000-0005-0000-0000-00007C020000}"/>
    <cellStyle name="20% - Énfasis6 4_Listado_web" xfId="386" xr:uid="{00000000-0005-0000-0000-00007D020000}"/>
    <cellStyle name="20% - Énfasis6 5" xfId="387" xr:uid="{00000000-0005-0000-0000-00007E020000}"/>
    <cellStyle name="20% - Énfasis6 5 2" xfId="388" xr:uid="{00000000-0005-0000-0000-00007F020000}"/>
    <cellStyle name="20% - Énfasis6 5_Listado_web" xfId="389" xr:uid="{00000000-0005-0000-0000-000080020000}"/>
    <cellStyle name="20% - Énfasis6 6" xfId="390" xr:uid="{00000000-0005-0000-0000-000081020000}"/>
    <cellStyle name="20% - Énfasis6 6 2" xfId="391" xr:uid="{00000000-0005-0000-0000-000082020000}"/>
    <cellStyle name="20% - Énfasis6 6_Listado_web" xfId="392" xr:uid="{00000000-0005-0000-0000-000083020000}"/>
    <cellStyle name="20% - Énfasis6 7" xfId="393" xr:uid="{00000000-0005-0000-0000-000084020000}"/>
    <cellStyle name="20% - Énfasis6 7 2" xfId="394" xr:uid="{00000000-0005-0000-0000-000085020000}"/>
    <cellStyle name="20% - Énfasis6 7_Listado_web" xfId="395" xr:uid="{00000000-0005-0000-0000-000086020000}"/>
    <cellStyle name="20% - Énfasis6 8" xfId="396" xr:uid="{00000000-0005-0000-0000-000087020000}"/>
    <cellStyle name="20% - Énfasis6 8 2" xfId="397" xr:uid="{00000000-0005-0000-0000-000088020000}"/>
    <cellStyle name="20% - Énfasis6 8_Listado_web" xfId="398" xr:uid="{00000000-0005-0000-0000-000089020000}"/>
    <cellStyle name="20% - Énfasis6 9" xfId="399" xr:uid="{00000000-0005-0000-0000-00008A020000}"/>
    <cellStyle name="20% - Énfasis6 9 2" xfId="400" xr:uid="{00000000-0005-0000-0000-00008B020000}"/>
    <cellStyle name="20% - Énfasis6 9_Listado_web" xfId="401" xr:uid="{00000000-0005-0000-0000-00008C020000}"/>
    <cellStyle name="40% - Énfasis1" xfId="402" builtinId="31" customBuiltin="1"/>
    <cellStyle name="40% - Énfasis1 10" xfId="403" xr:uid="{00000000-0005-0000-0000-00008E020000}"/>
    <cellStyle name="40% - Énfasis1 10 2" xfId="404" xr:uid="{00000000-0005-0000-0000-00008F020000}"/>
    <cellStyle name="40% - Énfasis1 10_Listado_web" xfId="405" xr:uid="{00000000-0005-0000-0000-000090020000}"/>
    <cellStyle name="40% - Énfasis1 11" xfId="406" xr:uid="{00000000-0005-0000-0000-000091020000}"/>
    <cellStyle name="40% - Énfasis1 11 2" xfId="3274" xr:uid="{00000000-0005-0000-0000-000092020000}"/>
    <cellStyle name="40% - Énfasis1 12" xfId="3273" xr:uid="{00000000-0005-0000-0000-000093020000}"/>
    <cellStyle name="40% - Énfasis1 12 2" xfId="5868" xr:uid="{00000000-0005-0000-0000-000094020000}"/>
    <cellStyle name="40% - Énfasis1 12 3" xfId="6304" xr:uid="{00000000-0005-0000-0000-000095020000}"/>
    <cellStyle name="40% - Énfasis1 2" xfId="407" xr:uid="{00000000-0005-0000-0000-000096020000}"/>
    <cellStyle name="40% - Énfasis1 2 2" xfId="408" xr:uid="{00000000-0005-0000-0000-000097020000}"/>
    <cellStyle name="40% - Énfasis1 2 2 2" xfId="409" xr:uid="{00000000-0005-0000-0000-000098020000}"/>
    <cellStyle name="40% - Énfasis1 2 2 2 2" xfId="410" xr:uid="{00000000-0005-0000-0000-000099020000}"/>
    <cellStyle name="40% - Énfasis1 2 2 2_Listado_web" xfId="411" xr:uid="{00000000-0005-0000-0000-00009A020000}"/>
    <cellStyle name="40% - Énfasis1 2 2 3" xfId="412" xr:uid="{00000000-0005-0000-0000-00009B020000}"/>
    <cellStyle name="40% - Énfasis1 2 2_Hoja2" xfId="413" xr:uid="{00000000-0005-0000-0000-00009C020000}"/>
    <cellStyle name="40% - Énfasis1 2 3" xfId="414" xr:uid="{00000000-0005-0000-0000-00009D020000}"/>
    <cellStyle name="40% - Énfasis1 2 3 10" xfId="3275" xr:uid="{00000000-0005-0000-0000-00009E020000}"/>
    <cellStyle name="40% - Énfasis1 2 3 2" xfId="415" xr:uid="{00000000-0005-0000-0000-00009F020000}"/>
    <cellStyle name="40% - Énfasis1 2 3 3" xfId="416" xr:uid="{00000000-0005-0000-0000-0000A0020000}"/>
    <cellStyle name="40% - Énfasis1 2 3 4" xfId="417" xr:uid="{00000000-0005-0000-0000-0000A1020000}"/>
    <cellStyle name="40% - Énfasis1 2 3 5" xfId="418" xr:uid="{00000000-0005-0000-0000-0000A2020000}"/>
    <cellStyle name="40% - Énfasis1 2 3 5 2" xfId="419" xr:uid="{00000000-0005-0000-0000-0000A3020000}"/>
    <cellStyle name="40% - Énfasis1 2 3 5 2 2" xfId="3277" xr:uid="{00000000-0005-0000-0000-0000A4020000}"/>
    <cellStyle name="40% - Énfasis1 2 3 5 2 3" xfId="4795" xr:uid="{00000000-0005-0000-0000-0000A5020000}"/>
    <cellStyle name="40% - Énfasis1 2 3 5 3" xfId="420" xr:uid="{00000000-0005-0000-0000-0000A6020000}"/>
    <cellStyle name="40% - Énfasis1 2 3 5 4" xfId="421" xr:uid="{00000000-0005-0000-0000-0000A7020000}"/>
    <cellStyle name="40% - Énfasis1 2 3 5 4 2" xfId="3278" xr:uid="{00000000-0005-0000-0000-0000A8020000}"/>
    <cellStyle name="40% - Énfasis1 2 3 5 4 3" xfId="4796" xr:uid="{00000000-0005-0000-0000-0000A9020000}"/>
    <cellStyle name="40% - Énfasis1 2 3 5 5" xfId="422" xr:uid="{00000000-0005-0000-0000-0000AA020000}"/>
    <cellStyle name="40% - Énfasis1 2 3 5 5 2" xfId="3279" xr:uid="{00000000-0005-0000-0000-0000AB020000}"/>
    <cellStyle name="40% - Énfasis1 2 3 5 6" xfId="3276" xr:uid="{00000000-0005-0000-0000-0000AC020000}"/>
    <cellStyle name="40% - Énfasis1 2 3 5_INST $" xfId="423" xr:uid="{00000000-0005-0000-0000-0000AD020000}"/>
    <cellStyle name="40% - Énfasis1 2 3 6" xfId="424" xr:uid="{00000000-0005-0000-0000-0000AE020000}"/>
    <cellStyle name="40% - Énfasis1 2 3 6 2" xfId="425" xr:uid="{00000000-0005-0000-0000-0000AF020000}"/>
    <cellStyle name="40% - Énfasis1 2 3 6 2 2" xfId="3281" xr:uid="{00000000-0005-0000-0000-0000B0020000}"/>
    <cellStyle name="40% - Énfasis1 2 3 6 2 3" xfId="4797" xr:uid="{00000000-0005-0000-0000-0000B1020000}"/>
    <cellStyle name="40% - Énfasis1 2 3 6 3" xfId="426" xr:uid="{00000000-0005-0000-0000-0000B2020000}"/>
    <cellStyle name="40% - Énfasis1 2 3 6 4" xfId="427" xr:uid="{00000000-0005-0000-0000-0000B3020000}"/>
    <cellStyle name="40% - Énfasis1 2 3 6 4 2" xfId="3282" xr:uid="{00000000-0005-0000-0000-0000B4020000}"/>
    <cellStyle name="40% - Énfasis1 2 3 6 4 3" xfId="4798" xr:uid="{00000000-0005-0000-0000-0000B5020000}"/>
    <cellStyle name="40% - Énfasis1 2 3 6 5" xfId="428" xr:uid="{00000000-0005-0000-0000-0000B6020000}"/>
    <cellStyle name="40% - Énfasis1 2 3 6 5 2" xfId="3283" xr:uid="{00000000-0005-0000-0000-0000B7020000}"/>
    <cellStyle name="40% - Énfasis1 2 3 6 6" xfId="3280" xr:uid="{00000000-0005-0000-0000-0000B8020000}"/>
    <cellStyle name="40% - Énfasis1 2 3 6_INST $" xfId="429" xr:uid="{00000000-0005-0000-0000-0000B9020000}"/>
    <cellStyle name="40% - Énfasis1 2 3 7" xfId="430" xr:uid="{00000000-0005-0000-0000-0000BA020000}"/>
    <cellStyle name="40% - Énfasis1 2 3 7 2" xfId="3284" xr:uid="{00000000-0005-0000-0000-0000BB020000}"/>
    <cellStyle name="40% - Énfasis1 2 3 7 3" xfId="4799" xr:uid="{00000000-0005-0000-0000-0000BC020000}"/>
    <cellStyle name="40% - Énfasis1 2 3 8" xfId="431" xr:uid="{00000000-0005-0000-0000-0000BD020000}"/>
    <cellStyle name="40% - Énfasis1 2 3 8 2" xfId="3285" xr:uid="{00000000-0005-0000-0000-0000BE020000}"/>
    <cellStyle name="40% - Énfasis1 2 3 8 3" xfId="4800" xr:uid="{00000000-0005-0000-0000-0000BF020000}"/>
    <cellStyle name="40% - Énfasis1 2 3 9" xfId="432" xr:uid="{00000000-0005-0000-0000-0000C0020000}"/>
    <cellStyle name="40% - Énfasis1 2 3 9 2" xfId="3286" xr:uid="{00000000-0005-0000-0000-0000C1020000}"/>
    <cellStyle name="40% - Énfasis1 2 3_AVANCE PROTECCIÓN" xfId="433" xr:uid="{00000000-0005-0000-0000-0000C2020000}"/>
    <cellStyle name="40% - Énfasis1 2 4" xfId="434" xr:uid="{00000000-0005-0000-0000-0000C3020000}"/>
    <cellStyle name="40% - Énfasis1 2 4 2" xfId="435" xr:uid="{00000000-0005-0000-0000-0000C4020000}"/>
    <cellStyle name="40% - Énfasis1 2 4_Listado_web" xfId="436" xr:uid="{00000000-0005-0000-0000-0000C5020000}"/>
    <cellStyle name="40% - Énfasis1 2 5" xfId="437" xr:uid="{00000000-0005-0000-0000-0000C6020000}"/>
    <cellStyle name="40% - Énfasis1 2_Hoja2" xfId="438" xr:uid="{00000000-0005-0000-0000-0000C7020000}"/>
    <cellStyle name="40% - Énfasis1 3" xfId="439" xr:uid="{00000000-0005-0000-0000-0000C8020000}"/>
    <cellStyle name="40% - Énfasis1 3 2" xfId="440" xr:uid="{00000000-0005-0000-0000-0000C9020000}"/>
    <cellStyle name="40% - Énfasis1 3_Listado_web" xfId="441" xr:uid="{00000000-0005-0000-0000-0000CA020000}"/>
    <cellStyle name="40% - Énfasis1 4" xfId="442" xr:uid="{00000000-0005-0000-0000-0000CB020000}"/>
    <cellStyle name="40% - Énfasis1 4 2" xfId="443" xr:uid="{00000000-0005-0000-0000-0000CC020000}"/>
    <cellStyle name="40% - Énfasis1 4_Listado_web" xfId="444" xr:uid="{00000000-0005-0000-0000-0000CD020000}"/>
    <cellStyle name="40% - Énfasis1 5" xfId="445" xr:uid="{00000000-0005-0000-0000-0000CE020000}"/>
    <cellStyle name="40% - Énfasis1 5 2" xfId="446" xr:uid="{00000000-0005-0000-0000-0000CF020000}"/>
    <cellStyle name="40% - Énfasis1 5_Listado_web" xfId="447" xr:uid="{00000000-0005-0000-0000-0000D0020000}"/>
    <cellStyle name="40% - Énfasis1 6" xfId="448" xr:uid="{00000000-0005-0000-0000-0000D1020000}"/>
    <cellStyle name="40% - Énfasis1 6 2" xfId="449" xr:uid="{00000000-0005-0000-0000-0000D2020000}"/>
    <cellStyle name="40% - Énfasis1 6_Listado_web" xfId="450" xr:uid="{00000000-0005-0000-0000-0000D3020000}"/>
    <cellStyle name="40% - Énfasis1 7" xfId="451" xr:uid="{00000000-0005-0000-0000-0000D4020000}"/>
    <cellStyle name="40% - Énfasis1 7 2" xfId="452" xr:uid="{00000000-0005-0000-0000-0000D5020000}"/>
    <cellStyle name="40% - Énfasis1 7_Listado_web" xfId="453" xr:uid="{00000000-0005-0000-0000-0000D6020000}"/>
    <cellStyle name="40% - Énfasis1 8" xfId="454" xr:uid="{00000000-0005-0000-0000-0000D7020000}"/>
    <cellStyle name="40% - Énfasis1 8 2" xfId="455" xr:uid="{00000000-0005-0000-0000-0000D8020000}"/>
    <cellStyle name="40% - Énfasis1 8_Listado_web" xfId="456" xr:uid="{00000000-0005-0000-0000-0000D9020000}"/>
    <cellStyle name="40% - Énfasis1 9" xfId="457" xr:uid="{00000000-0005-0000-0000-0000DA020000}"/>
    <cellStyle name="40% - Énfasis1 9 2" xfId="458" xr:uid="{00000000-0005-0000-0000-0000DB020000}"/>
    <cellStyle name="40% - Énfasis1 9_Listado_web" xfId="459" xr:uid="{00000000-0005-0000-0000-0000DC020000}"/>
    <cellStyle name="40% - Énfasis2" xfId="460" builtinId="35" customBuiltin="1"/>
    <cellStyle name="40% - Énfasis2 10" xfId="461" xr:uid="{00000000-0005-0000-0000-0000DE020000}"/>
    <cellStyle name="40% - Énfasis2 10 2" xfId="462" xr:uid="{00000000-0005-0000-0000-0000DF020000}"/>
    <cellStyle name="40% - Énfasis2 10_Listado_web" xfId="463" xr:uid="{00000000-0005-0000-0000-0000E0020000}"/>
    <cellStyle name="40% - Énfasis2 11" xfId="464" xr:uid="{00000000-0005-0000-0000-0000E1020000}"/>
    <cellStyle name="40% - Énfasis2 11 2" xfId="3288" xr:uid="{00000000-0005-0000-0000-0000E2020000}"/>
    <cellStyle name="40% - Énfasis2 12" xfId="3287" xr:uid="{00000000-0005-0000-0000-0000E3020000}"/>
    <cellStyle name="40% - Énfasis2 12 2" xfId="5869" xr:uid="{00000000-0005-0000-0000-0000E4020000}"/>
    <cellStyle name="40% - Énfasis2 12 3" xfId="6305" xr:uid="{00000000-0005-0000-0000-0000E5020000}"/>
    <cellStyle name="40% - Énfasis2 2" xfId="465" xr:uid="{00000000-0005-0000-0000-0000E6020000}"/>
    <cellStyle name="40% - Énfasis2 2 2" xfId="466" xr:uid="{00000000-0005-0000-0000-0000E7020000}"/>
    <cellStyle name="40% - Énfasis2 2 2 2" xfId="467" xr:uid="{00000000-0005-0000-0000-0000E8020000}"/>
    <cellStyle name="40% - Énfasis2 2 2 2 2" xfId="468" xr:uid="{00000000-0005-0000-0000-0000E9020000}"/>
    <cellStyle name="40% - Énfasis2 2 2 2_Listado_web" xfId="469" xr:uid="{00000000-0005-0000-0000-0000EA020000}"/>
    <cellStyle name="40% - Énfasis2 2 2 3" xfId="470" xr:uid="{00000000-0005-0000-0000-0000EB020000}"/>
    <cellStyle name="40% - Énfasis2 2 2_Hoja2" xfId="471" xr:uid="{00000000-0005-0000-0000-0000EC020000}"/>
    <cellStyle name="40% - Énfasis2 2 3" xfId="472" xr:uid="{00000000-0005-0000-0000-0000ED020000}"/>
    <cellStyle name="40% - Énfasis2 2 3 10" xfId="3289" xr:uid="{00000000-0005-0000-0000-0000EE020000}"/>
    <cellStyle name="40% - Énfasis2 2 3 2" xfId="473" xr:uid="{00000000-0005-0000-0000-0000EF020000}"/>
    <cellStyle name="40% - Énfasis2 2 3 3" xfId="474" xr:uid="{00000000-0005-0000-0000-0000F0020000}"/>
    <cellStyle name="40% - Énfasis2 2 3 4" xfId="475" xr:uid="{00000000-0005-0000-0000-0000F1020000}"/>
    <cellStyle name="40% - Énfasis2 2 3 5" xfId="476" xr:uid="{00000000-0005-0000-0000-0000F2020000}"/>
    <cellStyle name="40% - Énfasis2 2 3 5 2" xfId="477" xr:uid="{00000000-0005-0000-0000-0000F3020000}"/>
    <cellStyle name="40% - Énfasis2 2 3 5 2 2" xfId="3291" xr:uid="{00000000-0005-0000-0000-0000F4020000}"/>
    <cellStyle name="40% - Énfasis2 2 3 5 2 3" xfId="4801" xr:uid="{00000000-0005-0000-0000-0000F5020000}"/>
    <cellStyle name="40% - Énfasis2 2 3 5 3" xfId="478" xr:uid="{00000000-0005-0000-0000-0000F6020000}"/>
    <cellStyle name="40% - Énfasis2 2 3 5 4" xfId="479" xr:uid="{00000000-0005-0000-0000-0000F7020000}"/>
    <cellStyle name="40% - Énfasis2 2 3 5 4 2" xfId="3292" xr:uid="{00000000-0005-0000-0000-0000F8020000}"/>
    <cellStyle name="40% - Énfasis2 2 3 5 4 3" xfId="4802" xr:uid="{00000000-0005-0000-0000-0000F9020000}"/>
    <cellStyle name="40% - Énfasis2 2 3 5 5" xfId="480" xr:uid="{00000000-0005-0000-0000-0000FA020000}"/>
    <cellStyle name="40% - Énfasis2 2 3 5 5 2" xfId="3293" xr:uid="{00000000-0005-0000-0000-0000FB020000}"/>
    <cellStyle name="40% - Énfasis2 2 3 5 6" xfId="3290" xr:uid="{00000000-0005-0000-0000-0000FC020000}"/>
    <cellStyle name="40% - Énfasis2 2 3 5_INST $" xfId="481" xr:uid="{00000000-0005-0000-0000-0000FD020000}"/>
    <cellStyle name="40% - Énfasis2 2 3 6" xfId="482" xr:uid="{00000000-0005-0000-0000-0000FE020000}"/>
    <cellStyle name="40% - Énfasis2 2 3 6 2" xfId="483" xr:uid="{00000000-0005-0000-0000-0000FF020000}"/>
    <cellStyle name="40% - Énfasis2 2 3 6 2 2" xfId="3295" xr:uid="{00000000-0005-0000-0000-000000030000}"/>
    <cellStyle name="40% - Énfasis2 2 3 6 2 3" xfId="4803" xr:uid="{00000000-0005-0000-0000-000001030000}"/>
    <cellStyle name="40% - Énfasis2 2 3 6 3" xfId="484" xr:uid="{00000000-0005-0000-0000-000002030000}"/>
    <cellStyle name="40% - Énfasis2 2 3 6 4" xfId="485" xr:uid="{00000000-0005-0000-0000-000003030000}"/>
    <cellStyle name="40% - Énfasis2 2 3 6 4 2" xfId="3296" xr:uid="{00000000-0005-0000-0000-000004030000}"/>
    <cellStyle name="40% - Énfasis2 2 3 6 4 3" xfId="4804" xr:uid="{00000000-0005-0000-0000-000005030000}"/>
    <cellStyle name="40% - Énfasis2 2 3 6 5" xfId="486" xr:uid="{00000000-0005-0000-0000-000006030000}"/>
    <cellStyle name="40% - Énfasis2 2 3 6 5 2" xfId="3297" xr:uid="{00000000-0005-0000-0000-000007030000}"/>
    <cellStyle name="40% - Énfasis2 2 3 6 6" xfId="3294" xr:uid="{00000000-0005-0000-0000-000008030000}"/>
    <cellStyle name="40% - Énfasis2 2 3 6_INST $" xfId="487" xr:uid="{00000000-0005-0000-0000-000009030000}"/>
    <cellStyle name="40% - Énfasis2 2 3 7" xfId="488" xr:uid="{00000000-0005-0000-0000-00000A030000}"/>
    <cellStyle name="40% - Énfasis2 2 3 7 2" xfId="3298" xr:uid="{00000000-0005-0000-0000-00000B030000}"/>
    <cellStyle name="40% - Énfasis2 2 3 7 3" xfId="4805" xr:uid="{00000000-0005-0000-0000-00000C030000}"/>
    <cellStyle name="40% - Énfasis2 2 3 8" xfId="489" xr:uid="{00000000-0005-0000-0000-00000D030000}"/>
    <cellStyle name="40% - Énfasis2 2 3 8 2" xfId="3299" xr:uid="{00000000-0005-0000-0000-00000E030000}"/>
    <cellStyle name="40% - Énfasis2 2 3 8 3" xfId="4806" xr:uid="{00000000-0005-0000-0000-00000F030000}"/>
    <cellStyle name="40% - Énfasis2 2 3 9" xfId="490" xr:uid="{00000000-0005-0000-0000-000010030000}"/>
    <cellStyle name="40% - Énfasis2 2 3 9 2" xfId="3300" xr:uid="{00000000-0005-0000-0000-000011030000}"/>
    <cellStyle name="40% - Énfasis2 2 3_AVANCE PROTECCIÓN" xfId="491" xr:uid="{00000000-0005-0000-0000-000012030000}"/>
    <cellStyle name="40% - Énfasis2 2 4" xfId="492" xr:uid="{00000000-0005-0000-0000-000013030000}"/>
    <cellStyle name="40% - Énfasis2 2 4 2" xfId="493" xr:uid="{00000000-0005-0000-0000-000014030000}"/>
    <cellStyle name="40% - Énfasis2 2 4_Listado_web" xfId="494" xr:uid="{00000000-0005-0000-0000-000015030000}"/>
    <cellStyle name="40% - Énfasis2 2 5" xfId="495" xr:uid="{00000000-0005-0000-0000-000016030000}"/>
    <cellStyle name="40% - Énfasis2 2_Hoja2" xfId="496" xr:uid="{00000000-0005-0000-0000-000017030000}"/>
    <cellStyle name="40% - Énfasis2 3" xfId="497" xr:uid="{00000000-0005-0000-0000-000018030000}"/>
    <cellStyle name="40% - Énfasis2 3 2" xfId="498" xr:uid="{00000000-0005-0000-0000-000019030000}"/>
    <cellStyle name="40% - Énfasis2 3_Listado_web" xfId="499" xr:uid="{00000000-0005-0000-0000-00001A030000}"/>
    <cellStyle name="40% - Énfasis2 4" xfId="500" xr:uid="{00000000-0005-0000-0000-00001B030000}"/>
    <cellStyle name="40% - Énfasis2 4 2" xfId="501" xr:uid="{00000000-0005-0000-0000-00001C030000}"/>
    <cellStyle name="40% - Énfasis2 4_Listado_web" xfId="502" xr:uid="{00000000-0005-0000-0000-00001D030000}"/>
    <cellStyle name="40% - Énfasis2 5" xfId="503" xr:uid="{00000000-0005-0000-0000-00001E030000}"/>
    <cellStyle name="40% - Énfasis2 5 2" xfId="504" xr:uid="{00000000-0005-0000-0000-00001F030000}"/>
    <cellStyle name="40% - Énfasis2 5_Listado_web" xfId="505" xr:uid="{00000000-0005-0000-0000-000020030000}"/>
    <cellStyle name="40% - Énfasis2 6" xfId="506" xr:uid="{00000000-0005-0000-0000-000021030000}"/>
    <cellStyle name="40% - Énfasis2 6 2" xfId="507" xr:uid="{00000000-0005-0000-0000-000022030000}"/>
    <cellStyle name="40% - Énfasis2 6_Listado_web" xfId="508" xr:uid="{00000000-0005-0000-0000-000023030000}"/>
    <cellStyle name="40% - Énfasis2 7" xfId="509" xr:uid="{00000000-0005-0000-0000-000024030000}"/>
    <cellStyle name="40% - Énfasis2 7 2" xfId="510" xr:uid="{00000000-0005-0000-0000-000025030000}"/>
    <cellStyle name="40% - Énfasis2 7_Listado_web" xfId="511" xr:uid="{00000000-0005-0000-0000-000026030000}"/>
    <cellStyle name="40% - Énfasis2 8" xfId="512" xr:uid="{00000000-0005-0000-0000-000027030000}"/>
    <cellStyle name="40% - Énfasis2 8 2" xfId="513" xr:uid="{00000000-0005-0000-0000-000028030000}"/>
    <cellStyle name="40% - Énfasis2 8_Listado_web" xfId="514" xr:uid="{00000000-0005-0000-0000-000029030000}"/>
    <cellStyle name="40% - Énfasis2 9" xfId="515" xr:uid="{00000000-0005-0000-0000-00002A030000}"/>
    <cellStyle name="40% - Énfasis2 9 2" xfId="516" xr:uid="{00000000-0005-0000-0000-00002B030000}"/>
    <cellStyle name="40% - Énfasis2 9_Listado_web" xfId="517" xr:uid="{00000000-0005-0000-0000-00002C030000}"/>
    <cellStyle name="40% - Énfasis3" xfId="518" builtinId="39" customBuiltin="1"/>
    <cellStyle name="40% - Énfasis3 10" xfId="519" xr:uid="{00000000-0005-0000-0000-00002E030000}"/>
    <cellStyle name="40% - Énfasis3 10 2" xfId="520" xr:uid="{00000000-0005-0000-0000-00002F030000}"/>
    <cellStyle name="40% - Énfasis3 10_Listado_web" xfId="521" xr:uid="{00000000-0005-0000-0000-000030030000}"/>
    <cellStyle name="40% - Énfasis3 11" xfId="522" xr:uid="{00000000-0005-0000-0000-000031030000}"/>
    <cellStyle name="40% - Énfasis3 11 2" xfId="3302" xr:uid="{00000000-0005-0000-0000-000032030000}"/>
    <cellStyle name="40% - Énfasis3 12" xfId="523" xr:uid="{00000000-0005-0000-0000-000033030000}"/>
    <cellStyle name="40% - Énfasis3 12 2" xfId="3303" xr:uid="{00000000-0005-0000-0000-000034030000}"/>
    <cellStyle name="40% - Énfasis3 12 2 2" xfId="5871" xr:uid="{00000000-0005-0000-0000-000035030000}"/>
    <cellStyle name="40% - Énfasis3 12 2 3" xfId="6307" xr:uid="{00000000-0005-0000-0000-000036030000}"/>
    <cellStyle name="40% - Énfasis3 12 3" xfId="4807" xr:uid="{00000000-0005-0000-0000-000037030000}"/>
    <cellStyle name="40% - Énfasis3 13" xfId="524" xr:uid="{00000000-0005-0000-0000-000038030000}"/>
    <cellStyle name="40% - Énfasis3 13 2" xfId="3304" xr:uid="{00000000-0005-0000-0000-000039030000}"/>
    <cellStyle name="40% - Énfasis3 13 2 2" xfId="5872" xr:uid="{00000000-0005-0000-0000-00003A030000}"/>
    <cellStyle name="40% - Énfasis3 13 2 3" xfId="6308" xr:uid="{00000000-0005-0000-0000-00003B030000}"/>
    <cellStyle name="40% - Énfasis3 13 3" xfId="4808" xr:uid="{00000000-0005-0000-0000-00003C030000}"/>
    <cellStyle name="40% - Énfasis3 14" xfId="525" xr:uid="{00000000-0005-0000-0000-00003D030000}"/>
    <cellStyle name="40% - Énfasis3 14 2" xfId="3305" xr:uid="{00000000-0005-0000-0000-00003E030000}"/>
    <cellStyle name="40% - Énfasis3 14 2 2" xfId="5873" xr:uid="{00000000-0005-0000-0000-00003F030000}"/>
    <cellStyle name="40% - Énfasis3 14 2 3" xfId="6309" xr:uid="{00000000-0005-0000-0000-000040030000}"/>
    <cellStyle name="40% - Énfasis3 14 3" xfId="4809" xr:uid="{00000000-0005-0000-0000-000041030000}"/>
    <cellStyle name="40% - Énfasis3 15" xfId="526" xr:uid="{00000000-0005-0000-0000-000042030000}"/>
    <cellStyle name="40% - Énfasis3 15 2" xfId="3306" xr:uid="{00000000-0005-0000-0000-000043030000}"/>
    <cellStyle name="40% - Énfasis3 15 2 2" xfId="5874" xr:uid="{00000000-0005-0000-0000-000044030000}"/>
    <cellStyle name="40% - Énfasis3 15 2 3" xfId="6310" xr:uid="{00000000-0005-0000-0000-000045030000}"/>
    <cellStyle name="40% - Énfasis3 16" xfId="527" xr:uid="{00000000-0005-0000-0000-000046030000}"/>
    <cellStyle name="40% - Énfasis3 16 2" xfId="3307" xr:uid="{00000000-0005-0000-0000-000047030000}"/>
    <cellStyle name="40% - Énfasis3 16 2 2" xfId="5875" xr:uid="{00000000-0005-0000-0000-000048030000}"/>
    <cellStyle name="40% - Énfasis3 16 2 3" xfId="6311" xr:uid="{00000000-0005-0000-0000-000049030000}"/>
    <cellStyle name="40% - Énfasis3 17" xfId="528" xr:uid="{00000000-0005-0000-0000-00004A030000}"/>
    <cellStyle name="40% - Énfasis3 17 2" xfId="3308" xr:uid="{00000000-0005-0000-0000-00004B030000}"/>
    <cellStyle name="40% - Énfasis3 17 2 2" xfId="5876" xr:uid="{00000000-0005-0000-0000-00004C030000}"/>
    <cellStyle name="40% - Énfasis3 17 2 3" xfId="6312" xr:uid="{00000000-0005-0000-0000-00004D030000}"/>
    <cellStyle name="40% - Énfasis3 18" xfId="3301" xr:uid="{00000000-0005-0000-0000-00004E030000}"/>
    <cellStyle name="40% - Énfasis3 18 2" xfId="5870" xr:uid="{00000000-0005-0000-0000-00004F030000}"/>
    <cellStyle name="40% - Énfasis3 18 3" xfId="6306" xr:uid="{00000000-0005-0000-0000-000050030000}"/>
    <cellStyle name="40% - Énfasis3 2" xfId="529" xr:uid="{00000000-0005-0000-0000-000051030000}"/>
    <cellStyle name="40% - Énfasis3 2 2" xfId="530" xr:uid="{00000000-0005-0000-0000-000052030000}"/>
    <cellStyle name="40% - Énfasis3 2 2 2" xfId="531" xr:uid="{00000000-0005-0000-0000-000053030000}"/>
    <cellStyle name="40% - Énfasis3 2 2 2 2" xfId="532" xr:uid="{00000000-0005-0000-0000-000054030000}"/>
    <cellStyle name="40% - Énfasis3 2 2 2_Listado_web" xfId="533" xr:uid="{00000000-0005-0000-0000-000055030000}"/>
    <cellStyle name="40% - Énfasis3 2 2 3" xfId="534" xr:uid="{00000000-0005-0000-0000-000056030000}"/>
    <cellStyle name="40% - Énfasis3 2 2_Hoja2" xfId="535" xr:uid="{00000000-0005-0000-0000-000057030000}"/>
    <cellStyle name="40% - Énfasis3 2 3" xfId="536" xr:uid="{00000000-0005-0000-0000-000058030000}"/>
    <cellStyle name="40% - Énfasis3 2 3 10" xfId="3309" xr:uid="{00000000-0005-0000-0000-000059030000}"/>
    <cellStyle name="40% - Énfasis3 2 3 2" xfId="537" xr:uid="{00000000-0005-0000-0000-00005A030000}"/>
    <cellStyle name="40% - Énfasis3 2 3 3" xfId="538" xr:uid="{00000000-0005-0000-0000-00005B030000}"/>
    <cellStyle name="40% - Énfasis3 2 3 4" xfId="539" xr:uid="{00000000-0005-0000-0000-00005C030000}"/>
    <cellStyle name="40% - Énfasis3 2 3 5" xfId="540" xr:uid="{00000000-0005-0000-0000-00005D030000}"/>
    <cellStyle name="40% - Énfasis3 2 3 5 2" xfId="541" xr:uid="{00000000-0005-0000-0000-00005E030000}"/>
    <cellStyle name="40% - Énfasis3 2 3 5 2 2" xfId="3311" xr:uid="{00000000-0005-0000-0000-00005F030000}"/>
    <cellStyle name="40% - Énfasis3 2 3 5 2 3" xfId="4811" xr:uid="{00000000-0005-0000-0000-000060030000}"/>
    <cellStyle name="40% - Énfasis3 2 3 5 3" xfId="542" xr:uid="{00000000-0005-0000-0000-000061030000}"/>
    <cellStyle name="40% - Énfasis3 2 3 5 4" xfId="543" xr:uid="{00000000-0005-0000-0000-000062030000}"/>
    <cellStyle name="40% - Énfasis3 2 3 5 4 2" xfId="3312" xr:uid="{00000000-0005-0000-0000-000063030000}"/>
    <cellStyle name="40% - Énfasis3 2 3 5 4 3" xfId="4812" xr:uid="{00000000-0005-0000-0000-000064030000}"/>
    <cellStyle name="40% - Énfasis3 2 3 5 5" xfId="544" xr:uid="{00000000-0005-0000-0000-000065030000}"/>
    <cellStyle name="40% - Énfasis3 2 3 5 5 2" xfId="3313" xr:uid="{00000000-0005-0000-0000-000066030000}"/>
    <cellStyle name="40% - Énfasis3 2 3 5 6" xfId="3310" xr:uid="{00000000-0005-0000-0000-000067030000}"/>
    <cellStyle name="40% - Énfasis3 2 3 5_INST $" xfId="545" xr:uid="{00000000-0005-0000-0000-000068030000}"/>
    <cellStyle name="40% - Énfasis3 2 3 6" xfId="546" xr:uid="{00000000-0005-0000-0000-000069030000}"/>
    <cellStyle name="40% - Énfasis3 2 3 6 2" xfId="547" xr:uid="{00000000-0005-0000-0000-00006A030000}"/>
    <cellStyle name="40% - Énfasis3 2 3 6 2 2" xfId="3315" xr:uid="{00000000-0005-0000-0000-00006B030000}"/>
    <cellStyle name="40% - Énfasis3 2 3 6 2 3" xfId="4813" xr:uid="{00000000-0005-0000-0000-00006C030000}"/>
    <cellStyle name="40% - Énfasis3 2 3 6 3" xfId="548" xr:uid="{00000000-0005-0000-0000-00006D030000}"/>
    <cellStyle name="40% - Énfasis3 2 3 6 4" xfId="549" xr:uid="{00000000-0005-0000-0000-00006E030000}"/>
    <cellStyle name="40% - Énfasis3 2 3 6 4 2" xfId="3316" xr:uid="{00000000-0005-0000-0000-00006F030000}"/>
    <cellStyle name="40% - Énfasis3 2 3 6 4 3" xfId="4814" xr:uid="{00000000-0005-0000-0000-000070030000}"/>
    <cellStyle name="40% - Énfasis3 2 3 6 5" xfId="550" xr:uid="{00000000-0005-0000-0000-000071030000}"/>
    <cellStyle name="40% - Énfasis3 2 3 6 5 2" xfId="3317" xr:uid="{00000000-0005-0000-0000-000072030000}"/>
    <cellStyle name="40% - Énfasis3 2 3 6 6" xfId="3314" xr:uid="{00000000-0005-0000-0000-000073030000}"/>
    <cellStyle name="40% - Énfasis3 2 3 6_INST $" xfId="551" xr:uid="{00000000-0005-0000-0000-000074030000}"/>
    <cellStyle name="40% - Énfasis3 2 3 7" xfId="552" xr:uid="{00000000-0005-0000-0000-000075030000}"/>
    <cellStyle name="40% - Énfasis3 2 3 7 2" xfId="3318" xr:uid="{00000000-0005-0000-0000-000076030000}"/>
    <cellStyle name="40% - Énfasis3 2 3 7 3" xfId="4815" xr:uid="{00000000-0005-0000-0000-000077030000}"/>
    <cellStyle name="40% - Énfasis3 2 3 8" xfId="553" xr:uid="{00000000-0005-0000-0000-000078030000}"/>
    <cellStyle name="40% - Énfasis3 2 3 8 2" xfId="3319" xr:uid="{00000000-0005-0000-0000-000079030000}"/>
    <cellStyle name="40% - Énfasis3 2 3 8 3" xfId="4816" xr:uid="{00000000-0005-0000-0000-00007A030000}"/>
    <cellStyle name="40% - Énfasis3 2 3 9" xfId="554" xr:uid="{00000000-0005-0000-0000-00007B030000}"/>
    <cellStyle name="40% - Énfasis3 2 3 9 2" xfId="3320" xr:uid="{00000000-0005-0000-0000-00007C030000}"/>
    <cellStyle name="40% - Énfasis3 2 3_AVANCE PROTECCIÓN" xfId="555" xr:uid="{00000000-0005-0000-0000-00007D030000}"/>
    <cellStyle name="40% - Énfasis3 2 4" xfId="556" xr:uid="{00000000-0005-0000-0000-00007E030000}"/>
    <cellStyle name="40% - Énfasis3 2 4 2" xfId="557" xr:uid="{00000000-0005-0000-0000-00007F030000}"/>
    <cellStyle name="40% - Énfasis3 2 4_Listado_web" xfId="558" xr:uid="{00000000-0005-0000-0000-000080030000}"/>
    <cellStyle name="40% - Énfasis3 2 5" xfId="559" xr:uid="{00000000-0005-0000-0000-000081030000}"/>
    <cellStyle name="40% - Énfasis3 2 5 2" xfId="3321" xr:uid="{00000000-0005-0000-0000-000082030000}"/>
    <cellStyle name="40% - Énfasis3 2 6" xfId="560" xr:uid="{00000000-0005-0000-0000-000083030000}"/>
    <cellStyle name="40% - Énfasis3 2 6 2" xfId="3322" xr:uid="{00000000-0005-0000-0000-000084030000}"/>
    <cellStyle name="40% - Énfasis3 2 6 2 2" xfId="5877" xr:uid="{00000000-0005-0000-0000-000085030000}"/>
    <cellStyle name="40% - Énfasis3 2 6 2 3" xfId="6313" xr:uid="{00000000-0005-0000-0000-000086030000}"/>
    <cellStyle name="40% - Énfasis3 2 6 3" xfId="4817" xr:uid="{00000000-0005-0000-0000-000087030000}"/>
    <cellStyle name="40% - Énfasis3 2 7" xfId="561" xr:uid="{00000000-0005-0000-0000-000088030000}"/>
    <cellStyle name="40% - Énfasis3 2 7 2" xfId="3323" xr:uid="{00000000-0005-0000-0000-000089030000}"/>
    <cellStyle name="40% - Énfasis3 2 7 2 2" xfId="5878" xr:uid="{00000000-0005-0000-0000-00008A030000}"/>
    <cellStyle name="40% - Énfasis3 2 7 2 3" xfId="6314" xr:uid="{00000000-0005-0000-0000-00008B030000}"/>
    <cellStyle name="40% - Énfasis3 2 7 3" xfId="4818" xr:uid="{00000000-0005-0000-0000-00008C030000}"/>
    <cellStyle name="40% - Énfasis3 2 8" xfId="562" xr:uid="{00000000-0005-0000-0000-00008D030000}"/>
    <cellStyle name="40% - Énfasis3 2 9" xfId="563" xr:uid="{00000000-0005-0000-0000-00008E030000}"/>
    <cellStyle name="40% - Énfasis3 2_Hoja2" xfId="564" xr:uid="{00000000-0005-0000-0000-00008F030000}"/>
    <cellStyle name="40% - Énfasis3 3" xfId="565" xr:uid="{00000000-0005-0000-0000-000090030000}"/>
    <cellStyle name="40% - Énfasis3 3 2" xfId="566" xr:uid="{00000000-0005-0000-0000-000091030000}"/>
    <cellStyle name="40% - Énfasis3 3 2 2" xfId="567" xr:uid="{00000000-0005-0000-0000-000092030000}"/>
    <cellStyle name="40% - Énfasis3 3 2_Listado_web" xfId="568" xr:uid="{00000000-0005-0000-0000-000093030000}"/>
    <cellStyle name="40% - Énfasis3 3 3" xfId="569" xr:uid="{00000000-0005-0000-0000-000094030000}"/>
    <cellStyle name="40% - Énfasis3 3_Hoja2" xfId="570" xr:uid="{00000000-0005-0000-0000-000095030000}"/>
    <cellStyle name="40% - Énfasis3 4" xfId="571" xr:uid="{00000000-0005-0000-0000-000096030000}"/>
    <cellStyle name="40% - Énfasis3 4 2" xfId="572" xr:uid="{00000000-0005-0000-0000-000097030000}"/>
    <cellStyle name="40% - Énfasis3 4_Listado_web" xfId="573" xr:uid="{00000000-0005-0000-0000-000098030000}"/>
    <cellStyle name="40% - Énfasis3 5" xfId="574" xr:uid="{00000000-0005-0000-0000-000099030000}"/>
    <cellStyle name="40% - Énfasis3 5 2" xfId="575" xr:uid="{00000000-0005-0000-0000-00009A030000}"/>
    <cellStyle name="40% - Énfasis3 5_Listado_web" xfId="576" xr:uid="{00000000-0005-0000-0000-00009B030000}"/>
    <cellStyle name="40% - Énfasis3 6" xfId="577" xr:uid="{00000000-0005-0000-0000-00009C030000}"/>
    <cellStyle name="40% - Énfasis3 6 2" xfId="578" xr:uid="{00000000-0005-0000-0000-00009D030000}"/>
    <cellStyle name="40% - Énfasis3 6_Listado_web" xfId="579" xr:uid="{00000000-0005-0000-0000-00009E030000}"/>
    <cellStyle name="40% - Énfasis3 7" xfId="580" xr:uid="{00000000-0005-0000-0000-00009F030000}"/>
    <cellStyle name="40% - Énfasis3 7 2" xfId="581" xr:uid="{00000000-0005-0000-0000-0000A0030000}"/>
    <cellStyle name="40% - Énfasis3 7_Listado_web" xfId="582" xr:uid="{00000000-0005-0000-0000-0000A1030000}"/>
    <cellStyle name="40% - Énfasis3 8" xfId="583" xr:uid="{00000000-0005-0000-0000-0000A2030000}"/>
    <cellStyle name="40% - Énfasis3 8 2" xfId="584" xr:uid="{00000000-0005-0000-0000-0000A3030000}"/>
    <cellStyle name="40% - Énfasis3 8_Listado_web" xfId="585" xr:uid="{00000000-0005-0000-0000-0000A4030000}"/>
    <cellStyle name="40% - Énfasis3 9" xfId="586" xr:uid="{00000000-0005-0000-0000-0000A5030000}"/>
    <cellStyle name="40% - Énfasis3 9 2" xfId="587" xr:uid="{00000000-0005-0000-0000-0000A6030000}"/>
    <cellStyle name="40% - Énfasis3 9_Listado_web" xfId="588" xr:uid="{00000000-0005-0000-0000-0000A7030000}"/>
    <cellStyle name="40% - Énfasis4" xfId="589" builtinId="43" customBuiltin="1"/>
    <cellStyle name="40% - Énfasis4 10" xfId="590" xr:uid="{00000000-0005-0000-0000-0000A9030000}"/>
    <cellStyle name="40% - Énfasis4 10 2" xfId="591" xr:uid="{00000000-0005-0000-0000-0000AA030000}"/>
    <cellStyle name="40% - Énfasis4 10_Listado_web" xfId="592" xr:uid="{00000000-0005-0000-0000-0000AB030000}"/>
    <cellStyle name="40% - Énfasis4 11" xfId="593" xr:uid="{00000000-0005-0000-0000-0000AC030000}"/>
    <cellStyle name="40% - Énfasis4 11 2" xfId="3325" xr:uid="{00000000-0005-0000-0000-0000AD030000}"/>
    <cellStyle name="40% - Énfasis4 12" xfId="3324" xr:uid="{00000000-0005-0000-0000-0000AE030000}"/>
    <cellStyle name="40% - Énfasis4 12 2" xfId="5879" xr:uid="{00000000-0005-0000-0000-0000AF030000}"/>
    <cellStyle name="40% - Énfasis4 12 3" xfId="6315" xr:uid="{00000000-0005-0000-0000-0000B0030000}"/>
    <cellStyle name="40% - Énfasis4 2" xfId="594" xr:uid="{00000000-0005-0000-0000-0000B1030000}"/>
    <cellStyle name="40% - Énfasis4 2 2" xfId="595" xr:uid="{00000000-0005-0000-0000-0000B2030000}"/>
    <cellStyle name="40% - Énfasis4 2 2 2" xfId="596" xr:uid="{00000000-0005-0000-0000-0000B3030000}"/>
    <cellStyle name="40% - Énfasis4 2 2 2 2" xfId="597" xr:uid="{00000000-0005-0000-0000-0000B4030000}"/>
    <cellStyle name="40% - Énfasis4 2 2 2_Listado_web" xfId="598" xr:uid="{00000000-0005-0000-0000-0000B5030000}"/>
    <cellStyle name="40% - Énfasis4 2 2 3" xfId="599" xr:uid="{00000000-0005-0000-0000-0000B6030000}"/>
    <cellStyle name="40% - Énfasis4 2 2_Hoja2" xfId="600" xr:uid="{00000000-0005-0000-0000-0000B7030000}"/>
    <cellStyle name="40% - Énfasis4 2 3" xfId="601" xr:uid="{00000000-0005-0000-0000-0000B8030000}"/>
    <cellStyle name="40% - Énfasis4 2 3 10" xfId="3326" xr:uid="{00000000-0005-0000-0000-0000B9030000}"/>
    <cellStyle name="40% - Énfasis4 2 3 2" xfId="602" xr:uid="{00000000-0005-0000-0000-0000BA030000}"/>
    <cellStyle name="40% - Énfasis4 2 3 3" xfId="603" xr:uid="{00000000-0005-0000-0000-0000BB030000}"/>
    <cellStyle name="40% - Énfasis4 2 3 4" xfId="604" xr:uid="{00000000-0005-0000-0000-0000BC030000}"/>
    <cellStyle name="40% - Énfasis4 2 3 5" xfId="605" xr:uid="{00000000-0005-0000-0000-0000BD030000}"/>
    <cellStyle name="40% - Énfasis4 2 3 5 2" xfId="606" xr:uid="{00000000-0005-0000-0000-0000BE030000}"/>
    <cellStyle name="40% - Énfasis4 2 3 5 2 2" xfId="3328" xr:uid="{00000000-0005-0000-0000-0000BF030000}"/>
    <cellStyle name="40% - Énfasis4 2 3 5 2 3" xfId="4819" xr:uid="{00000000-0005-0000-0000-0000C0030000}"/>
    <cellStyle name="40% - Énfasis4 2 3 5 3" xfId="607" xr:uid="{00000000-0005-0000-0000-0000C1030000}"/>
    <cellStyle name="40% - Énfasis4 2 3 5 4" xfId="608" xr:uid="{00000000-0005-0000-0000-0000C2030000}"/>
    <cellStyle name="40% - Énfasis4 2 3 5 4 2" xfId="3329" xr:uid="{00000000-0005-0000-0000-0000C3030000}"/>
    <cellStyle name="40% - Énfasis4 2 3 5 4 3" xfId="4821" xr:uid="{00000000-0005-0000-0000-0000C4030000}"/>
    <cellStyle name="40% - Énfasis4 2 3 5 5" xfId="609" xr:uid="{00000000-0005-0000-0000-0000C5030000}"/>
    <cellStyle name="40% - Énfasis4 2 3 5 5 2" xfId="3330" xr:uid="{00000000-0005-0000-0000-0000C6030000}"/>
    <cellStyle name="40% - Énfasis4 2 3 5 6" xfId="3327" xr:uid="{00000000-0005-0000-0000-0000C7030000}"/>
    <cellStyle name="40% - Énfasis4 2 3 5_INST $" xfId="610" xr:uid="{00000000-0005-0000-0000-0000C8030000}"/>
    <cellStyle name="40% - Énfasis4 2 3 6" xfId="611" xr:uid="{00000000-0005-0000-0000-0000C9030000}"/>
    <cellStyle name="40% - Énfasis4 2 3 6 2" xfId="612" xr:uid="{00000000-0005-0000-0000-0000CA030000}"/>
    <cellStyle name="40% - Énfasis4 2 3 6 2 2" xfId="3332" xr:uid="{00000000-0005-0000-0000-0000CB030000}"/>
    <cellStyle name="40% - Énfasis4 2 3 6 2 3" xfId="4822" xr:uid="{00000000-0005-0000-0000-0000CC030000}"/>
    <cellStyle name="40% - Énfasis4 2 3 6 3" xfId="613" xr:uid="{00000000-0005-0000-0000-0000CD030000}"/>
    <cellStyle name="40% - Énfasis4 2 3 6 4" xfId="614" xr:uid="{00000000-0005-0000-0000-0000CE030000}"/>
    <cellStyle name="40% - Énfasis4 2 3 6 4 2" xfId="3333" xr:uid="{00000000-0005-0000-0000-0000CF030000}"/>
    <cellStyle name="40% - Énfasis4 2 3 6 4 3" xfId="4823" xr:uid="{00000000-0005-0000-0000-0000D0030000}"/>
    <cellStyle name="40% - Énfasis4 2 3 6 5" xfId="615" xr:uid="{00000000-0005-0000-0000-0000D1030000}"/>
    <cellStyle name="40% - Énfasis4 2 3 6 5 2" xfId="3334" xr:uid="{00000000-0005-0000-0000-0000D2030000}"/>
    <cellStyle name="40% - Énfasis4 2 3 6 6" xfId="3331" xr:uid="{00000000-0005-0000-0000-0000D3030000}"/>
    <cellStyle name="40% - Énfasis4 2 3 6_INST $" xfId="616" xr:uid="{00000000-0005-0000-0000-0000D4030000}"/>
    <cellStyle name="40% - Énfasis4 2 3 7" xfId="617" xr:uid="{00000000-0005-0000-0000-0000D5030000}"/>
    <cellStyle name="40% - Énfasis4 2 3 7 2" xfId="3335" xr:uid="{00000000-0005-0000-0000-0000D6030000}"/>
    <cellStyle name="40% - Énfasis4 2 3 7 3" xfId="4824" xr:uid="{00000000-0005-0000-0000-0000D7030000}"/>
    <cellStyle name="40% - Énfasis4 2 3 8" xfId="618" xr:uid="{00000000-0005-0000-0000-0000D8030000}"/>
    <cellStyle name="40% - Énfasis4 2 3 8 2" xfId="3336" xr:uid="{00000000-0005-0000-0000-0000D9030000}"/>
    <cellStyle name="40% - Énfasis4 2 3 8 3" xfId="4825" xr:uid="{00000000-0005-0000-0000-0000DA030000}"/>
    <cellStyle name="40% - Énfasis4 2 3 9" xfId="619" xr:uid="{00000000-0005-0000-0000-0000DB030000}"/>
    <cellStyle name="40% - Énfasis4 2 3 9 2" xfId="3337" xr:uid="{00000000-0005-0000-0000-0000DC030000}"/>
    <cellStyle name="40% - Énfasis4 2 3_AVANCE PROTECCIÓN" xfId="620" xr:uid="{00000000-0005-0000-0000-0000DD030000}"/>
    <cellStyle name="40% - Énfasis4 2 4" xfId="621" xr:uid="{00000000-0005-0000-0000-0000DE030000}"/>
    <cellStyle name="40% - Énfasis4 2 4 2" xfId="622" xr:uid="{00000000-0005-0000-0000-0000DF030000}"/>
    <cellStyle name="40% - Énfasis4 2 4_Listado_web" xfId="623" xr:uid="{00000000-0005-0000-0000-0000E0030000}"/>
    <cellStyle name="40% - Énfasis4 2 5" xfId="624" xr:uid="{00000000-0005-0000-0000-0000E1030000}"/>
    <cellStyle name="40% - Énfasis4 2_Hoja2" xfId="625" xr:uid="{00000000-0005-0000-0000-0000E2030000}"/>
    <cellStyle name="40% - Énfasis4 3" xfId="626" xr:uid="{00000000-0005-0000-0000-0000E3030000}"/>
    <cellStyle name="40% - Énfasis4 3 2" xfId="627" xr:uid="{00000000-0005-0000-0000-0000E4030000}"/>
    <cellStyle name="40% - Énfasis4 3_Listado_web" xfId="628" xr:uid="{00000000-0005-0000-0000-0000E5030000}"/>
    <cellStyle name="40% - Énfasis4 4" xfId="629" xr:uid="{00000000-0005-0000-0000-0000E6030000}"/>
    <cellStyle name="40% - Énfasis4 4 2" xfId="630" xr:uid="{00000000-0005-0000-0000-0000E7030000}"/>
    <cellStyle name="40% - Énfasis4 4_Listado_web" xfId="631" xr:uid="{00000000-0005-0000-0000-0000E8030000}"/>
    <cellStyle name="40% - Énfasis4 5" xfId="632" xr:uid="{00000000-0005-0000-0000-0000E9030000}"/>
    <cellStyle name="40% - Énfasis4 5 2" xfId="633" xr:uid="{00000000-0005-0000-0000-0000EA030000}"/>
    <cellStyle name="40% - Énfasis4 5_Listado_web" xfId="634" xr:uid="{00000000-0005-0000-0000-0000EB030000}"/>
    <cellStyle name="40% - Énfasis4 6" xfId="635" xr:uid="{00000000-0005-0000-0000-0000EC030000}"/>
    <cellStyle name="40% - Énfasis4 6 2" xfId="636" xr:uid="{00000000-0005-0000-0000-0000ED030000}"/>
    <cellStyle name="40% - Énfasis4 6_Listado_web" xfId="637" xr:uid="{00000000-0005-0000-0000-0000EE030000}"/>
    <cellStyle name="40% - Énfasis4 7" xfId="638" xr:uid="{00000000-0005-0000-0000-0000EF030000}"/>
    <cellStyle name="40% - Énfasis4 7 2" xfId="639" xr:uid="{00000000-0005-0000-0000-0000F0030000}"/>
    <cellStyle name="40% - Énfasis4 7_Listado_web" xfId="640" xr:uid="{00000000-0005-0000-0000-0000F1030000}"/>
    <cellStyle name="40% - Énfasis4 8" xfId="641" xr:uid="{00000000-0005-0000-0000-0000F2030000}"/>
    <cellStyle name="40% - Énfasis4 8 2" xfId="642" xr:uid="{00000000-0005-0000-0000-0000F3030000}"/>
    <cellStyle name="40% - Énfasis4 8_Listado_web" xfId="643" xr:uid="{00000000-0005-0000-0000-0000F4030000}"/>
    <cellStyle name="40% - Énfasis4 9" xfId="644" xr:uid="{00000000-0005-0000-0000-0000F5030000}"/>
    <cellStyle name="40% - Énfasis4 9 2" xfId="645" xr:uid="{00000000-0005-0000-0000-0000F6030000}"/>
    <cellStyle name="40% - Énfasis4 9_Listado_web" xfId="646" xr:uid="{00000000-0005-0000-0000-0000F7030000}"/>
    <cellStyle name="40% - Énfasis5" xfId="647" builtinId="47" customBuiltin="1"/>
    <cellStyle name="40% - Énfasis5 10" xfId="648" xr:uid="{00000000-0005-0000-0000-0000F9030000}"/>
    <cellStyle name="40% - Énfasis5 10 2" xfId="649" xr:uid="{00000000-0005-0000-0000-0000FA030000}"/>
    <cellStyle name="40% - Énfasis5 10_Listado_web" xfId="650" xr:uid="{00000000-0005-0000-0000-0000FB030000}"/>
    <cellStyle name="40% - Énfasis5 11" xfId="651" xr:uid="{00000000-0005-0000-0000-0000FC030000}"/>
    <cellStyle name="40% - Énfasis5 11 2" xfId="3339" xr:uid="{00000000-0005-0000-0000-0000FD030000}"/>
    <cellStyle name="40% - Énfasis5 12" xfId="3338" xr:uid="{00000000-0005-0000-0000-0000FE030000}"/>
    <cellStyle name="40% - Énfasis5 12 2" xfId="5880" xr:uid="{00000000-0005-0000-0000-0000FF030000}"/>
    <cellStyle name="40% - Énfasis5 12 3" xfId="6316" xr:uid="{00000000-0005-0000-0000-000000040000}"/>
    <cellStyle name="40% - Énfasis5 2" xfId="652" xr:uid="{00000000-0005-0000-0000-000001040000}"/>
    <cellStyle name="40% - Énfasis5 2 2" xfId="653" xr:uid="{00000000-0005-0000-0000-000002040000}"/>
    <cellStyle name="40% - Énfasis5 2 2 2" xfId="654" xr:uid="{00000000-0005-0000-0000-000003040000}"/>
    <cellStyle name="40% - Énfasis5 2 2 2 2" xfId="655" xr:uid="{00000000-0005-0000-0000-000004040000}"/>
    <cellStyle name="40% - Énfasis5 2 2 2_Listado_web" xfId="656" xr:uid="{00000000-0005-0000-0000-000005040000}"/>
    <cellStyle name="40% - Énfasis5 2 2 3" xfId="657" xr:uid="{00000000-0005-0000-0000-000006040000}"/>
    <cellStyle name="40% - Énfasis5 2 2_Hoja2" xfId="658" xr:uid="{00000000-0005-0000-0000-000007040000}"/>
    <cellStyle name="40% - Énfasis5 2 3" xfId="659" xr:uid="{00000000-0005-0000-0000-000008040000}"/>
    <cellStyle name="40% - Énfasis5 2 3 10" xfId="3340" xr:uid="{00000000-0005-0000-0000-000009040000}"/>
    <cellStyle name="40% - Énfasis5 2 3 2" xfId="660" xr:uid="{00000000-0005-0000-0000-00000A040000}"/>
    <cellStyle name="40% - Énfasis5 2 3 3" xfId="661" xr:uid="{00000000-0005-0000-0000-00000B040000}"/>
    <cellStyle name="40% - Énfasis5 2 3 4" xfId="662" xr:uid="{00000000-0005-0000-0000-00000C040000}"/>
    <cellStyle name="40% - Énfasis5 2 3 5" xfId="663" xr:uid="{00000000-0005-0000-0000-00000D040000}"/>
    <cellStyle name="40% - Énfasis5 2 3 5 2" xfId="664" xr:uid="{00000000-0005-0000-0000-00000E040000}"/>
    <cellStyle name="40% - Énfasis5 2 3 5 2 2" xfId="3342" xr:uid="{00000000-0005-0000-0000-00000F040000}"/>
    <cellStyle name="40% - Énfasis5 2 3 5 2 3" xfId="4829" xr:uid="{00000000-0005-0000-0000-000010040000}"/>
    <cellStyle name="40% - Énfasis5 2 3 5 3" xfId="665" xr:uid="{00000000-0005-0000-0000-000011040000}"/>
    <cellStyle name="40% - Énfasis5 2 3 5 4" xfId="666" xr:uid="{00000000-0005-0000-0000-000012040000}"/>
    <cellStyle name="40% - Énfasis5 2 3 5 4 2" xfId="3343" xr:uid="{00000000-0005-0000-0000-000013040000}"/>
    <cellStyle name="40% - Énfasis5 2 3 5 4 3" xfId="4830" xr:uid="{00000000-0005-0000-0000-000014040000}"/>
    <cellStyle name="40% - Énfasis5 2 3 5 5" xfId="667" xr:uid="{00000000-0005-0000-0000-000015040000}"/>
    <cellStyle name="40% - Énfasis5 2 3 5 5 2" xfId="3344" xr:uid="{00000000-0005-0000-0000-000016040000}"/>
    <cellStyle name="40% - Énfasis5 2 3 5 6" xfId="3341" xr:uid="{00000000-0005-0000-0000-000017040000}"/>
    <cellStyle name="40% - Énfasis5 2 3 5_INST $" xfId="668" xr:uid="{00000000-0005-0000-0000-000018040000}"/>
    <cellStyle name="40% - Énfasis5 2 3 6" xfId="669" xr:uid="{00000000-0005-0000-0000-000019040000}"/>
    <cellStyle name="40% - Énfasis5 2 3 6 2" xfId="670" xr:uid="{00000000-0005-0000-0000-00001A040000}"/>
    <cellStyle name="40% - Énfasis5 2 3 6 2 2" xfId="3346" xr:uid="{00000000-0005-0000-0000-00001B040000}"/>
    <cellStyle name="40% - Énfasis5 2 3 6 2 3" xfId="4831" xr:uid="{00000000-0005-0000-0000-00001C040000}"/>
    <cellStyle name="40% - Énfasis5 2 3 6 3" xfId="671" xr:uid="{00000000-0005-0000-0000-00001D040000}"/>
    <cellStyle name="40% - Énfasis5 2 3 6 4" xfId="672" xr:uid="{00000000-0005-0000-0000-00001E040000}"/>
    <cellStyle name="40% - Énfasis5 2 3 6 4 2" xfId="3347" xr:uid="{00000000-0005-0000-0000-00001F040000}"/>
    <cellStyle name="40% - Énfasis5 2 3 6 4 3" xfId="4832" xr:uid="{00000000-0005-0000-0000-000020040000}"/>
    <cellStyle name="40% - Énfasis5 2 3 6 5" xfId="673" xr:uid="{00000000-0005-0000-0000-000021040000}"/>
    <cellStyle name="40% - Énfasis5 2 3 6 5 2" xfId="3348" xr:uid="{00000000-0005-0000-0000-000022040000}"/>
    <cellStyle name="40% - Énfasis5 2 3 6 6" xfId="3345" xr:uid="{00000000-0005-0000-0000-000023040000}"/>
    <cellStyle name="40% - Énfasis5 2 3 6_INST $" xfId="674" xr:uid="{00000000-0005-0000-0000-000024040000}"/>
    <cellStyle name="40% - Énfasis5 2 3 7" xfId="675" xr:uid="{00000000-0005-0000-0000-000025040000}"/>
    <cellStyle name="40% - Énfasis5 2 3 7 2" xfId="3349" xr:uid="{00000000-0005-0000-0000-000026040000}"/>
    <cellStyle name="40% - Énfasis5 2 3 7 3" xfId="4833" xr:uid="{00000000-0005-0000-0000-000027040000}"/>
    <cellStyle name="40% - Énfasis5 2 3 8" xfId="676" xr:uid="{00000000-0005-0000-0000-000028040000}"/>
    <cellStyle name="40% - Énfasis5 2 3 8 2" xfId="3350" xr:uid="{00000000-0005-0000-0000-000029040000}"/>
    <cellStyle name="40% - Énfasis5 2 3 8 3" xfId="4834" xr:uid="{00000000-0005-0000-0000-00002A040000}"/>
    <cellStyle name="40% - Énfasis5 2 3 9" xfId="677" xr:uid="{00000000-0005-0000-0000-00002B040000}"/>
    <cellStyle name="40% - Énfasis5 2 3 9 2" xfId="3351" xr:uid="{00000000-0005-0000-0000-00002C040000}"/>
    <cellStyle name="40% - Énfasis5 2 3_AVANCE PROTECCIÓN" xfId="678" xr:uid="{00000000-0005-0000-0000-00002D040000}"/>
    <cellStyle name="40% - Énfasis5 2 4" xfId="679" xr:uid="{00000000-0005-0000-0000-00002E040000}"/>
    <cellStyle name="40% - Énfasis5 2 4 2" xfId="680" xr:uid="{00000000-0005-0000-0000-00002F040000}"/>
    <cellStyle name="40% - Énfasis5 2 4_Listado_web" xfId="681" xr:uid="{00000000-0005-0000-0000-000030040000}"/>
    <cellStyle name="40% - Énfasis5 2 5" xfId="682" xr:uid="{00000000-0005-0000-0000-000031040000}"/>
    <cellStyle name="40% - Énfasis5 2_Hoja2" xfId="683" xr:uid="{00000000-0005-0000-0000-000032040000}"/>
    <cellStyle name="40% - Énfasis5 3" xfId="684" xr:uid="{00000000-0005-0000-0000-000033040000}"/>
    <cellStyle name="40% - Énfasis5 3 2" xfId="685" xr:uid="{00000000-0005-0000-0000-000034040000}"/>
    <cellStyle name="40% - Énfasis5 3_Listado_web" xfId="686" xr:uid="{00000000-0005-0000-0000-000035040000}"/>
    <cellStyle name="40% - Énfasis5 4" xfId="687" xr:uid="{00000000-0005-0000-0000-000036040000}"/>
    <cellStyle name="40% - Énfasis5 4 2" xfId="688" xr:uid="{00000000-0005-0000-0000-000037040000}"/>
    <cellStyle name="40% - Énfasis5 4_Listado_web" xfId="689" xr:uid="{00000000-0005-0000-0000-000038040000}"/>
    <cellStyle name="40% - Énfasis5 5" xfId="690" xr:uid="{00000000-0005-0000-0000-000039040000}"/>
    <cellStyle name="40% - Énfasis5 5 2" xfId="691" xr:uid="{00000000-0005-0000-0000-00003A040000}"/>
    <cellStyle name="40% - Énfasis5 5_Listado_web" xfId="692" xr:uid="{00000000-0005-0000-0000-00003B040000}"/>
    <cellStyle name="40% - Énfasis5 6" xfId="693" xr:uid="{00000000-0005-0000-0000-00003C040000}"/>
    <cellStyle name="40% - Énfasis5 6 2" xfId="694" xr:uid="{00000000-0005-0000-0000-00003D040000}"/>
    <cellStyle name="40% - Énfasis5 6_Listado_web" xfId="695" xr:uid="{00000000-0005-0000-0000-00003E040000}"/>
    <cellStyle name="40% - Énfasis5 7" xfId="696" xr:uid="{00000000-0005-0000-0000-00003F040000}"/>
    <cellStyle name="40% - Énfasis5 7 2" xfId="697" xr:uid="{00000000-0005-0000-0000-000040040000}"/>
    <cellStyle name="40% - Énfasis5 7_Listado_web" xfId="698" xr:uid="{00000000-0005-0000-0000-000041040000}"/>
    <cellStyle name="40% - Énfasis5 8" xfId="699" xr:uid="{00000000-0005-0000-0000-000042040000}"/>
    <cellStyle name="40% - Énfasis5 8 2" xfId="700" xr:uid="{00000000-0005-0000-0000-000043040000}"/>
    <cellStyle name="40% - Énfasis5 8_Listado_web" xfId="701" xr:uid="{00000000-0005-0000-0000-000044040000}"/>
    <cellStyle name="40% - Énfasis5 9" xfId="702" xr:uid="{00000000-0005-0000-0000-000045040000}"/>
    <cellStyle name="40% - Énfasis5 9 2" xfId="703" xr:uid="{00000000-0005-0000-0000-000046040000}"/>
    <cellStyle name="40% - Énfasis5 9_Listado_web" xfId="704" xr:uid="{00000000-0005-0000-0000-000047040000}"/>
    <cellStyle name="40% - Énfasis6" xfId="705" builtinId="51" customBuiltin="1"/>
    <cellStyle name="40% - Énfasis6 10" xfId="706" xr:uid="{00000000-0005-0000-0000-000049040000}"/>
    <cellStyle name="40% - Énfasis6 10 2" xfId="707" xr:uid="{00000000-0005-0000-0000-00004A040000}"/>
    <cellStyle name="40% - Énfasis6 10_Listado_web" xfId="708" xr:uid="{00000000-0005-0000-0000-00004B040000}"/>
    <cellStyle name="40% - Énfasis6 11" xfId="709" xr:uid="{00000000-0005-0000-0000-00004C040000}"/>
    <cellStyle name="40% - Énfasis6 11 2" xfId="3353" xr:uid="{00000000-0005-0000-0000-00004D040000}"/>
    <cellStyle name="40% - Énfasis6 12" xfId="3352" xr:uid="{00000000-0005-0000-0000-00004E040000}"/>
    <cellStyle name="40% - Énfasis6 12 2" xfId="5881" xr:uid="{00000000-0005-0000-0000-00004F040000}"/>
    <cellStyle name="40% - Énfasis6 12 3" xfId="6317" xr:uid="{00000000-0005-0000-0000-000050040000}"/>
    <cellStyle name="40% - Énfasis6 2" xfId="710" xr:uid="{00000000-0005-0000-0000-000051040000}"/>
    <cellStyle name="40% - Énfasis6 2 2" xfId="711" xr:uid="{00000000-0005-0000-0000-000052040000}"/>
    <cellStyle name="40% - Énfasis6 2 2 2" xfId="712" xr:uid="{00000000-0005-0000-0000-000053040000}"/>
    <cellStyle name="40% - Énfasis6 2 2 2 2" xfId="713" xr:uid="{00000000-0005-0000-0000-000054040000}"/>
    <cellStyle name="40% - Énfasis6 2 2 2_Listado_web" xfId="714" xr:uid="{00000000-0005-0000-0000-000055040000}"/>
    <cellStyle name="40% - Énfasis6 2 2 3" xfId="715" xr:uid="{00000000-0005-0000-0000-000056040000}"/>
    <cellStyle name="40% - Énfasis6 2 2_Hoja2" xfId="716" xr:uid="{00000000-0005-0000-0000-000057040000}"/>
    <cellStyle name="40% - Énfasis6 2 3" xfId="717" xr:uid="{00000000-0005-0000-0000-000058040000}"/>
    <cellStyle name="40% - Énfasis6 2 3 10" xfId="3354" xr:uid="{00000000-0005-0000-0000-000059040000}"/>
    <cellStyle name="40% - Énfasis6 2 3 2" xfId="718" xr:uid="{00000000-0005-0000-0000-00005A040000}"/>
    <cellStyle name="40% - Énfasis6 2 3 3" xfId="719" xr:uid="{00000000-0005-0000-0000-00005B040000}"/>
    <cellStyle name="40% - Énfasis6 2 3 4" xfId="720" xr:uid="{00000000-0005-0000-0000-00005C040000}"/>
    <cellStyle name="40% - Énfasis6 2 3 5" xfId="721" xr:uid="{00000000-0005-0000-0000-00005D040000}"/>
    <cellStyle name="40% - Énfasis6 2 3 5 2" xfId="722" xr:uid="{00000000-0005-0000-0000-00005E040000}"/>
    <cellStyle name="40% - Énfasis6 2 3 5 2 2" xfId="3356" xr:uid="{00000000-0005-0000-0000-00005F040000}"/>
    <cellStyle name="40% - Énfasis6 2 3 5 2 3" xfId="4836" xr:uid="{00000000-0005-0000-0000-000060040000}"/>
    <cellStyle name="40% - Énfasis6 2 3 5 3" xfId="723" xr:uid="{00000000-0005-0000-0000-000061040000}"/>
    <cellStyle name="40% - Énfasis6 2 3 5 4" xfId="724" xr:uid="{00000000-0005-0000-0000-000062040000}"/>
    <cellStyle name="40% - Énfasis6 2 3 5 4 2" xfId="3357" xr:uid="{00000000-0005-0000-0000-000063040000}"/>
    <cellStyle name="40% - Énfasis6 2 3 5 4 3" xfId="4837" xr:uid="{00000000-0005-0000-0000-000064040000}"/>
    <cellStyle name="40% - Énfasis6 2 3 5 5" xfId="725" xr:uid="{00000000-0005-0000-0000-000065040000}"/>
    <cellStyle name="40% - Énfasis6 2 3 5 5 2" xfId="3358" xr:uid="{00000000-0005-0000-0000-000066040000}"/>
    <cellStyle name="40% - Énfasis6 2 3 5 6" xfId="3355" xr:uid="{00000000-0005-0000-0000-000067040000}"/>
    <cellStyle name="40% - Énfasis6 2 3 5_INST $" xfId="726" xr:uid="{00000000-0005-0000-0000-000068040000}"/>
    <cellStyle name="40% - Énfasis6 2 3 6" xfId="727" xr:uid="{00000000-0005-0000-0000-000069040000}"/>
    <cellStyle name="40% - Énfasis6 2 3 6 2" xfId="728" xr:uid="{00000000-0005-0000-0000-00006A040000}"/>
    <cellStyle name="40% - Énfasis6 2 3 6 2 2" xfId="3360" xr:uid="{00000000-0005-0000-0000-00006B040000}"/>
    <cellStyle name="40% - Énfasis6 2 3 6 2 3" xfId="4838" xr:uid="{00000000-0005-0000-0000-00006C040000}"/>
    <cellStyle name="40% - Énfasis6 2 3 6 3" xfId="729" xr:uid="{00000000-0005-0000-0000-00006D040000}"/>
    <cellStyle name="40% - Énfasis6 2 3 6 4" xfId="730" xr:uid="{00000000-0005-0000-0000-00006E040000}"/>
    <cellStyle name="40% - Énfasis6 2 3 6 4 2" xfId="3361" xr:uid="{00000000-0005-0000-0000-00006F040000}"/>
    <cellStyle name="40% - Énfasis6 2 3 6 4 3" xfId="4839" xr:uid="{00000000-0005-0000-0000-000070040000}"/>
    <cellStyle name="40% - Énfasis6 2 3 6 5" xfId="731" xr:uid="{00000000-0005-0000-0000-000071040000}"/>
    <cellStyle name="40% - Énfasis6 2 3 6 5 2" xfId="3362" xr:uid="{00000000-0005-0000-0000-000072040000}"/>
    <cellStyle name="40% - Énfasis6 2 3 6 6" xfId="3359" xr:uid="{00000000-0005-0000-0000-000073040000}"/>
    <cellStyle name="40% - Énfasis6 2 3 6_INST $" xfId="732" xr:uid="{00000000-0005-0000-0000-000074040000}"/>
    <cellStyle name="40% - Énfasis6 2 3 7" xfId="733" xr:uid="{00000000-0005-0000-0000-000075040000}"/>
    <cellStyle name="40% - Énfasis6 2 3 7 2" xfId="3363" xr:uid="{00000000-0005-0000-0000-000076040000}"/>
    <cellStyle name="40% - Énfasis6 2 3 7 3" xfId="4840" xr:uid="{00000000-0005-0000-0000-000077040000}"/>
    <cellStyle name="40% - Énfasis6 2 3 8" xfId="734" xr:uid="{00000000-0005-0000-0000-000078040000}"/>
    <cellStyle name="40% - Énfasis6 2 3 8 2" xfId="3364" xr:uid="{00000000-0005-0000-0000-000079040000}"/>
    <cellStyle name="40% - Énfasis6 2 3 8 3" xfId="4841" xr:uid="{00000000-0005-0000-0000-00007A040000}"/>
    <cellStyle name="40% - Énfasis6 2 3 9" xfId="735" xr:uid="{00000000-0005-0000-0000-00007B040000}"/>
    <cellStyle name="40% - Énfasis6 2 3 9 2" xfId="3365" xr:uid="{00000000-0005-0000-0000-00007C040000}"/>
    <cellStyle name="40% - Énfasis6 2 3_AVANCE PROTECCIÓN" xfId="736" xr:uid="{00000000-0005-0000-0000-00007D040000}"/>
    <cellStyle name="40% - Énfasis6 2 4" xfId="737" xr:uid="{00000000-0005-0000-0000-00007E040000}"/>
    <cellStyle name="40% - Énfasis6 2 4 2" xfId="738" xr:uid="{00000000-0005-0000-0000-00007F040000}"/>
    <cellStyle name="40% - Énfasis6 2 4_Listado_web" xfId="739" xr:uid="{00000000-0005-0000-0000-000080040000}"/>
    <cellStyle name="40% - Énfasis6 2 5" xfId="740" xr:uid="{00000000-0005-0000-0000-000081040000}"/>
    <cellStyle name="40% - Énfasis6 2_Hoja2" xfId="741" xr:uid="{00000000-0005-0000-0000-000082040000}"/>
    <cellStyle name="40% - Énfasis6 3" xfId="742" xr:uid="{00000000-0005-0000-0000-000083040000}"/>
    <cellStyle name="40% - Énfasis6 3 2" xfId="743" xr:uid="{00000000-0005-0000-0000-000084040000}"/>
    <cellStyle name="40% - Énfasis6 3_Listado_web" xfId="744" xr:uid="{00000000-0005-0000-0000-000085040000}"/>
    <cellStyle name="40% - Énfasis6 4" xfId="745" xr:uid="{00000000-0005-0000-0000-000086040000}"/>
    <cellStyle name="40% - Énfasis6 4 2" xfId="746" xr:uid="{00000000-0005-0000-0000-000087040000}"/>
    <cellStyle name="40% - Énfasis6 4_Listado_web" xfId="747" xr:uid="{00000000-0005-0000-0000-000088040000}"/>
    <cellStyle name="40% - Énfasis6 5" xfId="748" xr:uid="{00000000-0005-0000-0000-000089040000}"/>
    <cellStyle name="40% - Énfasis6 5 2" xfId="749" xr:uid="{00000000-0005-0000-0000-00008A040000}"/>
    <cellStyle name="40% - Énfasis6 5_Listado_web" xfId="750" xr:uid="{00000000-0005-0000-0000-00008B040000}"/>
    <cellStyle name="40% - Énfasis6 6" xfId="751" xr:uid="{00000000-0005-0000-0000-00008C040000}"/>
    <cellStyle name="40% - Énfasis6 6 2" xfId="752" xr:uid="{00000000-0005-0000-0000-00008D040000}"/>
    <cellStyle name="40% - Énfasis6 6_Listado_web" xfId="753" xr:uid="{00000000-0005-0000-0000-00008E040000}"/>
    <cellStyle name="40% - Énfasis6 7" xfId="754" xr:uid="{00000000-0005-0000-0000-00008F040000}"/>
    <cellStyle name="40% - Énfasis6 7 2" xfId="755" xr:uid="{00000000-0005-0000-0000-000090040000}"/>
    <cellStyle name="40% - Énfasis6 7_Listado_web" xfId="756" xr:uid="{00000000-0005-0000-0000-000091040000}"/>
    <cellStyle name="40% - Énfasis6 8" xfId="757" xr:uid="{00000000-0005-0000-0000-000092040000}"/>
    <cellStyle name="40% - Énfasis6 8 2" xfId="758" xr:uid="{00000000-0005-0000-0000-000093040000}"/>
    <cellStyle name="40% - Énfasis6 8_Listado_web" xfId="759" xr:uid="{00000000-0005-0000-0000-000094040000}"/>
    <cellStyle name="40% - Énfasis6 9" xfId="760" xr:uid="{00000000-0005-0000-0000-000095040000}"/>
    <cellStyle name="40% - Énfasis6 9 2" xfId="761" xr:uid="{00000000-0005-0000-0000-000096040000}"/>
    <cellStyle name="40% - Énfasis6 9_Listado_web" xfId="762" xr:uid="{00000000-0005-0000-0000-000097040000}"/>
    <cellStyle name="60% - Énfasis1" xfId="763" builtinId="32" customBuiltin="1"/>
    <cellStyle name="60% - Énfasis1 10" xfId="764" xr:uid="{00000000-0005-0000-0000-000099040000}"/>
    <cellStyle name="60% - Énfasis1 10 2" xfId="3367" xr:uid="{00000000-0005-0000-0000-00009A040000}"/>
    <cellStyle name="60% - Énfasis1 11" xfId="765" xr:uid="{00000000-0005-0000-0000-00009B040000}"/>
    <cellStyle name="60% - Énfasis1 11 2" xfId="3368" xr:uid="{00000000-0005-0000-0000-00009C040000}"/>
    <cellStyle name="60% - Énfasis1 12" xfId="3366" xr:uid="{00000000-0005-0000-0000-00009D040000}"/>
    <cellStyle name="60% - Énfasis1 2" xfId="766" xr:uid="{00000000-0005-0000-0000-00009E040000}"/>
    <cellStyle name="60% - Énfasis1 2 2" xfId="767" xr:uid="{00000000-0005-0000-0000-00009F040000}"/>
    <cellStyle name="60% - Énfasis1 2 2 2" xfId="3370" xr:uid="{00000000-0005-0000-0000-0000A0040000}"/>
    <cellStyle name="60% - Énfasis1 2 3" xfId="768" xr:uid="{00000000-0005-0000-0000-0000A1040000}"/>
    <cellStyle name="60% - Énfasis1 2 3 10" xfId="3371" xr:uid="{00000000-0005-0000-0000-0000A2040000}"/>
    <cellStyle name="60% - Énfasis1 2 3 2" xfId="769" xr:uid="{00000000-0005-0000-0000-0000A3040000}"/>
    <cellStyle name="60% - Énfasis1 2 3 3" xfId="770" xr:uid="{00000000-0005-0000-0000-0000A4040000}"/>
    <cellStyle name="60% - Énfasis1 2 3 4" xfId="771" xr:uid="{00000000-0005-0000-0000-0000A5040000}"/>
    <cellStyle name="60% - Énfasis1 2 3 5" xfId="772" xr:uid="{00000000-0005-0000-0000-0000A6040000}"/>
    <cellStyle name="60% - Énfasis1 2 3 5 2" xfId="773" xr:uid="{00000000-0005-0000-0000-0000A7040000}"/>
    <cellStyle name="60% - Énfasis1 2 3 5 2 2" xfId="3373" xr:uid="{00000000-0005-0000-0000-0000A8040000}"/>
    <cellStyle name="60% - Énfasis1 2 3 5 2 3" xfId="4842" xr:uid="{00000000-0005-0000-0000-0000A9040000}"/>
    <cellStyle name="60% - Énfasis1 2 3 5 3" xfId="774" xr:uid="{00000000-0005-0000-0000-0000AA040000}"/>
    <cellStyle name="60% - Énfasis1 2 3 5 4" xfId="775" xr:uid="{00000000-0005-0000-0000-0000AB040000}"/>
    <cellStyle name="60% - Énfasis1 2 3 5 4 2" xfId="3374" xr:uid="{00000000-0005-0000-0000-0000AC040000}"/>
    <cellStyle name="60% - Énfasis1 2 3 5 4 3" xfId="4843" xr:uid="{00000000-0005-0000-0000-0000AD040000}"/>
    <cellStyle name="60% - Énfasis1 2 3 5 5" xfId="776" xr:uid="{00000000-0005-0000-0000-0000AE040000}"/>
    <cellStyle name="60% - Énfasis1 2 3 5 5 2" xfId="3375" xr:uid="{00000000-0005-0000-0000-0000AF040000}"/>
    <cellStyle name="60% - Énfasis1 2 3 5 6" xfId="3372" xr:uid="{00000000-0005-0000-0000-0000B0040000}"/>
    <cellStyle name="60% - Énfasis1 2 3 5_INST $" xfId="777" xr:uid="{00000000-0005-0000-0000-0000B1040000}"/>
    <cellStyle name="60% - Énfasis1 2 3 6" xfId="778" xr:uid="{00000000-0005-0000-0000-0000B2040000}"/>
    <cellStyle name="60% - Énfasis1 2 3 6 2" xfId="779" xr:uid="{00000000-0005-0000-0000-0000B3040000}"/>
    <cellStyle name="60% - Énfasis1 2 3 6 2 2" xfId="3377" xr:uid="{00000000-0005-0000-0000-0000B4040000}"/>
    <cellStyle name="60% - Énfasis1 2 3 6 2 3" xfId="4844" xr:uid="{00000000-0005-0000-0000-0000B5040000}"/>
    <cellStyle name="60% - Énfasis1 2 3 6 3" xfId="780" xr:uid="{00000000-0005-0000-0000-0000B6040000}"/>
    <cellStyle name="60% - Énfasis1 2 3 6 4" xfId="781" xr:uid="{00000000-0005-0000-0000-0000B7040000}"/>
    <cellStyle name="60% - Énfasis1 2 3 6 4 2" xfId="3378" xr:uid="{00000000-0005-0000-0000-0000B8040000}"/>
    <cellStyle name="60% - Énfasis1 2 3 6 4 3" xfId="4845" xr:uid="{00000000-0005-0000-0000-0000B9040000}"/>
    <cellStyle name="60% - Énfasis1 2 3 6 5" xfId="782" xr:uid="{00000000-0005-0000-0000-0000BA040000}"/>
    <cellStyle name="60% - Énfasis1 2 3 6 5 2" xfId="3379" xr:uid="{00000000-0005-0000-0000-0000BB040000}"/>
    <cellStyle name="60% - Énfasis1 2 3 6 6" xfId="3376" xr:uid="{00000000-0005-0000-0000-0000BC040000}"/>
    <cellStyle name="60% - Énfasis1 2 3 6_INST $" xfId="783" xr:uid="{00000000-0005-0000-0000-0000BD040000}"/>
    <cellStyle name="60% - Énfasis1 2 3 7" xfId="784" xr:uid="{00000000-0005-0000-0000-0000BE040000}"/>
    <cellStyle name="60% - Énfasis1 2 3 7 2" xfId="3380" xr:uid="{00000000-0005-0000-0000-0000BF040000}"/>
    <cellStyle name="60% - Énfasis1 2 3 7 3" xfId="4846" xr:uid="{00000000-0005-0000-0000-0000C0040000}"/>
    <cellStyle name="60% - Énfasis1 2 3 8" xfId="785" xr:uid="{00000000-0005-0000-0000-0000C1040000}"/>
    <cellStyle name="60% - Énfasis1 2 3 8 2" xfId="3381" xr:uid="{00000000-0005-0000-0000-0000C2040000}"/>
    <cellStyle name="60% - Énfasis1 2 3 8 3" xfId="4847" xr:uid="{00000000-0005-0000-0000-0000C3040000}"/>
    <cellStyle name="60% - Énfasis1 2 3 9" xfId="786" xr:uid="{00000000-0005-0000-0000-0000C4040000}"/>
    <cellStyle name="60% - Énfasis1 2 3 9 2" xfId="3382" xr:uid="{00000000-0005-0000-0000-0000C5040000}"/>
    <cellStyle name="60% - Énfasis1 2 3_AVANCE PROTECCIÓN" xfId="787" xr:uid="{00000000-0005-0000-0000-0000C6040000}"/>
    <cellStyle name="60% - Énfasis1 2 4" xfId="3369" xr:uid="{00000000-0005-0000-0000-0000C7040000}"/>
    <cellStyle name="60% - Énfasis1 2_Listado_web" xfId="788" xr:uid="{00000000-0005-0000-0000-0000C8040000}"/>
    <cellStyle name="60% - Énfasis1 3" xfId="789" xr:uid="{00000000-0005-0000-0000-0000C9040000}"/>
    <cellStyle name="60% - Énfasis1 3 2" xfId="3383" xr:uid="{00000000-0005-0000-0000-0000CA040000}"/>
    <cellStyle name="60% - Énfasis1 4" xfId="790" xr:uid="{00000000-0005-0000-0000-0000CB040000}"/>
    <cellStyle name="60% - Énfasis1 4 2" xfId="3384" xr:uid="{00000000-0005-0000-0000-0000CC040000}"/>
    <cellStyle name="60% - Énfasis1 5" xfId="791" xr:uid="{00000000-0005-0000-0000-0000CD040000}"/>
    <cellStyle name="60% - Énfasis1 5 2" xfId="3385" xr:uid="{00000000-0005-0000-0000-0000CE040000}"/>
    <cellStyle name="60% - Énfasis1 6" xfId="792" xr:uid="{00000000-0005-0000-0000-0000CF040000}"/>
    <cellStyle name="60% - Énfasis1 6 2" xfId="3386" xr:uid="{00000000-0005-0000-0000-0000D0040000}"/>
    <cellStyle name="60% - Énfasis1 7" xfId="793" xr:uid="{00000000-0005-0000-0000-0000D1040000}"/>
    <cellStyle name="60% - Énfasis1 7 2" xfId="3387" xr:uid="{00000000-0005-0000-0000-0000D2040000}"/>
    <cellStyle name="60% - Énfasis1 8" xfId="794" xr:uid="{00000000-0005-0000-0000-0000D3040000}"/>
    <cellStyle name="60% - Énfasis1 8 2" xfId="3388" xr:uid="{00000000-0005-0000-0000-0000D4040000}"/>
    <cellStyle name="60% - Énfasis1 9" xfId="795" xr:uid="{00000000-0005-0000-0000-0000D5040000}"/>
    <cellStyle name="60% - Énfasis1 9 2" xfId="3389" xr:uid="{00000000-0005-0000-0000-0000D6040000}"/>
    <cellStyle name="60% - Énfasis2" xfId="796" builtinId="36" customBuiltin="1"/>
    <cellStyle name="60% - Énfasis2 10" xfId="797" xr:uid="{00000000-0005-0000-0000-0000D8040000}"/>
    <cellStyle name="60% - Énfasis2 10 2" xfId="3391" xr:uid="{00000000-0005-0000-0000-0000D9040000}"/>
    <cellStyle name="60% - Énfasis2 11" xfId="798" xr:uid="{00000000-0005-0000-0000-0000DA040000}"/>
    <cellStyle name="60% - Énfasis2 11 2" xfId="3392" xr:uid="{00000000-0005-0000-0000-0000DB040000}"/>
    <cellStyle name="60% - Énfasis2 12" xfId="3390" xr:uid="{00000000-0005-0000-0000-0000DC040000}"/>
    <cellStyle name="60% - Énfasis2 2" xfId="799" xr:uid="{00000000-0005-0000-0000-0000DD040000}"/>
    <cellStyle name="60% - Énfasis2 2 2" xfId="800" xr:uid="{00000000-0005-0000-0000-0000DE040000}"/>
    <cellStyle name="60% - Énfasis2 2 2 2" xfId="3394" xr:uid="{00000000-0005-0000-0000-0000DF040000}"/>
    <cellStyle name="60% - Énfasis2 2 3" xfId="801" xr:uid="{00000000-0005-0000-0000-0000E0040000}"/>
    <cellStyle name="60% - Énfasis2 2 3 10" xfId="3395" xr:uid="{00000000-0005-0000-0000-0000E1040000}"/>
    <cellStyle name="60% - Énfasis2 2 3 2" xfId="802" xr:uid="{00000000-0005-0000-0000-0000E2040000}"/>
    <cellStyle name="60% - Énfasis2 2 3 3" xfId="803" xr:uid="{00000000-0005-0000-0000-0000E3040000}"/>
    <cellStyle name="60% - Énfasis2 2 3 4" xfId="804" xr:uid="{00000000-0005-0000-0000-0000E4040000}"/>
    <cellStyle name="60% - Énfasis2 2 3 5" xfId="805" xr:uid="{00000000-0005-0000-0000-0000E5040000}"/>
    <cellStyle name="60% - Énfasis2 2 3 5 2" xfId="806" xr:uid="{00000000-0005-0000-0000-0000E6040000}"/>
    <cellStyle name="60% - Énfasis2 2 3 5 2 2" xfId="3397" xr:uid="{00000000-0005-0000-0000-0000E7040000}"/>
    <cellStyle name="60% - Énfasis2 2 3 5 2 3" xfId="4849" xr:uid="{00000000-0005-0000-0000-0000E8040000}"/>
    <cellStyle name="60% - Énfasis2 2 3 5 3" xfId="807" xr:uid="{00000000-0005-0000-0000-0000E9040000}"/>
    <cellStyle name="60% - Énfasis2 2 3 5 4" xfId="808" xr:uid="{00000000-0005-0000-0000-0000EA040000}"/>
    <cellStyle name="60% - Énfasis2 2 3 5 4 2" xfId="3398" xr:uid="{00000000-0005-0000-0000-0000EB040000}"/>
    <cellStyle name="60% - Énfasis2 2 3 5 4 3" xfId="4850" xr:uid="{00000000-0005-0000-0000-0000EC040000}"/>
    <cellStyle name="60% - Énfasis2 2 3 5 5" xfId="809" xr:uid="{00000000-0005-0000-0000-0000ED040000}"/>
    <cellStyle name="60% - Énfasis2 2 3 5 5 2" xfId="3399" xr:uid="{00000000-0005-0000-0000-0000EE040000}"/>
    <cellStyle name="60% - Énfasis2 2 3 5 6" xfId="3396" xr:uid="{00000000-0005-0000-0000-0000EF040000}"/>
    <cellStyle name="60% - Énfasis2 2 3 5_INST $" xfId="810" xr:uid="{00000000-0005-0000-0000-0000F0040000}"/>
    <cellStyle name="60% - Énfasis2 2 3 6" xfId="811" xr:uid="{00000000-0005-0000-0000-0000F1040000}"/>
    <cellStyle name="60% - Énfasis2 2 3 6 2" xfId="812" xr:uid="{00000000-0005-0000-0000-0000F2040000}"/>
    <cellStyle name="60% - Énfasis2 2 3 6 2 2" xfId="3401" xr:uid="{00000000-0005-0000-0000-0000F3040000}"/>
    <cellStyle name="60% - Énfasis2 2 3 6 2 3" xfId="4851" xr:uid="{00000000-0005-0000-0000-0000F4040000}"/>
    <cellStyle name="60% - Énfasis2 2 3 6 3" xfId="813" xr:uid="{00000000-0005-0000-0000-0000F5040000}"/>
    <cellStyle name="60% - Énfasis2 2 3 6 4" xfId="814" xr:uid="{00000000-0005-0000-0000-0000F6040000}"/>
    <cellStyle name="60% - Énfasis2 2 3 6 4 2" xfId="3402" xr:uid="{00000000-0005-0000-0000-0000F7040000}"/>
    <cellStyle name="60% - Énfasis2 2 3 6 4 3" xfId="4852" xr:uid="{00000000-0005-0000-0000-0000F8040000}"/>
    <cellStyle name="60% - Énfasis2 2 3 6 5" xfId="815" xr:uid="{00000000-0005-0000-0000-0000F9040000}"/>
    <cellStyle name="60% - Énfasis2 2 3 6 5 2" xfId="3403" xr:uid="{00000000-0005-0000-0000-0000FA040000}"/>
    <cellStyle name="60% - Énfasis2 2 3 6 6" xfId="3400" xr:uid="{00000000-0005-0000-0000-0000FB040000}"/>
    <cellStyle name="60% - Énfasis2 2 3 6_INST $" xfId="816" xr:uid="{00000000-0005-0000-0000-0000FC040000}"/>
    <cellStyle name="60% - Énfasis2 2 3 7" xfId="817" xr:uid="{00000000-0005-0000-0000-0000FD040000}"/>
    <cellStyle name="60% - Énfasis2 2 3 7 2" xfId="3404" xr:uid="{00000000-0005-0000-0000-0000FE040000}"/>
    <cellStyle name="60% - Énfasis2 2 3 7 3" xfId="4853" xr:uid="{00000000-0005-0000-0000-0000FF040000}"/>
    <cellStyle name="60% - Énfasis2 2 3 8" xfId="818" xr:uid="{00000000-0005-0000-0000-000000050000}"/>
    <cellStyle name="60% - Énfasis2 2 3 8 2" xfId="3405" xr:uid="{00000000-0005-0000-0000-000001050000}"/>
    <cellStyle name="60% - Énfasis2 2 3 8 3" xfId="4854" xr:uid="{00000000-0005-0000-0000-000002050000}"/>
    <cellStyle name="60% - Énfasis2 2 3 9" xfId="819" xr:uid="{00000000-0005-0000-0000-000003050000}"/>
    <cellStyle name="60% - Énfasis2 2 3 9 2" xfId="3406" xr:uid="{00000000-0005-0000-0000-000004050000}"/>
    <cellStyle name="60% - Énfasis2 2 3_AVANCE PROTECCIÓN" xfId="820" xr:uid="{00000000-0005-0000-0000-000005050000}"/>
    <cellStyle name="60% - Énfasis2 2 4" xfId="3393" xr:uid="{00000000-0005-0000-0000-000006050000}"/>
    <cellStyle name="60% - Énfasis2 2_Listado_web" xfId="821" xr:uid="{00000000-0005-0000-0000-000007050000}"/>
    <cellStyle name="60% - Énfasis2 3" xfId="822" xr:uid="{00000000-0005-0000-0000-000008050000}"/>
    <cellStyle name="60% - Énfasis2 3 2" xfId="3407" xr:uid="{00000000-0005-0000-0000-000009050000}"/>
    <cellStyle name="60% - Énfasis2 4" xfId="823" xr:uid="{00000000-0005-0000-0000-00000A050000}"/>
    <cellStyle name="60% - Énfasis2 4 2" xfId="3408" xr:uid="{00000000-0005-0000-0000-00000B050000}"/>
    <cellStyle name="60% - Énfasis2 5" xfId="824" xr:uid="{00000000-0005-0000-0000-00000C050000}"/>
    <cellStyle name="60% - Énfasis2 5 2" xfId="3409" xr:uid="{00000000-0005-0000-0000-00000D050000}"/>
    <cellStyle name="60% - Énfasis2 6" xfId="825" xr:uid="{00000000-0005-0000-0000-00000E050000}"/>
    <cellStyle name="60% - Énfasis2 6 2" xfId="3410" xr:uid="{00000000-0005-0000-0000-00000F050000}"/>
    <cellStyle name="60% - Énfasis2 7" xfId="826" xr:uid="{00000000-0005-0000-0000-000010050000}"/>
    <cellStyle name="60% - Énfasis2 7 2" xfId="3411" xr:uid="{00000000-0005-0000-0000-000011050000}"/>
    <cellStyle name="60% - Énfasis2 8" xfId="827" xr:uid="{00000000-0005-0000-0000-000012050000}"/>
    <cellStyle name="60% - Énfasis2 8 2" xfId="3412" xr:uid="{00000000-0005-0000-0000-000013050000}"/>
    <cellStyle name="60% - Énfasis2 9" xfId="828" xr:uid="{00000000-0005-0000-0000-000014050000}"/>
    <cellStyle name="60% - Énfasis2 9 2" xfId="3413" xr:uid="{00000000-0005-0000-0000-000015050000}"/>
    <cellStyle name="60% - Énfasis3" xfId="829" builtinId="40" customBuiltin="1"/>
    <cellStyle name="60% - Énfasis3 10" xfId="830" xr:uid="{00000000-0005-0000-0000-000017050000}"/>
    <cellStyle name="60% - Énfasis3 10 2" xfId="3415" xr:uid="{00000000-0005-0000-0000-000018050000}"/>
    <cellStyle name="60% - Énfasis3 11" xfId="831" xr:uid="{00000000-0005-0000-0000-000019050000}"/>
    <cellStyle name="60% - Énfasis3 11 2" xfId="3416" xr:uid="{00000000-0005-0000-0000-00001A050000}"/>
    <cellStyle name="60% - Énfasis3 12" xfId="832" xr:uid="{00000000-0005-0000-0000-00001B050000}"/>
    <cellStyle name="60% - Énfasis3 12 2" xfId="3417" xr:uid="{00000000-0005-0000-0000-00001C050000}"/>
    <cellStyle name="60% - Énfasis3 13" xfId="833" xr:uid="{00000000-0005-0000-0000-00001D050000}"/>
    <cellStyle name="60% - Énfasis3 13 2" xfId="3418" xr:uid="{00000000-0005-0000-0000-00001E050000}"/>
    <cellStyle name="60% - Énfasis3 14" xfId="834" xr:uid="{00000000-0005-0000-0000-00001F050000}"/>
    <cellStyle name="60% - Énfasis3 14 2" xfId="3419" xr:uid="{00000000-0005-0000-0000-000020050000}"/>
    <cellStyle name="60% - Énfasis3 15" xfId="835" xr:uid="{00000000-0005-0000-0000-000021050000}"/>
    <cellStyle name="60% - Énfasis3 15 2" xfId="3420" xr:uid="{00000000-0005-0000-0000-000022050000}"/>
    <cellStyle name="60% - Énfasis3 16" xfId="836" xr:uid="{00000000-0005-0000-0000-000023050000}"/>
    <cellStyle name="60% - Énfasis3 16 2" xfId="3421" xr:uid="{00000000-0005-0000-0000-000024050000}"/>
    <cellStyle name="60% - Énfasis3 17" xfId="837" xr:uid="{00000000-0005-0000-0000-000025050000}"/>
    <cellStyle name="60% - Énfasis3 17 2" xfId="3422" xr:uid="{00000000-0005-0000-0000-000026050000}"/>
    <cellStyle name="60% - Énfasis3 18" xfId="3414" xr:uid="{00000000-0005-0000-0000-000027050000}"/>
    <cellStyle name="60% - Énfasis3 2" xfId="838" xr:uid="{00000000-0005-0000-0000-000028050000}"/>
    <cellStyle name="60% - Énfasis3 2 2" xfId="839" xr:uid="{00000000-0005-0000-0000-000029050000}"/>
    <cellStyle name="60% - Énfasis3 2 2 2" xfId="3424" xr:uid="{00000000-0005-0000-0000-00002A050000}"/>
    <cellStyle name="60% - Énfasis3 2 3" xfId="840" xr:uid="{00000000-0005-0000-0000-00002B050000}"/>
    <cellStyle name="60% - Énfasis3 2 3 10" xfId="3425" xr:uid="{00000000-0005-0000-0000-00002C050000}"/>
    <cellStyle name="60% - Énfasis3 2 3 2" xfId="841" xr:uid="{00000000-0005-0000-0000-00002D050000}"/>
    <cellStyle name="60% - Énfasis3 2 3 3" xfId="842" xr:uid="{00000000-0005-0000-0000-00002E050000}"/>
    <cellStyle name="60% - Énfasis3 2 3 4" xfId="843" xr:uid="{00000000-0005-0000-0000-00002F050000}"/>
    <cellStyle name="60% - Énfasis3 2 3 5" xfId="844" xr:uid="{00000000-0005-0000-0000-000030050000}"/>
    <cellStyle name="60% - Énfasis3 2 3 5 2" xfId="845" xr:uid="{00000000-0005-0000-0000-000031050000}"/>
    <cellStyle name="60% - Énfasis3 2 3 5 2 2" xfId="3427" xr:uid="{00000000-0005-0000-0000-000032050000}"/>
    <cellStyle name="60% - Énfasis3 2 3 5 2 3" xfId="4855" xr:uid="{00000000-0005-0000-0000-000033050000}"/>
    <cellStyle name="60% - Énfasis3 2 3 5 3" xfId="846" xr:uid="{00000000-0005-0000-0000-000034050000}"/>
    <cellStyle name="60% - Énfasis3 2 3 5 4" xfId="847" xr:uid="{00000000-0005-0000-0000-000035050000}"/>
    <cellStyle name="60% - Énfasis3 2 3 5 4 2" xfId="3428" xr:uid="{00000000-0005-0000-0000-000036050000}"/>
    <cellStyle name="60% - Énfasis3 2 3 5 4 3" xfId="4856" xr:uid="{00000000-0005-0000-0000-000037050000}"/>
    <cellStyle name="60% - Énfasis3 2 3 5 5" xfId="848" xr:uid="{00000000-0005-0000-0000-000038050000}"/>
    <cellStyle name="60% - Énfasis3 2 3 5 5 2" xfId="3429" xr:uid="{00000000-0005-0000-0000-000039050000}"/>
    <cellStyle name="60% - Énfasis3 2 3 5 6" xfId="3426" xr:uid="{00000000-0005-0000-0000-00003A050000}"/>
    <cellStyle name="60% - Énfasis3 2 3 5_INST $" xfId="849" xr:uid="{00000000-0005-0000-0000-00003B050000}"/>
    <cellStyle name="60% - Énfasis3 2 3 6" xfId="850" xr:uid="{00000000-0005-0000-0000-00003C050000}"/>
    <cellStyle name="60% - Énfasis3 2 3 6 2" xfId="851" xr:uid="{00000000-0005-0000-0000-00003D050000}"/>
    <cellStyle name="60% - Énfasis3 2 3 6 2 2" xfId="3431" xr:uid="{00000000-0005-0000-0000-00003E050000}"/>
    <cellStyle name="60% - Énfasis3 2 3 6 2 3" xfId="4857" xr:uid="{00000000-0005-0000-0000-00003F050000}"/>
    <cellStyle name="60% - Énfasis3 2 3 6 3" xfId="852" xr:uid="{00000000-0005-0000-0000-000040050000}"/>
    <cellStyle name="60% - Énfasis3 2 3 6 4" xfId="853" xr:uid="{00000000-0005-0000-0000-000041050000}"/>
    <cellStyle name="60% - Énfasis3 2 3 6 4 2" xfId="3432" xr:uid="{00000000-0005-0000-0000-000042050000}"/>
    <cellStyle name="60% - Énfasis3 2 3 6 4 3" xfId="4858" xr:uid="{00000000-0005-0000-0000-000043050000}"/>
    <cellStyle name="60% - Énfasis3 2 3 6 5" xfId="854" xr:uid="{00000000-0005-0000-0000-000044050000}"/>
    <cellStyle name="60% - Énfasis3 2 3 6 5 2" xfId="3433" xr:uid="{00000000-0005-0000-0000-000045050000}"/>
    <cellStyle name="60% - Énfasis3 2 3 6 6" xfId="3430" xr:uid="{00000000-0005-0000-0000-000046050000}"/>
    <cellStyle name="60% - Énfasis3 2 3 6_INST $" xfId="855" xr:uid="{00000000-0005-0000-0000-000047050000}"/>
    <cellStyle name="60% - Énfasis3 2 3 7" xfId="856" xr:uid="{00000000-0005-0000-0000-000048050000}"/>
    <cellStyle name="60% - Énfasis3 2 3 7 2" xfId="3434" xr:uid="{00000000-0005-0000-0000-000049050000}"/>
    <cellStyle name="60% - Énfasis3 2 3 7 3" xfId="4859" xr:uid="{00000000-0005-0000-0000-00004A050000}"/>
    <cellStyle name="60% - Énfasis3 2 3 8" xfId="857" xr:uid="{00000000-0005-0000-0000-00004B050000}"/>
    <cellStyle name="60% - Énfasis3 2 3 8 2" xfId="3435" xr:uid="{00000000-0005-0000-0000-00004C050000}"/>
    <cellStyle name="60% - Énfasis3 2 3 8 3" xfId="4860" xr:uid="{00000000-0005-0000-0000-00004D050000}"/>
    <cellStyle name="60% - Énfasis3 2 3 9" xfId="858" xr:uid="{00000000-0005-0000-0000-00004E050000}"/>
    <cellStyle name="60% - Énfasis3 2 3 9 2" xfId="3436" xr:uid="{00000000-0005-0000-0000-00004F050000}"/>
    <cellStyle name="60% - Énfasis3 2 3_AVANCE PROTECCIÓN" xfId="859" xr:uid="{00000000-0005-0000-0000-000050050000}"/>
    <cellStyle name="60% - Énfasis3 2 4" xfId="860" xr:uid="{00000000-0005-0000-0000-000051050000}"/>
    <cellStyle name="60% - Énfasis3 2 4 2" xfId="3437" xr:uid="{00000000-0005-0000-0000-000052050000}"/>
    <cellStyle name="60% - Énfasis3 2 5" xfId="861" xr:uid="{00000000-0005-0000-0000-000053050000}"/>
    <cellStyle name="60% - Énfasis3 2 5 2" xfId="3438" xr:uid="{00000000-0005-0000-0000-000054050000}"/>
    <cellStyle name="60% - Énfasis3 2 6" xfId="862" xr:uid="{00000000-0005-0000-0000-000055050000}"/>
    <cellStyle name="60% - Énfasis3 2 6 2" xfId="3439" xr:uid="{00000000-0005-0000-0000-000056050000}"/>
    <cellStyle name="60% - Énfasis3 2 7" xfId="3423" xr:uid="{00000000-0005-0000-0000-000057050000}"/>
    <cellStyle name="60% - Énfasis3 2_Listado_web" xfId="863" xr:uid="{00000000-0005-0000-0000-000058050000}"/>
    <cellStyle name="60% - Énfasis3 3" xfId="864" xr:uid="{00000000-0005-0000-0000-000059050000}"/>
    <cellStyle name="60% - Énfasis3 3 2" xfId="3440" xr:uid="{00000000-0005-0000-0000-00005A050000}"/>
    <cellStyle name="60% - Énfasis3 4" xfId="865" xr:uid="{00000000-0005-0000-0000-00005B050000}"/>
    <cellStyle name="60% - Énfasis3 4 2" xfId="3441" xr:uid="{00000000-0005-0000-0000-00005C050000}"/>
    <cellStyle name="60% - Énfasis3 5" xfId="866" xr:uid="{00000000-0005-0000-0000-00005D050000}"/>
    <cellStyle name="60% - Énfasis3 5 2" xfId="3442" xr:uid="{00000000-0005-0000-0000-00005E050000}"/>
    <cellStyle name="60% - Énfasis3 6" xfId="867" xr:uid="{00000000-0005-0000-0000-00005F050000}"/>
    <cellStyle name="60% - Énfasis3 6 2" xfId="3443" xr:uid="{00000000-0005-0000-0000-000060050000}"/>
    <cellStyle name="60% - Énfasis3 7" xfId="868" xr:uid="{00000000-0005-0000-0000-000061050000}"/>
    <cellStyle name="60% - Énfasis3 7 2" xfId="3444" xr:uid="{00000000-0005-0000-0000-000062050000}"/>
    <cellStyle name="60% - Énfasis3 8" xfId="869" xr:uid="{00000000-0005-0000-0000-000063050000}"/>
    <cellStyle name="60% - Énfasis3 8 2" xfId="3445" xr:uid="{00000000-0005-0000-0000-000064050000}"/>
    <cellStyle name="60% - Énfasis3 9" xfId="870" xr:uid="{00000000-0005-0000-0000-000065050000}"/>
    <cellStyle name="60% - Énfasis3 9 2" xfId="3446" xr:uid="{00000000-0005-0000-0000-000066050000}"/>
    <cellStyle name="60% - Énfasis4" xfId="871" builtinId="44" customBuiltin="1"/>
    <cellStyle name="60% - Énfasis4 10" xfId="872" xr:uid="{00000000-0005-0000-0000-000068050000}"/>
    <cellStyle name="60% - Énfasis4 10 2" xfId="3448" xr:uid="{00000000-0005-0000-0000-000069050000}"/>
    <cellStyle name="60% - Énfasis4 11" xfId="873" xr:uid="{00000000-0005-0000-0000-00006A050000}"/>
    <cellStyle name="60% - Énfasis4 11 2" xfId="3449" xr:uid="{00000000-0005-0000-0000-00006B050000}"/>
    <cellStyle name="60% - Énfasis4 12" xfId="874" xr:uid="{00000000-0005-0000-0000-00006C050000}"/>
    <cellStyle name="60% - Énfasis4 12 2" xfId="3450" xr:uid="{00000000-0005-0000-0000-00006D050000}"/>
    <cellStyle name="60% - Énfasis4 13" xfId="875" xr:uid="{00000000-0005-0000-0000-00006E050000}"/>
    <cellStyle name="60% - Énfasis4 13 2" xfId="3451" xr:uid="{00000000-0005-0000-0000-00006F050000}"/>
    <cellStyle name="60% - Énfasis4 14" xfId="876" xr:uid="{00000000-0005-0000-0000-000070050000}"/>
    <cellStyle name="60% - Énfasis4 14 2" xfId="3452" xr:uid="{00000000-0005-0000-0000-000071050000}"/>
    <cellStyle name="60% - Énfasis4 15" xfId="877" xr:uid="{00000000-0005-0000-0000-000072050000}"/>
    <cellStyle name="60% - Énfasis4 15 2" xfId="3453" xr:uid="{00000000-0005-0000-0000-000073050000}"/>
    <cellStyle name="60% - Énfasis4 16" xfId="878" xr:uid="{00000000-0005-0000-0000-000074050000}"/>
    <cellStyle name="60% - Énfasis4 16 2" xfId="3454" xr:uid="{00000000-0005-0000-0000-000075050000}"/>
    <cellStyle name="60% - Énfasis4 17" xfId="879" xr:uid="{00000000-0005-0000-0000-000076050000}"/>
    <cellStyle name="60% - Énfasis4 17 2" xfId="3455" xr:uid="{00000000-0005-0000-0000-000077050000}"/>
    <cellStyle name="60% - Énfasis4 18" xfId="3447" xr:uid="{00000000-0005-0000-0000-000078050000}"/>
    <cellStyle name="60% - Énfasis4 2" xfId="880" xr:uid="{00000000-0005-0000-0000-000079050000}"/>
    <cellStyle name="60% - Énfasis4 2 2" xfId="881" xr:uid="{00000000-0005-0000-0000-00007A050000}"/>
    <cellStyle name="60% - Énfasis4 2 2 2" xfId="3457" xr:uid="{00000000-0005-0000-0000-00007B050000}"/>
    <cellStyle name="60% - Énfasis4 2 3" xfId="882" xr:uid="{00000000-0005-0000-0000-00007C050000}"/>
    <cellStyle name="60% - Énfasis4 2 3 10" xfId="3458" xr:uid="{00000000-0005-0000-0000-00007D050000}"/>
    <cellStyle name="60% - Énfasis4 2 3 2" xfId="883" xr:uid="{00000000-0005-0000-0000-00007E050000}"/>
    <cellStyle name="60% - Énfasis4 2 3 3" xfId="884" xr:uid="{00000000-0005-0000-0000-00007F050000}"/>
    <cellStyle name="60% - Énfasis4 2 3 4" xfId="885" xr:uid="{00000000-0005-0000-0000-000080050000}"/>
    <cellStyle name="60% - Énfasis4 2 3 5" xfId="886" xr:uid="{00000000-0005-0000-0000-000081050000}"/>
    <cellStyle name="60% - Énfasis4 2 3 5 2" xfId="887" xr:uid="{00000000-0005-0000-0000-000082050000}"/>
    <cellStyle name="60% - Énfasis4 2 3 5 2 2" xfId="3460" xr:uid="{00000000-0005-0000-0000-000083050000}"/>
    <cellStyle name="60% - Énfasis4 2 3 5 2 3" xfId="4862" xr:uid="{00000000-0005-0000-0000-000084050000}"/>
    <cellStyle name="60% - Énfasis4 2 3 5 3" xfId="888" xr:uid="{00000000-0005-0000-0000-000085050000}"/>
    <cellStyle name="60% - Énfasis4 2 3 5 4" xfId="889" xr:uid="{00000000-0005-0000-0000-000086050000}"/>
    <cellStyle name="60% - Énfasis4 2 3 5 4 2" xfId="3461" xr:uid="{00000000-0005-0000-0000-000087050000}"/>
    <cellStyle name="60% - Énfasis4 2 3 5 4 3" xfId="4863" xr:uid="{00000000-0005-0000-0000-000088050000}"/>
    <cellStyle name="60% - Énfasis4 2 3 5 5" xfId="890" xr:uid="{00000000-0005-0000-0000-000089050000}"/>
    <cellStyle name="60% - Énfasis4 2 3 5 5 2" xfId="3462" xr:uid="{00000000-0005-0000-0000-00008A050000}"/>
    <cellStyle name="60% - Énfasis4 2 3 5 6" xfId="3459" xr:uid="{00000000-0005-0000-0000-00008B050000}"/>
    <cellStyle name="60% - Énfasis4 2 3 5_INST $" xfId="891" xr:uid="{00000000-0005-0000-0000-00008C050000}"/>
    <cellStyle name="60% - Énfasis4 2 3 6" xfId="892" xr:uid="{00000000-0005-0000-0000-00008D050000}"/>
    <cellStyle name="60% - Énfasis4 2 3 6 2" xfId="893" xr:uid="{00000000-0005-0000-0000-00008E050000}"/>
    <cellStyle name="60% - Énfasis4 2 3 6 2 2" xfId="3464" xr:uid="{00000000-0005-0000-0000-00008F050000}"/>
    <cellStyle name="60% - Énfasis4 2 3 6 2 3" xfId="4864" xr:uid="{00000000-0005-0000-0000-000090050000}"/>
    <cellStyle name="60% - Énfasis4 2 3 6 3" xfId="894" xr:uid="{00000000-0005-0000-0000-000091050000}"/>
    <cellStyle name="60% - Énfasis4 2 3 6 4" xfId="895" xr:uid="{00000000-0005-0000-0000-000092050000}"/>
    <cellStyle name="60% - Énfasis4 2 3 6 4 2" xfId="3465" xr:uid="{00000000-0005-0000-0000-000093050000}"/>
    <cellStyle name="60% - Énfasis4 2 3 6 4 3" xfId="4865" xr:uid="{00000000-0005-0000-0000-000094050000}"/>
    <cellStyle name="60% - Énfasis4 2 3 6 5" xfId="896" xr:uid="{00000000-0005-0000-0000-000095050000}"/>
    <cellStyle name="60% - Énfasis4 2 3 6 5 2" xfId="3466" xr:uid="{00000000-0005-0000-0000-000096050000}"/>
    <cellStyle name="60% - Énfasis4 2 3 6 6" xfId="3463" xr:uid="{00000000-0005-0000-0000-000097050000}"/>
    <cellStyle name="60% - Énfasis4 2 3 6_INST $" xfId="897" xr:uid="{00000000-0005-0000-0000-000098050000}"/>
    <cellStyle name="60% - Énfasis4 2 3 7" xfId="898" xr:uid="{00000000-0005-0000-0000-000099050000}"/>
    <cellStyle name="60% - Énfasis4 2 3 7 2" xfId="3467" xr:uid="{00000000-0005-0000-0000-00009A050000}"/>
    <cellStyle name="60% - Énfasis4 2 3 7 3" xfId="4866" xr:uid="{00000000-0005-0000-0000-00009B050000}"/>
    <cellStyle name="60% - Énfasis4 2 3 8" xfId="899" xr:uid="{00000000-0005-0000-0000-00009C050000}"/>
    <cellStyle name="60% - Énfasis4 2 3 8 2" xfId="3468" xr:uid="{00000000-0005-0000-0000-00009D050000}"/>
    <cellStyle name="60% - Énfasis4 2 3 8 3" xfId="4867" xr:uid="{00000000-0005-0000-0000-00009E050000}"/>
    <cellStyle name="60% - Énfasis4 2 3 9" xfId="900" xr:uid="{00000000-0005-0000-0000-00009F050000}"/>
    <cellStyle name="60% - Énfasis4 2 3 9 2" xfId="3469" xr:uid="{00000000-0005-0000-0000-0000A0050000}"/>
    <cellStyle name="60% - Énfasis4 2 3_AVANCE PROTECCIÓN" xfId="901" xr:uid="{00000000-0005-0000-0000-0000A1050000}"/>
    <cellStyle name="60% - Énfasis4 2 4" xfId="902" xr:uid="{00000000-0005-0000-0000-0000A2050000}"/>
    <cellStyle name="60% - Énfasis4 2 4 2" xfId="3470" xr:uid="{00000000-0005-0000-0000-0000A3050000}"/>
    <cellStyle name="60% - Énfasis4 2 5" xfId="903" xr:uid="{00000000-0005-0000-0000-0000A4050000}"/>
    <cellStyle name="60% - Énfasis4 2 5 2" xfId="3471" xr:uid="{00000000-0005-0000-0000-0000A5050000}"/>
    <cellStyle name="60% - Énfasis4 2 6" xfId="904" xr:uid="{00000000-0005-0000-0000-0000A6050000}"/>
    <cellStyle name="60% - Énfasis4 2 6 2" xfId="3472" xr:uid="{00000000-0005-0000-0000-0000A7050000}"/>
    <cellStyle name="60% - Énfasis4 2 7" xfId="3456" xr:uid="{00000000-0005-0000-0000-0000A8050000}"/>
    <cellStyle name="60% - Énfasis4 2_Listado_web" xfId="905" xr:uid="{00000000-0005-0000-0000-0000A9050000}"/>
    <cellStyle name="60% - Énfasis4 3" xfId="906" xr:uid="{00000000-0005-0000-0000-0000AA050000}"/>
    <cellStyle name="60% - Énfasis4 3 2" xfId="3473" xr:uid="{00000000-0005-0000-0000-0000AB050000}"/>
    <cellStyle name="60% - Énfasis4 4" xfId="907" xr:uid="{00000000-0005-0000-0000-0000AC050000}"/>
    <cellStyle name="60% - Énfasis4 4 2" xfId="3474" xr:uid="{00000000-0005-0000-0000-0000AD050000}"/>
    <cellStyle name="60% - Énfasis4 5" xfId="908" xr:uid="{00000000-0005-0000-0000-0000AE050000}"/>
    <cellStyle name="60% - Énfasis4 5 2" xfId="3475" xr:uid="{00000000-0005-0000-0000-0000AF050000}"/>
    <cellStyle name="60% - Énfasis4 6" xfId="909" xr:uid="{00000000-0005-0000-0000-0000B0050000}"/>
    <cellStyle name="60% - Énfasis4 6 2" xfId="3476" xr:uid="{00000000-0005-0000-0000-0000B1050000}"/>
    <cellStyle name="60% - Énfasis4 7" xfId="910" xr:uid="{00000000-0005-0000-0000-0000B2050000}"/>
    <cellStyle name="60% - Énfasis4 7 2" xfId="3477" xr:uid="{00000000-0005-0000-0000-0000B3050000}"/>
    <cellStyle name="60% - Énfasis4 8" xfId="911" xr:uid="{00000000-0005-0000-0000-0000B4050000}"/>
    <cellStyle name="60% - Énfasis4 8 2" xfId="3478" xr:uid="{00000000-0005-0000-0000-0000B5050000}"/>
    <cellStyle name="60% - Énfasis4 9" xfId="912" xr:uid="{00000000-0005-0000-0000-0000B6050000}"/>
    <cellStyle name="60% - Énfasis4 9 2" xfId="3479" xr:uid="{00000000-0005-0000-0000-0000B7050000}"/>
    <cellStyle name="60% - Énfasis5" xfId="913" builtinId="48" customBuiltin="1"/>
    <cellStyle name="60% - Énfasis5 10" xfId="914" xr:uid="{00000000-0005-0000-0000-0000B9050000}"/>
    <cellStyle name="60% - Énfasis5 10 2" xfId="3481" xr:uid="{00000000-0005-0000-0000-0000BA050000}"/>
    <cellStyle name="60% - Énfasis5 11" xfId="915" xr:uid="{00000000-0005-0000-0000-0000BB050000}"/>
    <cellStyle name="60% - Énfasis5 11 2" xfId="3482" xr:uid="{00000000-0005-0000-0000-0000BC050000}"/>
    <cellStyle name="60% - Énfasis5 12" xfId="3480" xr:uid="{00000000-0005-0000-0000-0000BD050000}"/>
    <cellStyle name="60% - Énfasis5 2" xfId="916" xr:uid="{00000000-0005-0000-0000-0000BE050000}"/>
    <cellStyle name="60% - Énfasis5 2 2" xfId="917" xr:uid="{00000000-0005-0000-0000-0000BF050000}"/>
    <cellStyle name="60% - Énfasis5 2 2 2" xfId="3484" xr:uid="{00000000-0005-0000-0000-0000C0050000}"/>
    <cellStyle name="60% - Énfasis5 2 3" xfId="918" xr:uid="{00000000-0005-0000-0000-0000C1050000}"/>
    <cellStyle name="60% - Énfasis5 2 3 10" xfId="3485" xr:uid="{00000000-0005-0000-0000-0000C2050000}"/>
    <cellStyle name="60% - Énfasis5 2 3 2" xfId="919" xr:uid="{00000000-0005-0000-0000-0000C3050000}"/>
    <cellStyle name="60% - Énfasis5 2 3 3" xfId="920" xr:uid="{00000000-0005-0000-0000-0000C4050000}"/>
    <cellStyle name="60% - Énfasis5 2 3 4" xfId="921" xr:uid="{00000000-0005-0000-0000-0000C5050000}"/>
    <cellStyle name="60% - Énfasis5 2 3 5" xfId="922" xr:uid="{00000000-0005-0000-0000-0000C6050000}"/>
    <cellStyle name="60% - Énfasis5 2 3 5 2" xfId="923" xr:uid="{00000000-0005-0000-0000-0000C7050000}"/>
    <cellStyle name="60% - Énfasis5 2 3 5 2 2" xfId="3487" xr:uid="{00000000-0005-0000-0000-0000C8050000}"/>
    <cellStyle name="60% - Énfasis5 2 3 5 2 3" xfId="4868" xr:uid="{00000000-0005-0000-0000-0000C9050000}"/>
    <cellStyle name="60% - Énfasis5 2 3 5 3" xfId="924" xr:uid="{00000000-0005-0000-0000-0000CA050000}"/>
    <cellStyle name="60% - Énfasis5 2 3 5 4" xfId="925" xr:uid="{00000000-0005-0000-0000-0000CB050000}"/>
    <cellStyle name="60% - Énfasis5 2 3 5 4 2" xfId="3488" xr:uid="{00000000-0005-0000-0000-0000CC050000}"/>
    <cellStyle name="60% - Énfasis5 2 3 5 4 3" xfId="4869" xr:uid="{00000000-0005-0000-0000-0000CD050000}"/>
    <cellStyle name="60% - Énfasis5 2 3 5 5" xfId="926" xr:uid="{00000000-0005-0000-0000-0000CE050000}"/>
    <cellStyle name="60% - Énfasis5 2 3 5 5 2" xfId="3489" xr:uid="{00000000-0005-0000-0000-0000CF050000}"/>
    <cellStyle name="60% - Énfasis5 2 3 5 6" xfId="3486" xr:uid="{00000000-0005-0000-0000-0000D0050000}"/>
    <cellStyle name="60% - Énfasis5 2 3 5_INST $" xfId="927" xr:uid="{00000000-0005-0000-0000-0000D1050000}"/>
    <cellStyle name="60% - Énfasis5 2 3 6" xfId="928" xr:uid="{00000000-0005-0000-0000-0000D2050000}"/>
    <cellStyle name="60% - Énfasis5 2 3 6 2" xfId="929" xr:uid="{00000000-0005-0000-0000-0000D3050000}"/>
    <cellStyle name="60% - Énfasis5 2 3 6 2 2" xfId="3491" xr:uid="{00000000-0005-0000-0000-0000D4050000}"/>
    <cellStyle name="60% - Énfasis5 2 3 6 2 3" xfId="4870" xr:uid="{00000000-0005-0000-0000-0000D5050000}"/>
    <cellStyle name="60% - Énfasis5 2 3 6 3" xfId="930" xr:uid="{00000000-0005-0000-0000-0000D6050000}"/>
    <cellStyle name="60% - Énfasis5 2 3 6 4" xfId="931" xr:uid="{00000000-0005-0000-0000-0000D7050000}"/>
    <cellStyle name="60% - Énfasis5 2 3 6 4 2" xfId="3492" xr:uid="{00000000-0005-0000-0000-0000D8050000}"/>
    <cellStyle name="60% - Énfasis5 2 3 6 4 3" xfId="4871" xr:uid="{00000000-0005-0000-0000-0000D9050000}"/>
    <cellStyle name="60% - Énfasis5 2 3 6 5" xfId="932" xr:uid="{00000000-0005-0000-0000-0000DA050000}"/>
    <cellStyle name="60% - Énfasis5 2 3 6 5 2" xfId="3493" xr:uid="{00000000-0005-0000-0000-0000DB050000}"/>
    <cellStyle name="60% - Énfasis5 2 3 6 6" xfId="3490" xr:uid="{00000000-0005-0000-0000-0000DC050000}"/>
    <cellStyle name="60% - Énfasis5 2 3 6_INST $" xfId="933" xr:uid="{00000000-0005-0000-0000-0000DD050000}"/>
    <cellStyle name="60% - Énfasis5 2 3 7" xfId="934" xr:uid="{00000000-0005-0000-0000-0000DE050000}"/>
    <cellStyle name="60% - Énfasis5 2 3 7 2" xfId="3494" xr:uid="{00000000-0005-0000-0000-0000DF050000}"/>
    <cellStyle name="60% - Énfasis5 2 3 7 3" xfId="4872" xr:uid="{00000000-0005-0000-0000-0000E0050000}"/>
    <cellStyle name="60% - Énfasis5 2 3 8" xfId="935" xr:uid="{00000000-0005-0000-0000-0000E1050000}"/>
    <cellStyle name="60% - Énfasis5 2 3 8 2" xfId="3495" xr:uid="{00000000-0005-0000-0000-0000E2050000}"/>
    <cellStyle name="60% - Énfasis5 2 3 8 3" xfId="4873" xr:uid="{00000000-0005-0000-0000-0000E3050000}"/>
    <cellStyle name="60% - Énfasis5 2 3 9" xfId="936" xr:uid="{00000000-0005-0000-0000-0000E4050000}"/>
    <cellStyle name="60% - Énfasis5 2 3 9 2" xfId="3496" xr:uid="{00000000-0005-0000-0000-0000E5050000}"/>
    <cellStyle name="60% - Énfasis5 2 3_AVANCE PROTECCIÓN" xfId="937" xr:uid="{00000000-0005-0000-0000-0000E6050000}"/>
    <cellStyle name="60% - Énfasis5 2 4" xfId="3483" xr:uid="{00000000-0005-0000-0000-0000E7050000}"/>
    <cellStyle name="60% - Énfasis5 2_Listado_web" xfId="938" xr:uid="{00000000-0005-0000-0000-0000E8050000}"/>
    <cellStyle name="60% - Énfasis5 3" xfId="939" xr:uid="{00000000-0005-0000-0000-0000E9050000}"/>
    <cellStyle name="60% - Énfasis5 3 2" xfId="3497" xr:uid="{00000000-0005-0000-0000-0000EA050000}"/>
    <cellStyle name="60% - Énfasis5 4" xfId="940" xr:uid="{00000000-0005-0000-0000-0000EB050000}"/>
    <cellStyle name="60% - Énfasis5 4 2" xfId="3498" xr:uid="{00000000-0005-0000-0000-0000EC050000}"/>
    <cellStyle name="60% - Énfasis5 5" xfId="941" xr:uid="{00000000-0005-0000-0000-0000ED050000}"/>
    <cellStyle name="60% - Énfasis5 5 2" xfId="3499" xr:uid="{00000000-0005-0000-0000-0000EE050000}"/>
    <cellStyle name="60% - Énfasis5 6" xfId="942" xr:uid="{00000000-0005-0000-0000-0000EF050000}"/>
    <cellStyle name="60% - Énfasis5 6 2" xfId="3500" xr:uid="{00000000-0005-0000-0000-0000F0050000}"/>
    <cellStyle name="60% - Énfasis5 7" xfId="943" xr:uid="{00000000-0005-0000-0000-0000F1050000}"/>
    <cellStyle name="60% - Énfasis5 7 2" xfId="3501" xr:uid="{00000000-0005-0000-0000-0000F2050000}"/>
    <cellStyle name="60% - Énfasis5 8" xfId="944" xr:uid="{00000000-0005-0000-0000-0000F3050000}"/>
    <cellStyle name="60% - Énfasis5 8 2" xfId="3502" xr:uid="{00000000-0005-0000-0000-0000F4050000}"/>
    <cellStyle name="60% - Énfasis5 9" xfId="945" xr:uid="{00000000-0005-0000-0000-0000F5050000}"/>
    <cellStyle name="60% - Énfasis5 9 2" xfId="3503" xr:uid="{00000000-0005-0000-0000-0000F6050000}"/>
    <cellStyle name="60% - Énfasis6" xfId="946" builtinId="52" customBuiltin="1"/>
    <cellStyle name="60% - Énfasis6 10" xfId="947" xr:uid="{00000000-0005-0000-0000-0000F8050000}"/>
    <cellStyle name="60% - Énfasis6 10 2" xfId="3505" xr:uid="{00000000-0005-0000-0000-0000F9050000}"/>
    <cellStyle name="60% - Énfasis6 11" xfId="948" xr:uid="{00000000-0005-0000-0000-0000FA050000}"/>
    <cellStyle name="60% - Énfasis6 11 2" xfId="3506" xr:uid="{00000000-0005-0000-0000-0000FB050000}"/>
    <cellStyle name="60% - Énfasis6 12" xfId="949" xr:uid="{00000000-0005-0000-0000-0000FC050000}"/>
    <cellStyle name="60% - Énfasis6 12 2" xfId="3507" xr:uid="{00000000-0005-0000-0000-0000FD050000}"/>
    <cellStyle name="60% - Énfasis6 13" xfId="950" xr:uid="{00000000-0005-0000-0000-0000FE050000}"/>
    <cellStyle name="60% - Énfasis6 13 2" xfId="3508" xr:uid="{00000000-0005-0000-0000-0000FF050000}"/>
    <cellStyle name="60% - Énfasis6 14" xfId="951" xr:uid="{00000000-0005-0000-0000-000000060000}"/>
    <cellStyle name="60% - Énfasis6 14 2" xfId="3509" xr:uid="{00000000-0005-0000-0000-000001060000}"/>
    <cellStyle name="60% - Énfasis6 15" xfId="952" xr:uid="{00000000-0005-0000-0000-000002060000}"/>
    <cellStyle name="60% - Énfasis6 15 2" xfId="3510" xr:uid="{00000000-0005-0000-0000-000003060000}"/>
    <cellStyle name="60% - Énfasis6 16" xfId="953" xr:uid="{00000000-0005-0000-0000-000004060000}"/>
    <cellStyle name="60% - Énfasis6 16 2" xfId="3511" xr:uid="{00000000-0005-0000-0000-000005060000}"/>
    <cellStyle name="60% - Énfasis6 17" xfId="954" xr:uid="{00000000-0005-0000-0000-000006060000}"/>
    <cellStyle name="60% - Énfasis6 17 2" xfId="3512" xr:uid="{00000000-0005-0000-0000-000007060000}"/>
    <cellStyle name="60% - Énfasis6 18" xfId="3504" xr:uid="{00000000-0005-0000-0000-000008060000}"/>
    <cellStyle name="60% - Énfasis6 2" xfId="955" xr:uid="{00000000-0005-0000-0000-000009060000}"/>
    <cellStyle name="60% - Énfasis6 2 2" xfId="956" xr:uid="{00000000-0005-0000-0000-00000A060000}"/>
    <cellStyle name="60% - Énfasis6 2 2 2" xfId="3514" xr:uid="{00000000-0005-0000-0000-00000B060000}"/>
    <cellStyle name="60% - Énfasis6 2 3" xfId="957" xr:uid="{00000000-0005-0000-0000-00000C060000}"/>
    <cellStyle name="60% - Énfasis6 2 3 10" xfId="3515" xr:uid="{00000000-0005-0000-0000-00000D060000}"/>
    <cellStyle name="60% - Énfasis6 2 3 2" xfId="958" xr:uid="{00000000-0005-0000-0000-00000E060000}"/>
    <cellStyle name="60% - Énfasis6 2 3 3" xfId="959" xr:uid="{00000000-0005-0000-0000-00000F060000}"/>
    <cellStyle name="60% - Énfasis6 2 3 4" xfId="960" xr:uid="{00000000-0005-0000-0000-000010060000}"/>
    <cellStyle name="60% - Énfasis6 2 3 5" xfId="961" xr:uid="{00000000-0005-0000-0000-000011060000}"/>
    <cellStyle name="60% - Énfasis6 2 3 5 2" xfId="962" xr:uid="{00000000-0005-0000-0000-000012060000}"/>
    <cellStyle name="60% - Énfasis6 2 3 5 2 2" xfId="3517" xr:uid="{00000000-0005-0000-0000-000013060000}"/>
    <cellStyle name="60% - Énfasis6 2 3 5 2 3" xfId="4874" xr:uid="{00000000-0005-0000-0000-000014060000}"/>
    <cellStyle name="60% - Énfasis6 2 3 5 3" xfId="963" xr:uid="{00000000-0005-0000-0000-000015060000}"/>
    <cellStyle name="60% - Énfasis6 2 3 5 4" xfId="964" xr:uid="{00000000-0005-0000-0000-000016060000}"/>
    <cellStyle name="60% - Énfasis6 2 3 5 4 2" xfId="3518" xr:uid="{00000000-0005-0000-0000-000017060000}"/>
    <cellStyle name="60% - Énfasis6 2 3 5 4 3" xfId="4875" xr:uid="{00000000-0005-0000-0000-000018060000}"/>
    <cellStyle name="60% - Énfasis6 2 3 5 5" xfId="965" xr:uid="{00000000-0005-0000-0000-000019060000}"/>
    <cellStyle name="60% - Énfasis6 2 3 5 5 2" xfId="3519" xr:uid="{00000000-0005-0000-0000-00001A060000}"/>
    <cellStyle name="60% - Énfasis6 2 3 5 6" xfId="3516" xr:uid="{00000000-0005-0000-0000-00001B060000}"/>
    <cellStyle name="60% - Énfasis6 2 3 5_INST $" xfId="966" xr:uid="{00000000-0005-0000-0000-00001C060000}"/>
    <cellStyle name="60% - Énfasis6 2 3 6" xfId="967" xr:uid="{00000000-0005-0000-0000-00001D060000}"/>
    <cellStyle name="60% - Énfasis6 2 3 6 2" xfId="968" xr:uid="{00000000-0005-0000-0000-00001E060000}"/>
    <cellStyle name="60% - Énfasis6 2 3 6 2 2" xfId="3521" xr:uid="{00000000-0005-0000-0000-00001F060000}"/>
    <cellStyle name="60% - Énfasis6 2 3 6 2 3" xfId="4876" xr:uid="{00000000-0005-0000-0000-000020060000}"/>
    <cellStyle name="60% - Énfasis6 2 3 6 3" xfId="969" xr:uid="{00000000-0005-0000-0000-000021060000}"/>
    <cellStyle name="60% - Énfasis6 2 3 6 4" xfId="970" xr:uid="{00000000-0005-0000-0000-000022060000}"/>
    <cellStyle name="60% - Énfasis6 2 3 6 4 2" xfId="3522" xr:uid="{00000000-0005-0000-0000-000023060000}"/>
    <cellStyle name="60% - Énfasis6 2 3 6 4 3" xfId="4877" xr:uid="{00000000-0005-0000-0000-000024060000}"/>
    <cellStyle name="60% - Énfasis6 2 3 6 5" xfId="971" xr:uid="{00000000-0005-0000-0000-000025060000}"/>
    <cellStyle name="60% - Énfasis6 2 3 6 5 2" xfId="3523" xr:uid="{00000000-0005-0000-0000-000026060000}"/>
    <cellStyle name="60% - Énfasis6 2 3 6 6" xfId="3520" xr:uid="{00000000-0005-0000-0000-000027060000}"/>
    <cellStyle name="60% - Énfasis6 2 3 6_INST $" xfId="972" xr:uid="{00000000-0005-0000-0000-000028060000}"/>
    <cellStyle name="60% - Énfasis6 2 3 7" xfId="973" xr:uid="{00000000-0005-0000-0000-000029060000}"/>
    <cellStyle name="60% - Énfasis6 2 3 7 2" xfId="3524" xr:uid="{00000000-0005-0000-0000-00002A060000}"/>
    <cellStyle name="60% - Énfasis6 2 3 7 3" xfId="4878" xr:uid="{00000000-0005-0000-0000-00002B060000}"/>
    <cellStyle name="60% - Énfasis6 2 3 8" xfId="974" xr:uid="{00000000-0005-0000-0000-00002C060000}"/>
    <cellStyle name="60% - Énfasis6 2 3 8 2" xfId="3525" xr:uid="{00000000-0005-0000-0000-00002D060000}"/>
    <cellStyle name="60% - Énfasis6 2 3 8 3" xfId="4879" xr:uid="{00000000-0005-0000-0000-00002E060000}"/>
    <cellStyle name="60% - Énfasis6 2 3 9" xfId="975" xr:uid="{00000000-0005-0000-0000-00002F060000}"/>
    <cellStyle name="60% - Énfasis6 2 3 9 2" xfId="3526" xr:uid="{00000000-0005-0000-0000-000030060000}"/>
    <cellStyle name="60% - Énfasis6 2 3_AVANCE PROTECCIÓN" xfId="976" xr:uid="{00000000-0005-0000-0000-000031060000}"/>
    <cellStyle name="60% - Énfasis6 2 4" xfId="977" xr:uid="{00000000-0005-0000-0000-000032060000}"/>
    <cellStyle name="60% - Énfasis6 2 4 2" xfId="3527" xr:uid="{00000000-0005-0000-0000-000033060000}"/>
    <cellStyle name="60% - Énfasis6 2 5" xfId="978" xr:uid="{00000000-0005-0000-0000-000034060000}"/>
    <cellStyle name="60% - Énfasis6 2 5 2" xfId="3528" xr:uid="{00000000-0005-0000-0000-000035060000}"/>
    <cellStyle name="60% - Énfasis6 2 6" xfId="979" xr:uid="{00000000-0005-0000-0000-000036060000}"/>
    <cellStyle name="60% - Énfasis6 2 6 2" xfId="3529" xr:uid="{00000000-0005-0000-0000-000037060000}"/>
    <cellStyle name="60% - Énfasis6 2 7" xfId="3513" xr:uid="{00000000-0005-0000-0000-000038060000}"/>
    <cellStyle name="60% - Énfasis6 2_Listado_web" xfId="980" xr:uid="{00000000-0005-0000-0000-000039060000}"/>
    <cellStyle name="60% - Énfasis6 3" xfId="981" xr:uid="{00000000-0005-0000-0000-00003A060000}"/>
    <cellStyle name="60% - Énfasis6 3 2" xfId="3530" xr:uid="{00000000-0005-0000-0000-00003B060000}"/>
    <cellStyle name="60% - Énfasis6 4" xfId="982" xr:uid="{00000000-0005-0000-0000-00003C060000}"/>
    <cellStyle name="60% - Énfasis6 4 2" xfId="3531" xr:uid="{00000000-0005-0000-0000-00003D060000}"/>
    <cellStyle name="60% - Énfasis6 5" xfId="983" xr:uid="{00000000-0005-0000-0000-00003E060000}"/>
    <cellStyle name="60% - Énfasis6 5 2" xfId="3532" xr:uid="{00000000-0005-0000-0000-00003F060000}"/>
    <cellStyle name="60% - Énfasis6 6" xfId="984" xr:uid="{00000000-0005-0000-0000-000040060000}"/>
    <cellStyle name="60% - Énfasis6 6 2" xfId="3533" xr:uid="{00000000-0005-0000-0000-000041060000}"/>
    <cellStyle name="60% - Énfasis6 7" xfId="985" xr:uid="{00000000-0005-0000-0000-000042060000}"/>
    <cellStyle name="60% - Énfasis6 7 2" xfId="3534" xr:uid="{00000000-0005-0000-0000-000043060000}"/>
    <cellStyle name="60% - Énfasis6 8" xfId="986" xr:uid="{00000000-0005-0000-0000-000044060000}"/>
    <cellStyle name="60% - Énfasis6 8 2" xfId="3535" xr:uid="{00000000-0005-0000-0000-000045060000}"/>
    <cellStyle name="60% - Énfasis6 9" xfId="987" xr:uid="{00000000-0005-0000-0000-000046060000}"/>
    <cellStyle name="60% - Énfasis6 9 2" xfId="3536" xr:uid="{00000000-0005-0000-0000-000047060000}"/>
    <cellStyle name="Buena 10" xfId="989" xr:uid="{00000000-0005-0000-0000-000048060000}"/>
    <cellStyle name="Buena 11" xfId="990" xr:uid="{00000000-0005-0000-0000-000049060000}"/>
    <cellStyle name="Buena 12" xfId="3537" xr:uid="{00000000-0005-0000-0000-00004A060000}"/>
    <cellStyle name="Buena 2" xfId="991" xr:uid="{00000000-0005-0000-0000-00004B060000}"/>
    <cellStyle name="Buena 2 2" xfId="992" xr:uid="{00000000-0005-0000-0000-00004C060000}"/>
    <cellStyle name="Buena 2 3" xfId="993" xr:uid="{00000000-0005-0000-0000-00004D060000}"/>
    <cellStyle name="Buena 2 3 10" xfId="3538" xr:uid="{00000000-0005-0000-0000-00004E060000}"/>
    <cellStyle name="Buena 2 3 2" xfId="994" xr:uid="{00000000-0005-0000-0000-00004F060000}"/>
    <cellStyle name="Buena 2 3 3" xfId="995" xr:uid="{00000000-0005-0000-0000-000050060000}"/>
    <cellStyle name="Buena 2 3 4" xfId="996" xr:uid="{00000000-0005-0000-0000-000051060000}"/>
    <cellStyle name="Buena 2 3 5" xfId="997" xr:uid="{00000000-0005-0000-0000-000052060000}"/>
    <cellStyle name="Buena 2 3 5 2" xfId="998" xr:uid="{00000000-0005-0000-0000-000053060000}"/>
    <cellStyle name="Buena 2 3 5 2 2" xfId="3540" xr:uid="{00000000-0005-0000-0000-000054060000}"/>
    <cellStyle name="Buena 2 3 5 2 3" xfId="4881" xr:uid="{00000000-0005-0000-0000-000055060000}"/>
    <cellStyle name="Buena 2 3 5 3" xfId="999" xr:uid="{00000000-0005-0000-0000-000056060000}"/>
    <cellStyle name="Buena 2 3 5 4" xfId="1000" xr:uid="{00000000-0005-0000-0000-000057060000}"/>
    <cellStyle name="Buena 2 3 5 4 2" xfId="3541" xr:uid="{00000000-0005-0000-0000-000058060000}"/>
    <cellStyle name="Buena 2 3 5 4 3" xfId="4882" xr:uid="{00000000-0005-0000-0000-000059060000}"/>
    <cellStyle name="Buena 2 3 5 5" xfId="1001" xr:uid="{00000000-0005-0000-0000-00005A060000}"/>
    <cellStyle name="Buena 2 3 5 5 2" xfId="3542" xr:uid="{00000000-0005-0000-0000-00005B060000}"/>
    <cellStyle name="Buena 2 3 5 6" xfId="3539" xr:uid="{00000000-0005-0000-0000-00005C060000}"/>
    <cellStyle name="Buena 2 3 5_INST $" xfId="1002" xr:uid="{00000000-0005-0000-0000-00005D060000}"/>
    <cellStyle name="Buena 2 3 6" xfId="1003" xr:uid="{00000000-0005-0000-0000-00005E060000}"/>
    <cellStyle name="Buena 2 3 6 2" xfId="1004" xr:uid="{00000000-0005-0000-0000-00005F060000}"/>
    <cellStyle name="Buena 2 3 6 2 2" xfId="3544" xr:uid="{00000000-0005-0000-0000-000060060000}"/>
    <cellStyle name="Buena 2 3 6 2 3" xfId="4883" xr:uid="{00000000-0005-0000-0000-000061060000}"/>
    <cellStyle name="Buena 2 3 6 3" xfId="1005" xr:uid="{00000000-0005-0000-0000-000062060000}"/>
    <cellStyle name="Buena 2 3 6 4" xfId="1006" xr:uid="{00000000-0005-0000-0000-000063060000}"/>
    <cellStyle name="Buena 2 3 6 4 2" xfId="3545" xr:uid="{00000000-0005-0000-0000-000064060000}"/>
    <cellStyle name="Buena 2 3 6 4 3" xfId="4884" xr:uid="{00000000-0005-0000-0000-000065060000}"/>
    <cellStyle name="Buena 2 3 6 5" xfId="1007" xr:uid="{00000000-0005-0000-0000-000066060000}"/>
    <cellStyle name="Buena 2 3 6 5 2" xfId="3546" xr:uid="{00000000-0005-0000-0000-000067060000}"/>
    <cellStyle name="Buena 2 3 6 6" xfId="3543" xr:uid="{00000000-0005-0000-0000-000068060000}"/>
    <cellStyle name="Buena 2 3 6_INST $" xfId="1008" xr:uid="{00000000-0005-0000-0000-000069060000}"/>
    <cellStyle name="Buena 2 3 7" xfId="1009" xr:uid="{00000000-0005-0000-0000-00006A060000}"/>
    <cellStyle name="Buena 2 3 7 2" xfId="3547" xr:uid="{00000000-0005-0000-0000-00006B060000}"/>
    <cellStyle name="Buena 2 3 7 3" xfId="4885" xr:uid="{00000000-0005-0000-0000-00006C060000}"/>
    <cellStyle name="Buena 2 3 8" xfId="1010" xr:uid="{00000000-0005-0000-0000-00006D060000}"/>
    <cellStyle name="Buena 2 3 8 2" xfId="3548" xr:uid="{00000000-0005-0000-0000-00006E060000}"/>
    <cellStyle name="Buena 2 3 8 3" xfId="4886" xr:uid="{00000000-0005-0000-0000-00006F060000}"/>
    <cellStyle name="Buena 2 3 9" xfId="1011" xr:uid="{00000000-0005-0000-0000-000070060000}"/>
    <cellStyle name="Buena 2 3 9 2" xfId="3549" xr:uid="{00000000-0005-0000-0000-000071060000}"/>
    <cellStyle name="Buena 2 3_AVANCE PROTECCIÓN" xfId="1012" xr:uid="{00000000-0005-0000-0000-000072060000}"/>
    <cellStyle name="Buena 3" xfId="1013" xr:uid="{00000000-0005-0000-0000-000073060000}"/>
    <cellStyle name="Buena 4" xfId="1014" xr:uid="{00000000-0005-0000-0000-000074060000}"/>
    <cellStyle name="Buena 5" xfId="1015" xr:uid="{00000000-0005-0000-0000-000075060000}"/>
    <cellStyle name="Buena 6" xfId="1016" xr:uid="{00000000-0005-0000-0000-000076060000}"/>
    <cellStyle name="Buena 7" xfId="1017" xr:uid="{00000000-0005-0000-0000-000077060000}"/>
    <cellStyle name="Buena 8" xfId="1018" xr:uid="{00000000-0005-0000-0000-000078060000}"/>
    <cellStyle name="Buena 9" xfId="1019" xr:uid="{00000000-0005-0000-0000-000079060000}"/>
    <cellStyle name="Bueno" xfId="988" builtinId="26" customBuiltin="1"/>
    <cellStyle name="Bueno 2" xfId="4880" xr:uid="{00000000-0005-0000-0000-00007B060000}"/>
    <cellStyle name="Cálculo" xfId="1020" builtinId="22" customBuiltin="1"/>
    <cellStyle name="Cálculo 10" xfId="1021" xr:uid="{00000000-0005-0000-0000-00007D060000}"/>
    <cellStyle name="Cálculo 10 2" xfId="3551" xr:uid="{00000000-0005-0000-0000-00007E060000}"/>
    <cellStyle name="Cálculo 11" xfId="1022" xr:uid="{00000000-0005-0000-0000-00007F060000}"/>
    <cellStyle name="Cálculo 11 2" xfId="3552" xr:uid="{00000000-0005-0000-0000-000080060000}"/>
    <cellStyle name="Cálculo 12" xfId="3550" xr:uid="{00000000-0005-0000-0000-000081060000}"/>
    <cellStyle name="Cálculo 2" xfId="1023" xr:uid="{00000000-0005-0000-0000-000082060000}"/>
    <cellStyle name="Cálculo 2 2" xfId="1024" xr:uid="{00000000-0005-0000-0000-000083060000}"/>
    <cellStyle name="Cálculo 2 2 2" xfId="3554" xr:uid="{00000000-0005-0000-0000-000084060000}"/>
    <cellStyle name="Cálculo 2 3" xfId="1025" xr:uid="{00000000-0005-0000-0000-000085060000}"/>
    <cellStyle name="Cálculo 2 3 10" xfId="3555" xr:uid="{00000000-0005-0000-0000-000086060000}"/>
    <cellStyle name="Cálculo 2 3 2" xfId="1026" xr:uid="{00000000-0005-0000-0000-000087060000}"/>
    <cellStyle name="Cálculo 2 3 3" xfId="1027" xr:uid="{00000000-0005-0000-0000-000088060000}"/>
    <cellStyle name="Cálculo 2 3 4" xfId="1028" xr:uid="{00000000-0005-0000-0000-000089060000}"/>
    <cellStyle name="Cálculo 2 3 5" xfId="1029" xr:uid="{00000000-0005-0000-0000-00008A060000}"/>
    <cellStyle name="Cálculo 2 3 5 2" xfId="1030" xr:uid="{00000000-0005-0000-0000-00008B060000}"/>
    <cellStyle name="Cálculo 2 3 5 2 2" xfId="3557" xr:uid="{00000000-0005-0000-0000-00008C060000}"/>
    <cellStyle name="Cálculo 2 3 5 2 3" xfId="4887" xr:uid="{00000000-0005-0000-0000-00008D060000}"/>
    <cellStyle name="Cálculo 2 3 5 3" xfId="1031" xr:uid="{00000000-0005-0000-0000-00008E060000}"/>
    <cellStyle name="Cálculo 2 3 5 4" xfId="1032" xr:uid="{00000000-0005-0000-0000-00008F060000}"/>
    <cellStyle name="Cálculo 2 3 5 4 2" xfId="3558" xr:uid="{00000000-0005-0000-0000-000090060000}"/>
    <cellStyle name="Cálculo 2 3 5 4 3" xfId="4888" xr:uid="{00000000-0005-0000-0000-000091060000}"/>
    <cellStyle name="Cálculo 2 3 5 5" xfId="1033" xr:uid="{00000000-0005-0000-0000-000092060000}"/>
    <cellStyle name="Cálculo 2 3 5 5 2" xfId="3559" xr:uid="{00000000-0005-0000-0000-000093060000}"/>
    <cellStyle name="Cálculo 2 3 5 6" xfId="3556" xr:uid="{00000000-0005-0000-0000-000094060000}"/>
    <cellStyle name="Cálculo 2 3 5_INST $" xfId="1034" xr:uid="{00000000-0005-0000-0000-000095060000}"/>
    <cellStyle name="Cálculo 2 3 6" xfId="1035" xr:uid="{00000000-0005-0000-0000-000096060000}"/>
    <cellStyle name="Cálculo 2 3 6 2" xfId="1036" xr:uid="{00000000-0005-0000-0000-000097060000}"/>
    <cellStyle name="Cálculo 2 3 6 2 2" xfId="3561" xr:uid="{00000000-0005-0000-0000-000098060000}"/>
    <cellStyle name="Cálculo 2 3 6 2 3" xfId="4889" xr:uid="{00000000-0005-0000-0000-000099060000}"/>
    <cellStyle name="Cálculo 2 3 6 3" xfId="1037" xr:uid="{00000000-0005-0000-0000-00009A060000}"/>
    <cellStyle name="Cálculo 2 3 6 4" xfId="1038" xr:uid="{00000000-0005-0000-0000-00009B060000}"/>
    <cellStyle name="Cálculo 2 3 6 4 2" xfId="3562" xr:uid="{00000000-0005-0000-0000-00009C060000}"/>
    <cellStyle name="Cálculo 2 3 6 4 3" xfId="4890" xr:uid="{00000000-0005-0000-0000-00009D060000}"/>
    <cellStyle name="Cálculo 2 3 6 5" xfId="1039" xr:uid="{00000000-0005-0000-0000-00009E060000}"/>
    <cellStyle name="Cálculo 2 3 6 5 2" xfId="3563" xr:uid="{00000000-0005-0000-0000-00009F060000}"/>
    <cellStyle name="Cálculo 2 3 6 6" xfId="3560" xr:uid="{00000000-0005-0000-0000-0000A0060000}"/>
    <cellStyle name="Cálculo 2 3 6_INST $" xfId="1040" xr:uid="{00000000-0005-0000-0000-0000A1060000}"/>
    <cellStyle name="Cálculo 2 3 7" xfId="1041" xr:uid="{00000000-0005-0000-0000-0000A2060000}"/>
    <cellStyle name="Cálculo 2 3 7 2" xfId="3564" xr:uid="{00000000-0005-0000-0000-0000A3060000}"/>
    <cellStyle name="Cálculo 2 3 7 3" xfId="4891" xr:uid="{00000000-0005-0000-0000-0000A4060000}"/>
    <cellStyle name="Cálculo 2 3 8" xfId="1042" xr:uid="{00000000-0005-0000-0000-0000A5060000}"/>
    <cellStyle name="Cálculo 2 3 8 2" xfId="3565" xr:uid="{00000000-0005-0000-0000-0000A6060000}"/>
    <cellStyle name="Cálculo 2 3 8 3" xfId="4892" xr:uid="{00000000-0005-0000-0000-0000A7060000}"/>
    <cellStyle name="Cálculo 2 3 9" xfId="1043" xr:uid="{00000000-0005-0000-0000-0000A8060000}"/>
    <cellStyle name="Cálculo 2 3 9 2" xfId="3566" xr:uid="{00000000-0005-0000-0000-0000A9060000}"/>
    <cellStyle name="Cálculo 2 3_AVANCE PROTECCIÓN" xfId="1044" xr:uid="{00000000-0005-0000-0000-0000AA060000}"/>
    <cellStyle name="Cálculo 2 4" xfId="3553" xr:uid="{00000000-0005-0000-0000-0000AB060000}"/>
    <cellStyle name="Cálculo 2_Listado_web" xfId="1045" xr:uid="{00000000-0005-0000-0000-0000AC060000}"/>
    <cellStyle name="Cálculo 3" xfId="1046" xr:uid="{00000000-0005-0000-0000-0000AD060000}"/>
    <cellStyle name="Cálculo 3 2" xfId="3567" xr:uid="{00000000-0005-0000-0000-0000AE060000}"/>
    <cellStyle name="Cálculo 4" xfId="1047" xr:uid="{00000000-0005-0000-0000-0000AF060000}"/>
    <cellStyle name="Cálculo 4 2" xfId="3568" xr:uid="{00000000-0005-0000-0000-0000B0060000}"/>
    <cellStyle name="Cálculo 5" xfId="1048" xr:uid="{00000000-0005-0000-0000-0000B1060000}"/>
    <cellStyle name="Cálculo 5 2" xfId="3569" xr:uid="{00000000-0005-0000-0000-0000B2060000}"/>
    <cellStyle name="Cálculo 6" xfId="1049" xr:uid="{00000000-0005-0000-0000-0000B3060000}"/>
    <cellStyle name="Cálculo 6 2" xfId="3570" xr:uid="{00000000-0005-0000-0000-0000B4060000}"/>
    <cellStyle name="Cálculo 7" xfId="1050" xr:uid="{00000000-0005-0000-0000-0000B5060000}"/>
    <cellStyle name="Cálculo 7 2" xfId="3571" xr:uid="{00000000-0005-0000-0000-0000B6060000}"/>
    <cellStyle name="Cálculo 8" xfId="1051" xr:uid="{00000000-0005-0000-0000-0000B7060000}"/>
    <cellStyle name="Cálculo 8 2" xfId="3572" xr:uid="{00000000-0005-0000-0000-0000B8060000}"/>
    <cellStyle name="Cálculo 9" xfId="1052" xr:uid="{00000000-0005-0000-0000-0000B9060000}"/>
    <cellStyle name="Cálculo 9 2" xfId="3573" xr:uid="{00000000-0005-0000-0000-0000BA060000}"/>
    <cellStyle name="Celda de comprobación" xfId="1053" builtinId="23" customBuiltin="1"/>
    <cellStyle name="Celda de comprobación 10" xfId="1054" xr:uid="{00000000-0005-0000-0000-0000BC060000}"/>
    <cellStyle name="Celda de comprobación 10 2" xfId="3575" xr:uid="{00000000-0005-0000-0000-0000BD060000}"/>
    <cellStyle name="Celda de comprobación 11" xfId="1055" xr:uid="{00000000-0005-0000-0000-0000BE060000}"/>
    <cellStyle name="Celda de comprobación 11 2" xfId="3576" xr:uid="{00000000-0005-0000-0000-0000BF060000}"/>
    <cellStyle name="Celda de comprobación 12" xfId="3574" xr:uid="{00000000-0005-0000-0000-0000C0060000}"/>
    <cellStyle name="Celda de comprobación 2" xfId="1056" xr:uid="{00000000-0005-0000-0000-0000C1060000}"/>
    <cellStyle name="Celda de comprobación 2 2" xfId="1057" xr:uid="{00000000-0005-0000-0000-0000C2060000}"/>
    <cellStyle name="Celda de comprobación 2 2 2" xfId="3578" xr:uid="{00000000-0005-0000-0000-0000C3060000}"/>
    <cellStyle name="Celda de comprobación 2 3" xfId="1058" xr:uid="{00000000-0005-0000-0000-0000C4060000}"/>
    <cellStyle name="Celda de comprobación 2 3 10" xfId="3579" xr:uid="{00000000-0005-0000-0000-0000C5060000}"/>
    <cellStyle name="Celda de comprobación 2 3 2" xfId="1059" xr:uid="{00000000-0005-0000-0000-0000C6060000}"/>
    <cellStyle name="Celda de comprobación 2 3 3" xfId="1060" xr:uid="{00000000-0005-0000-0000-0000C7060000}"/>
    <cellStyle name="Celda de comprobación 2 3 4" xfId="1061" xr:uid="{00000000-0005-0000-0000-0000C8060000}"/>
    <cellStyle name="Celda de comprobación 2 3 5" xfId="1062" xr:uid="{00000000-0005-0000-0000-0000C9060000}"/>
    <cellStyle name="Celda de comprobación 2 3 5 2" xfId="1063" xr:uid="{00000000-0005-0000-0000-0000CA060000}"/>
    <cellStyle name="Celda de comprobación 2 3 5 2 2" xfId="3581" xr:uid="{00000000-0005-0000-0000-0000CB060000}"/>
    <cellStyle name="Celda de comprobación 2 3 5 2 3" xfId="4893" xr:uid="{00000000-0005-0000-0000-0000CC060000}"/>
    <cellStyle name="Celda de comprobación 2 3 5 3" xfId="1064" xr:uid="{00000000-0005-0000-0000-0000CD060000}"/>
    <cellStyle name="Celda de comprobación 2 3 5 4" xfId="1065" xr:uid="{00000000-0005-0000-0000-0000CE060000}"/>
    <cellStyle name="Celda de comprobación 2 3 5 4 2" xfId="3582" xr:uid="{00000000-0005-0000-0000-0000CF060000}"/>
    <cellStyle name="Celda de comprobación 2 3 5 4 3" xfId="4894" xr:uid="{00000000-0005-0000-0000-0000D0060000}"/>
    <cellStyle name="Celda de comprobación 2 3 5 5" xfId="1066" xr:uid="{00000000-0005-0000-0000-0000D1060000}"/>
    <cellStyle name="Celda de comprobación 2 3 5 5 2" xfId="3583" xr:uid="{00000000-0005-0000-0000-0000D2060000}"/>
    <cellStyle name="Celda de comprobación 2 3 5 6" xfId="3580" xr:uid="{00000000-0005-0000-0000-0000D3060000}"/>
    <cellStyle name="Celda de comprobación 2 3 5_INST $" xfId="1067" xr:uid="{00000000-0005-0000-0000-0000D4060000}"/>
    <cellStyle name="Celda de comprobación 2 3 6" xfId="1068" xr:uid="{00000000-0005-0000-0000-0000D5060000}"/>
    <cellStyle name="Celda de comprobación 2 3 6 2" xfId="1069" xr:uid="{00000000-0005-0000-0000-0000D6060000}"/>
    <cellStyle name="Celda de comprobación 2 3 6 2 2" xfId="3585" xr:uid="{00000000-0005-0000-0000-0000D7060000}"/>
    <cellStyle name="Celda de comprobación 2 3 6 2 3" xfId="4895" xr:uid="{00000000-0005-0000-0000-0000D8060000}"/>
    <cellStyle name="Celda de comprobación 2 3 6 3" xfId="1070" xr:uid="{00000000-0005-0000-0000-0000D9060000}"/>
    <cellStyle name="Celda de comprobación 2 3 6 4" xfId="1071" xr:uid="{00000000-0005-0000-0000-0000DA060000}"/>
    <cellStyle name="Celda de comprobación 2 3 6 4 2" xfId="3586" xr:uid="{00000000-0005-0000-0000-0000DB060000}"/>
    <cellStyle name="Celda de comprobación 2 3 6 4 3" xfId="4896" xr:uid="{00000000-0005-0000-0000-0000DC060000}"/>
    <cellStyle name="Celda de comprobación 2 3 6 5" xfId="1072" xr:uid="{00000000-0005-0000-0000-0000DD060000}"/>
    <cellStyle name="Celda de comprobación 2 3 6 5 2" xfId="3587" xr:uid="{00000000-0005-0000-0000-0000DE060000}"/>
    <cellStyle name="Celda de comprobación 2 3 6 6" xfId="3584" xr:uid="{00000000-0005-0000-0000-0000DF060000}"/>
    <cellStyle name="Celda de comprobación 2 3 6_INST $" xfId="1073" xr:uid="{00000000-0005-0000-0000-0000E0060000}"/>
    <cellStyle name="Celda de comprobación 2 3 7" xfId="1074" xr:uid="{00000000-0005-0000-0000-0000E1060000}"/>
    <cellStyle name="Celda de comprobación 2 3 7 2" xfId="3588" xr:uid="{00000000-0005-0000-0000-0000E2060000}"/>
    <cellStyle name="Celda de comprobación 2 3 7 3" xfId="4897" xr:uid="{00000000-0005-0000-0000-0000E3060000}"/>
    <cellStyle name="Celda de comprobación 2 3 8" xfId="1075" xr:uid="{00000000-0005-0000-0000-0000E4060000}"/>
    <cellStyle name="Celda de comprobación 2 3 8 2" xfId="3589" xr:uid="{00000000-0005-0000-0000-0000E5060000}"/>
    <cellStyle name="Celda de comprobación 2 3 8 3" xfId="4898" xr:uid="{00000000-0005-0000-0000-0000E6060000}"/>
    <cellStyle name="Celda de comprobación 2 3 9" xfId="1076" xr:uid="{00000000-0005-0000-0000-0000E7060000}"/>
    <cellStyle name="Celda de comprobación 2 3 9 2" xfId="3590" xr:uid="{00000000-0005-0000-0000-0000E8060000}"/>
    <cellStyle name="Celda de comprobación 2 3_AVANCE PROTECCIÓN" xfId="1077" xr:uid="{00000000-0005-0000-0000-0000E9060000}"/>
    <cellStyle name="Celda de comprobación 2 4" xfId="3577" xr:uid="{00000000-0005-0000-0000-0000EA060000}"/>
    <cellStyle name="Celda de comprobación 2_Listado_web" xfId="1078" xr:uid="{00000000-0005-0000-0000-0000EB060000}"/>
    <cellStyle name="Celda de comprobación 3" xfId="1079" xr:uid="{00000000-0005-0000-0000-0000EC060000}"/>
    <cellStyle name="Celda de comprobación 3 2" xfId="3591" xr:uid="{00000000-0005-0000-0000-0000ED060000}"/>
    <cellStyle name="Celda de comprobación 4" xfId="1080" xr:uid="{00000000-0005-0000-0000-0000EE060000}"/>
    <cellStyle name="Celda de comprobación 4 2" xfId="3592" xr:uid="{00000000-0005-0000-0000-0000EF060000}"/>
    <cellStyle name="Celda de comprobación 5" xfId="1081" xr:uid="{00000000-0005-0000-0000-0000F0060000}"/>
    <cellStyle name="Celda de comprobación 5 2" xfId="3593" xr:uid="{00000000-0005-0000-0000-0000F1060000}"/>
    <cellStyle name="Celda de comprobación 6" xfId="1082" xr:uid="{00000000-0005-0000-0000-0000F2060000}"/>
    <cellStyle name="Celda de comprobación 6 2" xfId="3594" xr:uid="{00000000-0005-0000-0000-0000F3060000}"/>
    <cellStyle name="Celda de comprobación 7" xfId="1083" xr:uid="{00000000-0005-0000-0000-0000F4060000}"/>
    <cellStyle name="Celda de comprobación 7 2" xfId="3595" xr:uid="{00000000-0005-0000-0000-0000F5060000}"/>
    <cellStyle name="Celda de comprobación 8" xfId="1084" xr:uid="{00000000-0005-0000-0000-0000F6060000}"/>
    <cellStyle name="Celda de comprobación 8 2" xfId="3596" xr:uid="{00000000-0005-0000-0000-0000F7060000}"/>
    <cellStyle name="Celda de comprobación 9" xfId="1085" xr:uid="{00000000-0005-0000-0000-0000F8060000}"/>
    <cellStyle name="Celda de comprobación 9 2" xfId="3597" xr:uid="{00000000-0005-0000-0000-0000F9060000}"/>
    <cellStyle name="Celda vinculada" xfId="1086" builtinId="24" customBuiltin="1"/>
    <cellStyle name="Celda vinculada 10" xfId="1087" xr:uid="{00000000-0005-0000-0000-0000FB060000}"/>
    <cellStyle name="Celda vinculada 10 2" xfId="3599" xr:uid="{00000000-0005-0000-0000-0000FC060000}"/>
    <cellStyle name="Celda vinculada 11" xfId="1088" xr:uid="{00000000-0005-0000-0000-0000FD060000}"/>
    <cellStyle name="Celda vinculada 11 2" xfId="3600" xr:uid="{00000000-0005-0000-0000-0000FE060000}"/>
    <cellStyle name="Celda vinculada 12" xfId="3598" xr:uid="{00000000-0005-0000-0000-0000FF060000}"/>
    <cellStyle name="Celda vinculada 2" xfId="1089" xr:uid="{00000000-0005-0000-0000-000000070000}"/>
    <cellStyle name="Celda vinculada 2 2" xfId="1090" xr:uid="{00000000-0005-0000-0000-000001070000}"/>
    <cellStyle name="Celda vinculada 2 2 2" xfId="3602" xr:uid="{00000000-0005-0000-0000-000002070000}"/>
    <cellStyle name="Celda vinculada 2 3" xfId="1091" xr:uid="{00000000-0005-0000-0000-000003070000}"/>
    <cellStyle name="Celda vinculada 2 3 10" xfId="3603" xr:uid="{00000000-0005-0000-0000-000004070000}"/>
    <cellStyle name="Celda vinculada 2 3 2" xfId="1092" xr:uid="{00000000-0005-0000-0000-000005070000}"/>
    <cellStyle name="Celda vinculada 2 3 3" xfId="1093" xr:uid="{00000000-0005-0000-0000-000006070000}"/>
    <cellStyle name="Celda vinculada 2 3 4" xfId="1094" xr:uid="{00000000-0005-0000-0000-000007070000}"/>
    <cellStyle name="Celda vinculada 2 3 5" xfId="1095" xr:uid="{00000000-0005-0000-0000-000008070000}"/>
    <cellStyle name="Celda vinculada 2 3 5 2" xfId="1096" xr:uid="{00000000-0005-0000-0000-000009070000}"/>
    <cellStyle name="Celda vinculada 2 3 5 2 2" xfId="3605" xr:uid="{00000000-0005-0000-0000-00000A070000}"/>
    <cellStyle name="Celda vinculada 2 3 5 2 3" xfId="4899" xr:uid="{00000000-0005-0000-0000-00000B070000}"/>
    <cellStyle name="Celda vinculada 2 3 5 3" xfId="1097" xr:uid="{00000000-0005-0000-0000-00000C070000}"/>
    <cellStyle name="Celda vinculada 2 3 5 4" xfId="1098" xr:uid="{00000000-0005-0000-0000-00000D070000}"/>
    <cellStyle name="Celda vinculada 2 3 5 4 2" xfId="3606" xr:uid="{00000000-0005-0000-0000-00000E070000}"/>
    <cellStyle name="Celda vinculada 2 3 5 4 3" xfId="4900" xr:uid="{00000000-0005-0000-0000-00000F070000}"/>
    <cellStyle name="Celda vinculada 2 3 5 5" xfId="1099" xr:uid="{00000000-0005-0000-0000-000010070000}"/>
    <cellStyle name="Celda vinculada 2 3 5 5 2" xfId="3607" xr:uid="{00000000-0005-0000-0000-000011070000}"/>
    <cellStyle name="Celda vinculada 2 3 5 6" xfId="3604" xr:uid="{00000000-0005-0000-0000-000012070000}"/>
    <cellStyle name="Celda vinculada 2 3 5_INST $" xfId="1100" xr:uid="{00000000-0005-0000-0000-000013070000}"/>
    <cellStyle name="Celda vinculada 2 3 6" xfId="1101" xr:uid="{00000000-0005-0000-0000-000014070000}"/>
    <cellStyle name="Celda vinculada 2 3 6 2" xfId="1102" xr:uid="{00000000-0005-0000-0000-000015070000}"/>
    <cellStyle name="Celda vinculada 2 3 6 2 2" xfId="3609" xr:uid="{00000000-0005-0000-0000-000016070000}"/>
    <cellStyle name="Celda vinculada 2 3 6 2 3" xfId="4901" xr:uid="{00000000-0005-0000-0000-000017070000}"/>
    <cellStyle name="Celda vinculada 2 3 6 3" xfId="1103" xr:uid="{00000000-0005-0000-0000-000018070000}"/>
    <cellStyle name="Celda vinculada 2 3 6 4" xfId="1104" xr:uid="{00000000-0005-0000-0000-000019070000}"/>
    <cellStyle name="Celda vinculada 2 3 6 4 2" xfId="3610" xr:uid="{00000000-0005-0000-0000-00001A070000}"/>
    <cellStyle name="Celda vinculada 2 3 6 4 3" xfId="4902" xr:uid="{00000000-0005-0000-0000-00001B070000}"/>
    <cellStyle name="Celda vinculada 2 3 6 5" xfId="1105" xr:uid="{00000000-0005-0000-0000-00001C070000}"/>
    <cellStyle name="Celda vinculada 2 3 6 5 2" xfId="3611" xr:uid="{00000000-0005-0000-0000-00001D070000}"/>
    <cellStyle name="Celda vinculada 2 3 6 6" xfId="3608" xr:uid="{00000000-0005-0000-0000-00001E070000}"/>
    <cellStyle name="Celda vinculada 2 3 6_INST $" xfId="1106" xr:uid="{00000000-0005-0000-0000-00001F070000}"/>
    <cellStyle name="Celda vinculada 2 3 7" xfId="1107" xr:uid="{00000000-0005-0000-0000-000020070000}"/>
    <cellStyle name="Celda vinculada 2 3 7 2" xfId="3612" xr:uid="{00000000-0005-0000-0000-000021070000}"/>
    <cellStyle name="Celda vinculada 2 3 7 3" xfId="4903" xr:uid="{00000000-0005-0000-0000-000022070000}"/>
    <cellStyle name="Celda vinculada 2 3 8" xfId="1108" xr:uid="{00000000-0005-0000-0000-000023070000}"/>
    <cellStyle name="Celda vinculada 2 3 8 2" xfId="3613" xr:uid="{00000000-0005-0000-0000-000024070000}"/>
    <cellStyle name="Celda vinculada 2 3 8 3" xfId="4904" xr:uid="{00000000-0005-0000-0000-000025070000}"/>
    <cellStyle name="Celda vinculada 2 3 9" xfId="1109" xr:uid="{00000000-0005-0000-0000-000026070000}"/>
    <cellStyle name="Celda vinculada 2 3 9 2" xfId="3614" xr:uid="{00000000-0005-0000-0000-000027070000}"/>
    <cellStyle name="Celda vinculada 2 3_AVANCE PROTECCIÓN" xfId="1110" xr:uid="{00000000-0005-0000-0000-000028070000}"/>
    <cellStyle name="Celda vinculada 2 4" xfId="3601" xr:uid="{00000000-0005-0000-0000-000029070000}"/>
    <cellStyle name="Celda vinculada 2_Listado_web" xfId="1111" xr:uid="{00000000-0005-0000-0000-00002A070000}"/>
    <cellStyle name="Celda vinculada 3" xfId="1112" xr:uid="{00000000-0005-0000-0000-00002B070000}"/>
    <cellStyle name="Celda vinculada 3 2" xfId="3615" xr:uid="{00000000-0005-0000-0000-00002C070000}"/>
    <cellStyle name="Celda vinculada 4" xfId="1113" xr:uid="{00000000-0005-0000-0000-00002D070000}"/>
    <cellStyle name="Celda vinculada 4 2" xfId="3616" xr:uid="{00000000-0005-0000-0000-00002E070000}"/>
    <cellStyle name="Celda vinculada 5" xfId="1114" xr:uid="{00000000-0005-0000-0000-00002F070000}"/>
    <cellStyle name="Celda vinculada 5 2" xfId="3617" xr:uid="{00000000-0005-0000-0000-000030070000}"/>
    <cellStyle name="Celda vinculada 6" xfId="1115" xr:uid="{00000000-0005-0000-0000-000031070000}"/>
    <cellStyle name="Celda vinculada 6 2" xfId="3618" xr:uid="{00000000-0005-0000-0000-000032070000}"/>
    <cellStyle name="Celda vinculada 7" xfId="1116" xr:uid="{00000000-0005-0000-0000-000033070000}"/>
    <cellStyle name="Celda vinculada 7 2" xfId="3619" xr:uid="{00000000-0005-0000-0000-000034070000}"/>
    <cellStyle name="Celda vinculada 8" xfId="1117" xr:uid="{00000000-0005-0000-0000-000035070000}"/>
    <cellStyle name="Celda vinculada 8 2" xfId="3620" xr:uid="{00000000-0005-0000-0000-000036070000}"/>
    <cellStyle name="Celda vinculada 9" xfId="1118" xr:uid="{00000000-0005-0000-0000-000037070000}"/>
    <cellStyle name="Celda vinculada 9 2" xfId="3621" xr:uid="{00000000-0005-0000-0000-000038070000}"/>
    <cellStyle name="Diseño" xfId="1119" xr:uid="{00000000-0005-0000-0000-000039070000}"/>
    <cellStyle name="Diseño 2" xfId="4906" xr:uid="{00000000-0005-0000-0000-00003A070000}"/>
    <cellStyle name="Encabezado 1" xfId="3013" builtinId="16" customBuiltin="1"/>
    <cellStyle name="Encabezado 1 2" xfId="5794" xr:uid="{00000000-0005-0000-0000-00003C070000}"/>
    <cellStyle name="Encabezado 4" xfId="1120" builtinId="19" customBuiltin="1"/>
    <cellStyle name="Encabezado 4 10" xfId="1121" xr:uid="{00000000-0005-0000-0000-00003E070000}"/>
    <cellStyle name="Encabezado 4 10 2" xfId="3623" xr:uid="{00000000-0005-0000-0000-00003F070000}"/>
    <cellStyle name="Encabezado 4 11" xfId="1122" xr:uid="{00000000-0005-0000-0000-000040070000}"/>
    <cellStyle name="Encabezado 4 11 2" xfId="3624" xr:uid="{00000000-0005-0000-0000-000041070000}"/>
    <cellStyle name="Encabezado 4 12" xfId="3622" xr:uid="{00000000-0005-0000-0000-000042070000}"/>
    <cellStyle name="Encabezado 4 2" xfId="1123" xr:uid="{00000000-0005-0000-0000-000043070000}"/>
    <cellStyle name="Encabezado 4 2 2" xfId="1124" xr:uid="{00000000-0005-0000-0000-000044070000}"/>
    <cellStyle name="Encabezado 4 2 2 2" xfId="3626" xr:uid="{00000000-0005-0000-0000-000045070000}"/>
    <cellStyle name="Encabezado 4 2 3" xfId="1125" xr:uid="{00000000-0005-0000-0000-000046070000}"/>
    <cellStyle name="Encabezado 4 2 3 10" xfId="3627" xr:uid="{00000000-0005-0000-0000-000047070000}"/>
    <cellStyle name="Encabezado 4 2 3 2" xfId="1126" xr:uid="{00000000-0005-0000-0000-000048070000}"/>
    <cellStyle name="Encabezado 4 2 3 3" xfId="1127" xr:uid="{00000000-0005-0000-0000-000049070000}"/>
    <cellStyle name="Encabezado 4 2 3 4" xfId="1128" xr:uid="{00000000-0005-0000-0000-00004A070000}"/>
    <cellStyle name="Encabezado 4 2 3 5" xfId="1129" xr:uid="{00000000-0005-0000-0000-00004B070000}"/>
    <cellStyle name="Encabezado 4 2 3 5 2" xfId="1130" xr:uid="{00000000-0005-0000-0000-00004C070000}"/>
    <cellStyle name="Encabezado 4 2 3 5 2 2" xfId="3629" xr:uid="{00000000-0005-0000-0000-00004D070000}"/>
    <cellStyle name="Encabezado 4 2 3 5 2 3" xfId="4907" xr:uid="{00000000-0005-0000-0000-00004E070000}"/>
    <cellStyle name="Encabezado 4 2 3 5 3" xfId="1131" xr:uid="{00000000-0005-0000-0000-00004F070000}"/>
    <cellStyle name="Encabezado 4 2 3 5 4" xfId="1132" xr:uid="{00000000-0005-0000-0000-000050070000}"/>
    <cellStyle name="Encabezado 4 2 3 5 4 2" xfId="3630" xr:uid="{00000000-0005-0000-0000-000051070000}"/>
    <cellStyle name="Encabezado 4 2 3 5 4 3" xfId="4908" xr:uid="{00000000-0005-0000-0000-000052070000}"/>
    <cellStyle name="Encabezado 4 2 3 5 5" xfId="1133" xr:uid="{00000000-0005-0000-0000-000053070000}"/>
    <cellStyle name="Encabezado 4 2 3 5 5 2" xfId="3631" xr:uid="{00000000-0005-0000-0000-000054070000}"/>
    <cellStyle name="Encabezado 4 2 3 5 6" xfId="3628" xr:uid="{00000000-0005-0000-0000-000055070000}"/>
    <cellStyle name="Encabezado 4 2 3 5_INST $" xfId="1134" xr:uid="{00000000-0005-0000-0000-000056070000}"/>
    <cellStyle name="Encabezado 4 2 3 6" xfId="1135" xr:uid="{00000000-0005-0000-0000-000057070000}"/>
    <cellStyle name="Encabezado 4 2 3 6 2" xfId="1136" xr:uid="{00000000-0005-0000-0000-000058070000}"/>
    <cellStyle name="Encabezado 4 2 3 6 2 2" xfId="3633" xr:uid="{00000000-0005-0000-0000-000059070000}"/>
    <cellStyle name="Encabezado 4 2 3 6 2 3" xfId="4909" xr:uid="{00000000-0005-0000-0000-00005A070000}"/>
    <cellStyle name="Encabezado 4 2 3 6 3" xfId="1137" xr:uid="{00000000-0005-0000-0000-00005B070000}"/>
    <cellStyle name="Encabezado 4 2 3 6 4" xfId="1138" xr:uid="{00000000-0005-0000-0000-00005C070000}"/>
    <cellStyle name="Encabezado 4 2 3 6 4 2" xfId="3634" xr:uid="{00000000-0005-0000-0000-00005D070000}"/>
    <cellStyle name="Encabezado 4 2 3 6 4 3" xfId="4910" xr:uid="{00000000-0005-0000-0000-00005E070000}"/>
    <cellStyle name="Encabezado 4 2 3 6 5" xfId="1139" xr:uid="{00000000-0005-0000-0000-00005F070000}"/>
    <cellStyle name="Encabezado 4 2 3 6 5 2" xfId="3635" xr:uid="{00000000-0005-0000-0000-000060070000}"/>
    <cellStyle name="Encabezado 4 2 3 6 6" xfId="3632" xr:uid="{00000000-0005-0000-0000-000061070000}"/>
    <cellStyle name="Encabezado 4 2 3 6_INST $" xfId="1140" xr:uid="{00000000-0005-0000-0000-000062070000}"/>
    <cellStyle name="Encabezado 4 2 3 7" xfId="1141" xr:uid="{00000000-0005-0000-0000-000063070000}"/>
    <cellStyle name="Encabezado 4 2 3 7 2" xfId="3636" xr:uid="{00000000-0005-0000-0000-000064070000}"/>
    <cellStyle name="Encabezado 4 2 3 7 3" xfId="4911" xr:uid="{00000000-0005-0000-0000-000065070000}"/>
    <cellStyle name="Encabezado 4 2 3 8" xfId="1142" xr:uid="{00000000-0005-0000-0000-000066070000}"/>
    <cellStyle name="Encabezado 4 2 3 8 2" xfId="3637" xr:uid="{00000000-0005-0000-0000-000067070000}"/>
    <cellStyle name="Encabezado 4 2 3 8 3" xfId="4912" xr:uid="{00000000-0005-0000-0000-000068070000}"/>
    <cellStyle name="Encabezado 4 2 3 9" xfId="1143" xr:uid="{00000000-0005-0000-0000-000069070000}"/>
    <cellStyle name="Encabezado 4 2 3 9 2" xfId="3638" xr:uid="{00000000-0005-0000-0000-00006A070000}"/>
    <cellStyle name="Encabezado 4 2 3_AVANCE PROTECCIÓN" xfId="1144" xr:uid="{00000000-0005-0000-0000-00006B070000}"/>
    <cellStyle name="Encabezado 4 2 4" xfId="3625" xr:uid="{00000000-0005-0000-0000-00006C070000}"/>
    <cellStyle name="Encabezado 4 2_Listado_web" xfId="1145" xr:uid="{00000000-0005-0000-0000-00006D070000}"/>
    <cellStyle name="Encabezado 4 3" xfId="1146" xr:uid="{00000000-0005-0000-0000-00006E070000}"/>
    <cellStyle name="Encabezado 4 3 2" xfId="3639" xr:uid="{00000000-0005-0000-0000-00006F070000}"/>
    <cellStyle name="Encabezado 4 4" xfId="1147" xr:uid="{00000000-0005-0000-0000-000070070000}"/>
    <cellStyle name="Encabezado 4 4 2" xfId="3640" xr:uid="{00000000-0005-0000-0000-000071070000}"/>
    <cellStyle name="Encabezado 4 5" xfId="1148" xr:uid="{00000000-0005-0000-0000-000072070000}"/>
    <cellStyle name="Encabezado 4 5 2" xfId="3641" xr:uid="{00000000-0005-0000-0000-000073070000}"/>
    <cellStyle name="Encabezado 4 6" xfId="1149" xr:uid="{00000000-0005-0000-0000-000074070000}"/>
    <cellStyle name="Encabezado 4 6 2" xfId="3642" xr:uid="{00000000-0005-0000-0000-000075070000}"/>
    <cellStyle name="Encabezado 4 7" xfId="1150" xr:uid="{00000000-0005-0000-0000-000076070000}"/>
    <cellStyle name="Encabezado 4 7 2" xfId="3643" xr:uid="{00000000-0005-0000-0000-000077070000}"/>
    <cellStyle name="Encabezado 4 8" xfId="1151" xr:uid="{00000000-0005-0000-0000-000078070000}"/>
    <cellStyle name="Encabezado 4 8 2" xfId="3644" xr:uid="{00000000-0005-0000-0000-000079070000}"/>
    <cellStyle name="Encabezado 4 9" xfId="1152" xr:uid="{00000000-0005-0000-0000-00007A070000}"/>
    <cellStyle name="Encabezado 4 9 2" xfId="3645" xr:uid="{00000000-0005-0000-0000-00007B070000}"/>
    <cellStyle name="Énfasis1" xfId="1153" builtinId="29" customBuiltin="1"/>
    <cellStyle name="Énfasis1 10" xfId="1154" xr:uid="{00000000-0005-0000-0000-00007D070000}"/>
    <cellStyle name="Énfasis1 10 2" xfId="3647" xr:uid="{00000000-0005-0000-0000-00007E070000}"/>
    <cellStyle name="Énfasis1 11" xfId="1155" xr:uid="{00000000-0005-0000-0000-00007F070000}"/>
    <cellStyle name="Énfasis1 11 2" xfId="3648" xr:uid="{00000000-0005-0000-0000-000080070000}"/>
    <cellStyle name="Énfasis1 12" xfId="3646" xr:uid="{00000000-0005-0000-0000-000081070000}"/>
    <cellStyle name="Énfasis1 2" xfId="1156" xr:uid="{00000000-0005-0000-0000-000082070000}"/>
    <cellStyle name="Énfasis1 2 2" xfId="1157" xr:uid="{00000000-0005-0000-0000-000083070000}"/>
    <cellStyle name="Énfasis1 2 2 2" xfId="3650" xr:uid="{00000000-0005-0000-0000-000084070000}"/>
    <cellStyle name="Énfasis1 2 3" xfId="1158" xr:uid="{00000000-0005-0000-0000-000085070000}"/>
    <cellStyle name="Énfasis1 2 3 10" xfId="3651" xr:uid="{00000000-0005-0000-0000-000086070000}"/>
    <cellStyle name="Énfasis1 2 3 2" xfId="1159" xr:uid="{00000000-0005-0000-0000-000087070000}"/>
    <cellStyle name="Énfasis1 2 3 3" xfId="1160" xr:uid="{00000000-0005-0000-0000-000088070000}"/>
    <cellStyle name="Énfasis1 2 3 4" xfId="1161" xr:uid="{00000000-0005-0000-0000-000089070000}"/>
    <cellStyle name="Énfasis1 2 3 5" xfId="1162" xr:uid="{00000000-0005-0000-0000-00008A070000}"/>
    <cellStyle name="Énfasis1 2 3 5 2" xfId="1163" xr:uid="{00000000-0005-0000-0000-00008B070000}"/>
    <cellStyle name="Énfasis1 2 3 5 2 2" xfId="3653" xr:uid="{00000000-0005-0000-0000-00008C070000}"/>
    <cellStyle name="Énfasis1 2 3 5 2 3" xfId="4913" xr:uid="{00000000-0005-0000-0000-00008D070000}"/>
    <cellStyle name="Énfasis1 2 3 5 3" xfId="1164" xr:uid="{00000000-0005-0000-0000-00008E070000}"/>
    <cellStyle name="Énfasis1 2 3 5 4" xfId="1165" xr:uid="{00000000-0005-0000-0000-00008F070000}"/>
    <cellStyle name="Énfasis1 2 3 5 4 2" xfId="3654" xr:uid="{00000000-0005-0000-0000-000090070000}"/>
    <cellStyle name="Énfasis1 2 3 5 4 3" xfId="4914" xr:uid="{00000000-0005-0000-0000-000091070000}"/>
    <cellStyle name="Énfasis1 2 3 5 5" xfId="1166" xr:uid="{00000000-0005-0000-0000-000092070000}"/>
    <cellStyle name="Énfasis1 2 3 5 5 2" xfId="3655" xr:uid="{00000000-0005-0000-0000-000093070000}"/>
    <cellStyle name="Énfasis1 2 3 5 6" xfId="3652" xr:uid="{00000000-0005-0000-0000-000094070000}"/>
    <cellStyle name="Énfasis1 2 3 5_INST $" xfId="1167" xr:uid="{00000000-0005-0000-0000-000095070000}"/>
    <cellStyle name="Énfasis1 2 3 6" xfId="1168" xr:uid="{00000000-0005-0000-0000-000096070000}"/>
    <cellStyle name="Énfasis1 2 3 6 2" xfId="1169" xr:uid="{00000000-0005-0000-0000-000097070000}"/>
    <cellStyle name="Énfasis1 2 3 6 2 2" xfId="3657" xr:uid="{00000000-0005-0000-0000-000098070000}"/>
    <cellStyle name="Énfasis1 2 3 6 2 3" xfId="4915" xr:uid="{00000000-0005-0000-0000-000099070000}"/>
    <cellStyle name="Énfasis1 2 3 6 3" xfId="1170" xr:uid="{00000000-0005-0000-0000-00009A070000}"/>
    <cellStyle name="Énfasis1 2 3 6 4" xfId="1171" xr:uid="{00000000-0005-0000-0000-00009B070000}"/>
    <cellStyle name="Énfasis1 2 3 6 4 2" xfId="3658" xr:uid="{00000000-0005-0000-0000-00009C070000}"/>
    <cellStyle name="Énfasis1 2 3 6 4 3" xfId="4916" xr:uid="{00000000-0005-0000-0000-00009D070000}"/>
    <cellStyle name="Énfasis1 2 3 6 5" xfId="1172" xr:uid="{00000000-0005-0000-0000-00009E070000}"/>
    <cellStyle name="Énfasis1 2 3 6 5 2" xfId="3659" xr:uid="{00000000-0005-0000-0000-00009F070000}"/>
    <cellStyle name="Énfasis1 2 3 6 6" xfId="3656" xr:uid="{00000000-0005-0000-0000-0000A0070000}"/>
    <cellStyle name="Énfasis1 2 3 6_INST $" xfId="1173" xr:uid="{00000000-0005-0000-0000-0000A1070000}"/>
    <cellStyle name="Énfasis1 2 3 7" xfId="1174" xr:uid="{00000000-0005-0000-0000-0000A2070000}"/>
    <cellStyle name="Énfasis1 2 3 7 2" xfId="3660" xr:uid="{00000000-0005-0000-0000-0000A3070000}"/>
    <cellStyle name="Énfasis1 2 3 7 3" xfId="4917" xr:uid="{00000000-0005-0000-0000-0000A4070000}"/>
    <cellStyle name="Énfasis1 2 3 8" xfId="1175" xr:uid="{00000000-0005-0000-0000-0000A5070000}"/>
    <cellStyle name="Énfasis1 2 3 8 2" xfId="3661" xr:uid="{00000000-0005-0000-0000-0000A6070000}"/>
    <cellStyle name="Énfasis1 2 3 8 3" xfId="4918" xr:uid="{00000000-0005-0000-0000-0000A7070000}"/>
    <cellStyle name="Énfasis1 2 3 9" xfId="1176" xr:uid="{00000000-0005-0000-0000-0000A8070000}"/>
    <cellStyle name="Énfasis1 2 3 9 2" xfId="3662" xr:uid="{00000000-0005-0000-0000-0000A9070000}"/>
    <cellStyle name="Énfasis1 2 3_AVANCE PROTECCIÓN" xfId="1177" xr:uid="{00000000-0005-0000-0000-0000AA070000}"/>
    <cellStyle name="Énfasis1 2 4" xfId="3649" xr:uid="{00000000-0005-0000-0000-0000AB070000}"/>
    <cellStyle name="Énfasis1 2_Listado_web" xfId="1178" xr:uid="{00000000-0005-0000-0000-0000AC070000}"/>
    <cellStyle name="Énfasis1 3" xfId="1179" xr:uid="{00000000-0005-0000-0000-0000AD070000}"/>
    <cellStyle name="Énfasis1 3 2" xfId="3663" xr:uid="{00000000-0005-0000-0000-0000AE070000}"/>
    <cellStyle name="Énfasis1 4" xfId="1180" xr:uid="{00000000-0005-0000-0000-0000AF070000}"/>
    <cellStyle name="Énfasis1 4 2" xfId="3664" xr:uid="{00000000-0005-0000-0000-0000B0070000}"/>
    <cellStyle name="Énfasis1 5" xfId="1181" xr:uid="{00000000-0005-0000-0000-0000B1070000}"/>
    <cellStyle name="Énfasis1 5 2" xfId="3665" xr:uid="{00000000-0005-0000-0000-0000B2070000}"/>
    <cellStyle name="Énfasis1 6" xfId="1182" xr:uid="{00000000-0005-0000-0000-0000B3070000}"/>
    <cellStyle name="Énfasis1 6 2" xfId="3666" xr:uid="{00000000-0005-0000-0000-0000B4070000}"/>
    <cellStyle name="Énfasis1 7" xfId="1183" xr:uid="{00000000-0005-0000-0000-0000B5070000}"/>
    <cellStyle name="Énfasis1 7 2" xfId="3667" xr:uid="{00000000-0005-0000-0000-0000B6070000}"/>
    <cellStyle name="Énfasis1 8" xfId="1184" xr:uid="{00000000-0005-0000-0000-0000B7070000}"/>
    <cellStyle name="Énfasis1 8 2" xfId="3668" xr:uid="{00000000-0005-0000-0000-0000B8070000}"/>
    <cellStyle name="Énfasis1 9" xfId="1185" xr:uid="{00000000-0005-0000-0000-0000B9070000}"/>
    <cellStyle name="Énfasis1 9 2" xfId="3669" xr:uid="{00000000-0005-0000-0000-0000BA070000}"/>
    <cellStyle name="Énfasis2" xfId="1186" builtinId="33" customBuiltin="1"/>
    <cellStyle name="Énfasis2 10" xfId="1187" xr:uid="{00000000-0005-0000-0000-0000BC070000}"/>
    <cellStyle name="Énfasis2 10 2" xfId="3671" xr:uid="{00000000-0005-0000-0000-0000BD070000}"/>
    <cellStyle name="Énfasis2 11" xfId="1188" xr:uid="{00000000-0005-0000-0000-0000BE070000}"/>
    <cellStyle name="Énfasis2 11 2" xfId="3672" xr:uid="{00000000-0005-0000-0000-0000BF070000}"/>
    <cellStyle name="Énfasis2 12" xfId="3670" xr:uid="{00000000-0005-0000-0000-0000C0070000}"/>
    <cellStyle name="Énfasis2 2" xfId="1189" xr:uid="{00000000-0005-0000-0000-0000C1070000}"/>
    <cellStyle name="Énfasis2 2 2" xfId="1190" xr:uid="{00000000-0005-0000-0000-0000C2070000}"/>
    <cellStyle name="Énfasis2 2 2 2" xfId="3674" xr:uid="{00000000-0005-0000-0000-0000C3070000}"/>
    <cellStyle name="Énfasis2 2 3" xfId="1191" xr:uid="{00000000-0005-0000-0000-0000C4070000}"/>
    <cellStyle name="Énfasis2 2 3 10" xfId="3675" xr:uid="{00000000-0005-0000-0000-0000C5070000}"/>
    <cellStyle name="Énfasis2 2 3 2" xfId="1192" xr:uid="{00000000-0005-0000-0000-0000C6070000}"/>
    <cellStyle name="Énfasis2 2 3 3" xfId="1193" xr:uid="{00000000-0005-0000-0000-0000C7070000}"/>
    <cellStyle name="Énfasis2 2 3 4" xfId="1194" xr:uid="{00000000-0005-0000-0000-0000C8070000}"/>
    <cellStyle name="Énfasis2 2 3 5" xfId="1195" xr:uid="{00000000-0005-0000-0000-0000C9070000}"/>
    <cellStyle name="Énfasis2 2 3 5 2" xfId="1196" xr:uid="{00000000-0005-0000-0000-0000CA070000}"/>
    <cellStyle name="Énfasis2 2 3 5 2 2" xfId="3677" xr:uid="{00000000-0005-0000-0000-0000CB070000}"/>
    <cellStyle name="Énfasis2 2 3 5 2 3" xfId="4920" xr:uid="{00000000-0005-0000-0000-0000CC070000}"/>
    <cellStyle name="Énfasis2 2 3 5 3" xfId="1197" xr:uid="{00000000-0005-0000-0000-0000CD070000}"/>
    <cellStyle name="Énfasis2 2 3 5 4" xfId="1198" xr:uid="{00000000-0005-0000-0000-0000CE070000}"/>
    <cellStyle name="Énfasis2 2 3 5 4 2" xfId="3678" xr:uid="{00000000-0005-0000-0000-0000CF070000}"/>
    <cellStyle name="Énfasis2 2 3 5 4 3" xfId="4921" xr:uid="{00000000-0005-0000-0000-0000D0070000}"/>
    <cellStyle name="Énfasis2 2 3 5 5" xfId="1199" xr:uid="{00000000-0005-0000-0000-0000D1070000}"/>
    <cellStyle name="Énfasis2 2 3 5 5 2" xfId="3679" xr:uid="{00000000-0005-0000-0000-0000D2070000}"/>
    <cellStyle name="Énfasis2 2 3 5 6" xfId="3676" xr:uid="{00000000-0005-0000-0000-0000D3070000}"/>
    <cellStyle name="Énfasis2 2 3 5_INST $" xfId="1200" xr:uid="{00000000-0005-0000-0000-0000D4070000}"/>
    <cellStyle name="Énfasis2 2 3 6" xfId="1201" xr:uid="{00000000-0005-0000-0000-0000D5070000}"/>
    <cellStyle name="Énfasis2 2 3 6 2" xfId="1202" xr:uid="{00000000-0005-0000-0000-0000D6070000}"/>
    <cellStyle name="Énfasis2 2 3 6 2 2" xfId="3681" xr:uid="{00000000-0005-0000-0000-0000D7070000}"/>
    <cellStyle name="Énfasis2 2 3 6 2 3" xfId="4922" xr:uid="{00000000-0005-0000-0000-0000D8070000}"/>
    <cellStyle name="Énfasis2 2 3 6 3" xfId="1203" xr:uid="{00000000-0005-0000-0000-0000D9070000}"/>
    <cellStyle name="Énfasis2 2 3 6 4" xfId="1204" xr:uid="{00000000-0005-0000-0000-0000DA070000}"/>
    <cellStyle name="Énfasis2 2 3 6 4 2" xfId="3682" xr:uid="{00000000-0005-0000-0000-0000DB070000}"/>
    <cellStyle name="Énfasis2 2 3 6 4 3" xfId="4923" xr:uid="{00000000-0005-0000-0000-0000DC070000}"/>
    <cellStyle name="Énfasis2 2 3 6 5" xfId="1205" xr:uid="{00000000-0005-0000-0000-0000DD070000}"/>
    <cellStyle name="Énfasis2 2 3 6 5 2" xfId="3683" xr:uid="{00000000-0005-0000-0000-0000DE070000}"/>
    <cellStyle name="Énfasis2 2 3 6 6" xfId="3680" xr:uid="{00000000-0005-0000-0000-0000DF070000}"/>
    <cellStyle name="Énfasis2 2 3 6_INST $" xfId="1206" xr:uid="{00000000-0005-0000-0000-0000E0070000}"/>
    <cellStyle name="Énfasis2 2 3 7" xfId="1207" xr:uid="{00000000-0005-0000-0000-0000E1070000}"/>
    <cellStyle name="Énfasis2 2 3 7 2" xfId="3684" xr:uid="{00000000-0005-0000-0000-0000E2070000}"/>
    <cellStyle name="Énfasis2 2 3 7 3" xfId="4924" xr:uid="{00000000-0005-0000-0000-0000E3070000}"/>
    <cellStyle name="Énfasis2 2 3 8" xfId="1208" xr:uid="{00000000-0005-0000-0000-0000E4070000}"/>
    <cellStyle name="Énfasis2 2 3 8 2" xfId="3685" xr:uid="{00000000-0005-0000-0000-0000E5070000}"/>
    <cellStyle name="Énfasis2 2 3 8 3" xfId="4925" xr:uid="{00000000-0005-0000-0000-0000E6070000}"/>
    <cellStyle name="Énfasis2 2 3 9" xfId="1209" xr:uid="{00000000-0005-0000-0000-0000E7070000}"/>
    <cellStyle name="Énfasis2 2 3 9 2" xfId="3686" xr:uid="{00000000-0005-0000-0000-0000E8070000}"/>
    <cellStyle name="Énfasis2 2 3_AVANCE PROTECCIÓN" xfId="1210" xr:uid="{00000000-0005-0000-0000-0000E9070000}"/>
    <cellStyle name="Énfasis2 2 4" xfId="3673" xr:uid="{00000000-0005-0000-0000-0000EA070000}"/>
    <cellStyle name="Énfasis2 2_Listado_web" xfId="1211" xr:uid="{00000000-0005-0000-0000-0000EB070000}"/>
    <cellStyle name="Énfasis2 3" xfId="1212" xr:uid="{00000000-0005-0000-0000-0000EC070000}"/>
    <cellStyle name="Énfasis2 3 2" xfId="3687" xr:uid="{00000000-0005-0000-0000-0000ED070000}"/>
    <cellStyle name="Énfasis2 4" xfId="1213" xr:uid="{00000000-0005-0000-0000-0000EE070000}"/>
    <cellStyle name="Énfasis2 4 2" xfId="3688" xr:uid="{00000000-0005-0000-0000-0000EF070000}"/>
    <cellStyle name="Énfasis2 5" xfId="1214" xr:uid="{00000000-0005-0000-0000-0000F0070000}"/>
    <cellStyle name="Énfasis2 5 2" xfId="3689" xr:uid="{00000000-0005-0000-0000-0000F1070000}"/>
    <cellStyle name="Énfasis2 6" xfId="1215" xr:uid="{00000000-0005-0000-0000-0000F2070000}"/>
    <cellStyle name="Énfasis2 6 2" xfId="3690" xr:uid="{00000000-0005-0000-0000-0000F3070000}"/>
    <cellStyle name="Énfasis2 7" xfId="1216" xr:uid="{00000000-0005-0000-0000-0000F4070000}"/>
    <cellStyle name="Énfasis2 7 2" xfId="3691" xr:uid="{00000000-0005-0000-0000-0000F5070000}"/>
    <cellStyle name="Énfasis2 8" xfId="1217" xr:uid="{00000000-0005-0000-0000-0000F6070000}"/>
    <cellStyle name="Énfasis2 8 2" xfId="3692" xr:uid="{00000000-0005-0000-0000-0000F7070000}"/>
    <cellStyle name="Énfasis2 9" xfId="1218" xr:uid="{00000000-0005-0000-0000-0000F8070000}"/>
    <cellStyle name="Énfasis2 9 2" xfId="3693" xr:uid="{00000000-0005-0000-0000-0000F9070000}"/>
    <cellStyle name="Énfasis3" xfId="1219" builtinId="37" customBuiltin="1"/>
    <cellStyle name="Énfasis3 10" xfId="1220" xr:uid="{00000000-0005-0000-0000-0000FB070000}"/>
    <cellStyle name="Énfasis3 10 2" xfId="3695" xr:uid="{00000000-0005-0000-0000-0000FC070000}"/>
    <cellStyle name="Énfasis3 11" xfId="1221" xr:uid="{00000000-0005-0000-0000-0000FD070000}"/>
    <cellStyle name="Énfasis3 11 2" xfId="3696" xr:uid="{00000000-0005-0000-0000-0000FE070000}"/>
    <cellStyle name="Énfasis3 12" xfId="3694" xr:uid="{00000000-0005-0000-0000-0000FF070000}"/>
    <cellStyle name="Énfasis3 2" xfId="1222" xr:uid="{00000000-0005-0000-0000-000000080000}"/>
    <cellStyle name="Énfasis3 2 2" xfId="1223" xr:uid="{00000000-0005-0000-0000-000001080000}"/>
    <cellStyle name="Énfasis3 2 2 2" xfId="3698" xr:uid="{00000000-0005-0000-0000-000002080000}"/>
    <cellStyle name="Énfasis3 2 3" xfId="1224" xr:uid="{00000000-0005-0000-0000-000003080000}"/>
    <cellStyle name="Énfasis3 2 3 10" xfId="3699" xr:uid="{00000000-0005-0000-0000-000004080000}"/>
    <cellStyle name="Énfasis3 2 3 2" xfId="1225" xr:uid="{00000000-0005-0000-0000-000005080000}"/>
    <cellStyle name="Énfasis3 2 3 3" xfId="1226" xr:uid="{00000000-0005-0000-0000-000006080000}"/>
    <cellStyle name="Énfasis3 2 3 4" xfId="1227" xr:uid="{00000000-0005-0000-0000-000007080000}"/>
    <cellStyle name="Énfasis3 2 3 5" xfId="1228" xr:uid="{00000000-0005-0000-0000-000008080000}"/>
    <cellStyle name="Énfasis3 2 3 5 2" xfId="1229" xr:uid="{00000000-0005-0000-0000-000009080000}"/>
    <cellStyle name="Énfasis3 2 3 5 2 2" xfId="3701" xr:uid="{00000000-0005-0000-0000-00000A080000}"/>
    <cellStyle name="Énfasis3 2 3 5 2 3" xfId="4926" xr:uid="{00000000-0005-0000-0000-00000B080000}"/>
    <cellStyle name="Énfasis3 2 3 5 3" xfId="1230" xr:uid="{00000000-0005-0000-0000-00000C080000}"/>
    <cellStyle name="Énfasis3 2 3 5 4" xfId="1231" xr:uid="{00000000-0005-0000-0000-00000D080000}"/>
    <cellStyle name="Énfasis3 2 3 5 4 2" xfId="3702" xr:uid="{00000000-0005-0000-0000-00000E080000}"/>
    <cellStyle name="Énfasis3 2 3 5 4 3" xfId="4927" xr:uid="{00000000-0005-0000-0000-00000F080000}"/>
    <cellStyle name="Énfasis3 2 3 5 5" xfId="1232" xr:uid="{00000000-0005-0000-0000-000010080000}"/>
    <cellStyle name="Énfasis3 2 3 5 5 2" xfId="3703" xr:uid="{00000000-0005-0000-0000-000011080000}"/>
    <cellStyle name="Énfasis3 2 3 5 6" xfId="3700" xr:uid="{00000000-0005-0000-0000-000012080000}"/>
    <cellStyle name="Énfasis3 2 3 5_INST $" xfId="1233" xr:uid="{00000000-0005-0000-0000-000013080000}"/>
    <cellStyle name="Énfasis3 2 3 6" xfId="1234" xr:uid="{00000000-0005-0000-0000-000014080000}"/>
    <cellStyle name="Énfasis3 2 3 6 2" xfId="1235" xr:uid="{00000000-0005-0000-0000-000015080000}"/>
    <cellStyle name="Énfasis3 2 3 6 2 2" xfId="3705" xr:uid="{00000000-0005-0000-0000-000016080000}"/>
    <cellStyle name="Énfasis3 2 3 6 2 3" xfId="4928" xr:uid="{00000000-0005-0000-0000-000017080000}"/>
    <cellStyle name="Énfasis3 2 3 6 3" xfId="1236" xr:uid="{00000000-0005-0000-0000-000018080000}"/>
    <cellStyle name="Énfasis3 2 3 6 4" xfId="1237" xr:uid="{00000000-0005-0000-0000-000019080000}"/>
    <cellStyle name="Énfasis3 2 3 6 4 2" xfId="3706" xr:uid="{00000000-0005-0000-0000-00001A080000}"/>
    <cellStyle name="Énfasis3 2 3 6 4 3" xfId="4929" xr:uid="{00000000-0005-0000-0000-00001B080000}"/>
    <cellStyle name="Énfasis3 2 3 6 5" xfId="1238" xr:uid="{00000000-0005-0000-0000-00001C080000}"/>
    <cellStyle name="Énfasis3 2 3 6 5 2" xfId="3707" xr:uid="{00000000-0005-0000-0000-00001D080000}"/>
    <cellStyle name="Énfasis3 2 3 6 6" xfId="3704" xr:uid="{00000000-0005-0000-0000-00001E080000}"/>
    <cellStyle name="Énfasis3 2 3 6_INST $" xfId="1239" xr:uid="{00000000-0005-0000-0000-00001F080000}"/>
    <cellStyle name="Énfasis3 2 3 7" xfId="1240" xr:uid="{00000000-0005-0000-0000-000020080000}"/>
    <cellStyle name="Énfasis3 2 3 7 2" xfId="3708" xr:uid="{00000000-0005-0000-0000-000021080000}"/>
    <cellStyle name="Énfasis3 2 3 7 3" xfId="4930" xr:uid="{00000000-0005-0000-0000-000022080000}"/>
    <cellStyle name="Énfasis3 2 3 8" xfId="1241" xr:uid="{00000000-0005-0000-0000-000023080000}"/>
    <cellStyle name="Énfasis3 2 3 8 2" xfId="3709" xr:uid="{00000000-0005-0000-0000-000024080000}"/>
    <cellStyle name="Énfasis3 2 3 8 3" xfId="4931" xr:uid="{00000000-0005-0000-0000-000025080000}"/>
    <cellStyle name="Énfasis3 2 3 9" xfId="1242" xr:uid="{00000000-0005-0000-0000-000026080000}"/>
    <cellStyle name="Énfasis3 2 3 9 2" xfId="3710" xr:uid="{00000000-0005-0000-0000-000027080000}"/>
    <cellStyle name="Énfasis3 2 3_AVANCE PROTECCIÓN" xfId="1243" xr:uid="{00000000-0005-0000-0000-000028080000}"/>
    <cellStyle name="Énfasis3 2 4" xfId="3697" xr:uid="{00000000-0005-0000-0000-000029080000}"/>
    <cellStyle name="Énfasis3 2_Listado_web" xfId="1244" xr:uid="{00000000-0005-0000-0000-00002A080000}"/>
    <cellStyle name="Énfasis3 3" xfId="1245" xr:uid="{00000000-0005-0000-0000-00002B080000}"/>
    <cellStyle name="Énfasis3 3 2" xfId="3711" xr:uid="{00000000-0005-0000-0000-00002C080000}"/>
    <cellStyle name="Énfasis3 4" xfId="1246" xr:uid="{00000000-0005-0000-0000-00002D080000}"/>
    <cellStyle name="Énfasis3 4 2" xfId="3712" xr:uid="{00000000-0005-0000-0000-00002E080000}"/>
    <cellStyle name="Énfasis3 5" xfId="1247" xr:uid="{00000000-0005-0000-0000-00002F080000}"/>
    <cellStyle name="Énfasis3 5 2" xfId="3713" xr:uid="{00000000-0005-0000-0000-000030080000}"/>
    <cellStyle name="Énfasis3 6" xfId="1248" xr:uid="{00000000-0005-0000-0000-000031080000}"/>
    <cellStyle name="Énfasis3 6 2" xfId="3714" xr:uid="{00000000-0005-0000-0000-000032080000}"/>
    <cellStyle name="Énfasis3 7" xfId="1249" xr:uid="{00000000-0005-0000-0000-000033080000}"/>
    <cellStyle name="Énfasis3 7 2" xfId="3715" xr:uid="{00000000-0005-0000-0000-000034080000}"/>
    <cellStyle name="Énfasis3 8" xfId="1250" xr:uid="{00000000-0005-0000-0000-000035080000}"/>
    <cellStyle name="Énfasis3 8 2" xfId="3716" xr:uid="{00000000-0005-0000-0000-000036080000}"/>
    <cellStyle name="Énfasis3 9" xfId="1251" xr:uid="{00000000-0005-0000-0000-000037080000}"/>
    <cellStyle name="Énfasis3 9 2" xfId="3717" xr:uid="{00000000-0005-0000-0000-000038080000}"/>
    <cellStyle name="Énfasis4" xfId="1252" builtinId="41" customBuiltin="1"/>
    <cellStyle name="Énfasis4 10" xfId="1253" xr:uid="{00000000-0005-0000-0000-00003A080000}"/>
    <cellStyle name="Énfasis4 10 2" xfId="3719" xr:uid="{00000000-0005-0000-0000-00003B080000}"/>
    <cellStyle name="Énfasis4 11" xfId="1254" xr:uid="{00000000-0005-0000-0000-00003C080000}"/>
    <cellStyle name="Énfasis4 11 2" xfId="3720" xr:uid="{00000000-0005-0000-0000-00003D080000}"/>
    <cellStyle name="Énfasis4 12" xfId="3718" xr:uid="{00000000-0005-0000-0000-00003E080000}"/>
    <cellStyle name="Énfasis4 2" xfId="1255" xr:uid="{00000000-0005-0000-0000-00003F080000}"/>
    <cellStyle name="Énfasis4 2 2" xfId="1256" xr:uid="{00000000-0005-0000-0000-000040080000}"/>
    <cellStyle name="Énfasis4 2 2 2" xfId="3722" xr:uid="{00000000-0005-0000-0000-000041080000}"/>
    <cellStyle name="Énfasis4 2 3" xfId="1257" xr:uid="{00000000-0005-0000-0000-000042080000}"/>
    <cellStyle name="Énfasis4 2 3 10" xfId="3723" xr:uid="{00000000-0005-0000-0000-000043080000}"/>
    <cellStyle name="Énfasis4 2 3 2" xfId="1258" xr:uid="{00000000-0005-0000-0000-000044080000}"/>
    <cellStyle name="Énfasis4 2 3 3" xfId="1259" xr:uid="{00000000-0005-0000-0000-000045080000}"/>
    <cellStyle name="Énfasis4 2 3 4" xfId="1260" xr:uid="{00000000-0005-0000-0000-000046080000}"/>
    <cellStyle name="Énfasis4 2 3 5" xfId="1261" xr:uid="{00000000-0005-0000-0000-000047080000}"/>
    <cellStyle name="Énfasis4 2 3 5 2" xfId="1262" xr:uid="{00000000-0005-0000-0000-000048080000}"/>
    <cellStyle name="Énfasis4 2 3 5 2 2" xfId="3725" xr:uid="{00000000-0005-0000-0000-000049080000}"/>
    <cellStyle name="Énfasis4 2 3 5 2 3" xfId="4933" xr:uid="{00000000-0005-0000-0000-00004A080000}"/>
    <cellStyle name="Énfasis4 2 3 5 3" xfId="1263" xr:uid="{00000000-0005-0000-0000-00004B080000}"/>
    <cellStyle name="Énfasis4 2 3 5 4" xfId="1264" xr:uid="{00000000-0005-0000-0000-00004C080000}"/>
    <cellStyle name="Énfasis4 2 3 5 4 2" xfId="3726" xr:uid="{00000000-0005-0000-0000-00004D080000}"/>
    <cellStyle name="Énfasis4 2 3 5 4 3" xfId="4934" xr:uid="{00000000-0005-0000-0000-00004E080000}"/>
    <cellStyle name="Énfasis4 2 3 5 5" xfId="1265" xr:uid="{00000000-0005-0000-0000-00004F080000}"/>
    <cellStyle name="Énfasis4 2 3 5 5 2" xfId="3727" xr:uid="{00000000-0005-0000-0000-000050080000}"/>
    <cellStyle name="Énfasis4 2 3 5 6" xfId="3724" xr:uid="{00000000-0005-0000-0000-000051080000}"/>
    <cellStyle name="Énfasis4 2 3 5_INST $" xfId="1266" xr:uid="{00000000-0005-0000-0000-000052080000}"/>
    <cellStyle name="Énfasis4 2 3 6" xfId="1267" xr:uid="{00000000-0005-0000-0000-000053080000}"/>
    <cellStyle name="Énfasis4 2 3 6 2" xfId="1268" xr:uid="{00000000-0005-0000-0000-000054080000}"/>
    <cellStyle name="Énfasis4 2 3 6 2 2" xfId="3729" xr:uid="{00000000-0005-0000-0000-000055080000}"/>
    <cellStyle name="Énfasis4 2 3 6 2 3" xfId="4935" xr:uid="{00000000-0005-0000-0000-000056080000}"/>
    <cellStyle name="Énfasis4 2 3 6 3" xfId="1269" xr:uid="{00000000-0005-0000-0000-000057080000}"/>
    <cellStyle name="Énfasis4 2 3 6 4" xfId="1270" xr:uid="{00000000-0005-0000-0000-000058080000}"/>
    <cellStyle name="Énfasis4 2 3 6 4 2" xfId="3730" xr:uid="{00000000-0005-0000-0000-000059080000}"/>
    <cellStyle name="Énfasis4 2 3 6 4 3" xfId="4936" xr:uid="{00000000-0005-0000-0000-00005A080000}"/>
    <cellStyle name="Énfasis4 2 3 6 5" xfId="1271" xr:uid="{00000000-0005-0000-0000-00005B080000}"/>
    <cellStyle name="Énfasis4 2 3 6 5 2" xfId="3731" xr:uid="{00000000-0005-0000-0000-00005C080000}"/>
    <cellStyle name="Énfasis4 2 3 6 6" xfId="3728" xr:uid="{00000000-0005-0000-0000-00005D080000}"/>
    <cellStyle name="Énfasis4 2 3 6_INST $" xfId="1272" xr:uid="{00000000-0005-0000-0000-00005E080000}"/>
    <cellStyle name="Énfasis4 2 3 7" xfId="1273" xr:uid="{00000000-0005-0000-0000-00005F080000}"/>
    <cellStyle name="Énfasis4 2 3 7 2" xfId="3732" xr:uid="{00000000-0005-0000-0000-000060080000}"/>
    <cellStyle name="Énfasis4 2 3 7 3" xfId="4937" xr:uid="{00000000-0005-0000-0000-000061080000}"/>
    <cellStyle name="Énfasis4 2 3 8" xfId="1274" xr:uid="{00000000-0005-0000-0000-000062080000}"/>
    <cellStyle name="Énfasis4 2 3 8 2" xfId="3733" xr:uid="{00000000-0005-0000-0000-000063080000}"/>
    <cellStyle name="Énfasis4 2 3 8 3" xfId="4938" xr:uid="{00000000-0005-0000-0000-000064080000}"/>
    <cellStyle name="Énfasis4 2 3 9" xfId="1275" xr:uid="{00000000-0005-0000-0000-000065080000}"/>
    <cellStyle name="Énfasis4 2 3 9 2" xfId="3734" xr:uid="{00000000-0005-0000-0000-000066080000}"/>
    <cellStyle name="Énfasis4 2 3_AVANCE PROTECCIÓN" xfId="1276" xr:uid="{00000000-0005-0000-0000-000067080000}"/>
    <cellStyle name="Énfasis4 2 4" xfId="3721" xr:uid="{00000000-0005-0000-0000-000068080000}"/>
    <cellStyle name="Énfasis4 2_Listado_web" xfId="1277" xr:uid="{00000000-0005-0000-0000-000069080000}"/>
    <cellStyle name="Énfasis4 3" xfId="1278" xr:uid="{00000000-0005-0000-0000-00006A080000}"/>
    <cellStyle name="Énfasis4 3 2" xfId="3735" xr:uid="{00000000-0005-0000-0000-00006B080000}"/>
    <cellStyle name="Énfasis4 4" xfId="1279" xr:uid="{00000000-0005-0000-0000-00006C080000}"/>
    <cellStyle name="Énfasis4 4 2" xfId="3736" xr:uid="{00000000-0005-0000-0000-00006D080000}"/>
    <cellStyle name="Énfasis4 5" xfId="1280" xr:uid="{00000000-0005-0000-0000-00006E080000}"/>
    <cellStyle name="Énfasis4 5 2" xfId="3737" xr:uid="{00000000-0005-0000-0000-00006F080000}"/>
    <cellStyle name="Énfasis4 6" xfId="1281" xr:uid="{00000000-0005-0000-0000-000070080000}"/>
    <cellStyle name="Énfasis4 6 2" xfId="3738" xr:uid="{00000000-0005-0000-0000-000071080000}"/>
    <cellStyle name="Énfasis4 7" xfId="1282" xr:uid="{00000000-0005-0000-0000-000072080000}"/>
    <cellStyle name="Énfasis4 7 2" xfId="3739" xr:uid="{00000000-0005-0000-0000-000073080000}"/>
    <cellStyle name="Énfasis4 8" xfId="1283" xr:uid="{00000000-0005-0000-0000-000074080000}"/>
    <cellStyle name="Énfasis4 8 2" xfId="3740" xr:uid="{00000000-0005-0000-0000-000075080000}"/>
    <cellStyle name="Énfasis4 9" xfId="1284" xr:uid="{00000000-0005-0000-0000-000076080000}"/>
    <cellStyle name="Énfasis4 9 2" xfId="3741" xr:uid="{00000000-0005-0000-0000-000077080000}"/>
    <cellStyle name="Énfasis5" xfId="1285" builtinId="45" customBuiltin="1"/>
    <cellStyle name="Énfasis5 10" xfId="1286" xr:uid="{00000000-0005-0000-0000-000079080000}"/>
    <cellStyle name="Énfasis5 10 2" xfId="3743" xr:uid="{00000000-0005-0000-0000-00007A080000}"/>
    <cellStyle name="Énfasis5 11" xfId="1287" xr:uid="{00000000-0005-0000-0000-00007B080000}"/>
    <cellStyle name="Énfasis5 11 2" xfId="3744" xr:uid="{00000000-0005-0000-0000-00007C080000}"/>
    <cellStyle name="Énfasis5 12" xfId="3742" xr:uid="{00000000-0005-0000-0000-00007D080000}"/>
    <cellStyle name="Énfasis5 2" xfId="1288" xr:uid="{00000000-0005-0000-0000-00007E080000}"/>
    <cellStyle name="Énfasis5 2 2" xfId="1289" xr:uid="{00000000-0005-0000-0000-00007F080000}"/>
    <cellStyle name="Énfasis5 2 2 2" xfId="3746" xr:uid="{00000000-0005-0000-0000-000080080000}"/>
    <cellStyle name="Énfasis5 2 3" xfId="1290" xr:uid="{00000000-0005-0000-0000-000081080000}"/>
    <cellStyle name="Énfasis5 2 3 10" xfId="3747" xr:uid="{00000000-0005-0000-0000-000082080000}"/>
    <cellStyle name="Énfasis5 2 3 2" xfId="1291" xr:uid="{00000000-0005-0000-0000-000083080000}"/>
    <cellStyle name="Énfasis5 2 3 3" xfId="1292" xr:uid="{00000000-0005-0000-0000-000084080000}"/>
    <cellStyle name="Énfasis5 2 3 4" xfId="1293" xr:uid="{00000000-0005-0000-0000-000085080000}"/>
    <cellStyle name="Énfasis5 2 3 5" xfId="1294" xr:uid="{00000000-0005-0000-0000-000086080000}"/>
    <cellStyle name="Énfasis5 2 3 5 2" xfId="1295" xr:uid="{00000000-0005-0000-0000-000087080000}"/>
    <cellStyle name="Énfasis5 2 3 5 2 2" xfId="3749" xr:uid="{00000000-0005-0000-0000-000088080000}"/>
    <cellStyle name="Énfasis5 2 3 5 2 3" xfId="4939" xr:uid="{00000000-0005-0000-0000-000089080000}"/>
    <cellStyle name="Énfasis5 2 3 5 3" xfId="1296" xr:uid="{00000000-0005-0000-0000-00008A080000}"/>
    <cellStyle name="Énfasis5 2 3 5 4" xfId="1297" xr:uid="{00000000-0005-0000-0000-00008B080000}"/>
    <cellStyle name="Énfasis5 2 3 5 4 2" xfId="3750" xr:uid="{00000000-0005-0000-0000-00008C080000}"/>
    <cellStyle name="Énfasis5 2 3 5 4 3" xfId="4940" xr:uid="{00000000-0005-0000-0000-00008D080000}"/>
    <cellStyle name="Énfasis5 2 3 5 5" xfId="1298" xr:uid="{00000000-0005-0000-0000-00008E080000}"/>
    <cellStyle name="Énfasis5 2 3 5 5 2" xfId="3751" xr:uid="{00000000-0005-0000-0000-00008F080000}"/>
    <cellStyle name="Énfasis5 2 3 5 6" xfId="3748" xr:uid="{00000000-0005-0000-0000-000090080000}"/>
    <cellStyle name="Énfasis5 2 3 5_INST $" xfId="1299" xr:uid="{00000000-0005-0000-0000-000091080000}"/>
    <cellStyle name="Énfasis5 2 3 6" xfId="1300" xr:uid="{00000000-0005-0000-0000-000092080000}"/>
    <cellStyle name="Énfasis5 2 3 6 2" xfId="1301" xr:uid="{00000000-0005-0000-0000-000093080000}"/>
    <cellStyle name="Énfasis5 2 3 6 2 2" xfId="3753" xr:uid="{00000000-0005-0000-0000-000094080000}"/>
    <cellStyle name="Énfasis5 2 3 6 2 3" xfId="4941" xr:uid="{00000000-0005-0000-0000-000095080000}"/>
    <cellStyle name="Énfasis5 2 3 6 3" xfId="1302" xr:uid="{00000000-0005-0000-0000-000096080000}"/>
    <cellStyle name="Énfasis5 2 3 6 4" xfId="1303" xr:uid="{00000000-0005-0000-0000-000097080000}"/>
    <cellStyle name="Énfasis5 2 3 6 4 2" xfId="3754" xr:uid="{00000000-0005-0000-0000-000098080000}"/>
    <cellStyle name="Énfasis5 2 3 6 4 3" xfId="4942" xr:uid="{00000000-0005-0000-0000-000099080000}"/>
    <cellStyle name="Énfasis5 2 3 6 5" xfId="1304" xr:uid="{00000000-0005-0000-0000-00009A080000}"/>
    <cellStyle name="Énfasis5 2 3 6 5 2" xfId="3755" xr:uid="{00000000-0005-0000-0000-00009B080000}"/>
    <cellStyle name="Énfasis5 2 3 6 6" xfId="3752" xr:uid="{00000000-0005-0000-0000-00009C080000}"/>
    <cellStyle name="Énfasis5 2 3 6_INST $" xfId="1305" xr:uid="{00000000-0005-0000-0000-00009D080000}"/>
    <cellStyle name="Énfasis5 2 3 7" xfId="1306" xr:uid="{00000000-0005-0000-0000-00009E080000}"/>
    <cellStyle name="Énfasis5 2 3 7 2" xfId="3756" xr:uid="{00000000-0005-0000-0000-00009F080000}"/>
    <cellStyle name="Énfasis5 2 3 7 3" xfId="4943" xr:uid="{00000000-0005-0000-0000-0000A0080000}"/>
    <cellStyle name="Énfasis5 2 3 8" xfId="1307" xr:uid="{00000000-0005-0000-0000-0000A1080000}"/>
    <cellStyle name="Énfasis5 2 3 8 2" xfId="3757" xr:uid="{00000000-0005-0000-0000-0000A2080000}"/>
    <cellStyle name="Énfasis5 2 3 8 3" xfId="4944" xr:uid="{00000000-0005-0000-0000-0000A3080000}"/>
    <cellStyle name="Énfasis5 2 3 9" xfId="1308" xr:uid="{00000000-0005-0000-0000-0000A4080000}"/>
    <cellStyle name="Énfasis5 2 3 9 2" xfId="3758" xr:uid="{00000000-0005-0000-0000-0000A5080000}"/>
    <cellStyle name="Énfasis5 2 3_AVANCE PROTECCIÓN" xfId="1309" xr:uid="{00000000-0005-0000-0000-0000A6080000}"/>
    <cellStyle name="Énfasis5 2 4" xfId="3745" xr:uid="{00000000-0005-0000-0000-0000A7080000}"/>
    <cellStyle name="Énfasis5 2_Listado_web" xfId="1310" xr:uid="{00000000-0005-0000-0000-0000A8080000}"/>
    <cellStyle name="Énfasis5 3" xfId="1311" xr:uid="{00000000-0005-0000-0000-0000A9080000}"/>
    <cellStyle name="Énfasis5 3 2" xfId="3759" xr:uid="{00000000-0005-0000-0000-0000AA080000}"/>
    <cellStyle name="Énfasis5 4" xfId="1312" xr:uid="{00000000-0005-0000-0000-0000AB080000}"/>
    <cellStyle name="Énfasis5 4 2" xfId="3760" xr:uid="{00000000-0005-0000-0000-0000AC080000}"/>
    <cellStyle name="Énfasis5 5" xfId="1313" xr:uid="{00000000-0005-0000-0000-0000AD080000}"/>
    <cellStyle name="Énfasis5 5 2" xfId="3761" xr:uid="{00000000-0005-0000-0000-0000AE080000}"/>
    <cellStyle name="Énfasis5 6" xfId="1314" xr:uid="{00000000-0005-0000-0000-0000AF080000}"/>
    <cellStyle name="Énfasis5 6 2" xfId="3762" xr:uid="{00000000-0005-0000-0000-0000B0080000}"/>
    <cellStyle name="Énfasis5 7" xfId="1315" xr:uid="{00000000-0005-0000-0000-0000B1080000}"/>
    <cellStyle name="Énfasis5 7 2" xfId="3763" xr:uid="{00000000-0005-0000-0000-0000B2080000}"/>
    <cellStyle name="Énfasis5 8" xfId="1316" xr:uid="{00000000-0005-0000-0000-0000B3080000}"/>
    <cellStyle name="Énfasis5 8 2" xfId="3764" xr:uid="{00000000-0005-0000-0000-0000B4080000}"/>
    <cellStyle name="Énfasis5 9" xfId="1317" xr:uid="{00000000-0005-0000-0000-0000B5080000}"/>
    <cellStyle name="Énfasis5 9 2" xfId="3765" xr:uid="{00000000-0005-0000-0000-0000B6080000}"/>
    <cellStyle name="Énfasis6" xfId="1318" builtinId="49" customBuiltin="1"/>
    <cellStyle name="Énfasis6 10" xfId="1319" xr:uid="{00000000-0005-0000-0000-0000B8080000}"/>
    <cellStyle name="Énfasis6 10 2" xfId="3767" xr:uid="{00000000-0005-0000-0000-0000B9080000}"/>
    <cellStyle name="Énfasis6 11" xfId="1320" xr:uid="{00000000-0005-0000-0000-0000BA080000}"/>
    <cellStyle name="Énfasis6 11 2" xfId="3768" xr:uid="{00000000-0005-0000-0000-0000BB080000}"/>
    <cellStyle name="Énfasis6 12" xfId="3766" xr:uid="{00000000-0005-0000-0000-0000BC080000}"/>
    <cellStyle name="Énfasis6 2" xfId="1321" xr:uid="{00000000-0005-0000-0000-0000BD080000}"/>
    <cellStyle name="Énfasis6 2 2" xfId="1322" xr:uid="{00000000-0005-0000-0000-0000BE080000}"/>
    <cellStyle name="Énfasis6 2 2 2" xfId="3770" xr:uid="{00000000-0005-0000-0000-0000BF080000}"/>
    <cellStyle name="Énfasis6 2 3" xfId="1323" xr:uid="{00000000-0005-0000-0000-0000C0080000}"/>
    <cellStyle name="Énfasis6 2 3 10" xfId="3771" xr:uid="{00000000-0005-0000-0000-0000C1080000}"/>
    <cellStyle name="Énfasis6 2 3 2" xfId="1324" xr:uid="{00000000-0005-0000-0000-0000C2080000}"/>
    <cellStyle name="Énfasis6 2 3 3" xfId="1325" xr:uid="{00000000-0005-0000-0000-0000C3080000}"/>
    <cellStyle name="Énfasis6 2 3 4" xfId="1326" xr:uid="{00000000-0005-0000-0000-0000C4080000}"/>
    <cellStyle name="Énfasis6 2 3 5" xfId="1327" xr:uid="{00000000-0005-0000-0000-0000C5080000}"/>
    <cellStyle name="Énfasis6 2 3 5 2" xfId="1328" xr:uid="{00000000-0005-0000-0000-0000C6080000}"/>
    <cellStyle name="Énfasis6 2 3 5 2 2" xfId="3773" xr:uid="{00000000-0005-0000-0000-0000C7080000}"/>
    <cellStyle name="Énfasis6 2 3 5 2 3" xfId="4946" xr:uid="{00000000-0005-0000-0000-0000C8080000}"/>
    <cellStyle name="Énfasis6 2 3 5 3" xfId="1329" xr:uid="{00000000-0005-0000-0000-0000C9080000}"/>
    <cellStyle name="Énfasis6 2 3 5 4" xfId="1330" xr:uid="{00000000-0005-0000-0000-0000CA080000}"/>
    <cellStyle name="Énfasis6 2 3 5 4 2" xfId="3774" xr:uid="{00000000-0005-0000-0000-0000CB080000}"/>
    <cellStyle name="Énfasis6 2 3 5 4 3" xfId="4947" xr:uid="{00000000-0005-0000-0000-0000CC080000}"/>
    <cellStyle name="Énfasis6 2 3 5 5" xfId="1331" xr:uid="{00000000-0005-0000-0000-0000CD080000}"/>
    <cellStyle name="Énfasis6 2 3 5 5 2" xfId="3775" xr:uid="{00000000-0005-0000-0000-0000CE080000}"/>
    <cellStyle name="Énfasis6 2 3 5 6" xfId="3772" xr:uid="{00000000-0005-0000-0000-0000CF080000}"/>
    <cellStyle name="Énfasis6 2 3 5_INST $" xfId="1332" xr:uid="{00000000-0005-0000-0000-0000D0080000}"/>
    <cellStyle name="Énfasis6 2 3 6" xfId="1333" xr:uid="{00000000-0005-0000-0000-0000D1080000}"/>
    <cellStyle name="Énfasis6 2 3 6 2" xfId="1334" xr:uid="{00000000-0005-0000-0000-0000D2080000}"/>
    <cellStyle name="Énfasis6 2 3 6 2 2" xfId="3777" xr:uid="{00000000-0005-0000-0000-0000D3080000}"/>
    <cellStyle name="Énfasis6 2 3 6 2 3" xfId="4948" xr:uid="{00000000-0005-0000-0000-0000D4080000}"/>
    <cellStyle name="Énfasis6 2 3 6 3" xfId="1335" xr:uid="{00000000-0005-0000-0000-0000D5080000}"/>
    <cellStyle name="Énfasis6 2 3 6 4" xfId="1336" xr:uid="{00000000-0005-0000-0000-0000D6080000}"/>
    <cellStyle name="Énfasis6 2 3 6 4 2" xfId="3778" xr:uid="{00000000-0005-0000-0000-0000D7080000}"/>
    <cellStyle name="Énfasis6 2 3 6 4 3" xfId="4949" xr:uid="{00000000-0005-0000-0000-0000D8080000}"/>
    <cellStyle name="Énfasis6 2 3 6 5" xfId="1337" xr:uid="{00000000-0005-0000-0000-0000D9080000}"/>
    <cellStyle name="Énfasis6 2 3 6 5 2" xfId="3779" xr:uid="{00000000-0005-0000-0000-0000DA080000}"/>
    <cellStyle name="Énfasis6 2 3 6 6" xfId="3776" xr:uid="{00000000-0005-0000-0000-0000DB080000}"/>
    <cellStyle name="Énfasis6 2 3 6_INST $" xfId="1338" xr:uid="{00000000-0005-0000-0000-0000DC080000}"/>
    <cellStyle name="Énfasis6 2 3 7" xfId="1339" xr:uid="{00000000-0005-0000-0000-0000DD080000}"/>
    <cellStyle name="Énfasis6 2 3 7 2" xfId="3780" xr:uid="{00000000-0005-0000-0000-0000DE080000}"/>
    <cellStyle name="Énfasis6 2 3 7 3" xfId="4950" xr:uid="{00000000-0005-0000-0000-0000DF080000}"/>
    <cellStyle name="Énfasis6 2 3 8" xfId="1340" xr:uid="{00000000-0005-0000-0000-0000E0080000}"/>
    <cellStyle name="Énfasis6 2 3 8 2" xfId="3781" xr:uid="{00000000-0005-0000-0000-0000E1080000}"/>
    <cellStyle name="Énfasis6 2 3 8 3" xfId="4951" xr:uid="{00000000-0005-0000-0000-0000E2080000}"/>
    <cellStyle name="Énfasis6 2 3 9" xfId="1341" xr:uid="{00000000-0005-0000-0000-0000E3080000}"/>
    <cellStyle name="Énfasis6 2 3 9 2" xfId="3782" xr:uid="{00000000-0005-0000-0000-0000E4080000}"/>
    <cellStyle name="Énfasis6 2 3_AVANCE PROTECCIÓN" xfId="1342" xr:uid="{00000000-0005-0000-0000-0000E5080000}"/>
    <cellStyle name="Énfasis6 2 4" xfId="3769" xr:uid="{00000000-0005-0000-0000-0000E6080000}"/>
    <cellStyle name="Énfasis6 2_Listado_web" xfId="1343" xr:uid="{00000000-0005-0000-0000-0000E7080000}"/>
    <cellStyle name="Énfasis6 3" xfId="1344" xr:uid="{00000000-0005-0000-0000-0000E8080000}"/>
    <cellStyle name="Énfasis6 3 2" xfId="3783" xr:uid="{00000000-0005-0000-0000-0000E9080000}"/>
    <cellStyle name="Énfasis6 4" xfId="1345" xr:uid="{00000000-0005-0000-0000-0000EA080000}"/>
    <cellStyle name="Énfasis6 4 2" xfId="3784" xr:uid="{00000000-0005-0000-0000-0000EB080000}"/>
    <cellStyle name="Énfasis6 5" xfId="1346" xr:uid="{00000000-0005-0000-0000-0000EC080000}"/>
    <cellStyle name="Énfasis6 5 2" xfId="3785" xr:uid="{00000000-0005-0000-0000-0000ED080000}"/>
    <cellStyle name="Énfasis6 6" xfId="1347" xr:uid="{00000000-0005-0000-0000-0000EE080000}"/>
    <cellStyle name="Énfasis6 6 2" xfId="3786" xr:uid="{00000000-0005-0000-0000-0000EF080000}"/>
    <cellStyle name="Énfasis6 7" xfId="1348" xr:uid="{00000000-0005-0000-0000-0000F0080000}"/>
    <cellStyle name="Énfasis6 7 2" xfId="3787" xr:uid="{00000000-0005-0000-0000-0000F1080000}"/>
    <cellStyle name="Énfasis6 8" xfId="1349" xr:uid="{00000000-0005-0000-0000-0000F2080000}"/>
    <cellStyle name="Énfasis6 8 2" xfId="3788" xr:uid="{00000000-0005-0000-0000-0000F3080000}"/>
    <cellStyle name="Énfasis6 9" xfId="1350" xr:uid="{00000000-0005-0000-0000-0000F4080000}"/>
    <cellStyle name="Énfasis6 9 2" xfId="3789" xr:uid="{00000000-0005-0000-0000-0000F5080000}"/>
    <cellStyle name="Entrada" xfId="1351" builtinId="20" customBuiltin="1"/>
    <cellStyle name="Entrada 10" xfId="1352" xr:uid="{00000000-0005-0000-0000-0000F7080000}"/>
    <cellStyle name="Entrada 10 2" xfId="3791" xr:uid="{00000000-0005-0000-0000-0000F8080000}"/>
    <cellStyle name="Entrada 11" xfId="1353" xr:uid="{00000000-0005-0000-0000-0000F9080000}"/>
    <cellStyle name="Entrada 11 2" xfId="3792" xr:uid="{00000000-0005-0000-0000-0000FA080000}"/>
    <cellStyle name="Entrada 12" xfId="3790" xr:uid="{00000000-0005-0000-0000-0000FB080000}"/>
    <cellStyle name="Entrada 2" xfId="1354" xr:uid="{00000000-0005-0000-0000-0000FC080000}"/>
    <cellStyle name="Entrada 2 2" xfId="1355" xr:uid="{00000000-0005-0000-0000-0000FD080000}"/>
    <cellStyle name="Entrada 2 2 2" xfId="3794" xr:uid="{00000000-0005-0000-0000-0000FE080000}"/>
    <cellStyle name="Entrada 2 3" xfId="1356" xr:uid="{00000000-0005-0000-0000-0000FF080000}"/>
    <cellStyle name="Entrada 2 3 10" xfId="3795" xr:uid="{00000000-0005-0000-0000-000000090000}"/>
    <cellStyle name="Entrada 2 3 2" xfId="1357" xr:uid="{00000000-0005-0000-0000-000001090000}"/>
    <cellStyle name="Entrada 2 3 3" xfId="1358" xr:uid="{00000000-0005-0000-0000-000002090000}"/>
    <cellStyle name="Entrada 2 3 4" xfId="1359" xr:uid="{00000000-0005-0000-0000-000003090000}"/>
    <cellStyle name="Entrada 2 3 5" xfId="1360" xr:uid="{00000000-0005-0000-0000-000004090000}"/>
    <cellStyle name="Entrada 2 3 5 2" xfId="1361" xr:uid="{00000000-0005-0000-0000-000005090000}"/>
    <cellStyle name="Entrada 2 3 5 2 2" xfId="3797" xr:uid="{00000000-0005-0000-0000-000006090000}"/>
    <cellStyle name="Entrada 2 3 5 2 3" xfId="4952" xr:uid="{00000000-0005-0000-0000-000007090000}"/>
    <cellStyle name="Entrada 2 3 5 3" xfId="1362" xr:uid="{00000000-0005-0000-0000-000008090000}"/>
    <cellStyle name="Entrada 2 3 5 4" xfId="1363" xr:uid="{00000000-0005-0000-0000-000009090000}"/>
    <cellStyle name="Entrada 2 3 5 4 2" xfId="3798" xr:uid="{00000000-0005-0000-0000-00000A090000}"/>
    <cellStyle name="Entrada 2 3 5 4 3" xfId="4953" xr:uid="{00000000-0005-0000-0000-00000B090000}"/>
    <cellStyle name="Entrada 2 3 5 5" xfId="1364" xr:uid="{00000000-0005-0000-0000-00000C090000}"/>
    <cellStyle name="Entrada 2 3 5 5 2" xfId="3799" xr:uid="{00000000-0005-0000-0000-00000D090000}"/>
    <cellStyle name="Entrada 2 3 5 6" xfId="3796" xr:uid="{00000000-0005-0000-0000-00000E090000}"/>
    <cellStyle name="Entrada 2 3 5_INST $" xfId="1365" xr:uid="{00000000-0005-0000-0000-00000F090000}"/>
    <cellStyle name="Entrada 2 3 6" xfId="1366" xr:uid="{00000000-0005-0000-0000-000010090000}"/>
    <cellStyle name="Entrada 2 3 6 2" xfId="1367" xr:uid="{00000000-0005-0000-0000-000011090000}"/>
    <cellStyle name="Entrada 2 3 6 2 2" xfId="3801" xr:uid="{00000000-0005-0000-0000-000012090000}"/>
    <cellStyle name="Entrada 2 3 6 2 3" xfId="4954" xr:uid="{00000000-0005-0000-0000-000013090000}"/>
    <cellStyle name="Entrada 2 3 6 3" xfId="1368" xr:uid="{00000000-0005-0000-0000-000014090000}"/>
    <cellStyle name="Entrada 2 3 6 4" xfId="1369" xr:uid="{00000000-0005-0000-0000-000015090000}"/>
    <cellStyle name="Entrada 2 3 6 4 2" xfId="3802" xr:uid="{00000000-0005-0000-0000-000016090000}"/>
    <cellStyle name="Entrada 2 3 6 4 3" xfId="4955" xr:uid="{00000000-0005-0000-0000-000017090000}"/>
    <cellStyle name="Entrada 2 3 6 5" xfId="1370" xr:uid="{00000000-0005-0000-0000-000018090000}"/>
    <cellStyle name="Entrada 2 3 6 5 2" xfId="3803" xr:uid="{00000000-0005-0000-0000-000019090000}"/>
    <cellStyle name="Entrada 2 3 6 6" xfId="3800" xr:uid="{00000000-0005-0000-0000-00001A090000}"/>
    <cellStyle name="Entrada 2 3 6_INST $" xfId="1371" xr:uid="{00000000-0005-0000-0000-00001B090000}"/>
    <cellStyle name="Entrada 2 3 7" xfId="1372" xr:uid="{00000000-0005-0000-0000-00001C090000}"/>
    <cellStyle name="Entrada 2 3 7 2" xfId="3804" xr:uid="{00000000-0005-0000-0000-00001D090000}"/>
    <cellStyle name="Entrada 2 3 7 3" xfId="4956" xr:uid="{00000000-0005-0000-0000-00001E090000}"/>
    <cellStyle name="Entrada 2 3 8" xfId="1373" xr:uid="{00000000-0005-0000-0000-00001F090000}"/>
    <cellStyle name="Entrada 2 3 8 2" xfId="3805" xr:uid="{00000000-0005-0000-0000-000020090000}"/>
    <cellStyle name="Entrada 2 3 8 3" xfId="4957" xr:uid="{00000000-0005-0000-0000-000021090000}"/>
    <cellStyle name="Entrada 2 3 9" xfId="1374" xr:uid="{00000000-0005-0000-0000-000022090000}"/>
    <cellStyle name="Entrada 2 3 9 2" xfId="3806" xr:uid="{00000000-0005-0000-0000-000023090000}"/>
    <cellStyle name="Entrada 2 3_AVANCE PROTECCIÓN" xfId="1375" xr:uid="{00000000-0005-0000-0000-000024090000}"/>
    <cellStyle name="Entrada 2 4" xfId="3793" xr:uid="{00000000-0005-0000-0000-000025090000}"/>
    <cellStyle name="Entrada 2_Listado_web" xfId="1376" xr:uid="{00000000-0005-0000-0000-000026090000}"/>
    <cellStyle name="Entrada 3" xfId="1377" xr:uid="{00000000-0005-0000-0000-000027090000}"/>
    <cellStyle name="Entrada 3 2" xfId="3807" xr:uid="{00000000-0005-0000-0000-000028090000}"/>
    <cellStyle name="Entrada 4" xfId="1378" xr:uid="{00000000-0005-0000-0000-000029090000}"/>
    <cellStyle name="Entrada 4 2" xfId="3808" xr:uid="{00000000-0005-0000-0000-00002A090000}"/>
    <cellStyle name="Entrada 5" xfId="1379" xr:uid="{00000000-0005-0000-0000-00002B090000}"/>
    <cellStyle name="Entrada 5 2" xfId="3809" xr:uid="{00000000-0005-0000-0000-00002C090000}"/>
    <cellStyle name="Entrada 6" xfId="1380" xr:uid="{00000000-0005-0000-0000-00002D090000}"/>
    <cellStyle name="Entrada 6 2" xfId="3810" xr:uid="{00000000-0005-0000-0000-00002E090000}"/>
    <cellStyle name="Entrada 7" xfId="1381" xr:uid="{00000000-0005-0000-0000-00002F090000}"/>
    <cellStyle name="Entrada 7 2" xfId="3811" xr:uid="{00000000-0005-0000-0000-000030090000}"/>
    <cellStyle name="Entrada 8" xfId="1382" xr:uid="{00000000-0005-0000-0000-000031090000}"/>
    <cellStyle name="Entrada 8 2" xfId="3812" xr:uid="{00000000-0005-0000-0000-000032090000}"/>
    <cellStyle name="Entrada 9" xfId="1383" xr:uid="{00000000-0005-0000-0000-000033090000}"/>
    <cellStyle name="Entrada 9 2" xfId="3813" xr:uid="{00000000-0005-0000-0000-000034090000}"/>
    <cellStyle name="Hipervínculo" xfId="6639" builtinId="8"/>
    <cellStyle name="Incorrecto" xfId="1384" builtinId="27" customBuiltin="1"/>
    <cellStyle name="Incorrecto 10" xfId="1385" xr:uid="{00000000-0005-0000-0000-000037090000}"/>
    <cellStyle name="Incorrecto 10 2" xfId="3815" xr:uid="{00000000-0005-0000-0000-000038090000}"/>
    <cellStyle name="Incorrecto 11" xfId="1386" xr:uid="{00000000-0005-0000-0000-000039090000}"/>
    <cellStyle name="Incorrecto 11 2" xfId="3816" xr:uid="{00000000-0005-0000-0000-00003A090000}"/>
    <cellStyle name="Incorrecto 12" xfId="3814" xr:uid="{00000000-0005-0000-0000-00003B090000}"/>
    <cellStyle name="Incorrecto 2" xfId="1387" xr:uid="{00000000-0005-0000-0000-00003C090000}"/>
    <cellStyle name="Incorrecto 2 2" xfId="1388" xr:uid="{00000000-0005-0000-0000-00003D090000}"/>
    <cellStyle name="Incorrecto 2 2 2" xfId="3818" xr:uid="{00000000-0005-0000-0000-00003E090000}"/>
    <cellStyle name="Incorrecto 2 3" xfId="1389" xr:uid="{00000000-0005-0000-0000-00003F090000}"/>
    <cellStyle name="Incorrecto 2 3 10" xfId="3819" xr:uid="{00000000-0005-0000-0000-000040090000}"/>
    <cellStyle name="Incorrecto 2 3 2" xfId="1390" xr:uid="{00000000-0005-0000-0000-000041090000}"/>
    <cellStyle name="Incorrecto 2 3 3" xfId="1391" xr:uid="{00000000-0005-0000-0000-000042090000}"/>
    <cellStyle name="Incorrecto 2 3 4" xfId="1392" xr:uid="{00000000-0005-0000-0000-000043090000}"/>
    <cellStyle name="Incorrecto 2 3 5" xfId="1393" xr:uid="{00000000-0005-0000-0000-000044090000}"/>
    <cellStyle name="Incorrecto 2 3 5 2" xfId="1394" xr:uid="{00000000-0005-0000-0000-000045090000}"/>
    <cellStyle name="Incorrecto 2 3 5 2 2" xfId="3821" xr:uid="{00000000-0005-0000-0000-000046090000}"/>
    <cellStyle name="Incorrecto 2 3 5 2 3" xfId="4958" xr:uid="{00000000-0005-0000-0000-000047090000}"/>
    <cellStyle name="Incorrecto 2 3 5 3" xfId="1395" xr:uid="{00000000-0005-0000-0000-000048090000}"/>
    <cellStyle name="Incorrecto 2 3 5 4" xfId="1396" xr:uid="{00000000-0005-0000-0000-000049090000}"/>
    <cellStyle name="Incorrecto 2 3 5 4 2" xfId="3822" xr:uid="{00000000-0005-0000-0000-00004A090000}"/>
    <cellStyle name="Incorrecto 2 3 5 4 3" xfId="4959" xr:uid="{00000000-0005-0000-0000-00004B090000}"/>
    <cellStyle name="Incorrecto 2 3 5 5" xfId="1397" xr:uid="{00000000-0005-0000-0000-00004C090000}"/>
    <cellStyle name="Incorrecto 2 3 5 5 2" xfId="3823" xr:uid="{00000000-0005-0000-0000-00004D090000}"/>
    <cellStyle name="Incorrecto 2 3 5 6" xfId="3820" xr:uid="{00000000-0005-0000-0000-00004E090000}"/>
    <cellStyle name="Incorrecto 2 3 5_INST $" xfId="1398" xr:uid="{00000000-0005-0000-0000-00004F090000}"/>
    <cellStyle name="Incorrecto 2 3 6" xfId="1399" xr:uid="{00000000-0005-0000-0000-000050090000}"/>
    <cellStyle name="Incorrecto 2 3 6 2" xfId="1400" xr:uid="{00000000-0005-0000-0000-000051090000}"/>
    <cellStyle name="Incorrecto 2 3 6 2 2" xfId="3825" xr:uid="{00000000-0005-0000-0000-000052090000}"/>
    <cellStyle name="Incorrecto 2 3 6 2 3" xfId="4960" xr:uid="{00000000-0005-0000-0000-000053090000}"/>
    <cellStyle name="Incorrecto 2 3 6 3" xfId="1401" xr:uid="{00000000-0005-0000-0000-000054090000}"/>
    <cellStyle name="Incorrecto 2 3 6 4" xfId="1402" xr:uid="{00000000-0005-0000-0000-000055090000}"/>
    <cellStyle name="Incorrecto 2 3 6 4 2" xfId="3826" xr:uid="{00000000-0005-0000-0000-000056090000}"/>
    <cellStyle name="Incorrecto 2 3 6 4 3" xfId="4961" xr:uid="{00000000-0005-0000-0000-000057090000}"/>
    <cellStyle name="Incorrecto 2 3 6 5" xfId="1403" xr:uid="{00000000-0005-0000-0000-000058090000}"/>
    <cellStyle name="Incorrecto 2 3 6 5 2" xfId="3827" xr:uid="{00000000-0005-0000-0000-000059090000}"/>
    <cellStyle name="Incorrecto 2 3 6 6" xfId="3824" xr:uid="{00000000-0005-0000-0000-00005A090000}"/>
    <cellStyle name="Incorrecto 2 3 6_INST $" xfId="1404" xr:uid="{00000000-0005-0000-0000-00005B090000}"/>
    <cellStyle name="Incorrecto 2 3 7" xfId="1405" xr:uid="{00000000-0005-0000-0000-00005C090000}"/>
    <cellStyle name="Incorrecto 2 3 7 2" xfId="3828" xr:uid="{00000000-0005-0000-0000-00005D090000}"/>
    <cellStyle name="Incorrecto 2 3 7 3" xfId="4962" xr:uid="{00000000-0005-0000-0000-00005E090000}"/>
    <cellStyle name="Incorrecto 2 3 8" xfId="1406" xr:uid="{00000000-0005-0000-0000-00005F090000}"/>
    <cellStyle name="Incorrecto 2 3 8 2" xfId="3829" xr:uid="{00000000-0005-0000-0000-000060090000}"/>
    <cellStyle name="Incorrecto 2 3 8 3" xfId="4963" xr:uid="{00000000-0005-0000-0000-000061090000}"/>
    <cellStyle name="Incorrecto 2 3 9" xfId="1407" xr:uid="{00000000-0005-0000-0000-000062090000}"/>
    <cellStyle name="Incorrecto 2 3 9 2" xfId="3830" xr:uid="{00000000-0005-0000-0000-000063090000}"/>
    <cellStyle name="Incorrecto 2 3_AVANCE PROTECCIÓN" xfId="1408" xr:uid="{00000000-0005-0000-0000-000064090000}"/>
    <cellStyle name="Incorrecto 2 4" xfId="3817" xr:uid="{00000000-0005-0000-0000-000065090000}"/>
    <cellStyle name="Incorrecto 2_Listado_web" xfId="1409" xr:uid="{00000000-0005-0000-0000-000066090000}"/>
    <cellStyle name="Incorrecto 3" xfId="1410" xr:uid="{00000000-0005-0000-0000-000067090000}"/>
    <cellStyle name="Incorrecto 3 2" xfId="3831" xr:uid="{00000000-0005-0000-0000-000068090000}"/>
    <cellStyle name="Incorrecto 4" xfId="1411" xr:uid="{00000000-0005-0000-0000-000069090000}"/>
    <cellStyle name="Incorrecto 4 2" xfId="3832" xr:uid="{00000000-0005-0000-0000-00006A090000}"/>
    <cellStyle name="Incorrecto 5" xfId="1412" xr:uid="{00000000-0005-0000-0000-00006B090000}"/>
    <cellStyle name="Incorrecto 5 2" xfId="3833" xr:uid="{00000000-0005-0000-0000-00006C090000}"/>
    <cellStyle name="Incorrecto 6" xfId="1413" xr:uid="{00000000-0005-0000-0000-00006D090000}"/>
    <cellStyle name="Incorrecto 6 2" xfId="3834" xr:uid="{00000000-0005-0000-0000-00006E090000}"/>
    <cellStyle name="Incorrecto 7" xfId="1414" xr:uid="{00000000-0005-0000-0000-00006F090000}"/>
    <cellStyle name="Incorrecto 7 2" xfId="3835" xr:uid="{00000000-0005-0000-0000-000070090000}"/>
    <cellStyle name="Incorrecto 8" xfId="1415" xr:uid="{00000000-0005-0000-0000-000071090000}"/>
    <cellStyle name="Incorrecto 8 2" xfId="3836" xr:uid="{00000000-0005-0000-0000-000072090000}"/>
    <cellStyle name="Incorrecto 9" xfId="1416" xr:uid="{00000000-0005-0000-0000-000073090000}"/>
    <cellStyle name="Incorrecto 9 2" xfId="3837" xr:uid="{00000000-0005-0000-0000-000074090000}"/>
    <cellStyle name="Millares" xfId="6641" builtinId="3"/>
    <cellStyle name="Millares [0]" xfId="6640" builtinId="6"/>
    <cellStyle name="Millares 10" xfId="1417" xr:uid="{00000000-0005-0000-0000-000077090000}"/>
    <cellStyle name="Millares 10 2" xfId="1418" xr:uid="{00000000-0005-0000-0000-000078090000}"/>
    <cellStyle name="Millares 10 2 2" xfId="1419" xr:uid="{00000000-0005-0000-0000-000079090000}"/>
    <cellStyle name="Millares 10 2 2 2" xfId="4966" xr:uid="{00000000-0005-0000-0000-00007A090000}"/>
    <cellStyle name="Millares 10 2 3" xfId="4965" xr:uid="{00000000-0005-0000-0000-00007B090000}"/>
    <cellStyle name="Millares 10 3" xfId="1420" xr:uid="{00000000-0005-0000-0000-00007C090000}"/>
    <cellStyle name="Millares 10 3 2" xfId="1421" xr:uid="{00000000-0005-0000-0000-00007D090000}"/>
    <cellStyle name="Millares 10 3 2 2" xfId="1422" xr:uid="{00000000-0005-0000-0000-00007E090000}"/>
    <cellStyle name="Millares 10 3 2 2 2" xfId="4969" xr:uid="{00000000-0005-0000-0000-00007F090000}"/>
    <cellStyle name="Millares 10 3 2 3" xfId="4968" xr:uid="{00000000-0005-0000-0000-000080090000}"/>
    <cellStyle name="Millares 10 3 3" xfId="1423" xr:uid="{00000000-0005-0000-0000-000081090000}"/>
    <cellStyle name="Millares 10 3 3 2" xfId="4970" xr:uid="{00000000-0005-0000-0000-000082090000}"/>
    <cellStyle name="Millares 10 3 4" xfId="4967" xr:uid="{00000000-0005-0000-0000-000083090000}"/>
    <cellStyle name="Millares 10 4" xfId="1424" xr:uid="{00000000-0005-0000-0000-000084090000}"/>
    <cellStyle name="Millares 10 4 2" xfId="4971" xr:uid="{00000000-0005-0000-0000-000085090000}"/>
    <cellStyle name="Millares 10 5" xfId="4964" xr:uid="{00000000-0005-0000-0000-000086090000}"/>
    <cellStyle name="Millares 11" xfId="1425" xr:uid="{00000000-0005-0000-0000-000087090000}"/>
    <cellStyle name="Millares 11 2" xfId="1426" xr:uid="{00000000-0005-0000-0000-000088090000}"/>
    <cellStyle name="Millares 11 2 2" xfId="4973" xr:uid="{00000000-0005-0000-0000-000089090000}"/>
    <cellStyle name="Millares 11 3" xfId="4972" xr:uid="{00000000-0005-0000-0000-00008A090000}"/>
    <cellStyle name="Millares 12" xfId="1427" xr:uid="{00000000-0005-0000-0000-00008B090000}"/>
    <cellStyle name="Millares 12 10" xfId="1428" xr:uid="{00000000-0005-0000-0000-00008C090000}"/>
    <cellStyle name="Millares 12 10 2" xfId="4974" xr:uid="{00000000-0005-0000-0000-00008D090000}"/>
    <cellStyle name="Millares 12 2" xfId="1429" xr:uid="{00000000-0005-0000-0000-00008E090000}"/>
    <cellStyle name="Millares 12 2 2" xfId="1430" xr:uid="{00000000-0005-0000-0000-00008F090000}"/>
    <cellStyle name="Millares 12 2 2 2" xfId="4976" xr:uid="{00000000-0005-0000-0000-000090090000}"/>
    <cellStyle name="Millares 12 2 3" xfId="4975" xr:uid="{00000000-0005-0000-0000-000091090000}"/>
    <cellStyle name="Millares 12 3" xfId="1431" xr:uid="{00000000-0005-0000-0000-000092090000}"/>
    <cellStyle name="Millares 12 3 2" xfId="1432" xr:uid="{00000000-0005-0000-0000-000093090000}"/>
    <cellStyle name="Millares 12 3 2 2" xfId="4978" xr:uid="{00000000-0005-0000-0000-000094090000}"/>
    <cellStyle name="Millares 12 3 3" xfId="4977" xr:uid="{00000000-0005-0000-0000-000095090000}"/>
    <cellStyle name="Millares 12 4" xfId="1433" xr:uid="{00000000-0005-0000-0000-000096090000}"/>
    <cellStyle name="Millares 12 4 2" xfId="4979" xr:uid="{00000000-0005-0000-0000-000097090000}"/>
    <cellStyle name="Millares 12 5" xfId="1434" xr:uid="{00000000-0005-0000-0000-000098090000}"/>
    <cellStyle name="Millares 12 5 2" xfId="4980" xr:uid="{00000000-0005-0000-0000-000099090000}"/>
    <cellStyle name="Millares 12 6" xfId="1435" xr:uid="{00000000-0005-0000-0000-00009A090000}"/>
    <cellStyle name="Millares 12 6 2" xfId="4981" xr:uid="{00000000-0005-0000-0000-00009B090000}"/>
    <cellStyle name="Millares 12 7" xfId="1436" xr:uid="{00000000-0005-0000-0000-00009C090000}"/>
    <cellStyle name="Millares 12 7 2" xfId="1437" xr:uid="{00000000-0005-0000-0000-00009D090000}"/>
    <cellStyle name="Millares 12 7 2 2" xfId="4983" xr:uid="{00000000-0005-0000-0000-00009E090000}"/>
    <cellStyle name="Millares 12 7 3" xfId="4982" xr:uid="{00000000-0005-0000-0000-00009F090000}"/>
    <cellStyle name="Millares 12 8" xfId="1438" xr:uid="{00000000-0005-0000-0000-0000A0090000}"/>
    <cellStyle name="Millares 12 8 2" xfId="1439" xr:uid="{00000000-0005-0000-0000-0000A1090000}"/>
    <cellStyle name="Millares 12 8 2 2" xfId="4985" xr:uid="{00000000-0005-0000-0000-0000A2090000}"/>
    <cellStyle name="Millares 12 8 3" xfId="1440" xr:uid="{00000000-0005-0000-0000-0000A3090000}"/>
    <cellStyle name="Millares 12 8 3 2" xfId="1441" xr:uid="{00000000-0005-0000-0000-0000A4090000}"/>
    <cellStyle name="Millares 12 8 3 2 2" xfId="4987" xr:uid="{00000000-0005-0000-0000-0000A5090000}"/>
    <cellStyle name="Millares 12 8 3 3" xfId="4986" xr:uid="{00000000-0005-0000-0000-0000A6090000}"/>
    <cellStyle name="Millares 12 8 4" xfId="1442" xr:uid="{00000000-0005-0000-0000-0000A7090000}"/>
    <cellStyle name="Millares 12 8 4 2" xfId="4988" xr:uid="{00000000-0005-0000-0000-0000A8090000}"/>
    <cellStyle name="Millares 12 8 5" xfId="4984" xr:uid="{00000000-0005-0000-0000-0000A9090000}"/>
    <cellStyle name="Millares 12 9" xfId="1443" xr:uid="{00000000-0005-0000-0000-0000AA090000}"/>
    <cellStyle name="Millares 12 9 2" xfId="4989" xr:uid="{00000000-0005-0000-0000-0000AB090000}"/>
    <cellStyle name="Millares 13" xfId="1444" xr:uid="{00000000-0005-0000-0000-0000AC090000}"/>
    <cellStyle name="Millares 13 2" xfId="1445" xr:uid="{00000000-0005-0000-0000-0000AD090000}"/>
    <cellStyle name="Millares 13 2 2" xfId="1446" xr:uid="{00000000-0005-0000-0000-0000AE090000}"/>
    <cellStyle name="Millares 13 2 2 2" xfId="4992" xr:uid="{00000000-0005-0000-0000-0000AF090000}"/>
    <cellStyle name="Millares 13 2 3" xfId="4991" xr:uid="{00000000-0005-0000-0000-0000B0090000}"/>
    <cellStyle name="Millares 13 3" xfId="1447" xr:uid="{00000000-0005-0000-0000-0000B1090000}"/>
    <cellStyle name="Millares 13 3 2" xfId="1448" xr:uid="{00000000-0005-0000-0000-0000B2090000}"/>
    <cellStyle name="Millares 13 3 2 2" xfId="4994" xr:uid="{00000000-0005-0000-0000-0000B3090000}"/>
    <cellStyle name="Millares 13 3 3" xfId="4993" xr:uid="{00000000-0005-0000-0000-0000B4090000}"/>
    <cellStyle name="Millares 13 4" xfId="1449" xr:uid="{00000000-0005-0000-0000-0000B5090000}"/>
    <cellStyle name="Millares 13 4 2" xfId="4995" xr:uid="{00000000-0005-0000-0000-0000B6090000}"/>
    <cellStyle name="Millares 13 5" xfId="4990" xr:uid="{00000000-0005-0000-0000-0000B7090000}"/>
    <cellStyle name="Millares 14" xfId="1450" xr:uid="{00000000-0005-0000-0000-0000B8090000}"/>
    <cellStyle name="Millares 14 10" xfId="1451" xr:uid="{00000000-0005-0000-0000-0000B9090000}"/>
    <cellStyle name="Millares 14 10 2" xfId="4996" xr:uid="{00000000-0005-0000-0000-0000BA090000}"/>
    <cellStyle name="Millares 14 2" xfId="1452" xr:uid="{00000000-0005-0000-0000-0000BB090000}"/>
    <cellStyle name="Millares 14 2 2" xfId="1453" xr:uid="{00000000-0005-0000-0000-0000BC090000}"/>
    <cellStyle name="Millares 14 2 2 2" xfId="4998" xr:uid="{00000000-0005-0000-0000-0000BD090000}"/>
    <cellStyle name="Millares 14 2 3" xfId="4997" xr:uid="{00000000-0005-0000-0000-0000BE090000}"/>
    <cellStyle name="Millares 14 3" xfId="1454" xr:uid="{00000000-0005-0000-0000-0000BF090000}"/>
    <cellStyle name="Millares 14 3 2" xfId="1455" xr:uid="{00000000-0005-0000-0000-0000C0090000}"/>
    <cellStyle name="Millares 14 3 2 2" xfId="5000" xr:uid="{00000000-0005-0000-0000-0000C1090000}"/>
    <cellStyle name="Millares 14 3 3" xfId="4999" xr:uid="{00000000-0005-0000-0000-0000C2090000}"/>
    <cellStyle name="Millares 14 4" xfId="1456" xr:uid="{00000000-0005-0000-0000-0000C3090000}"/>
    <cellStyle name="Millares 14 4 2" xfId="5001" xr:uid="{00000000-0005-0000-0000-0000C4090000}"/>
    <cellStyle name="Millares 14 5" xfId="1457" xr:uid="{00000000-0005-0000-0000-0000C5090000}"/>
    <cellStyle name="Millares 14 5 2" xfId="5002" xr:uid="{00000000-0005-0000-0000-0000C6090000}"/>
    <cellStyle name="Millares 14 6" xfId="1458" xr:uid="{00000000-0005-0000-0000-0000C7090000}"/>
    <cellStyle name="Millares 14 6 2" xfId="5003" xr:uid="{00000000-0005-0000-0000-0000C8090000}"/>
    <cellStyle name="Millares 14 7" xfId="1459" xr:uid="{00000000-0005-0000-0000-0000C9090000}"/>
    <cellStyle name="Millares 14 7 2" xfId="1460" xr:uid="{00000000-0005-0000-0000-0000CA090000}"/>
    <cellStyle name="Millares 14 7 2 2" xfId="5005" xr:uid="{00000000-0005-0000-0000-0000CB090000}"/>
    <cellStyle name="Millares 14 7 3" xfId="5004" xr:uid="{00000000-0005-0000-0000-0000CC090000}"/>
    <cellStyle name="Millares 14 8" xfId="1461" xr:uid="{00000000-0005-0000-0000-0000CD090000}"/>
    <cellStyle name="Millares 14 8 2" xfId="1462" xr:uid="{00000000-0005-0000-0000-0000CE090000}"/>
    <cellStyle name="Millares 14 8 2 2" xfId="5007" xr:uid="{00000000-0005-0000-0000-0000CF090000}"/>
    <cellStyle name="Millares 14 8 3" xfId="1463" xr:uid="{00000000-0005-0000-0000-0000D0090000}"/>
    <cellStyle name="Millares 14 8 3 2" xfId="1464" xr:uid="{00000000-0005-0000-0000-0000D1090000}"/>
    <cellStyle name="Millares 14 8 3 2 2" xfId="5009" xr:uid="{00000000-0005-0000-0000-0000D2090000}"/>
    <cellStyle name="Millares 14 8 3 3" xfId="5008" xr:uid="{00000000-0005-0000-0000-0000D3090000}"/>
    <cellStyle name="Millares 14 8 4" xfId="1465" xr:uid="{00000000-0005-0000-0000-0000D4090000}"/>
    <cellStyle name="Millares 14 8 4 2" xfId="5010" xr:uid="{00000000-0005-0000-0000-0000D5090000}"/>
    <cellStyle name="Millares 14 8 5" xfId="5006" xr:uid="{00000000-0005-0000-0000-0000D6090000}"/>
    <cellStyle name="Millares 14 9" xfId="1466" xr:uid="{00000000-0005-0000-0000-0000D7090000}"/>
    <cellStyle name="Millares 14 9 2" xfId="5011" xr:uid="{00000000-0005-0000-0000-0000D8090000}"/>
    <cellStyle name="Millares 15" xfId="1467" xr:uid="{00000000-0005-0000-0000-0000D9090000}"/>
    <cellStyle name="Millares 15 2" xfId="1468" xr:uid="{00000000-0005-0000-0000-0000DA090000}"/>
    <cellStyle name="Millares 15 2 2" xfId="5013" xr:uid="{00000000-0005-0000-0000-0000DB090000}"/>
    <cellStyle name="Millares 15 3" xfId="5012" xr:uid="{00000000-0005-0000-0000-0000DC090000}"/>
    <cellStyle name="Millares 16" xfId="1469" xr:uid="{00000000-0005-0000-0000-0000DD090000}"/>
    <cellStyle name="Millares 16 2" xfId="1470" xr:uid="{00000000-0005-0000-0000-0000DE090000}"/>
    <cellStyle name="Millares 16 2 2" xfId="5015" xr:uid="{00000000-0005-0000-0000-0000DF090000}"/>
    <cellStyle name="Millares 16 3" xfId="5014" xr:uid="{00000000-0005-0000-0000-0000E0090000}"/>
    <cellStyle name="Millares 17" xfId="1471" xr:uid="{00000000-0005-0000-0000-0000E1090000}"/>
    <cellStyle name="Millares 17 2" xfId="5016" xr:uid="{00000000-0005-0000-0000-0000E2090000}"/>
    <cellStyle name="Millares 18" xfId="1472" xr:uid="{00000000-0005-0000-0000-0000E3090000}"/>
    <cellStyle name="Millares 18 2" xfId="1473" xr:uid="{00000000-0005-0000-0000-0000E4090000}"/>
    <cellStyle name="Millares 18 2 2" xfId="5018" xr:uid="{00000000-0005-0000-0000-0000E5090000}"/>
    <cellStyle name="Millares 18 3" xfId="5017" xr:uid="{00000000-0005-0000-0000-0000E6090000}"/>
    <cellStyle name="Millares 19" xfId="1474" xr:uid="{00000000-0005-0000-0000-0000E7090000}"/>
    <cellStyle name="Millares 19 2" xfId="1475" xr:uid="{00000000-0005-0000-0000-0000E8090000}"/>
    <cellStyle name="Millares 19 2 2" xfId="1476" xr:uid="{00000000-0005-0000-0000-0000E9090000}"/>
    <cellStyle name="Millares 19 2 2 2" xfId="5021" xr:uid="{00000000-0005-0000-0000-0000EA090000}"/>
    <cellStyle name="Millares 19 2 3" xfId="1477" xr:uid="{00000000-0005-0000-0000-0000EB090000}"/>
    <cellStyle name="Millares 19 2 4" xfId="5020" xr:uid="{00000000-0005-0000-0000-0000EC090000}"/>
    <cellStyle name="Millares 19 3" xfId="1478" xr:uid="{00000000-0005-0000-0000-0000ED090000}"/>
    <cellStyle name="Millares 19 3 2" xfId="1479" xr:uid="{00000000-0005-0000-0000-0000EE090000}"/>
    <cellStyle name="Millares 19 4" xfId="1480" xr:uid="{00000000-0005-0000-0000-0000EF090000}"/>
    <cellStyle name="Millares 19 4 2" xfId="5023" xr:uid="{00000000-0005-0000-0000-0000F0090000}"/>
    <cellStyle name="Millares 19 5" xfId="5019" xr:uid="{00000000-0005-0000-0000-0000F1090000}"/>
    <cellStyle name="Millares 2" xfId="1481" xr:uid="{00000000-0005-0000-0000-0000F2090000}"/>
    <cellStyle name="Millares 2 2" xfId="1482" xr:uid="{00000000-0005-0000-0000-0000F3090000}"/>
    <cellStyle name="Millares 2 2 2" xfId="1483" xr:uid="{00000000-0005-0000-0000-0000F4090000}"/>
    <cellStyle name="Millares 2 2 2 2" xfId="1484" xr:uid="{00000000-0005-0000-0000-0000F5090000}"/>
    <cellStyle name="Millares 2 2 2 2 2" xfId="1485" xr:uid="{00000000-0005-0000-0000-0000F6090000}"/>
    <cellStyle name="Millares 2 2 2 3" xfId="1486" xr:uid="{00000000-0005-0000-0000-0000F7090000}"/>
    <cellStyle name="Millares 2 2 3" xfId="1487" xr:uid="{00000000-0005-0000-0000-0000F8090000}"/>
    <cellStyle name="Millares 2 2 3 2" xfId="1488" xr:uid="{00000000-0005-0000-0000-0000F9090000}"/>
    <cellStyle name="Millares 2 2 4" xfId="1489" xr:uid="{00000000-0005-0000-0000-0000FA090000}"/>
    <cellStyle name="Millares 2 2 5" xfId="1490" xr:uid="{00000000-0005-0000-0000-0000FB090000}"/>
    <cellStyle name="Millares 2 3" xfId="1491" xr:uid="{00000000-0005-0000-0000-0000FC090000}"/>
    <cellStyle name="Millares 2 3 2" xfId="1492" xr:uid="{00000000-0005-0000-0000-0000FD090000}"/>
    <cellStyle name="Millares 2 3 2 2" xfId="1493" xr:uid="{00000000-0005-0000-0000-0000FE090000}"/>
    <cellStyle name="Millares 2 3 3" xfId="1494" xr:uid="{00000000-0005-0000-0000-0000FF090000}"/>
    <cellStyle name="Millares 2 3 4" xfId="1495" xr:uid="{00000000-0005-0000-0000-0000000A0000}"/>
    <cellStyle name="Millares 2 4" xfId="1496" xr:uid="{00000000-0005-0000-0000-0000010A0000}"/>
    <cellStyle name="Millares 2 4 2" xfId="1497" xr:uid="{00000000-0005-0000-0000-0000020A0000}"/>
    <cellStyle name="Millares 2 4 3" xfId="1498" xr:uid="{00000000-0005-0000-0000-0000030A0000}"/>
    <cellStyle name="Millares 2 5" xfId="1499" xr:uid="{00000000-0005-0000-0000-0000040A0000}"/>
    <cellStyle name="Millares 2 5 2" xfId="1500" xr:uid="{00000000-0005-0000-0000-0000050A0000}"/>
    <cellStyle name="Millares 2 5 2 2" xfId="1501" xr:uid="{00000000-0005-0000-0000-0000060A0000}"/>
    <cellStyle name="Millares 2 5 2 2 2" xfId="5026" xr:uid="{00000000-0005-0000-0000-0000070A0000}"/>
    <cellStyle name="Millares 2 5 2 3" xfId="5025" xr:uid="{00000000-0005-0000-0000-0000080A0000}"/>
    <cellStyle name="Millares 2 5 3" xfId="1502" xr:uid="{00000000-0005-0000-0000-0000090A0000}"/>
    <cellStyle name="Millares 2 5 3 2" xfId="1503" xr:uid="{00000000-0005-0000-0000-00000A0A0000}"/>
    <cellStyle name="Millares 2 5 3 2 2" xfId="5028" xr:uid="{00000000-0005-0000-0000-00000B0A0000}"/>
    <cellStyle name="Millares 2 5 3 3" xfId="5027" xr:uid="{00000000-0005-0000-0000-00000C0A0000}"/>
    <cellStyle name="Millares 2 5 4" xfId="1504" xr:uid="{00000000-0005-0000-0000-00000D0A0000}"/>
    <cellStyle name="Millares 2 5 4 2" xfId="5029" xr:uid="{00000000-0005-0000-0000-00000E0A0000}"/>
    <cellStyle name="Millares 2 5 5" xfId="5024" xr:uid="{00000000-0005-0000-0000-00000F0A0000}"/>
    <cellStyle name="Millares 2 6" xfId="1505" xr:uid="{00000000-0005-0000-0000-0000100A0000}"/>
    <cellStyle name="Millares 2 6 2" xfId="1506" xr:uid="{00000000-0005-0000-0000-0000110A0000}"/>
    <cellStyle name="Millares 2 7" xfId="1507" xr:uid="{00000000-0005-0000-0000-0000120A0000}"/>
    <cellStyle name="Millares 2 7 2" xfId="3838" xr:uid="{00000000-0005-0000-0000-0000130A0000}"/>
    <cellStyle name="Millares 2 8" xfId="1508" xr:uid="{00000000-0005-0000-0000-0000140A0000}"/>
    <cellStyle name="Millares 2 8 2" xfId="5030" xr:uid="{00000000-0005-0000-0000-0000150A0000}"/>
    <cellStyle name="Millares 2 9" xfId="1509" xr:uid="{00000000-0005-0000-0000-0000160A0000}"/>
    <cellStyle name="Millares 2_Hoja1" xfId="1510" xr:uid="{00000000-0005-0000-0000-0000170A0000}"/>
    <cellStyle name="Millares 20" xfId="1511" xr:uid="{00000000-0005-0000-0000-0000180A0000}"/>
    <cellStyle name="Millares 20 2" xfId="5031" xr:uid="{00000000-0005-0000-0000-0000190A0000}"/>
    <cellStyle name="Millares 21" xfId="1512" xr:uid="{00000000-0005-0000-0000-00001A0A0000}"/>
    <cellStyle name="Millares 21 2" xfId="5032" xr:uid="{00000000-0005-0000-0000-00001B0A0000}"/>
    <cellStyle name="Millares 22" xfId="1513" xr:uid="{00000000-0005-0000-0000-00001C0A0000}"/>
    <cellStyle name="Millares 22 2" xfId="1514" xr:uid="{00000000-0005-0000-0000-00001D0A0000}"/>
    <cellStyle name="Millares 22 2 2" xfId="5034" xr:uid="{00000000-0005-0000-0000-00001E0A0000}"/>
    <cellStyle name="Millares 22 3" xfId="5033" xr:uid="{00000000-0005-0000-0000-00001F0A0000}"/>
    <cellStyle name="Millares 23" xfId="1515" xr:uid="{00000000-0005-0000-0000-0000200A0000}"/>
    <cellStyle name="Millares 23 2" xfId="5035" xr:uid="{00000000-0005-0000-0000-0000210A0000}"/>
    <cellStyle name="Millares 24" xfId="1516" xr:uid="{00000000-0005-0000-0000-0000220A0000}"/>
    <cellStyle name="Millares 24 2" xfId="1517" xr:uid="{00000000-0005-0000-0000-0000230A0000}"/>
    <cellStyle name="Millares 24 2 2" xfId="5037" xr:uid="{00000000-0005-0000-0000-0000240A0000}"/>
    <cellStyle name="Millares 24 3" xfId="1518" xr:uid="{00000000-0005-0000-0000-0000250A0000}"/>
    <cellStyle name="Millares 24 3 2" xfId="1519" xr:uid="{00000000-0005-0000-0000-0000260A0000}"/>
    <cellStyle name="Millares 24 3 2 2" xfId="5039" xr:uid="{00000000-0005-0000-0000-0000270A0000}"/>
    <cellStyle name="Millares 24 3 3" xfId="5038" xr:uid="{00000000-0005-0000-0000-0000280A0000}"/>
    <cellStyle name="Millares 24 4" xfId="1520" xr:uid="{00000000-0005-0000-0000-0000290A0000}"/>
    <cellStyle name="Millares 24 4 2" xfId="5040" xr:uid="{00000000-0005-0000-0000-00002A0A0000}"/>
    <cellStyle name="Millares 24 5" xfId="5036" xr:uid="{00000000-0005-0000-0000-00002B0A0000}"/>
    <cellStyle name="Millares 25" xfId="1521" xr:uid="{00000000-0005-0000-0000-00002C0A0000}"/>
    <cellStyle name="Millares 25 2" xfId="3839" xr:uid="{00000000-0005-0000-0000-00002D0A0000}"/>
    <cellStyle name="Millares 26" xfId="1522" xr:uid="{00000000-0005-0000-0000-00002E0A0000}"/>
    <cellStyle name="Millares 26 2" xfId="1523" xr:uid="{00000000-0005-0000-0000-00002F0A0000}"/>
    <cellStyle name="Millares 26 2 2" xfId="3840" xr:uid="{00000000-0005-0000-0000-0000300A0000}"/>
    <cellStyle name="Millares 26 3" xfId="1524" xr:uid="{00000000-0005-0000-0000-0000310A0000}"/>
    <cellStyle name="Millares 26 3 2" xfId="5042" xr:uid="{00000000-0005-0000-0000-0000320A0000}"/>
    <cellStyle name="Millares 26 4" xfId="5041" xr:uid="{00000000-0005-0000-0000-0000330A0000}"/>
    <cellStyle name="Millares 27" xfId="1525" xr:uid="{00000000-0005-0000-0000-0000340A0000}"/>
    <cellStyle name="Millares 27 2" xfId="1526" xr:uid="{00000000-0005-0000-0000-0000350A0000}"/>
    <cellStyle name="Millares 27 2 2" xfId="3842" xr:uid="{00000000-0005-0000-0000-0000360A0000}"/>
    <cellStyle name="Millares 27 3" xfId="3841" xr:uid="{00000000-0005-0000-0000-0000370A0000}"/>
    <cellStyle name="Millares 28" xfId="1527" xr:uid="{00000000-0005-0000-0000-0000380A0000}"/>
    <cellStyle name="Millares 28 2" xfId="1528" xr:uid="{00000000-0005-0000-0000-0000390A0000}"/>
    <cellStyle name="Millares 28 2 2" xfId="3844" xr:uid="{00000000-0005-0000-0000-00003A0A0000}"/>
    <cellStyle name="Millares 28 3" xfId="3843" xr:uid="{00000000-0005-0000-0000-00003B0A0000}"/>
    <cellStyle name="Millares 29" xfId="1529" xr:uid="{00000000-0005-0000-0000-00003C0A0000}"/>
    <cellStyle name="Millares 29 2" xfId="1530" xr:uid="{00000000-0005-0000-0000-00003D0A0000}"/>
    <cellStyle name="Millares 29 2 2" xfId="3846" xr:uid="{00000000-0005-0000-0000-00003E0A0000}"/>
    <cellStyle name="Millares 29 3" xfId="3845" xr:uid="{00000000-0005-0000-0000-00003F0A0000}"/>
    <cellStyle name="Millares 3" xfId="1531" xr:uid="{00000000-0005-0000-0000-0000400A0000}"/>
    <cellStyle name="Millares 3 10" xfId="5043" xr:uid="{00000000-0005-0000-0000-0000410A0000}"/>
    <cellStyle name="Millares 3 2" xfId="1532" xr:uid="{00000000-0005-0000-0000-0000420A0000}"/>
    <cellStyle name="Millares 3 2 2" xfId="1533" xr:uid="{00000000-0005-0000-0000-0000430A0000}"/>
    <cellStyle name="Millares 3 2 2 2" xfId="5045" xr:uid="{00000000-0005-0000-0000-0000440A0000}"/>
    <cellStyle name="Millares 3 2 3" xfId="5044" xr:uid="{00000000-0005-0000-0000-0000450A0000}"/>
    <cellStyle name="Millares 3 3" xfId="1534" xr:uid="{00000000-0005-0000-0000-0000460A0000}"/>
    <cellStyle name="Millares 3 3 2" xfId="1535" xr:uid="{00000000-0005-0000-0000-0000470A0000}"/>
    <cellStyle name="Millares 3 3 2 2" xfId="1536" xr:uid="{00000000-0005-0000-0000-0000480A0000}"/>
    <cellStyle name="Millares 3 3 3" xfId="1537" xr:uid="{00000000-0005-0000-0000-0000490A0000}"/>
    <cellStyle name="Millares 3 4" xfId="1538" xr:uid="{00000000-0005-0000-0000-00004A0A0000}"/>
    <cellStyle name="Millares 3 4 2" xfId="1539" xr:uid="{00000000-0005-0000-0000-00004B0A0000}"/>
    <cellStyle name="Millares 3 4 2 2" xfId="5047" xr:uid="{00000000-0005-0000-0000-00004C0A0000}"/>
    <cellStyle name="Millares 3 4 3" xfId="5046" xr:uid="{00000000-0005-0000-0000-00004D0A0000}"/>
    <cellStyle name="Millares 3 5" xfId="1540" xr:uid="{00000000-0005-0000-0000-00004E0A0000}"/>
    <cellStyle name="Millares 3 5 2" xfId="5048" xr:uid="{00000000-0005-0000-0000-00004F0A0000}"/>
    <cellStyle name="Millares 3 6" xfId="1541" xr:uid="{00000000-0005-0000-0000-0000500A0000}"/>
    <cellStyle name="Millares 3 6 2" xfId="5049" xr:uid="{00000000-0005-0000-0000-0000510A0000}"/>
    <cellStyle name="Millares 3 7" xfId="1542" xr:uid="{00000000-0005-0000-0000-0000520A0000}"/>
    <cellStyle name="Millares 3 7 2" xfId="5050" xr:uid="{00000000-0005-0000-0000-0000530A0000}"/>
    <cellStyle name="Millares 3 8" xfId="1543" xr:uid="{00000000-0005-0000-0000-0000540A0000}"/>
    <cellStyle name="Millares 3 8 2" xfId="5051" xr:uid="{00000000-0005-0000-0000-0000550A0000}"/>
    <cellStyle name="Millares 3 9" xfId="1544" xr:uid="{00000000-0005-0000-0000-0000560A0000}"/>
    <cellStyle name="Millares 3 9 2" xfId="5052" xr:uid="{00000000-0005-0000-0000-0000570A0000}"/>
    <cellStyle name="Millares 3_Hoja1" xfId="1545" xr:uid="{00000000-0005-0000-0000-0000580A0000}"/>
    <cellStyle name="Millares 30" xfId="1546" xr:uid="{00000000-0005-0000-0000-0000590A0000}"/>
    <cellStyle name="Millares 30 2" xfId="5053" xr:uid="{00000000-0005-0000-0000-00005A0A0000}"/>
    <cellStyle name="Millares 31" xfId="1547" xr:uid="{00000000-0005-0000-0000-00005B0A0000}"/>
    <cellStyle name="Millares 31 2" xfId="5054" xr:uid="{00000000-0005-0000-0000-00005C0A0000}"/>
    <cellStyle name="Millares 32" xfId="1548" xr:uid="{00000000-0005-0000-0000-00005D0A0000}"/>
    <cellStyle name="Millares 32 2" xfId="1549" xr:uid="{00000000-0005-0000-0000-00005E0A0000}"/>
    <cellStyle name="Millares 33" xfId="1550" xr:uid="{00000000-0005-0000-0000-00005F0A0000}"/>
    <cellStyle name="Millares 33 2" xfId="3847" xr:uid="{00000000-0005-0000-0000-0000600A0000}"/>
    <cellStyle name="Millares 34" xfId="1551" xr:uid="{00000000-0005-0000-0000-0000610A0000}"/>
    <cellStyle name="Millares 34 2" xfId="1552" xr:uid="{00000000-0005-0000-0000-0000620A0000}"/>
    <cellStyle name="Millares 35" xfId="1553" xr:uid="{00000000-0005-0000-0000-0000630A0000}"/>
    <cellStyle name="Millares 35 2" xfId="1554" xr:uid="{00000000-0005-0000-0000-0000640A0000}"/>
    <cellStyle name="Millares 36" xfId="1555" xr:uid="{00000000-0005-0000-0000-0000650A0000}"/>
    <cellStyle name="Millares 36 2" xfId="5055" xr:uid="{00000000-0005-0000-0000-0000660A0000}"/>
    <cellStyle name="Millares 37" xfId="1556" xr:uid="{00000000-0005-0000-0000-0000670A0000}"/>
    <cellStyle name="Millares 37 2" xfId="1557" xr:uid="{00000000-0005-0000-0000-0000680A0000}"/>
    <cellStyle name="Millares 38" xfId="1558" xr:uid="{00000000-0005-0000-0000-0000690A0000}"/>
    <cellStyle name="Millares 38 2" xfId="5056" xr:uid="{00000000-0005-0000-0000-00006A0A0000}"/>
    <cellStyle name="Millares 39" xfId="1559" xr:uid="{00000000-0005-0000-0000-00006B0A0000}"/>
    <cellStyle name="Millares 4" xfId="1560" xr:uid="{00000000-0005-0000-0000-00006C0A0000}"/>
    <cellStyle name="Millares 4 2" xfId="1561" xr:uid="{00000000-0005-0000-0000-00006D0A0000}"/>
    <cellStyle name="Millares 4 2 2" xfId="1562" xr:uid="{00000000-0005-0000-0000-00006E0A0000}"/>
    <cellStyle name="Millares 4 2 2 2" xfId="5059" xr:uid="{00000000-0005-0000-0000-00006F0A0000}"/>
    <cellStyle name="Millares 4 2 3" xfId="5058" xr:uid="{00000000-0005-0000-0000-0000700A0000}"/>
    <cellStyle name="Millares 4 3" xfId="1563" xr:uid="{00000000-0005-0000-0000-0000710A0000}"/>
    <cellStyle name="Millares 4 3 2" xfId="5060" xr:uid="{00000000-0005-0000-0000-0000720A0000}"/>
    <cellStyle name="Millares 4 4" xfId="5057" xr:uid="{00000000-0005-0000-0000-0000730A0000}"/>
    <cellStyle name="Millares 40" xfId="1564" xr:uid="{00000000-0005-0000-0000-0000740A0000}"/>
    <cellStyle name="Millares 40 2" xfId="5061" xr:uid="{00000000-0005-0000-0000-0000750A0000}"/>
    <cellStyle name="Millares 5" xfId="1565" xr:uid="{00000000-0005-0000-0000-0000760A0000}"/>
    <cellStyle name="Millares 5 2" xfId="1566" xr:uid="{00000000-0005-0000-0000-0000770A0000}"/>
    <cellStyle name="Millares 5 2 2" xfId="5063" xr:uid="{00000000-0005-0000-0000-0000780A0000}"/>
    <cellStyle name="Millares 5 3" xfId="5062" xr:uid="{00000000-0005-0000-0000-0000790A0000}"/>
    <cellStyle name="Millares 6" xfId="1567" xr:uid="{00000000-0005-0000-0000-00007A0A0000}"/>
    <cellStyle name="Millares 6 2" xfId="1568" xr:uid="{00000000-0005-0000-0000-00007B0A0000}"/>
    <cellStyle name="Millares 6 2 2" xfId="1569" xr:uid="{00000000-0005-0000-0000-00007C0A0000}"/>
    <cellStyle name="Millares 6 2 2 2" xfId="5066" xr:uid="{00000000-0005-0000-0000-00007D0A0000}"/>
    <cellStyle name="Millares 6 2 3" xfId="5065" xr:uid="{00000000-0005-0000-0000-00007E0A0000}"/>
    <cellStyle name="Millares 6 3" xfId="1570" xr:uid="{00000000-0005-0000-0000-00007F0A0000}"/>
    <cellStyle name="Millares 6 3 2" xfId="1571" xr:uid="{00000000-0005-0000-0000-0000800A0000}"/>
    <cellStyle name="Millares 6 3 2 2" xfId="5068" xr:uid="{00000000-0005-0000-0000-0000810A0000}"/>
    <cellStyle name="Millares 6 3 3" xfId="5067" xr:uid="{00000000-0005-0000-0000-0000820A0000}"/>
    <cellStyle name="Millares 6 4" xfId="1572" xr:uid="{00000000-0005-0000-0000-0000830A0000}"/>
    <cellStyle name="Millares 6 4 2" xfId="1573" xr:uid="{00000000-0005-0000-0000-0000840A0000}"/>
    <cellStyle name="Millares 6 4 2 2" xfId="1574" xr:uid="{00000000-0005-0000-0000-0000850A0000}"/>
    <cellStyle name="Millares 6 4 2 2 2" xfId="5071" xr:uid="{00000000-0005-0000-0000-0000860A0000}"/>
    <cellStyle name="Millares 6 4 2 3" xfId="5070" xr:uid="{00000000-0005-0000-0000-0000870A0000}"/>
    <cellStyle name="Millares 6 4 3" xfId="1575" xr:uid="{00000000-0005-0000-0000-0000880A0000}"/>
    <cellStyle name="Millares 6 4 3 2" xfId="5072" xr:uid="{00000000-0005-0000-0000-0000890A0000}"/>
    <cellStyle name="Millares 6 4 4" xfId="5069" xr:uid="{00000000-0005-0000-0000-00008A0A0000}"/>
    <cellStyle name="Millares 6 5" xfId="1576" xr:uid="{00000000-0005-0000-0000-00008B0A0000}"/>
    <cellStyle name="Millares 6 5 2" xfId="5073" xr:uid="{00000000-0005-0000-0000-00008C0A0000}"/>
    <cellStyle name="Millares 6 6" xfId="5064" xr:uid="{00000000-0005-0000-0000-00008D0A0000}"/>
    <cellStyle name="Millares 7" xfId="1577" xr:uid="{00000000-0005-0000-0000-00008E0A0000}"/>
    <cellStyle name="Millares 7 2" xfId="1578" xr:uid="{00000000-0005-0000-0000-00008F0A0000}"/>
    <cellStyle name="Millares 7 2 2" xfId="1579" xr:uid="{00000000-0005-0000-0000-0000900A0000}"/>
    <cellStyle name="Millares 7 2 2 2" xfId="5076" xr:uid="{00000000-0005-0000-0000-0000910A0000}"/>
    <cellStyle name="Millares 7 2 3" xfId="5075" xr:uid="{00000000-0005-0000-0000-0000920A0000}"/>
    <cellStyle name="Millares 7 3" xfId="1580" xr:uid="{00000000-0005-0000-0000-0000930A0000}"/>
    <cellStyle name="Millares 7 3 2" xfId="1581" xr:uid="{00000000-0005-0000-0000-0000940A0000}"/>
    <cellStyle name="Millares 7 3 2 2" xfId="5078" xr:uid="{00000000-0005-0000-0000-0000950A0000}"/>
    <cellStyle name="Millares 7 3 3" xfId="5077" xr:uid="{00000000-0005-0000-0000-0000960A0000}"/>
    <cellStyle name="Millares 7 4" xfId="1582" xr:uid="{00000000-0005-0000-0000-0000970A0000}"/>
    <cellStyle name="Millares 7 4 2" xfId="1583" xr:uid="{00000000-0005-0000-0000-0000980A0000}"/>
    <cellStyle name="Millares 7 4 2 2" xfId="1584" xr:uid="{00000000-0005-0000-0000-0000990A0000}"/>
    <cellStyle name="Millares 7 4 2 2 2" xfId="5081" xr:uid="{00000000-0005-0000-0000-00009A0A0000}"/>
    <cellStyle name="Millares 7 4 2 3" xfId="5080" xr:uid="{00000000-0005-0000-0000-00009B0A0000}"/>
    <cellStyle name="Millares 7 4 3" xfId="1585" xr:uid="{00000000-0005-0000-0000-00009C0A0000}"/>
    <cellStyle name="Millares 7 4 3 2" xfId="5082" xr:uid="{00000000-0005-0000-0000-00009D0A0000}"/>
    <cellStyle name="Millares 7 4 4" xfId="5079" xr:uid="{00000000-0005-0000-0000-00009E0A0000}"/>
    <cellStyle name="Millares 7 5" xfId="1586" xr:uid="{00000000-0005-0000-0000-00009F0A0000}"/>
    <cellStyle name="Millares 7 5 2" xfId="5083" xr:uid="{00000000-0005-0000-0000-0000A00A0000}"/>
    <cellStyle name="Millares 7 6" xfId="5074" xr:uid="{00000000-0005-0000-0000-0000A10A0000}"/>
    <cellStyle name="Millares 8" xfId="1587" xr:uid="{00000000-0005-0000-0000-0000A20A0000}"/>
    <cellStyle name="Millares 8 2" xfId="1588" xr:uid="{00000000-0005-0000-0000-0000A30A0000}"/>
    <cellStyle name="Millares 8 2 2" xfId="1589" xr:uid="{00000000-0005-0000-0000-0000A40A0000}"/>
    <cellStyle name="Millares 8 2 2 2" xfId="5086" xr:uid="{00000000-0005-0000-0000-0000A50A0000}"/>
    <cellStyle name="Millares 8 2 3" xfId="5085" xr:uid="{00000000-0005-0000-0000-0000A60A0000}"/>
    <cellStyle name="Millares 8 3" xfId="1590" xr:uid="{00000000-0005-0000-0000-0000A70A0000}"/>
    <cellStyle name="Millares 8 3 2" xfId="1591" xr:uid="{00000000-0005-0000-0000-0000A80A0000}"/>
    <cellStyle name="Millares 8 3 2 2" xfId="5088" xr:uid="{00000000-0005-0000-0000-0000A90A0000}"/>
    <cellStyle name="Millares 8 3 3" xfId="5087" xr:uid="{00000000-0005-0000-0000-0000AA0A0000}"/>
    <cellStyle name="Millares 8 4" xfId="1592" xr:uid="{00000000-0005-0000-0000-0000AB0A0000}"/>
    <cellStyle name="Millares 8 4 2" xfId="1593" xr:uid="{00000000-0005-0000-0000-0000AC0A0000}"/>
    <cellStyle name="Millares 8 4 2 2" xfId="1594" xr:uid="{00000000-0005-0000-0000-0000AD0A0000}"/>
    <cellStyle name="Millares 8 4 2 2 2" xfId="5091" xr:uid="{00000000-0005-0000-0000-0000AE0A0000}"/>
    <cellStyle name="Millares 8 4 2 3" xfId="5090" xr:uid="{00000000-0005-0000-0000-0000AF0A0000}"/>
    <cellStyle name="Millares 8 4 3" xfId="1595" xr:uid="{00000000-0005-0000-0000-0000B00A0000}"/>
    <cellStyle name="Millares 8 4 3 2" xfId="5092" xr:uid="{00000000-0005-0000-0000-0000B10A0000}"/>
    <cellStyle name="Millares 8 4 4" xfId="5089" xr:uid="{00000000-0005-0000-0000-0000B20A0000}"/>
    <cellStyle name="Millares 8 5" xfId="1596" xr:uid="{00000000-0005-0000-0000-0000B30A0000}"/>
    <cellStyle name="Millares 8 5 2" xfId="5093" xr:uid="{00000000-0005-0000-0000-0000B40A0000}"/>
    <cellStyle name="Millares 8 6" xfId="5084" xr:uid="{00000000-0005-0000-0000-0000B50A0000}"/>
    <cellStyle name="Millares 9" xfId="1597" xr:uid="{00000000-0005-0000-0000-0000B60A0000}"/>
    <cellStyle name="Millares 9 2" xfId="1598" xr:uid="{00000000-0005-0000-0000-0000B70A0000}"/>
    <cellStyle name="Millares 9 2 2" xfId="1599" xr:uid="{00000000-0005-0000-0000-0000B80A0000}"/>
    <cellStyle name="Millares 9 3" xfId="1600" xr:uid="{00000000-0005-0000-0000-0000B90A0000}"/>
    <cellStyle name="Millares 9 3 2" xfId="1601" xr:uid="{00000000-0005-0000-0000-0000BA0A0000}"/>
    <cellStyle name="Millares 9 4" xfId="1602" xr:uid="{00000000-0005-0000-0000-0000BB0A0000}"/>
    <cellStyle name="Moneda 10" xfId="1603" xr:uid="{00000000-0005-0000-0000-0000BC0A0000}"/>
    <cellStyle name="Moneda 10 2" xfId="5094" xr:uid="{00000000-0005-0000-0000-0000BD0A0000}"/>
    <cellStyle name="Moneda 11" xfId="1604" xr:uid="{00000000-0005-0000-0000-0000BE0A0000}"/>
    <cellStyle name="Moneda 11 2" xfId="1605" xr:uid="{00000000-0005-0000-0000-0000BF0A0000}"/>
    <cellStyle name="Moneda 11 2 2" xfId="5096" xr:uid="{00000000-0005-0000-0000-0000C00A0000}"/>
    <cellStyle name="Moneda 11 3" xfId="1606" xr:uid="{00000000-0005-0000-0000-0000C10A0000}"/>
    <cellStyle name="Moneda 11 3 2" xfId="1607" xr:uid="{00000000-0005-0000-0000-0000C20A0000}"/>
    <cellStyle name="Moneda 11 3 2 2" xfId="3849" xr:uid="{00000000-0005-0000-0000-0000C30A0000}"/>
    <cellStyle name="Moneda 11 3 3" xfId="3848" xr:uid="{00000000-0005-0000-0000-0000C40A0000}"/>
    <cellStyle name="Moneda 11 4" xfId="1608" xr:uid="{00000000-0005-0000-0000-0000C50A0000}"/>
    <cellStyle name="Moneda 11 4 2" xfId="5097" xr:uid="{00000000-0005-0000-0000-0000C60A0000}"/>
    <cellStyle name="Moneda 11 5" xfId="5095" xr:uid="{00000000-0005-0000-0000-0000C70A0000}"/>
    <cellStyle name="Moneda 12" xfId="1609" xr:uid="{00000000-0005-0000-0000-0000C80A0000}"/>
    <cellStyle name="Moneda 12 2" xfId="5098" xr:uid="{00000000-0005-0000-0000-0000C90A0000}"/>
    <cellStyle name="Moneda 13" xfId="1610" xr:uid="{00000000-0005-0000-0000-0000CA0A0000}"/>
    <cellStyle name="Moneda 13 2" xfId="5099" xr:uid="{00000000-0005-0000-0000-0000CB0A0000}"/>
    <cellStyle name="Moneda 14" xfId="1611" xr:uid="{00000000-0005-0000-0000-0000CC0A0000}"/>
    <cellStyle name="Moneda 14 2" xfId="5100" xr:uid="{00000000-0005-0000-0000-0000CD0A0000}"/>
    <cellStyle name="Moneda 15" xfId="1612" xr:uid="{00000000-0005-0000-0000-0000CE0A0000}"/>
    <cellStyle name="Moneda 15 2" xfId="1613" xr:uid="{00000000-0005-0000-0000-0000CF0A0000}"/>
    <cellStyle name="Moneda 15 2 2" xfId="5102" xr:uid="{00000000-0005-0000-0000-0000D00A0000}"/>
    <cellStyle name="Moneda 15 3" xfId="5101" xr:uid="{00000000-0005-0000-0000-0000D10A0000}"/>
    <cellStyle name="Moneda 16" xfId="1614" xr:uid="{00000000-0005-0000-0000-0000D20A0000}"/>
    <cellStyle name="Moneda 16 2" xfId="5103" xr:uid="{00000000-0005-0000-0000-0000D30A0000}"/>
    <cellStyle name="Moneda 17" xfId="1615" xr:uid="{00000000-0005-0000-0000-0000D40A0000}"/>
    <cellStyle name="Moneda 17 2" xfId="1616" xr:uid="{00000000-0005-0000-0000-0000D50A0000}"/>
    <cellStyle name="Moneda 17 2 2" xfId="5105" xr:uid="{00000000-0005-0000-0000-0000D60A0000}"/>
    <cellStyle name="Moneda 17 3" xfId="1617" xr:uid="{00000000-0005-0000-0000-0000D70A0000}"/>
    <cellStyle name="Moneda 17 3 2" xfId="1618" xr:uid="{00000000-0005-0000-0000-0000D80A0000}"/>
    <cellStyle name="Moneda 17 3 2 2" xfId="5107" xr:uid="{00000000-0005-0000-0000-0000D90A0000}"/>
    <cellStyle name="Moneda 17 3 3" xfId="5106" xr:uid="{00000000-0005-0000-0000-0000DA0A0000}"/>
    <cellStyle name="Moneda 17 4" xfId="1619" xr:uid="{00000000-0005-0000-0000-0000DB0A0000}"/>
    <cellStyle name="Moneda 17 4 2" xfId="5108" xr:uid="{00000000-0005-0000-0000-0000DC0A0000}"/>
    <cellStyle name="Moneda 17 5" xfId="5104" xr:uid="{00000000-0005-0000-0000-0000DD0A0000}"/>
    <cellStyle name="Moneda 18" xfId="1620" xr:uid="{00000000-0005-0000-0000-0000DE0A0000}"/>
    <cellStyle name="Moneda 18 2" xfId="1621" xr:uid="{00000000-0005-0000-0000-0000DF0A0000}"/>
    <cellStyle name="Moneda 18 2 2" xfId="3850" xr:uid="{00000000-0005-0000-0000-0000E00A0000}"/>
    <cellStyle name="Moneda 18 3" xfId="1622" xr:uid="{00000000-0005-0000-0000-0000E10A0000}"/>
    <cellStyle name="Moneda 18 3 2" xfId="5110" xr:uid="{00000000-0005-0000-0000-0000E20A0000}"/>
    <cellStyle name="Moneda 18 4" xfId="5109" xr:uid="{00000000-0005-0000-0000-0000E30A0000}"/>
    <cellStyle name="Moneda 19" xfId="1623" xr:uid="{00000000-0005-0000-0000-0000E40A0000}"/>
    <cellStyle name="Moneda 19 2" xfId="5111" xr:uid="{00000000-0005-0000-0000-0000E50A0000}"/>
    <cellStyle name="Moneda 2" xfId="1624" xr:uid="{00000000-0005-0000-0000-0000E60A0000}"/>
    <cellStyle name="Moneda 2 10" xfId="1625" xr:uid="{00000000-0005-0000-0000-0000E70A0000}"/>
    <cellStyle name="Moneda 2 10 2" xfId="1626" xr:uid="{00000000-0005-0000-0000-0000E80A0000}"/>
    <cellStyle name="Moneda 2 11" xfId="1627" xr:uid="{00000000-0005-0000-0000-0000E90A0000}"/>
    <cellStyle name="Moneda 2 11 2" xfId="1628" xr:uid="{00000000-0005-0000-0000-0000EA0A0000}"/>
    <cellStyle name="Moneda 2 11 2 2" xfId="5113" xr:uid="{00000000-0005-0000-0000-0000EB0A0000}"/>
    <cellStyle name="Moneda 2 11 3" xfId="5112" xr:uid="{00000000-0005-0000-0000-0000EC0A0000}"/>
    <cellStyle name="Moneda 2 12" xfId="1629" xr:uid="{00000000-0005-0000-0000-0000ED0A0000}"/>
    <cellStyle name="Moneda 2 12 2" xfId="5114" xr:uid="{00000000-0005-0000-0000-0000EE0A0000}"/>
    <cellStyle name="Moneda 2 13" xfId="1630" xr:uid="{00000000-0005-0000-0000-0000EF0A0000}"/>
    <cellStyle name="Moneda 2 13 2" xfId="5115" xr:uid="{00000000-0005-0000-0000-0000F00A0000}"/>
    <cellStyle name="Moneda 2 14" xfId="1631" xr:uid="{00000000-0005-0000-0000-0000F10A0000}"/>
    <cellStyle name="Moneda 2 14 2" xfId="5116" xr:uid="{00000000-0005-0000-0000-0000F20A0000}"/>
    <cellStyle name="Moneda 2 15" xfId="1632" xr:uid="{00000000-0005-0000-0000-0000F30A0000}"/>
    <cellStyle name="Moneda 2 15 2" xfId="5117" xr:uid="{00000000-0005-0000-0000-0000F40A0000}"/>
    <cellStyle name="Moneda 2 16" xfId="1633" xr:uid="{00000000-0005-0000-0000-0000F50A0000}"/>
    <cellStyle name="Moneda 2 16 2" xfId="1634" xr:uid="{00000000-0005-0000-0000-0000F60A0000}"/>
    <cellStyle name="Moneda 2 16 2 2" xfId="5119" xr:uid="{00000000-0005-0000-0000-0000F70A0000}"/>
    <cellStyle name="Moneda 2 16 3" xfId="5118" xr:uid="{00000000-0005-0000-0000-0000F80A0000}"/>
    <cellStyle name="Moneda 2 17" xfId="1635" xr:uid="{00000000-0005-0000-0000-0000F90A0000}"/>
    <cellStyle name="Moneda 2 17 2" xfId="1636" xr:uid="{00000000-0005-0000-0000-0000FA0A0000}"/>
    <cellStyle name="Moneda 2 17 2 2" xfId="5121" xr:uid="{00000000-0005-0000-0000-0000FB0A0000}"/>
    <cellStyle name="Moneda 2 17 3" xfId="1637" xr:uid="{00000000-0005-0000-0000-0000FC0A0000}"/>
    <cellStyle name="Moneda 2 17 3 2" xfId="1638" xr:uid="{00000000-0005-0000-0000-0000FD0A0000}"/>
    <cellStyle name="Moneda 2 17 3 2 2" xfId="5123" xr:uid="{00000000-0005-0000-0000-0000FE0A0000}"/>
    <cellStyle name="Moneda 2 17 3 3" xfId="5122" xr:uid="{00000000-0005-0000-0000-0000FF0A0000}"/>
    <cellStyle name="Moneda 2 17 4" xfId="1639" xr:uid="{00000000-0005-0000-0000-0000000B0000}"/>
    <cellStyle name="Moneda 2 17 4 2" xfId="5124" xr:uid="{00000000-0005-0000-0000-0000010B0000}"/>
    <cellStyle name="Moneda 2 17 5" xfId="5120" xr:uid="{00000000-0005-0000-0000-0000020B0000}"/>
    <cellStyle name="Moneda 2 18" xfId="1640" xr:uid="{00000000-0005-0000-0000-0000030B0000}"/>
    <cellStyle name="Moneda 2 18 2" xfId="5125" xr:uid="{00000000-0005-0000-0000-0000040B0000}"/>
    <cellStyle name="Moneda 2 19" xfId="1641" xr:uid="{00000000-0005-0000-0000-0000050B0000}"/>
    <cellStyle name="Moneda 2 19 2" xfId="3851" xr:uid="{00000000-0005-0000-0000-0000060B0000}"/>
    <cellStyle name="Moneda 2 19 2 2" xfId="5890" xr:uid="{00000000-0005-0000-0000-0000070B0000}"/>
    <cellStyle name="Moneda 2 2" xfId="1642" xr:uid="{00000000-0005-0000-0000-0000080B0000}"/>
    <cellStyle name="Moneda 2 2 2" xfId="1643" xr:uid="{00000000-0005-0000-0000-0000090B0000}"/>
    <cellStyle name="Moneda 2 2 2 2" xfId="1644" xr:uid="{00000000-0005-0000-0000-00000A0B0000}"/>
    <cellStyle name="Moneda 2 2 2 2 2" xfId="5128" xr:uid="{00000000-0005-0000-0000-00000B0B0000}"/>
    <cellStyle name="Moneda 2 2 2 3" xfId="5127" xr:uid="{00000000-0005-0000-0000-00000C0B0000}"/>
    <cellStyle name="Moneda 2 2 3" xfId="1645" xr:uid="{00000000-0005-0000-0000-00000D0B0000}"/>
    <cellStyle name="Moneda 2 2 3 2" xfId="5129" xr:uid="{00000000-0005-0000-0000-00000E0B0000}"/>
    <cellStyle name="Moneda 2 2 4" xfId="5126" xr:uid="{00000000-0005-0000-0000-00000F0B0000}"/>
    <cellStyle name="Moneda 2 3" xfId="1646" xr:uid="{00000000-0005-0000-0000-0000100B0000}"/>
    <cellStyle name="Moneda 2 3 2" xfId="1647" xr:uid="{00000000-0005-0000-0000-0000110B0000}"/>
    <cellStyle name="Moneda 2 3 2 2" xfId="5131" xr:uid="{00000000-0005-0000-0000-0000120B0000}"/>
    <cellStyle name="Moneda 2 3 3" xfId="5130" xr:uid="{00000000-0005-0000-0000-0000130B0000}"/>
    <cellStyle name="Moneda 2 4" xfId="1648" xr:uid="{00000000-0005-0000-0000-0000140B0000}"/>
    <cellStyle name="Moneda 2 4 2" xfId="1649" xr:uid="{00000000-0005-0000-0000-0000150B0000}"/>
    <cellStyle name="Moneda 2 4 2 2" xfId="1650" xr:uid="{00000000-0005-0000-0000-0000160B0000}"/>
    <cellStyle name="Moneda 2 4 2 2 2" xfId="5134" xr:uid="{00000000-0005-0000-0000-0000170B0000}"/>
    <cellStyle name="Moneda 2 4 2 3" xfId="5133" xr:uid="{00000000-0005-0000-0000-0000180B0000}"/>
    <cellStyle name="Moneda 2 4 3" xfId="1651" xr:uid="{00000000-0005-0000-0000-0000190B0000}"/>
    <cellStyle name="Moneda 2 4 3 2" xfId="5135" xr:uid="{00000000-0005-0000-0000-00001A0B0000}"/>
    <cellStyle name="Moneda 2 4 4" xfId="5132" xr:uid="{00000000-0005-0000-0000-00001B0B0000}"/>
    <cellStyle name="Moneda 2 5" xfId="1652" xr:uid="{00000000-0005-0000-0000-00001C0B0000}"/>
    <cellStyle name="Moneda 2 5 2" xfId="1653" xr:uid="{00000000-0005-0000-0000-00001D0B0000}"/>
    <cellStyle name="Moneda 2 5 2 2" xfId="1654" xr:uid="{00000000-0005-0000-0000-00001E0B0000}"/>
    <cellStyle name="Moneda 2 5 2 2 2" xfId="5138" xr:uid="{00000000-0005-0000-0000-00001F0B0000}"/>
    <cellStyle name="Moneda 2 5 2 3" xfId="5137" xr:uid="{00000000-0005-0000-0000-0000200B0000}"/>
    <cellStyle name="Moneda 2 5 3" xfId="1655" xr:uid="{00000000-0005-0000-0000-0000210B0000}"/>
    <cellStyle name="Moneda 2 5 3 2" xfId="1656" xr:uid="{00000000-0005-0000-0000-0000220B0000}"/>
    <cellStyle name="Moneda 2 5 3 2 2" xfId="5140" xr:uid="{00000000-0005-0000-0000-0000230B0000}"/>
    <cellStyle name="Moneda 2 5 3 3" xfId="5139" xr:uid="{00000000-0005-0000-0000-0000240B0000}"/>
    <cellStyle name="Moneda 2 5 4" xfId="1657" xr:uid="{00000000-0005-0000-0000-0000250B0000}"/>
    <cellStyle name="Moneda 2 5 4 2" xfId="5141" xr:uid="{00000000-0005-0000-0000-0000260B0000}"/>
    <cellStyle name="Moneda 2 5 5" xfId="5136" xr:uid="{00000000-0005-0000-0000-0000270B0000}"/>
    <cellStyle name="Moneda 2 6" xfId="1658" xr:uid="{00000000-0005-0000-0000-0000280B0000}"/>
    <cellStyle name="Moneda 2 6 2" xfId="1659" xr:uid="{00000000-0005-0000-0000-0000290B0000}"/>
    <cellStyle name="Moneda 2 6 2 2" xfId="5143" xr:uid="{00000000-0005-0000-0000-00002A0B0000}"/>
    <cellStyle name="Moneda 2 6 3" xfId="5142" xr:uid="{00000000-0005-0000-0000-00002B0B0000}"/>
    <cellStyle name="Moneda 2 7" xfId="1660" xr:uid="{00000000-0005-0000-0000-00002C0B0000}"/>
    <cellStyle name="Moneda 2 7 2" xfId="1661" xr:uid="{00000000-0005-0000-0000-00002D0B0000}"/>
    <cellStyle name="Moneda 2 7 2 2" xfId="1662" xr:uid="{00000000-0005-0000-0000-00002E0B0000}"/>
    <cellStyle name="Moneda 2 7 3" xfId="1663" xr:uid="{00000000-0005-0000-0000-00002F0B0000}"/>
    <cellStyle name="Moneda 2 8" xfId="1664" xr:uid="{00000000-0005-0000-0000-0000300B0000}"/>
    <cellStyle name="Moneda 2 8 2" xfId="1665" xr:uid="{00000000-0005-0000-0000-0000310B0000}"/>
    <cellStyle name="Moneda 2 8 2 2" xfId="5145" xr:uid="{00000000-0005-0000-0000-0000320B0000}"/>
    <cellStyle name="Moneda 2 8 3" xfId="5144" xr:uid="{00000000-0005-0000-0000-0000330B0000}"/>
    <cellStyle name="Moneda 2 9" xfId="1666" xr:uid="{00000000-0005-0000-0000-0000340B0000}"/>
    <cellStyle name="Moneda 2 9 2" xfId="5146" xr:uid="{00000000-0005-0000-0000-0000350B0000}"/>
    <cellStyle name="Moneda 2_Hoja1" xfId="1667" xr:uid="{00000000-0005-0000-0000-0000360B0000}"/>
    <cellStyle name="Moneda 20" xfId="1668" xr:uid="{00000000-0005-0000-0000-0000370B0000}"/>
    <cellStyle name="Moneda 20 2" xfId="5147" xr:uid="{00000000-0005-0000-0000-0000380B0000}"/>
    <cellStyle name="Moneda 21" xfId="1669" xr:uid="{00000000-0005-0000-0000-0000390B0000}"/>
    <cellStyle name="Moneda 21 2" xfId="3852" xr:uid="{00000000-0005-0000-0000-00003A0B0000}"/>
    <cellStyle name="Moneda 21 2 2" xfId="5891" xr:uid="{00000000-0005-0000-0000-00003B0B0000}"/>
    <cellStyle name="Moneda 22" xfId="1670" xr:uid="{00000000-0005-0000-0000-00003C0B0000}"/>
    <cellStyle name="Moneda 22 2" xfId="5148" xr:uid="{00000000-0005-0000-0000-00003D0B0000}"/>
    <cellStyle name="Moneda 23" xfId="1671" xr:uid="{00000000-0005-0000-0000-00003E0B0000}"/>
    <cellStyle name="Moneda 24" xfId="1672" xr:uid="{00000000-0005-0000-0000-00003F0B0000}"/>
    <cellStyle name="Moneda 24 2" xfId="5149" xr:uid="{00000000-0005-0000-0000-0000400B0000}"/>
    <cellStyle name="Moneda 3" xfId="1673" xr:uid="{00000000-0005-0000-0000-0000410B0000}"/>
    <cellStyle name="Moneda 3 2" xfId="1674" xr:uid="{00000000-0005-0000-0000-0000420B0000}"/>
    <cellStyle name="Moneda 3 2 2" xfId="5151" xr:uid="{00000000-0005-0000-0000-0000430B0000}"/>
    <cellStyle name="Moneda 3 3" xfId="1675" xr:uid="{00000000-0005-0000-0000-0000440B0000}"/>
    <cellStyle name="Moneda 3 3 2" xfId="5152" xr:uid="{00000000-0005-0000-0000-0000450B0000}"/>
    <cellStyle name="Moneda 3 4" xfId="1676" xr:uid="{00000000-0005-0000-0000-0000460B0000}"/>
    <cellStyle name="Moneda 3 5" xfId="5150" xr:uid="{00000000-0005-0000-0000-0000470B0000}"/>
    <cellStyle name="Moneda 4" xfId="1677" xr:uid="{00000000-0005-0000-0000-0000480B0000}"/>
    <cellStyle name="Moneda 4 2" xfId="1678" xr:uid="{00000000-0005-0000-0000-0000490B0000}"/>
    <cellStyle name="Moneda 4 2 2" xfId="1679" xr:uid="{00000000-0005-0000-0000-00004A0B0000}"/>
    <cellStyle name="Moneda 4 2 2 2" xfId="5155" xr:uid="{00000000-0005-0000-0000-00004B0B0000}"/>
    <cellStyle name="Moneda 4 2 3" xfId="5154" xr:uid="{00000000-0005-0000-0000-00004C0B0000}"/>
    <cellStyle name="Moneda 4 3" xfId="1680" xr:uid="{00000000-0005-0000-0000-00004D0B0000}"/>
    <cellStyle name="Moneda 4 3 2" xfId="1681" xr:uid="{00000000-0005-0000-0000-00004E0B0000}"/>
    <cellStyle name="Moneda 4 3 2 2" xfId="5157" xr:uid="{00000000-0005-0000-0000-00004F0B0000}"/>
    <cellStyle name="Moneda 4 3 3" xfId="5156" xr:uid="{00000000-0005-0000-0000-0000500B0000}"/>
    <cellStyle name="Moneda 4 4" xfId="1682" xr:uid="{00000000-0005-0000-0000-0000510B0000}"/>
    <cellStyle name="Moneda 4 4 2" xfId="1683" xr:uid="{00000000-0005-0000-0000-0000520B0000}"/>
    <cellStyle name="Moneda 4 4 2 2" xfId="1684" xr:uid="{00000000-0005-0000-0000-0000530B0000}"/>
    <cellStyle name="Moneda 4 4 2 2 2" xfId="5160" xr:uid="{00000000-0005-0000-0000-0000540B0000}"/>
    <cellStyle name="Moneda 4 4 2 3" xfId="5159" xr:uid="{00000000-0005-0000-0000-0000550B0000}"/>
    <cellStyle name="Moneda 4 4 3" xfId="1685" xr:uid="{00000000-0005-0000-0000-0000560B0000}"/>
    <cellStyle name="Moneda 4 4 3 2" xfId="5161" xr:uid="{00000000-0005-0000-0000-0000570B0000}"/>
    <cellStyle name="Moneda 4 4 4" xfId="5158" xr:uid="{00000000-0005-0000-0000-0000580B0000}"/>
    <cellStyle name="Moneda 4 5" xfId="1686" xr:uid="{00000000-0005-0000-0000-0000590B0000}"/>
    <cellStyle name="Moneda 4 5 2" xfId="5162" xr:uid="{00000000-0005-0000-0000-00005A0B0000}"/>
    <cellStyle name="Moneda 4 6" xfId="5153" xr:uid="{00000000-0005-0000-0000-00005B0B0000}"/>
    <cellStyle name="Moneda 5" xfId="1687" xr:uid="{00000000-0005-0000-0000-00005C0B0000}"/>
    <cellStyle name="Moneda 5 10" xfId="1688" xr:uid="{00000000-0005-0000-0000-00005D0B0000}"/>
    <cellStyle name="Moneda 5 10 2" xfId="5163" xr:uid="{00000000-0005-0000-0000-00005E0B0000}"/>
    <cellStyle name="Moneda 5 2" xfId="1689" xr:uid="{00000000-0005-0000-0000-00005F0B0000}"/>
    <cellStyle name="Moneda 5 2 2" xfId="1690" xr:uid="{00000000-0005-0000-0000-0000600B0000}"/>
    <cellStyle name="Moneda 5 2 2 2" xfId="5165" xr:uid="{00000000-0005-0000-0000-0000610B0000}"/>
    <cellStyle name="Moneda 5 2 3" xfId="5164" xr:uid="{00000000-0005-0000-0000-0000620B0000}"/>
    <cellStyle name="Moneda 5 3" xfId="1691" xr:uid="{00000000-0005-0000-0000-0000630B0000}"/>
    <cellStyle name="Moneda 5 3 2" xfId="1692" xr:uid="{00000000-0005-0000-0000-0000640B0000}"/>
    <cellStyle name="Moneda 5 3 2 2" xfId="5167" xr:uid="{00000000-0005-0000-0000-0000650B0000}"/>
    <cellStyle name="Moneda 5 3 3" xfId="5166" xr:uid="{00000000-0005-0000-0000-0000660B0000}"/>
    <cellStyle name="Moneda 5 4" xfId="1693" xr:uid="{00000000-0005-0000-0000-0000670B0000}"/>
    <cellStyle name="Moneda 5 4 2" xfId="5168" xr:uid="{00000000-0005-0000-0000-0000680B0000}"/>
    <cellStyle name="Moneda 5 5" xfId="1694" xr:uid="{00000000-0005-0000-0000-0000690B0000}"/>
    <cellStyle name="Moneda 5 5 2" xfId="5169" xr:uid="{00000000-0005-0000-0000-00006A0B0000}"/>
    <cellStyle name="Moneda 5 6" xfId="1695" xr:uid="{00000000-0005-0000-0000-00006B0B0000}"/>
    <cellStyle name="Moneda 5 6 2" xfId="5170" xr:uid="{00000000-0005-0000-0000-00006C0B0000}"/>
    <cellStyle name="Moneda 5 7" xfId="1696" xr:uid="{00000000-0005-0000-0000-00006D0B0000}"/>
    <cellStyle name="Moneda 5 7 2" xfId="1697" xr:uid="{00000000-0005-0000-0000-00006E0B0000}"/>
    <cellStyle name="Moneda 5 7 2 2" xfId="5172" xr:uid="{00000000-0005-0000-0000-00006F0B0000}"/>
    <cellStyle name="Moneda 5 7 3" xfId="5171" xr:uid="{00000000-0005-0000-0000-0000700B0000}"/>
    <cellStyle name="Moneda 5 8" xfId="1698" xr:uid="{00000000-0005-0000-0000-0000710B0000}"/>
    <cellStyle name="Moneda 5 8 2" xfId="1699" xr:uid="{00000000-0005-0000-0000-0000720B0000}"/>
    <cellStyle name="Moneda 5 8 2 2" xfId="5174" xr:uid="{00000000-0005-0000-0000-0000730B0000}"/>
    <cellStyle name="Moneda 5 8 3" xfId="1700" xr:uid="{00000000-0005-0000-0000-0000740B0000}"/>
    <cellStyle name="Moneda 5 8 3 2" xfId="1701" xr:uid="{00000000-0005-0000-0000-0000750B0000}"/>
    <cellStyle name="Moneda 5 8 3 2 2" xfId="5176" xr:uid="{00000000-0005-0000-0000-0000760B0000}"/>
    <cellStyle name="Moneda 5 8 3 3" xfId="5175" xr:uid="{00000000-0005-0000-0000-0000770B0000}"/>
    <cellStyle name="Moneda 5 8 4" xfId="1702" xr:uid="{00000000-0005-0000-0000-0000780B0000}"/>
    <cellStyle name="Moneda 5 8 4 2" xfId="5177" xr:uid="{00000000-0005-0000-0000-0000790B0000}"/>
    <cellStyle name="Moneda 5 8 5" xfId="5173" xr:uid="{00000000-0005-0000-0000-00007A0B0000}"/>
    <cellStyle name="Moneda 5 9" xfId="1703" xr:uid="{00000000-0005-0000-0000-00007B0B0000}"/>
    <cellStyle name="Moneda 5 9 2" xfId="5178" xr:uid="{00000000-0005-0000-0000-00007C0B0000}"/>
    <cellStyle name="Moneda 6" xfId="1704" xr:uid="{00000000-0005-0000-0000-00007D0B0000}"/>
    <cellStyle name="Moneda 6 2" xfId="1705" xr:uid="{00000000-0005-0000-0000-00007E0B0000}"/>
    <cellStyle name="Moneda 6 2 2" xfId="1706" xr:uid="{00000000-0005-0000-0000-00007F0B0000}"/>
    <cellStyle name="Moneda 6 2 2 2" xfId="5181" xr:uid="{00000000-0005-0000-0000-0000800B0000}"/>
    <cellStyle name="Moneda 6 2 3" xfId="5180" xr:uid="{00000000-0005-0000-0000-0000810B0000}"/>
    <cellStyle name="Moneda 6 3" xfId="1707" xr:uid="{00000000-0005-0000-0000-0000820B0000}"/>
    <cellStyle name="Moneda 6 3 2" xfId="1708" xr:uid="{00000000-0005-0000-0000-0000830B0000}"/>
    <cellStyle name="Moneda 6 3 2 2" xfId="5183" xr:uid="{00000000-0005-0000-0000-0000840B0000}"/>
    <cellStyle name="Moneda 6 3 3" xfId="5182" xr:uid="{00000000-0005-0000-0000-0000850B0000}"/>
    <cellStyle name="Moneda 6 4" xfId="1709" xr:uid="{00000000-0005-0000-0000-0000860B0000}"/>
    <cellStyle name="Moneda 6 4 2" xfId="5184" xr:uid="{00000000-0005-0000-0000-0000870B0000}"/>
    <cellStyle name="Moneda 6 5" xfId="5179" xr:uid="{00000000-0005-0000-0000-0000880B0000}"/>
    <cellStyle name="Moneda 7" xfId="1710" xr:uid="{00000000-0005-0000-0000-0000890B0000}"/>
    <cellStyle name="Moneda 7 10" xfId="1711" xr:uid="{00000000-0005-0000-0000-00008A0B0000}"/>
    <cellStyle name="Moneda 7 10 2" xfId="5185" xr:uid="{00000000-0005-0000-0000-00008B0B0000}"/>
    <cellStyle name="Moneda 7 2" xfId="1712" xr:uid="{00000000-0005-0000-0000-00008C0B0000}"/>
    <cellStyle name="Moneda 7 2 2" xfId="1713" xr:uid="{00000000-0005-0000-0000-00008D0B0000}"/>
    <cellStyle name="Moneda 7 2 2 2" xfId="5187" xr:uid="{00000000-0005-0000-0000-00008E0B0000}"/>
    <cellStyle name="Moneda 7 2 3" xfId="5186" xr:uid="{00000000-0005-0000-0000-00008F0B0000}"/>
    <cellStyle name="Moneda 7 3" xfId="1714" xr:uid="{00000000-0005-0000-0000-0000900B0000}"/>
    <cellStyle name="Moneda 7 3 2" xfId="1715" xr:uid="{00000000-0005-0000-0000-0000910B0000}"/>
    <cellStyle name="Moneda 7 3 2 2" xfId="5189" xr:uid="{00000000-0005-0000-0000-0000920B0000}"/>
    <cellStyle name="Moneda 7 3 3" xfId="5188" xr:uid="{00000000-0005-0000-0000-0000930B0000}"/>
    <cellStyle name="Moneda 7 4" xfId="1716" xr:uid="{00000000-0005-0000-0000-0000940B0000}"/>
    <cellStyle name="Moneda 7 4 2" xfId="5190" xr:uid="{00000000-0005-0000-0000-0000950B0000}"/>
    <cellStyle name="Moneda 7 5" xfId="1717" xr:uid="{00000000-0005-0000-0000-0000960B0000}"/>
    <cellStyle name="Moneda 7 5 2" xfId="5191" xr:uid="{00000000-0005-0000-0000-0000970B0000}"/>
    <cellStyle name="Moneda 7 6" xfId="1718" xr:uid="{00000000-0005-0000-0000-0000980B0000}"/>
    <cellStyle name="Moneda 7 6 2" xfId="5192" xr:uid="{00000000-0005-0000-0000-0000990B0000}"/>
    <cellStyle name="Moneda 7 7" xfId="1719" xr:uid="{00000000-0005-0000-0000-00009A0B0000}"/>
    <cellStyle name="Moneda 7 7 2" xfId="1720" xr:uid="{00000000-0005-0000-0000-00009B0B0000}"/>
    <cellStyle name="Moneda 7 7 2 2" xfId="5194" xr:uid="{00000000-0005-0000-0000-00009C0B0000}"/>
    <cellStyle name="Moneda 7 7 3" xfId="5193" xr:uid="{00000000-0005-0000-0000-00009D0B0000}"/>
    <cellStyle name="Moneda 7 8" xfId="1721" xr:uid="{00000000-0005-0000-0000-00009E0B0000}"/>
    <cellStyle name="Moneda 7 8 2" xfId="1722" xr:uid="{00000000-0005-0000-0000-00009F0B0000}"/>
    <cellStyle name="Moneda 7 8 2 2" xfId="5196" xr:uid="{00000000-0005-0000-0000-0000A00B0000}"/>
    <cellStyle name="Moneda 7 8 3" xfId="1723" xr:uid="{00000000-0005-0000-0000-0000A10B0000}"/>
    <cellStyle name="Moneda 7 8 3 2" xfId="1724" xr:uid="{00000000-0005-0000-0000-0000A20B0000}"/>
    <cellStyle name="Moneda 7 8 3 2 2" xfId="5198" xr:uid="{00000000-0005-0000-0000-0000A30B0000}"/>
    <cellStyle name="Moneda 7 8 3 3" xfId="5197" xr:uid="{00000000-0005-0000-0000-0000A40B0000}"/>
    <cellStyle name="Moneda 7 8 4" xfId="1725" xr:uid="{00000000-0005-0000-0000-0000A50B0000}"/>
    <cellStyle name="Moneda 7 8 4 2" xfId="5199" xr:uid="{00000000-0005-0000-0000-0000A60B0000}"/>
    <cellStyle name="Moneda 7 8 5" xfId="5195" xr:uid="{00000000-0005-0000-0000-0000A70B0000}"/>
    <cellStyle name="Moneda 7 9" xfId="1726" xr:uid="{00000000-0005-0000-0000-0000A80B0000}"/>
    <cellStyle name="Moneda 7 9 2" xfId="5200" xr:uid="{00000000-0005-0000-0000-0000A90B0000}"/>
    <cellStyle name="Moneda 8" xfId="1727" xr:uid="{00000000-0005-0000-0000-0000AA0B0000}"/>
    <cellStyle name="Moneda 8 2" xfId="1728" xr:uid="{00000000-0005-0000-0000-0000AB0B0000}"/>
    <cellStyle name="Moneda 8 2 2" xfId="5202" xr:uid="{00000000-0005-0000-0000-0000AC0B0000}"/>
    <cellStyle name="Moneda 8 3" xfId="5201" xr:uid="{00000000-0005-0000-0000-0000AD0B0000}"/>
    <cellStyle name="Moneda 9" xfId="1729" xr:uid="{00000000-0005-0000-0000-0000AE0B0000}"/>
    <cellStyle name="Moneda 9 2" xfId="1730" xr:uid="{00000000-0005-0000-0000-0000AF0B0000}"/>
    <cellStyle name="Moneda 9 2 2" xfId="5204" xr:uid="{00000000-0005-0000-0000-0000B00B0000}"/>
    <cellStyle name="Moneda 9 3" xfId="5203" xr:uid="{00000000-0005-0000-0000-0000B10B0000}"/>
    <cellStyle name="Neutral" xfId="1731" builtinId="28" customBuiltin="1"/>
    <cellStyle name="Neutral 10" xfId="1732" xr:uid="{00000000-0005-0000-0000-0000B30B0000}"/>
    <cellStyle name="Neutral 10 2" xfId="3854" xr:uid="{00000000-0005-0000-0000-0000B40B0000}"/>
    <cellStyle name="Neutral 11" xfId="1733" xr:uid="{00000000-0005-0000-0000-0000B50B0000}"/>
    <cellStyle name="Neutral 11 2" xfId="3855" xr:uid="{00000000-0005-0000-0000-0000B60B0000}"/>
    <cellStyle name="Neutral 12" xfId="3853" xr:uid="{00000000-0005-0000-0000-0000B70B0000}"/>
    <cellStyle name="Neutral 2" xfId="1734" xr:uid="{00000000-0005-0000-0000-0000B80B0000}"/>
    <cellStyle name="Neutral 2 2" xfId="1735" xr:uid="{00000000-0005-0000-0000-0000B90B0000}"/>
    <cellStyle name="Neutral 2 2 2" xfId="3857" xr:uid="{00000000-0005-0000-0000-0000BA0B0000}"/>
    <cellStyle name="Neutral 2 3" xfId="1736" xr:uid="{00000000-0005-0000-0000-0000BB0B0000}"/>
    <cellStyle name="Neutral 2 3 10" xfId="3858" xr:uid="{00000000-0005-0000-0000-0000BC0B0000}"/>
    <cellStyle name="Neutral 2 3 2" xfId="1737" xr:uid="{00000000-0005-0000-0000-0000BD0B0000}"/>
    <cellStyle name="Neutral 2 3 3" xfId="1738" xr:uid="{00000000-0005-0000-0000-0000BE0B0000}"/>
    <cellStyle name="Neutral 2 3 4" xfId="1739" xr:uid="{00000000-0005-0000-0000-0000BF0B0000}"/>
    <cellStyle name="Neutral 2 3 5" xfId="1740" xr:uid="{00000000-0005-0000-0000-0000C00B0000}"/>
    <cellStyle name="Neutral 2 3 5 2" xfId="1741" xr:uid="{00000000-0005-0000-0000-0000C10B0000}"/>
    <cellStyle name="Neutral 2 3 5 2 2" xfId="3860" xr:uid="{00000000-0005-0000-0000-0000C20B0000}"/>
    <cellStyle name="Neutral 2 3 5 2 3" xfId="5205" xr:uid="{00000000-0005-0000-0000-0000C30B0000}"/>
    <cellStyle name="Neutral 2 3 5 3" xfId="1742" xr:uid="{00000000-0005-0000-0000-0000C40B0000}"/>
    <cellStyle name="Neutral 2 3 5 4" xfId="1743" xr:uid="{00000000-0005-0000-0000-0000C50B0000}"/>
    <cellStyle name="Neutral 2 3 5 4 2" xfId="3861" xr:uid="{00000000-0005-0000-0000-0000C60B0000}"/>
    <cellStyle name="Neutral 2 3 5 4 3" xfId="5206" xr:uid="{00000000-0005-0000-0000-0000C70B0000}"/>
    <cellStyle name="Neutral 2 3 5 5" xfId="1744" xr:uid="{00000000-0005-0000-0000-0000C80B0000}"/>
    <cellStyle name="Neutral 2 3 5 5 2" xfId="3862" xr:uid="{00000000-0005-0000-0000-0000C90B0000}"/>
    <cellStyle name="Neutral 2 3 5 6" xfId="3859" xr:uid="{00000000-0005-0000-0000-0000CA0B0000}"/>
    <cellStyle name="Neutral 2 3 5_INST $" xfId="1745" xr:uid="{00000000-0005-0000-0000-0000CB0B0000}"/>
    <cellStyle name="Neutral 2 3 6" xfId="1746" xr:uid="{00000000-0005-0000-0000-0000CC0B0000}"/>
    <cellStyle name="Neutral 2 3 6 2" xfId="1747" xr:uid="{00000000-0005-0000-0000-0000CD0B0000}"/>
    <cellStyle name="Neutral 2 3 6 2 2" xfId="3864" xr:uid="{00000000-0005-0000-0000-0000CE0B0000}"/>
    <cellStyle name="Neutral 2 3 6 2 3" xfId="5207" xr:uid="{00000000-0005-0000-0000-0000CF0B0000}"/>
    <cellStyle name="Neutral 2 3 6 3" xfId="1748" xr:uid="{00000000-0005-0000-0000-0000D00B0000}"/>
    <cellStyle name="Neutral 2 3 6 4" xfId="1749" xr:uid="{00000000-0005-0000-0000-0000D10B0000}"/>
    <cellStyle name="Neutral 2 3 6 4 2" xfId="3865" xr:uid="{00000000-0005-0000-0000-0000D20B0000}"/>
    <cellStyle name="Neutral 2 3 6 4 3" xfId="5208" xr:uid="{00000000-0005-0000-0000-0000D30B0000}"/>
    <cellStyle name="Neutral 2 3 6 5" xfId="1750" xr:uid="{00000000-0005-0000-0000-0000D40B0000}"/>
    <cellStyle name="Neutral 2 3 6 5 2" xfId="3866" xr:uid="{00000000-0005-0000-0000-0000D50B0000}"/>
    <cellStyle name="Neutral 2 3 6 6" xfId="3863" xr:uid="{00000000-0005-0000-0000-0000D60B0000}"/>
    <cellStyle name="Neutral 2 3 6_INST $" xfId="1751" xr:uid="{00000000-0005-0000-0000-0000D70B0000}"/>
    <cellStyle name="Neutral 2 3 7" xfId="1752" xr:uid="{00000000-0005-0000-0000-0000D80B0000}"/>
    <cellStyle name="Neutral 2 3 7 2" xfId="3867" xr:uid="{00000000-0005-0000-0000-0000D90B0000}"/>
    <cellStyle name="Neutral 2 3 7 3" xfId="5209" xr:uid="{00000000-0005-0000-0000-0000DA0B0000}"/>
    <cellStyle name="Neutral 2 3 8" xfId="1753" xr:uid="{00000000-0005-0000-0000-0000DB0B0000}"/>
    <cellStyle name="Neutral 2 3 8 2" xfId="3868" xr:uid="{00000000-0005-0000-0000-0000DC0B0000}"/>
    <cellStyle name="Neutral 2 3 8 3" xfId="5210" xr:uid="{00000000-0005-0000-0000-0000DD0B0000}"/>
    <cellStyle name="Neutral 2 3 9" xfId="1754" xr:uid="{00000000-0005-0000-0000-0000DE0B0000}"/>
    <cellStyle name="Neutral 2 3 9 2" xfId="3869" xr:uid="{00000000-0005-0000-0000-0000DF0B0000}"/>
    <cellStyle name="Neutral 2 3_AVANCE PROTECCIÓN" xfId="1755" xr:uid="{00000000-0005-0000-0000-0000E00B0000}"/>
    <cellStyle name="Neutral 2 4" xfId="3856" xr:uid="{00000000-0005-0000-0000-0000E10B0000}"/>
    <cellStyle name="Neutral 2_Listado_web" xfId="1756" xr:uid="{00000000-0005-0000-0000-0000E20B0000}"/>
    <cellStyle name="Neutral 3" xfId="1757" xr:uid="{00000000-0005-0000-0000-0000E30B0000}"/>
    <cellStyle name="Neutral 3 2" xfId="3870" xr:uid="{00000000-0005-0000-0000-0000E40B0000}"/>
    <cellStyle name="Neutral 4" xfId="1758" xr:uid="{00000000-0005-0000-0000-0000E50B0000}"/>
    <cellStyle name="Neutral 4 2" xfId="3871" xr:uid="{00000000-0005-0000-0000-0000E60B0000}"/>
    <cellStyle name="Neutral 5" xfId="1759" xr:uid="{00000000-0005-0000-0000-0000E70B0000}"/>
    <cellStyle name="Neutral 5 2" xfId="3872" xr:uid="{00000000-0005-0000-0000-0000E80B0000}"/>
    <cellStyle name="Neutral 6" xfId="1760" xr:uid="{00000000-0005-0000-0000-0000E90B0000}"/>
    <cellStyle name="Neutral 6 2" xfId="3873" xr:uid="{00000000-0005-0000-0000-0000EA0B0000}"/>
    <cellStyle name="Neutral 7" xfId="1761" xr:uid="{00000000-0005-0000-0000-0000EB0B0000}"/>
    <cellStyle name="Neutral 7 2" xfId="3874" xr:uid="{00000000-0005-0000-0000-0000EC0B0000}"/>
    <cellStyle name="Neutral 8" xfId="1762" xr:uid="{00000000-0005-0000-0000-0000ED0B0000}"/>
    <cellStyle name="Neutral 8 2" xfId="3875" xr:uid="{00000000-0005-0000-0000-0000EE0B0000}"/>
    <cellStyle name="Neutral 9" xfId="1763" xr:uid="{00000000-0005-0000-0000-0000EF0B0000}"/>
    <cellStyle name="Neutral 9 2" xfId="3876" xr:uid="{00000000-0005-0000-0000-0000F00B0000}"/>
    <cellStyle name="Normal" xfId="0" builtinId="0"/>
    <cellStyle name="Normal 10" xfId="1764" xr:uid="{00000000-0005-0000-0000-0000F20B0000}"/>
    <cellStyle name="Normal 10 10" xfId="6250" xr:uid="{00000000-0005-0000-0000-0000F30B0000}"/>
    <cellStyle name="Normal 10 2" xfId="1765" xr:uid="{00000000-0005-0000-0000-0000F40B0000}"/>
    <cellStyle name="Normal 10 2 10" xfId="5853" xr:uid="{00000000-0005-0000-0000-0000F50B0000}"/>
    <cellStyle name="Normal 10 2 2" xfId="1766" xr:uid="{00000000-0005-0000-0000-0000F60B0000}"/>
    <cellStyle name="Normal 10 2 2 2" xfId="1767" xr:uid="{00000000-0005-0000-0000-0000F70B0000}"/>
    <cellStyle name="Normal 10 2 2 2 2" xfId="3878" xr:uid="{00000000-0005-0000-0000-0000F80B0000}"/>
    <cellStyle name="Normal 10 2 2 2 2 2" xfId="5894" xr:uid="{00000000-0005-0000-0000-0000F90B0000}"/>
    <cellStyle name="Normal 10 2 2 2 2 3" xfId="6320" xr:uid="{00000000-0005-0000-0000-0000FA0B0000}"/>
    <cellStyle name="Normal 10 2 2 3" xfId="1768" xr:uid="{00000000-0005-0000-0000-0000FB0B0000}"/>
    <cellStyle name="Normal 10 2 2 4" xfId="3877" xr:uid="{00000000-0005-0000-0000-0000FC0B0000}"/>
    <cellStyle name="Normal 10 2 2 4 2" xfId="5893" xr:uid="{00000000-0005-0000-0000-0000FD0B0000}"/>
    <cellStyle name="Normal 10 2 2 4 3" xfId="6319" xr:uid="{00000000-0005-0000-0000-0000FE0B0000}"/>
    <cellStyle name="Normal 10 2 2_INST $" xfId="1769" xr:uid="{00000000-0005-0000-0000-0000FF0B0000}"/>
    <cellStyle name="Normal 10 2 3" xfId="5212" xr:uid="{00000000-0005-0000-0000-0000000C0000}"/>
    <cellStyle name="Normal 10 2 4" xfId="5886" xr:uid="{00000000-0005-0000-0000-0000010C0000}"/>
    <cellStyle name="Normal 10 2 5" xfId="5883" xr:uid="{00000000-0005-0000-0000-0000020C0000}"/>
    <cellStyle name="Normal 10 2 6" xfId="6249" xr:uid="{00000000-0005-0000-0000-0000030C0000}"/>
    <cellStyle name="Normal 10 2 7" xfId="6251" xr:uid="{00000000-0005-0000-0000-0000040C0000}"/>
    <cellStyle name="Normal 10 2 8" xfId="6245" xr:uid="{00000000-0005-0000-0000-0000050C0000}"/>
    <cellStyle name="Normal 10 2 9" xfId="6253" xr:uid="{00000000-0005-0000-0000-0000060C0000}"/>
    <cellStyle name="Normal 10 3" xfId="1770" xr:uid="{00000000-0005-0000-0000-0000070C0000}"/>
    <cellStyle name="Normal 10 3 2" xfId="5213" xr:uid="{00000000-0005-0000-0000-0000080C0000}"/>
    <cellStyle name="Normal 10 4" xfId="5211" xr:uid="{00000000-0005-0000-0000-0000090C0000}"/>
    <cellStyle name="Normal 10 5" xfId="4905" xr:uid="{00000000-0005-0000-0000-00000A0C0000}"/>
    <cellStyle name="Normal 10 6" xfId="4861" xr:uid="{00000000-0005-0000-0000-00000B0C0000}"/>
    <cellStyle name="Normal 10 7" xfId="5885" xr:uid="{00000000-0005-0000-0000-00000C0C0000}"/>
    <cellStyle name="Normal 10 8" xfId="5658" xr:uid="{00000000-0005-0000-0000-00000D0C0000}"/>
    <cellStyle name="Normal 10 9" xfId="5022" xr:uid="{00000000-0005-0000-0000-00000E0C0000}"/>
    <cellStyle name="Normal 100" xfId="1771" xr:uid="{00000000-0005-0000-0000-00000F0C0000}"/>
    <cellStyle name="Normal 100 2" xfId="1772" xr:uid="{00000000-0005-0000-0000-0000100C0000}"/>
    <cellStyle name="Normal 100 2 2" xfId="3880" xr:uid="{00000000-0005-0000-0000-0000110C0000}"/>
    <cellStyle name="Normal 100 2 2 2" xfId="5896" xr:uid="{00000000-0005-0000-0000-0000120C0000}"/>
    <cellStyle name="Normal 100 2 2 3" xfId="6322" xr:uid="{00000000-0005-0000-0000-0000130C0000}"/>
    <cellStyle name="Normal 100 2 3" xfId="5214" xr:uid="{00000000-0005-0000-0000-0000140C0000}"/>
    <cellStyle name="Normal 100 3" xfId="1773" xr:uid="{00000000-0005-0000-0000-0000150C0000}"/>
    <cellStyle name="Normal 100 3 2" xfId="3881" xr:uid="{00000000-0005-0000-0000-0000160C0000}"/>
    <cellStyle name="Normal 100 4" xfId="1774" xr:uid="{00000000-0005-0000-0000-0000170C0000}"/>
    <cellStyle name="Normal 100 4 2" xfId="3882" xr:uid="{00000000-0005-0000-0000-0000180C0000}"/>
    <cellStyle name="Normal 100 4 2 2" xfId="5897" xr:uid="{00000000-0005-0000-0000-0000190C0000}"/>
    <cellStyle name="Normal 100 4 2 3" xfId="6323" xr:uid="{00000000-0005-0000-0000-00001A0C0000}"/>
    <cellStyle name="Normal 100 4 3" xfId="5215" xr:uid="{00000000-0005-0000-0000-00001B0C0000}"/>
    <cellStyle name="Normal 100 5" xfId="1775" xr:uid="{00000000-0005-0000-0000-00001C0C0000}"/>
    <cellStyle name="Normal 100 5 2" xfId="3883" xr:uid="{00000000-0005-0000-0000-00001D0C0000}"/>
    <cellStyle name="Normal 100 5 2 2" xfId="5898" xr:uid="{00000000-0005-0000-0000-00001E0C0000}"/>
    <cellStyle name="Normal 100 5 2 3" xfId="6324" xr:uid="{00000000-0005-0000-0000-00001F0C0000}"/>
    <cellStyle name="Normal 100 6" xfId="3879" xr:uid="{00000000-0005-0000-0000-0000200C0000}"/>
    <cellStyle name="Normal 100 6 2" xfId="5895" xr:uid="{00000000-0005-0000-0000-0000210C0000}"/>
    <cellStyle name="Normal 100 6 3" xfId="6321" xr:uid="{00000000-0005-0000-0000-0000220C0000}"/>
    <cellStyle name="Normal 100_INST $" xfId="1776" xr:uid="{00000000-0005-0000-0000-0000230C0000}"/>
    <cellStyle name="Normal 101" xfId="1777" xr:uid="{00000000-0005-0000-0000-0000240C0000}"/>
    <cellStyle name="Normal 101 2" xfId="1778" xr:uid="{00000000-0005-0000-0000-0000250C0000}"/>
    <cellStyle name="Normal 101 2 2" xfId="5217" xr:uid="{00000000-0005-0000-0000-0000260C0000}"/>
    <cellStyle name="Normal 101 3" xfId="5216" xr:uid="{00000000-0005-0000-0000-0000270C0000}"/>
    <cellStyle name="Normal 101_INST $" xfId="1779" xr:uid="{00000000-0005-0000-0000-0000280C0000}"/>
    <cellStyle name="Normal 102" xfId="1780" xr:uid="{00000000-0005-0000-0000-0000290C0000}"/>
    <cellStyle name="Normal 102 2" xfId="5218" xr:uid="{00000000-0005-0000-0000-00002A0C0000}"/>
    <cellStyle name="Normal 103" xfId="1781" xr:uid="{00000000-0005-0000-0000-00002B0C0000}"/>
    <cellStyle name="Normal 103 2" xfId="5219" xr:uid="{00000000-0005-0000-0000-00002C0C0000}"/>
    <cellStyle name="Normal 104" xfId="1782" xr:uid="{00000000-0005-0000-0000-00002D0C0000}"/>
    <cellStyle name="Normal 104 2" xfId="1783" xr:uid="{00000000-0005-0000-0000-00002E0C0000}"/>
    <cellStyle name="Normal 104 2 2" xfId="3884" xr:uid="{00000000-0005-0000-0000-00002F0C0000}"/>
    <cellStyle name="Normal 104 3" xfId="5220" xr:uid="{00000000-0005-0000-0000-0000300C0000}"/>
    <cellStyle name="Normal 105" xfId="1784" xr:uid="{00000000-0005-0000-0000-0000310C0000}"/>
    <cellStyle name="Normal 105 2" xfId="3885" xr:uid="{00000000-0005-0000-0000-0000320C0000}"/>
    <cellStyle name="Normal 105 2 2" xfId="5899" xr:uid="{00000000-0005-0000-0000-0000330C0000}"/>
    <cellStyle name="Normal 106" xfId="1785" xr:uid="{00000000-0005-0000-0000-0000340C0000}"/>
    <cellStyle name="Normal 106 2" xfId="3886" xr:uid="{00000000-0005-0000-0000-0000350C0000}"/>
    <cellStyle name="Normal 106 2 2" xfId="5900" xr:uid="{00000000-0005-0000-0000-0000360C0000}"/>
    <cellStyle name="Normal 106 3" xfId="5221" xr:uid="{00000000-0005-0000-0000-0000370C0000}"/>
    <cellStyle name="Normal 107" xfId="1786" xr:uid="{00000000-0005-0000-0000-0000380C0000}"/>
    <cellStyle name="Normal 107 2" xfId="3887" xr:uid="{00000000-0005-0000-0000-0000390C0000}"/>
    <cellStyle name="Normal 107 2 2" xfId="5901" xr:uid="{00000000-0005-0000-0000-00003A0C0000}"/>
    <cellStyle name="Normal 107 3" xfId="5222" xr:uid="{00000000-0005-0000-0000-00003B0C0000}"/>
    <cellStyle name="Normal 108" xfId="1787" xr:uid="{00000000-0005-0000-0000-00003C0C0000}"/>
    <cellStyle name="Normal 108 2" xfId="5223" xr:uid="{00000000-0005-0000-0000-00003D0C0000}"/>
    <cellStyle name="Normal 109" xfId="1788" xr:uid="{00000000-0005-0000-0000-00003E0C0000}"/>
    <cellStyle name="Normal 109 2" xfId="5224" xr:uid="{00000000-0005-0000-0000-00003F0C0000}"/>
    <cellStyle name="Normal 11" xfId="1789" xr:uid="{00000000-0005-0000-0000-0000400C0000}"/>
    <cellStyle name="Normal 11 2" xfId="1790" xr:uid="{00000000-0005-0000-0000-0000410C0000}"/>
    <cellStyle name="Normal 11 2 10" xfId="1791" xr:uid="{00000000-0005-0000-0000-0000420C0000}"/>
    <cellStyle name="Normal 11 2 10 2" xfId="1792" xr:uid="{00000000-0005-0000-0000-0000430C0000}"/>
    <cellStyle name="Normal 11 2 10 2 2" xfId="5226" xr:uid="{00000000-0005-0000-0000-0000440C0000}"/>
    <cellStyle name="Normal 11 2 10 3" xfId="5225" xr:uid="{00000000-0005-0000-0000-0000450C0000}"/>
    <cellStyle name="Normal 11 2 10_AVANCE TOTAL" xfId="1793" xr:uid="{00000000-0005-0000-0000-0000460C0000}"/>
    <cellStyle name="Normal 11 2 11" xfId="1794" xr:uid="{00000000-0005-0000-0000-0000470C0000}"/>
    <cellStyle name="Normal 11 2 11 2" xfId="5227" xr:uid="{00000000-0005-0000-0000-0000480C0000}"/>
    <cellStyle name="Normal 11 2 12" xfId="1795" xr:uid="{00000000-0005-0000-0000-0000490C0000}"/>
    <cellStyle name="Normal 11 2 12 2" xfId="5228" xr:uid="{00000000-0005-0000-0000-00004A0C0000}"/>
    <cellStyle name="Normal 11 2 13" xfId="1796" xr:uid="{00000000-0005-0000-0000-00004B0C0000}"/>
    <cellStyle name="Normal 11 2 13 2" xfId="5229" xr:uid="{00000000-0005-0000-0000-00004C0C0000}"/>
    <cellStyle name="Normal 11 2 14" xfId="1797" xr:uid="{00000000-0005-0000-0000-00004D0C0000}"/>
    <cellStyle name="Normal 11 2 14 2" xfId="1798" xr:uid="{00000000-0005-0000-0000-00004E0C0000}"/>
    <cellStyle name="Normal 11 2 14 2 2" xfId="5231" xr:uid="{00000000-0005-0000-0000-00004F0C0000}"/>
    <cellStyle name="Normal 11 2 14 3" xfId="5230" xr:uid="{00000000-0005-0000-0000-0000500C0000}"/>
    <cellStyle name="Normal 11 2 14_AVANCE TOTAL" xfId="1799" xr:uid="{00000000-0005-0000-0000-0000510C0000}"/>
    <cellStyle name="Normal 11 2 15" xfId="1800" xr:uid="{00000000-0005-0000-0000-0000520C0000}"/>
    <cellStyle name="Normal 11 2 15 2" xfId="1801" xr:uid="{00000000-0005-0000-0000-0000530C0000}"/>
    <cellStyle name="Normal 11 2 15 2 2" xfId="5233" xr:uid="{00000000-0005-0000-0000-0000540C0000}"/>
    <cellStyle name="Normal 11 2 15 3" xfId="1802" xr:uid="{00000000-0005-0000-0000-0000550C0000}"/>
    <cellStyle name="Normal 11 2 15 3 2" xfId="1803" xr:uid="{00000000-0005-0000-0000-0000560C0000}"/>
    <cellStyle name="Normal 11 2 15 3 2 2" xfId="5235" xr:uid="{00000000-0005-0000-0000-0000570C0000}"/>
    <cellStyle name="Normal 11 2 15 3 3" xfId="5234" xr:uid="{00000000-0005-0000-0000-0000580C0000}"/>
    <cellStyle name="Normal 11 2 15 3_INST $" xfId="1804" xr:uid="{00000000-0005-0000-0000-0000590C0000}"/>
    <cellStyle name="Normal 11 2 15 4" xfId="1805" xr:uid="{00000000-0005-0000-0000-00005A0C0000}"/>
    <cellStyle name="Normal 11 2 15 4 2" xfId="5236" xr:uid="{00000000-0005-0000-0000-00005B0C0000}"/>
    <cellStyle name="Normal 11 2 15 5" xfId="5232" xr:uid="{00000000-0005-0000-0000-00005C0C0000}"/>
    <cellStyle name="Normal 11 2 15_INST $" xfId="1806" xr:uid="{00000000-0005-0000-0000-00005D0C0000}"/>
    <cellStyle name="Normal 11 2 16" xfId="1807" xr:uid="{00000000-0005-0000-0000-00005E0C0000}"/>
    <cellStyle name="Normal 11 2 16 2" xfId="1808" xr:uid="{00000000-0005-0000-0000-00005F0C0000}"/>
    <cellStyle name="Normal 11 2 16 2 2" xfId="5238" xr:uid="{00000000-0005-0000-0000-0000600C0000}"/>
    <cellStyle name="Normal 11 2 16 3" xfId="5237" xr:uid="{00000000-0005-0000-0000-0000610C0000}"/>
    <cellStyle name="Normal 11 2 16_INST $" xfId="1809" xr:uid="{00000000-0005-0000-0000-0000620C0000}"/>
    <cellStyle name="Normal 11 2 17" xfId="1810" xr:uid="{00000000-0005-0000-0000-0000630C0000}"/>
    <cellStyle name="Normal 11 2 17 2" xfId="5239" xr:uid="{00000000-0005-0000-0000-0000640C0000}"/>
    <cellStyle name="Normal 11 2 18" xfId="1811" xr:uid="{00000000-0005-0000-0000-0000650C0000}"/>
    <cellStyle name="Normal 11 2 18 2" xfId="5240" xr:uid="{00000000-0005-0000-0000-0000660C0000}"/>
    <cellStyle name="Normal 11 2 19" xfId="1812" xr:uid="{00000000-0005-0000-0000-0000670C0000}"/>
    <cellStyle name="Normal 11 2 19 2" xfId="5241" xr:uid="{00000000-0005-0000-0000-0000680C0000}"/>
    <cellStyle name="Normal 11 2 2" xfId="1813" xr:uid="{00000000-0005-0000-0000-0000690C0000}"/>
    <cellStyle name="Normal 11 2 2 2" xfId="1814" xr:uid="{00000000-0005-0000-0000-00006A0C0000}"/>
    <cellStyle name="Normal 11 2 2 2 2" xfId="5243" xr:uid="{00000000-0005-0000-0000-00006B0C0000}"/>
    <cellStyle name="Normal 11 2 2 3" xfId="1815" xr:uid="{00000000-0005-0000-0000-00006C0C0000}"/>
    <cellStyle name="Normal 11 2 2 3 2" xfId="3888" xr:uid="{00000000-0005-0000-0000-00006D0C0000}"/>
    <cellStyle name="Normal 11 2 2 3 2 2" xfId="5902" xr:uid="{00000000-0005-0000-0000-00006E0C0000}"/>
    <cellStyle name="Normal 11 2 2 3 2 3" xfId="6325" xr:uid="{00000000-0005-0000-0000-00006F0C0000}"/>
    <cellStyle name="Normal 11 2 2 3 3" xfId="5244" xr:uid="{00000000-0005-0000-0000-0000700C0000}"/>
    <cellStyle name="Normal 11 2 2 4" xfId="1816" xr:uid="{00000000-0005-0000-0000-0000710C0000}"/>
    <cellStyle name="Normal 11 2 2 4 2" xfId="5245" xr:uid="{00000000-0005-0000-0000-0000720C0000}"/>
    <cellStyle name="Normal 11 2 2 5" xfId="1817" xr:uid="{00000000-0005-0000-0000-0000730C0000}"/>
    <cellStyle name="Normal 11 2 2 5 2" xfId="5246" xr:uid="{00000000-0005-0000-0000-0000740C0000}"/>
    <cellStyle name="Normal 11 2 2 6" xfId="1818" xr:uid="{00000000-0005-0000-0000-0000750C0000}"/>
    <cellStyle name="Normal 11 2 2 7" xfId="5242" xr:uid="{00000000-0005-0000-0000-0000760C0000}"/>
    <cellStyle name="Normal 11 2 3" xfId="1819" xr:uid="{00000000-0005-0000-0000-0000770C0000}"/>
    <cellStyle name="Normal 11 2 3 2" xfId="1820" xr:uid="{00000000-0005-0000-0000-0000780C0000}"/>
    <cellStyle name="Normal 11 2 3 2 2" xfId="1821" xr:uid="{00000000-0005-0000-0000-0000790C0000}"/>
    <cellStyle name="Normal 11 2 3 2 2 2" xfId="5249" xr:uid="{00000000-0005-0000-0000-00007A0C0000}"/>
    <cellStyle name="Normal 11 2 3 2 3" xfId="5248" xr:uid="{00000000-0005-0000-0000-00007B0C0000}"/>
    <cellStyle name="Normal 11 2 3 3" xfId="1822" xr:uid="{00000000-0005-0000-0000-00007C0C0000}"/>
    <cellStyle name="Normal 11 2 3 3 2" xfId="5250" xr:uid="{00000000-0005-0000-0000-00007D0C0000}"/>
    <cellStyle name="Normal 11 2 3 4" xfId="5247" xr:uid="{00000000-0005-0000-0000-00007E0C0000}"/>
    <cellStyle name="Normal 11 2 3_AVANCE PROTECCIÓN" xfId="1823" xr:uid="{00000000-0005-0000-0000-00007F0C0000}"/>
    <cellStyle name="Normal 11 2 4" xfId="1824" xr:uid="{00000000-0005-0000-0000-0000800C0000}"/>
    <cellStyle name="Normal 11 2 4 2" xfId="1825" xr:uid="{00000000-0005-0000-0000-0000810C0000}"/>
    <cellStyle name="Normal 11 2 4 2 2" xfId="1826" xr:uid="{00000000-0005-0000-0000-0000820C0000}"/>
    <cellStyle name="Normal 11 2 4 2 2 2" xfId="5253" xr:uid="{00000000-0005-0000-0000-0000830C0000}"/>
    <cellStyle name="Normal 11 2 4 2 3" xfId="5252" xr:uid="{00000000-0005-0000-0000-0000840C0000}"/>
    <cellStyle name="Normal 11 2 4 3" xfId="1827" xr:uid="{00000000-0005-0000-0000-0000850C0000}"/>
    <cellStyle name="Normal 11 2 4 3 2" xfId="1828" xr:uid="{00000000-0005-0000-0000-0000860C0000}"/>
    <cellStyle name="Normal 11 2 4 3 2 2" xfId="5255" xr:uid="{00000000-0005-0000-0000-0000870C0000}"/>
    <cellStyle name="Normal 11 2 4 3 3" xfId="5254" xr:uid="{00000000-0005-0000-0000-0000880C0000}"/>
    <cellStyle name="Normal 11 2 4 4" xfId="1829" xr:uid="{00000000-0005-0000-0000-0000890C0000}"/>
    <cellStyle name="Normal 11 2 4 4 2" xfId="5256" xr:uid="{00000000-0005-0000-0000-00008A0C0000}"/>
    <cellStyle name="Normal 11 2 4 5" xfId="5251" xr:uid="{00000000-0005-0000-0000-00008B0C0000}"/>
    <cellStyle name="Normal 11 2 4_AVANCE TOTAL" xfId="1830" xr:uid="{00000000-0005-0000-0000-00008C0C0000}"/>
    <cellStyle name="Normal 11 2 5" xfId="1831" xr:uid="{00000000-0005-0000-0000-00008D0C0000}"/>
    <cellStyle name="Normal 11 2 5 2" xfId="1832" xr:uid="{00000000-0005-0000-0000-00008E0C0000}"/>
    <cellStyle name="Normal 11 2 5 2 2" xfId="5258" xr:uid="{00000000-0005-0000-0000-00008F0C0000}"/>
    <cellStyle name="Normal 11 2 5 3" xfId="5257" xr:uid="{00000000-0005-0000-0000-0000900C0000}"/>
    <cellStyle name="Normal 11 2 6" xfId="1833" xr:uid="{00000000-0005-0000-0000-0000910C0000}"/>
    <cellStyle name="Normal 11 2 6 2" xfId="1834" xr:uid="{00000000-0005-0000-0000-0000920C0000}"/>
    <cellStyle name="Normal 11 2 6 2 2" xfId="5260" xr:uid="{00000000-0005-0000-0000-0000930C0000}"/>
    <cellStyle name="Normal 11 2 6 3" xfId="5259" xr:uid="{00000000-0005-0000-0000-0000940C0000}"/>
    <cellStyle name="Normal 11 2 7" xfId="1835" xr:uid="{00000000-0005-0000-0000-0000950C0000}"/>
    <cellStyle name="Normal 11 2 7 2" xfId="1836" xr:uid="{00000000-0005-0000-0000-0000960C0000}"/>
    <cellStyle name="Normal 11 2 7 2 2" xfId="5262" xr:uid="{00000000-0005-0000-0000-0000970C0000}"/>
    <cellStyle name="Normal 11 2 7 3" xfId="5261" xr:uid="{00000000-0005-0000-0000-0000980C0000}"/>
    <cellStyle name="Normal 11 2 8" xfId="1837" xr:uid="{00000000-0005-0000-0000-0000990C0000}"/>
    <cellStyle name="Normal 11 2 8 2" xfId="1838" xr:uid="{00000000-0005-0000-0000-00009A0C0000}"/>
    <cellStyle name="Normal 11 2 8 2 2" xfId="5264" xr:uid="{00000000-0005-0000-0000-00009B0C0000}"/>
    <cellStyle name="Normal 11 2 8 3" xfId="5263" xr:uid="{00000000-0005-0000-0000-00009C0C0000}"/>
    <cellStyle name="Normal 11 2 9" xfId="1839" xr:uid="{00000000-0005-0000-0000-00009D0C0000}"/>
    <cellStyle name="Normal 11 2 9 2" xfId="5265" xr:uid="{00000000-0005-0000-0000-00009E0C0000}"/>
    <cellStyle name="Normal 11 2_AVANCE PROTECCIÓN" xfId="1840" xr:uid="{00000000-0005-0000-0000-00009F0C0000}"/>
    <cellStyle name="Normal 11_cuadratura" xfId="1841" xr:uid="{00000000-0005-0000-0000-0000A00C0000}"/>
    <cellStyle name="Normal 110" xfId="1842" xr:uid="{00000000-0005-0000-0000-0000A10C0000}"/>
    <cellStyle name="Normal 110 2" xfId="5266" xr:uid="{00000000-0005-0000-0000-0000A20C0000}"/>
    <cellStyle name="Normal 111" xfId="3152" xr:uid="{00000000-0005-0000-0000-0000A30C0000}"/>
    <cellStyle name="Normal 116 2" xfId="6642" xr:uid="{00000000-0005-0000-0000-0000A40C0000}"/>
    <cellStyle name="Normal 12" xfId="1843" xr:uid="{00000000-0005-0000-0000-0000A50C0000}"/>
    <cellStyle name="Normal 12 10" xfId="1844" xr:uid="{00000000-0005-0000-0000-0000A60C0000}"/>
    <cellStyle name="Normal 12 2" xfId="1845" xr:uid="{00000000-0005-0000-0000-0000A70C0000}"/>
    <cellStyle name="Normal 12 2 2" xfId="1846" xr:uid="{00000000-0005-0000-0000-0000A80C0000}"/>
    <cellStyle name="Normal 12 2 2 2" xfId="5268" xr:uid="{00000000-0005-0000-0000-0000A90C0000}"/>
    <cellStyle name="Normal 12 2 3" xfId="1847" xr:uid="{00000000-0005-0000-0000-0000AA0C0000}"/>
    <cellStyle name="Normal 12 2 3 2" xfId="3889" xr:uid="{00000000-0005-0000-0000-0000AB0C0000}"/>
    <cellStyle name="Normal 12 2 3 2 2" xfId="5903" xr:uid="{00000000-0005-0000-0000-0000AC0C0000}"/>
    <cellStyle name="Normal 12 2 3 2 3" xfId="6326" xr:uid="{00000000-0005-0000-0000-0000AD0C0000}"/>
    <cellStyle name="Normal 12 2 3 3" xfId="5269" xr:uid="{00000000-0005-0000-0000-0000AE0C0000}"/>
    <cellStyle name="Normal 12 2 4" xfId="1848" xr:uid="{00000000-0005-0000-0000-0000AF0C0000}"/>
    <cellStyle name="Normal 12 2 4 2" xfId="5270" xr:uid="{00000000-0005-0000-0000-0000B00C0000}"/>
    <cellStyle name="Normal 12 2 5" xfId="1849" xr:uid="{00000000-0005-0000-0000-0000B10C0000}"/>
    <cellStyle name="Normal 12 2 5 2" xfId="5271" xr:uid="{00000000-0005-0000-0000-0000B20C0000}"/>
    <cellStyle name="Normal 12 2 6" xfId="1850" xr:uid="{00000000-0005-0000-0000-0000B30C0000}"/>
    <cellStyle name="Normal 12 2 7" xfId="5267" xr:uid="{00000000-0005-0000-0000-0000B40C0000}"/>
    <cellStyle name="Normal 12 3" xfId="1851" xr:uid="{00000000-0005-0000-0000-0000B50C0000}"/>
    <cellStyle name="Normal 12 3 2" xfId="1852" xr:uid="{00000000-0005-0000-0000-0000B60C0000}"/>
    <cellStyle name="Normal 12 3 2 2" xfId="1853" xr:uid="{00000000-0005-0000-0000-0000B70C0000}"/>
    <cellStyle name="Normal 12 3 2_Listado_web" xfId="1854" xr:uid="{00000000-0005-0000-0000-0000B80C0000}"/>
    <cellStyle name="Normal 12 3 3" xfId="1855" xr:uid="{00000000-0005-0000-0000-0000B90C0000}"/>
    <cellStyle name="Normal 12 3_Hoja2" xfId="1856" xr:uid="{00000000-0005-0000-0000-0000BA0C0000}"/>
    <cellStyle name="Normal 12 4" xfId="1857" xr:uid="{00000000-0005-0000-0000-0000BB0C0000}"/>
    <cellStyle name="Normal 12 4 2" xfId="1858" xr:uid="{00000000-0005-0000-0000-0000BC0C0000}"/>
    <cellStyle name="Normal 12 4 2 2" xfId="1859" xr:uid="{00000000-0005-0000-0000-0000BD0C0000}"/>
    <cellStyle name="Normal 12 4 2_Listado_web" xfId="1860" xr:uid="{00000000-0005-0000-0000-0000BE0C0000}"/>
    <cellStyle name="Normal 12 4 3" xfId="1861" xr:uid="{00000000-0005-0000-0000-0000BF0C0000}"/>
    <cellStyle name="Normal 12 4_Hoja2" xfId="1862" xr:uid="{00000000-0005-0000-0000-0000C00C0000}"/>
    <cellStyle name="Normal 12 5" xfId="1863" xr:uid="{00000000-0005-0000-0000-0000C10C0000}"/>
    <cellStyle name="Normal 12 5 2" xfId="1864" xr:uid="{00000000-0005-0000-0000-0000C20C0000}"/>
    <cellStyle name="Normal 12 5_Listado_web" xfId="1865" xr:uid="{00000000-0005-0000-0000-0000C30C0000}"/>
    <cellStyle name="Normal 12 6" xfId="1866" xr:uid="{00000000-0005-0000-0000-0000C40C0000}"/>
    <cellStyle name="Normal 12 6 2" xfId="1867" xr:uid="{00000000-0005-0000-0000-0000C50C0000}"/>
    <cellStyle name="Normal 12 6_Listado_web" xfId="1868" xr:uid="{00000000-0005-0000-0000-0000C60C0000}"/>
    <cellStyle name="Normal 12 7" xfId="1869" xr:uid="{00000000-0005-0000-0000-0000C70C0000}"/>
    <cellStyle name="Normal 12 7 2" xfId="3890" xr:uid="{00000000-0005-0000-0000-0000C80C0000}"/>
    <cellStyle name="Normal 12 8" xfId="1870" xr:uid="{00000000-0005-0000-0000-0000C90C0000}"/>
    <cellStyle name="Normal 12 8 2" xfId="3891" xr:uid="{00000000-0005-0000-0000-0000CA0C0000}"/>
    <cellStyle name="Normal 12 9" xfId="1871" xr:uid="{00000000-0005-0000-0000-0000CB0C0000}"/>
    <cellStyle name="Normal 12_AVANCE JUSTICIA JUVENIL" xfId="1872" xr:uid="{00000000-0005-0000-0000-0000CC0C0000}"/>
    <cellStyle name="Normal 13" xfId="1873" xr:uid="{00000000-0005-0000-0000-0000CD0C0000}"/>
    <cellStyle name="Normal 13 10" xfId="1874" xr:uid="{00000000-0005-0000-0000-0000CE0C0000}"/>
    <cellStyle name="Normal 13 10 2" xfId="5272" xr:uid="{00000000-0005-0000-0000-0000CF0C0000}"/>
    <cellStyle name="Normal 13 11" xfId="1875" xr:uid="{00000000-0005-0000-0000-0000D00C0000}"/>
    <cellStyle name="Normal 13 11 2" xfId="3892" xr:uid="{00000000-0005-0000-0000-0000D10C0000}"/>
    <cellStyle name="Normal 13 12" xfId="1876" xr:uid="{00000000-0005-0000-0000-0000D20C0000}"/>
    <cellStyle name="Normal 13 13" xfId="1877" xr:uid="{00000000-0005-0000-0000-0000D30C0000}"/>
    <cellStyle name="Normal 13 2" xfId="1878" xr:uid="{00000000-0005-0000-0000-0000D40C0000}"/>
    <cellStyle name="Normal 13 2 2" xfId="1879" xr:uid="{00000000-0005-0000-0000-0000D50C0000}"/>
    <cellStyle name="Normal 13 2 2 2" xfId="1880" xr:uid="{00000000-0005-0000-0000-0000D60C0000}"/>
    <cellStyle name="Normal 13 2 2_Listado_web" xfId="1881" xr:uid="{00000000-0005-0000-0000-0000D70C0000}"/>
    <cellStyle name="Normal 13 2 3" xfId="1882" xr:uid="{00000000-0005-0000-0000-0000D80C0000}"/>
    <cellStyle name="Normal 13 2 3 2" xfId="3893" xr:uid="{00000000-0005-0000-0000-0000D90C0000}"/>
    <cellStyle name="Normal 13 2 4" xfId="1883" xr:uid="{00000000-0005-0000-0000-0000DA0C0000}"/>
    <cellStyle name="Normal 13 2 4 2" xfId="3894" xr:uid="{00000000-0005-0000-0000-0000DB0C0000}"/>
    <cellStyle name="Normal 13 2 4 2 2" xfId="5904" xr:uid="{00000000-0005-0000-0000-0000DC0C0000}"/>
    <cellStyle name="Normal 13 2 4 2 3" xfId="6327" xr:uid="{00000000-0005-0000-0000-0000DD0C0000}"/>
    <cellStyle name="Normal 13 2 4 3" xfId="5273" xr:uid="{00000000-0005-0000-0000-0000DE0C0000}"/>
    <cellStyle name="Normal 13 2 5" xfId="1884" xr:uid="{00000000-0005-0000-0000-0000DF0C0000}"/>
    <cellStyle name="Normal 13 2 6" xfId="1885" xr:uid="{00000000-0005-0000-0000-0000E00C0000}"/>
    <cellStyle name="Normal 13 2_Hoja2" xfId="1886" xr:uid="{00000000-0005-0000-0000-0000E10C0000}"/>
    <cellStyle name="Normal 13 3" xfId="1887" xr:uid="{00000000-0005-0000-0000-0000E20C0000}"/>
    <cellStyle name="Normal 13 3 2" xfId="1888" xr:uid="{00000000-0005-0000-0000-0000E30C0000}"/>
    <cellStyle name="Normal 13 3 2 2" xfId="5275" xr:uid="{00000000-0005-0000-0000-0000E40C0000}"/>
    <cellStyle name="Normal 13 3 3" xfId="5274" xr:uid="{00000000-0005-0000-0000-0000E50C0000}"/>
    <cellStyle name="Normal 13 4" xfId="1889" xr:uid="{00000000-0005-0000-0000-0000E60C0000}"/>
    <cellStyle name="Normal 13 4 2" xfId="1890" xr:uid="{00000000-0005-0000-0000-0000E70C0000}"/>
    <cellStyle name="Normal 13 4_Listado_web" xfId="1891" xr:uid="{00000000-0005-0000-0000-0000E80C0000}"/>
    <cellStyle name="Normal 13 5" xfId="1892" xr:uid="{00000000-0005-0000-0000-0000E90C0000}"/>
    <cellStyle name="Normal 13 5 2" xfId="1893" xr:uid="{00000000-0005-0000-0000-0000EA0C0000}"/>
    <cellStyle name="Normal 13 5_Listado_web" xfId="1894" xr:uid="{00000000-0005-0000-0000-0000EB0C0000}"/>
    <cellStyle name="Normal 13 6" xfId="1895" xr:uid="{00000000-0005-0000-0000-0000EC0C0000}"/>
    <cellStyle name="Normal 13 6 2" xfId="3895" xr:uid="{00000000-0005-0000-0000-0000ED0C0000}"/>
    <cellStyle name="Normal 13 7" xfId="1896" xr:uid="{00000000-0005-0000-0000-0000EE0C0000}"/>
    <cellStyle name="Normal 13 7 2" xfId="5276" xr:uid="{00000000-0005-0000-0000-0000EF0C0000}"/>
    <cellStyle name="Normal 13 8" xfId="1897" xr:uid="{00000000-0005-0000-0000-0000F00C0000}"/>
    <cellStyle name="Normal 13 8 2" xfId="5277" xr:uid="{00000000-0005-0000-0000-0000F10C0000}"/>
    <cellStyle name="Normal 13 9" xfId="1898" xr:uid="{00000000-0005-0000-0000-0000F20C0000}"/>
    <cellStyle name="Normal 13 9 2" xfId="5278" xr:uid="{00000000-0005-0000-0000-0000F30C0000}"/>
    <cellStyle name="Normal 13_AVANCE TOTAL" xfId="1899" xr:uid="{00000000-0005-0000-0000-0000F40C0000}"/>
    <cellStyle name="Normal 14" xfId="1900" xr:uid="{00000000-0005-0000-0000-0000F50C0000}"/>
    <cellStyle name="Normal 14 2" xfId="1901" xr:uid="{00000000-0005-0000-0000-0000F60C0000}"/>
    <cellStyle name="Normal 14 2 2" xfId="1902" xr:uid="{00000000-0005-0000-0000-0000F70C0000}"/>
    <cellStyle name="Normal 14 2 2 2" xfId="5281" xr:uid="{00000000-0005-0000-0000-0000F80C0000}"/>
    <cellStyle name="Normal 14 2 3" xfId="5280" xr:uid="{00000000-0005-0000-0000-0000F90C0000}"/>
    <cellStyle name="Normal 14 3" xfId="1903" xr:uid="{00000000-0005-0000-0000-0000FA0C0000}"/>
    <cellStyle name="Normal 14 3 2" xfId="1904" xr:uid="{00000000-0005-0000-0000-0000FB0C0000}"/>
    <cellStyle name="Normal 14 3 2 2" xfId="5283" xr:uid="{00000000-0005-0000-0000-0000FC0C0000}"/>
    <cellStyle name="Normal 14 3 3" xfId="5282" xr:uid="{00000000-0005-0000-0000-0000FD0C0000}"/>
    <cellStyle name="Normal 14 4" xfId="1905" xr:uid="{00000000-0005-0000-0000-0000FE0C0000}"/>
    <cellStyle name="Normal 14 4 2" xfId="1906" xr:uid="{00000000-0005-0000-0000-0000FF0C0000}"/>
    <cellStyle name="Normal 14 4 2 2" xfId="1907" xr:uid="{00000000-0005-0000-0000-0000000D0000}"/>
    <cellStyle name="Normal 14 4 2 2 2" xfId="5286" xr:uid="{00000000-0005-0000-0000-0000010D0000}"/>
    <cellStyle name="Normal 14 4 2 3" xfId="5285" xr:uid="{00000000-0005-0000-0000-0000020D0000}"/>
    <cellStyle name="Normal 14 4 3" xfId="1908" xr:uid="{00000000-0005-0000-0000-0000030D0000}"/>
    <cellStyle name="Normal 14 4 3 2" xfId="5287" xr:uid="{00000000-0005-0000-0000-0000040D0000}"/>
    <cellStyle name="Normal 14 4 4" xfId="5284" xr:uid="{00000000-0005-0000-0000-0000050D0000}"/>
    <cellStyle name="Normal 14 4_AVANCE PROTECCIÓN" xfId="1909" xr:uid="{00000000-0005-0000-0000-0000060D0000}"/>
    <cellStyle name="Normal 14 5" xfId="1910" xr:uid="{00000000-0005-0000-0000-0000070D0000}"/>
    <cellStyle name="Normal 14 5 2" xfId="5288" xr:uid="{00000000-0005-0000-0000-0000080D0000}"/>
    <cellStyle name="Normal 14 6" xfId="5279" xr:uid="{00000000-0005-0000-0000-0000090D0000}"/>
    <cellStyle name="Normal 14_DET I REG" xfId="1911" xr:uid="{00000000-0005-0000-0000-00000A0D0000}"/>
    <cellStyle name="Normal 15" xfId="1912" xr:uid="{00000000-0005-0000-0000-00000B0D0000}"/>
    <cellStyle name="Normal 15 10" xfId="1913" xr:uid="{00000000-0005-0000-0000-00000C0D0000}"/>
    <cellStyle name="Normal 15 10 2" xfId="5290" xr:uid="{00000000-0005-0000-0000-00000D0D0000}"/>
    <cellStyle name="Normal 15 11" xfId="1914" xr:uid="{00000000-0005-0000-0000-00000E0D0000}"/>
    <cellStyle name="Normal 15 11 2" xfId="5291" xr:uid="{00000000-0005-0000-0000-00000F0D0000}"/>
    <cellStyle name="Normal 15 12" xfId="5289" xr:uid="{00000000-0005-0000-0000-0000100D0000}"/>
    <cellStyle name="Normal 15 2" xfId="1915" xr:uid="{00000000-0005-0000-0000-0000110D0000}"/>
    <cellStyle name="Normal 15 2 2" xfId="1916" xr:uid="{00000000-0005-0000-0000-0000120D0000}"/>
    <cellStyle name="Normal 15 2 2 2" xfId="5293" xr:uid="{00000000-0005-0000-0000-0000130D0000}"/>
    <cellStyle name="Normal 15 2 3" xfId="5292" xr:uid="{00000000-0005-0000-0000-0000140D0000}"/>
    <cellStyle name="Normal 15 3" xfId="1917" xr:uid="{00000000-0005-0000-0000-0000150D0000}"/>
    <cellStyle name="Normal 15 3 2" xfId="1918" xr:uid="{00000000-0005-0000-0000-0000160D0000}"/>
    <cellStyle name="Normal 15 3 2 2" xfId="5295" xr:uid="{00000000-0005-0000-0000-0000170D0000}"/>
    <cellStyle name="Normal 15 3 3" xfId="5294" xr:uid="{00000000-0005-0000-0000-0000180D0000}"/>
    <cellStyle name="Normal 15 4" xfId="1919" xr:uid="{00000000-0005-0000-0000-0000190D0000}"/>
    <cellStyle name="Normal 15 4 2" xfId="1920" xr:uid="{00000000-0005-0000-0000-00001A0D0000}"/>
    <cellStyle name="Normal 15 4 2 2" xfId="1921" xr:uid="{00000000-0005-0000-0000-00001B0D0000}"/>
    <cellStyle name="Normal 15 4 2 2 2" xfId="5298" xr:uid="{00000000-0005-0000-0000-00001C0D0000}"/>
    <cellStyle name="Normal 15 4 2 3" xfId="5297" xr:uid="{00000000-0005-0000-0000-00001D0D0000}"/>
    <cellStyle name="Normal 15 4 3" xfId="1922" xr:uid="{00000000-0005-0000-0000-00001E0D0000}"/>
    <cellStyle name="Normal 15 4 3 2" xfId="5299" xr:uid="{00000000-0005-0000-0000-00001F0D0000}"/>
    <cellStyle name="Normal 15 4 4" xfId="5296" xr:uid="{00000000-0005-0000-0000-0000200D0000}"/>
    <cellStyle name="Normal 15 4_AVANCE PROTECCIÓN" xfId="1923" xr:uid="{00000000-0005-0000-0000-0000210D0000}"/>
    <cellStyle name="Normal 15 5" xfId="1924" xr:uid="{00000000-0005-0000-0000-0000220D0000}"/>
    <cellStyle name="Normal 15 5 2" xfId="5300" xr:uid="{00000000-0005-0000-0000-0000230D0000}"/>
    <cellStyle name="Normal 15 6" xfId="1925" xr:uid="{00000000-0005-0000-0000-0000240D0000}"/>
    <cellStyle name="Normal 15 6 2" xfId="5301" xr:uid="{00000000-0005-0000-0000-0000250D0000}"/>
    <cellStyle name="Normal 15 7" xfId="1926" xr:uid="{00000000-0005-0000-0000-0000260D0000}"/>
    <cellStyle name="Normal 15 7 2" xfId="5302" xr:uid="{00000000-0005-0000-0000-0000270D0000}"/>
    <cellStyle name="Normal 15 8" xfId="1927" xr:uid="{00000000-0005-0000-0000-0000280D0000}"/>
    <cellStyle name="Normal 15 8 2" xfId="5303" xr:uid="{00000000-0005-0000-0000-0000290D0000}"/>
    <cellStyle name="Normal 15 9" xfId="1928" xr:uid="{00000000-0005-0000-0000-00002A0D0000}"/>
    <cellStyle name="Normal 15 9 2" xfId="5304" xr:uid="{00000000-0005-0000-0000-00002B0D0000}"/>
    <cellStyle name="Normal 15_DET I REG" xfId="1929" xr:uid="{00000000-0005-0000-0000-00002C0D0000}"/>
    <cellStyle name="Normal 16" xfId="1930" xr:uid="{00000000-0005-0000-0000-00002D0D0000}"/>
    <cellStyle name="Normal 16 10" xfId="1931" xr:uid="{00000000-0005-0000-0000-00002E0D0000}"/>
    <cellStyle name="Normal 16 10 2" xfId="5306" xr:uid="{00000000-0005-0000-0000-00002F0D0000}"/>
    <cellStyle name="Normal 16 11" xfId="1932" xr:uid="{00000000-0005-0000-0000-0000300D0000}"/>
    <cellStyle name="Normal 16 11 2" xfId="5307" xr:uid="{00000000-0005-0000-0000-0000310D0000}"/>
    <cellStyle name="Normal 16 12" xfId="1933" xr:uid="{00000000-0005-0000-0000-0000320D0000}"/>
    <cellStyle name="Normal 16 12 2" xfId="5308" xr:uid="{00000000-0005-0000-0000-0000330D0000}"/>
    <cellStyle name="Normal 16 13" xfId="1934" xr:uid="{00000000-0005-0000-0000-0000340D0000}"/>
    <cellStyle name="Normal 16 14" xfId="5305" xr:uid="{00000000-0005-0000-0000-0000350D0000}"/>
    <cellStyle name="Normal 16 2" xfId="1935" xr:uid="{00000000-0005-0000-0000-0000360D0000}"/>
    <cellStyle name="Normal 16 2 2" xfId="1936" xr:uid="{00000000-0005-0000-0000-0000370D0000}"/>
    <cellStyle name="Normal 16 2 2 2" xfId="5310" xr:uid="{00000000-0005-0000-0000-0000380D0000}"/>
    <cellStyle name="Normal 16 2 3" xfId="5309" xr:uid="{00000000-0005-0000-0000-0000390D0000}"/>
    <cellStyle name="Normal 16 3" xfId="1937" xr:uid="{00000000-0005-0000-0000-00003A0D0000}"/>
    <cellStyle name="Normal 16 3 2" xfId="1938" xr:uid="{00000000-0005-0000-0000-00003B0D0000}"/>
    <cellStyle name="Normal 16 3 2 2" xfId="5312" xr:uid="{00000000-0005-0000-0000-00003C0D0000}"/>
    <cellStyle name="Normal 16 3 3" xfId="5311" xr:uid="{00000000-0005-0000-0000-00003D0D0000}"/>
    <cellStyle name="Normal 16 4" xfId="1939" xr:uid="{00000000-0005-0000-0000-00003E0D0000}"/>
    <cellStyle name="Normal 16 4 2" xfId="1940" xr:uid="{00000000-0005-0000-0000-00003F0D0000}"/>
    <cellStyle name="Normal 16 4 2 2" xfId="1941" xr:uid="{00000000-0005-0000-0000-0000400D0000}"/>
    <cellStyle name="Normal 16 4 2 2 2" xfId="5315" xr:uid="{00000000-0005-0000-0000-0000410D0000}"/>
    <cellStyle name="Normal 16 4 2 3" xfId="5314" xr:uid="{00000000-0005-0000-0000-0000420D0000}"/>
    <cellStyle name="Normal 16 4 3" xfId="1942" xr:uid="{00000000-0005-0000-0000-0000430D0000}"/>
    <cellStyle name="Normal 16 4 3 2" xfId="5316" xr:uid="{00000000-0005-0000-0000-0000440D0000}"/>
    <cellStyle name="Normal 16 4 4" xfId="5313" xr:uid="{00000000-0005-0000-0000-0000450D0000}"/>
    <cellStyle name="Normal 16 4_AVANCE PROTECCIÓN" xfId="1943" xr:uid="{00000000-0005-0000-0000-0000460D0000}"/>
    <cellStyle name="Normal 16 5" xfId="1944" xr:uid="{00000000-0005-0000-0000-0000470D0000}"/>
    <cellStyle name="Normal 16 5 2" xfId="5317" xr:uid="{00000000-0005-0000-0000-0000480D0000}"/>
    <cellStyle name="Normal 16 6" xfId="1945" xr:uid="{00000000-0005-0000-0000-0000490D0000}"/>
    <cellStyle name="Normal 16 6 2" xfId="5318" xr:uid="{00000000-0005-0000-0000-00004A0D0000}"/>
    <cellStyle name="Normal 16 7" xfId="1946" xr:uid="{00000000-0005-0000-0000-00004B0D0000}"/>
    <cellStyle name="Normal 16 7 2" xfId="5319" xr:uid="{00000000-0005-0000-0000-00004C0D0000}"/>
    <cellStyle name="Normal 16 8" xfId="1947" xr:uid="{00000000-0005-0000-0000-00004D0D0000}"/>
    <cellStyle name="Normal 16 8 2" xfId="3896" xr:uid="{00000000-0005-0000-0000-00004E0D0000}"/>
    <cellStyle name="Normal 16 8 2 2" xfId="5905" xr:uid="{00000000-0005-0000-0000-00004F0D0000}"/>
    <cellStyle name="Normal 16 8 2 3" xfId="6328" xr:uid="{00000000-0005-0000-0000-0000500D0000}"/>
    <cellStyle name="Normal 16 8 3" xfId="5320" xr:uid="{00000000-0005-0000-0000-0000510D0000}"/>
    <cellStyle name="Normal 16 9" xfId="1948" xr:uid="{00000000-0005-0000-0000-0000520D0000}"/>
    <cellStyle name="Normal 16 9 2" xfId="3897" xr:uid="{00000000-0005-0000-0000-0000530D0000}"/>
    <cellStyle name="Normal 16 9 2 2" xfId="5906" xr:uid="{00000000-0005-0000-0000-0000540D0000}"/>
    <cellStyle name="Normal 16 9 2 3" xfId="6329" xr:uid="{00000000-0005-0000-0000-0000550D0000}"/>
    <cellStyle name="Normal 16 9 3" xfId="5321" xr:uid="{00000000-0005-0000-0000-0000560D0000}"/>
    <cellStyle name="Normal 16_DET I REG" xfId="1949" xr:uid="{00000000-0005-0000-0000-0000570D0000}"/>
    <cellStyle name="Normal 17" xfId="1950" xr:uid="{00000000-0005-0000-0000-0000580D0000}"/>
    <cellStyle name="Normal 17 10" xfId="5322" xr:uid="{00000000-0005-0000-0000-0000590D0000}"/>
    <cellStyle name="Normal 17 2" xfId="1951" xr:uid="{00000000-0005-0000-0000-00005A0D0000}"/>
    <cellStyle name="Normal 17 2 2" xfId="1952" xr:uid="{00000000-0005-0000-0000-00005B0D0000}"/>
    <cellStyle name="Normal 17 2 2 2" xfId="5324" xr:uid="{00000000-0005-0000-0000-00005C0D0000}"/>
    <cellStyle name="Normal 17 2 3" xfId="5323" xr:uid="{00000000-0005-0000-0000-00005D0D0000}"/>
    <cellStyle name="Normal 17 3" xfId="1953" xr:uid="{00000000-0005-0000-0000-00005E0D0000}"/>
    <cellStyle name="Normal 17 3 2" xfId="1954" xr:uid="{00000000-0005-0000-0000-00005F0D0000}"/>
    <cellStyle name="Normal 17 3 2 2" xfId="1955" xr:uid="{00000000-0005-0000-0000-0000600D0000}"/>
    <cellStyle name="Normal 17 3 2 2 2" xfId="5327" xr:uid="{00000000-0005-0000-0000-0000610D0000}"/>
    <cellStyle name="Normal 17 3 2 3" xfId="5326" xr:uid="{00000000-0005-0000-0000-0000620D0000}"/>
    <cellStyle name="Normal 17 3 3" xfId="1956" xr:uid="{00000000-0005-0000-0000-0000630D0000}"/>
    <cellStyle name="Normal 17 3 3 2" xfId="5328" xr:uid="{00000000-0005-0000-0000-0000640D0000}"/>
    <cellStyle name="Normal 17 3 4" xfId="5325" xr:uid="{00000000-0005-0000-0000-0000650D0000}"/>
    <cellStyle name="Normal 17 3_AVANCE PROTECCIÓN" xfId="1957" xr:uid="{00000000-0005-0000-0000-0000660D0000}"/>
    <cellStyle name="Normal 17 4" xfId="1958" xr:uid="{00000000-0005-0000-0000-0000670D0000}"/>
    <cellStyle name="Normal 17 4 2" xfId="5329" xr:uid="{00000000-0005-0000-0000-0000680D0000}"/>
    <cellStyle name="Normal 17 5" xfId="1959" xr:uid="{00000000-0005-0000-0000-0000690D0000}"/>
    <cellStyle name="Normal 17 5 2" xfId="3898" xr:uid="{00000000-0005-0000-0000-00006A0D0000}"/>
    <cellStyle name="Normal 17 5 2 2" xfId="5907" xr:uid="{00000000-0005-0000-0000-00006B0D0000}"/>
    <cellStyle name="Normal 17 5 2 3" xfId="6330" xr:uid="{00000000-0005-0000-0000-00006C0D0000}"/>
    <cellStyle name="Normal 17 5 3" xfId="5330" xr:uid="{00000000-0005-0000-0000-00006D0D0000}"/>
    <cellStyle name="Normal 17 6" xfId="1960" xr:uid="{00000000-0005-0000-0000-00006E0D0000}"/>
    <cellStyle name="Normal 17 6 2" xfId="3899" xr:uid="{00000000-0005-0000-0000-00006F0D0000}"/>
    <cellStyle name="Normal 17 6 2 2" xfId="5908" xr:uid="{00000000-0005-0000-0000-0000700D0000}"/>
    <cellStyle name="Normal 17 6 2 3" xfId="6331" xr:uid="{00000000-0005-0000-0000-0000710D0000}"/>
    <cellStyle name="Normal 17 6 3" xfId="5331" xr:uid="{00000000-0005-0000-0000-0000720D0000}"/>
    <cellStyle name="Normal 17 7" xfId="1961" xr:uid="{00000000-0005-0000-0000-0000730D0000}"/>
    <cellStyle name="Normal 17 7 2" xfId="5332" xr:uid="{00000000-0005-0000-0000-0000740D0000}"/>
    <cellStyle name="Normal 17 8" xfId="1962" xr:uid="{00000000-0005-0000-0000-0000750D0000}"/>
    <cellStyle name="Normal 17 8 2" xfId="5333" xr:uid="{00000000-0005-0000-0000-0000760D0000}"/>
    <cellStyle name="Normal 17 9" xfId="1963" xr:uid="{00000000-0005-0000-0000-0000770D0000}"/>
    <cellStyle name="Normal 17_DET I REG" xfId="1964" xr:uid="{00000000-0005-0000-0000-0000780D0000}"/>
    <cellStyle name="Normal 18" xfId="1965" xr:uid="{00000000-0005-0000-0000-0000790D0000}"/>
    <cellStyle name="Normal 18 2" xfId="1966" xr:uid="{00000000-0005-0000-0000-00007A0D0000}"/>
    <cellStyle name="Normal 18 2 2" xfId="1967" xr:uid="{00000000-0005-0000-0000-00007B0D0000}"/>
    <cellStyle name="Normal 18 2 2 2" xfId="1968" xr:uid="{00000000-0005-0000-0000-00007C0D0000}"/>
    <cellStyle name="Normal 18 2 2 2 2" xfId="5337" xr:uid="{00000000-0005-0000-0000-00007D0D0000}"/>
    <cellStyle name="Normal 18 2 2 3" xfId="5336" xr:uid="{00000000-0005-0000-0000-00007E0D0000}"/>
    <cellStyle name="Normal 18 2 3" xfId="1969" xr:uid="{00000000-0005-0000-0000-00007F0D0000}"/>
    <cellStyle name="Normal 18 2 3 2" xfId="5338" xr:uid="{00000000-0005-0000-0000-0000800D0000}"/>
    <cellStyle name="Normal 18 2 4" xfId="5335" xr:uid="{00000000-0005-0000-0000-0000810D0000}"/>
    <cellStyle name="Normal 18 2_AVANCE PROTECCIÓN" xfId="1970" xr:uid="{00000000-0005-0000-0000-0000820D0000}"/>
    <cellStyle name="Normal 18 3" xfId="1971" xr:uid="{00000000-0005-0000-0000-0000830D0000}"/>
    <cellStyle name="Normal 18 3 2" xfId="5339" xr:uid="{00000000-0005-0000-0000-0000840D0000}"/>
    <cellStyle name="Normal 18 4" xfId="1972" xr:uid="{00000000-0005-0000-0000-0000850D0000}"/>
    <cellStyle name="Normal 18 4 2" xfId="3900" xr:uid="{00000000-0005-0000-0000-0000860D0000}"/>
    <cellStyle name="Normal 18 4 2 2" xfId="5909" xr:uid="{00000000-0005-0000-0000-0000870D0000}"/>
    <cellStyle name="Normal 18 4 2 3" xfId="6332" xr:uid="{00000000-0005-0000-0000-0000880D0000}"/>
    <cellStyle name="Normal 18 4 3" xfId="5340" xr:uid="{00000000-0005-0000-0000-0000890D0000}"/>
    <cellStyle name="Normal 18 5" xfId="1973" xr:uid="{00000000-0005-0000-0000-00008A0D0000}"/>
    <cellStyle name="Normal 18 5 2" xfId="3901" xr:uid="{00000000-0005-0000-0000-00008B0D0000}"/>
    <cellStyle name="Normal 18 5 2 2" xfId="5910" xr:uid="{00000000-0005-0000-0000-00008C0D0000}"/>
    <cellStyle name="Normal 18 5 2 3" xfId="6333" xr:uid="{00000000-0005-0000-0000-00008D0D0000}"/>
    <cellStyle name="Normal 18 5 3" xfId="5341" xr:uid="{00000000-0005-0000-0000-00008E0D0000}"/>
    <cellStyle name="Normal 18 6" xfId="1974" xr:uid="{00000000-0005-0000-0000-00008F0D0000}"/>
    <cellStyle name="Normal 18 6 2" xfId="5342" xr:uid="{00000000-0005-0000-0000-0000900D0000}"/>
    <cellStyle name="Normal 18 7" xfId="1975" xr:uid="{00000000-0005-0000-0000-0000910D0000}"/>
    <cellStyle name="Normal 18 7 2" xfId="5343" xr:uid="{00000000-0005-0000-0000-0000920D0000}"/>
    <cellStyle name="Normal 18 8" xfId="1976" xr:uid="{00000000-0005-0000-0000-0000930D0000}"/>
    <cellStyle name="Normal 18 9" xfId="5334" xr:uid="{00000000-0005-0000-0000-0000940D0000}"/>
    <cellStyle name="Normal 18_DET I REG" xfId="1977" xr:uid="{00000000-0005-0000-0000-0000950D0000}"/>
    <cellStyle name="Normal 19" xfId="1978" xr:uid="{00000000-0005-0000-0000-0000960D0000}"/>
    <cellStyle name="Normal 19 10" xfId="1979" xr:uid="{00000000-0005-0000-0000-0000970D0000}"/>
    <cellStyle name="Normal 19 10 2" xfId="3903" xr:uid="{00000000-0005-0000-0000-0000980D0000}"/>
    <cellStyle name="Normal 19 10 2 2" xfId="5912" xr:uid="{00000000-0005-0000-0000-0000990D0000}"/>
    <cellStyle name="Normal 19 10 2 3" xfId="6335" xr:uid="{00000000-0005-0000-0000-00009A0D0000}"/>
    <cellStyle name="Normal 19 11" xfId="3902" xr:uid="{00000000-0005-0000-0000-00009B0D0000}"/>
    <cellStyle name="Normal 19 11 2" xfId="5911" xr:uid="{00000000-0005-0000-0000-00009C0D0000}"/>
    <cellStyle name="Normal 19 11 3" xfId="6334" xr:uid="{00000000-0005-0000-0000-00009D0D0000}"/>
    <cellStyle name="Normal 19 2" xfId="1980" xr:uid="{00000000-0005-0000-0000-00009E0D0000}"/>
    <cellStyle name="Normal 19 2 2" xfId="1981" xr:uid="{00000000-0005-0000-0000-00009F0D0000}"/>
    <cellStyle name="Normal 19 2 2 2" xfId="1982" xr:uid="{00000000-0005-0000-0000-0000A00D0000}"/>
    <cellStyle name="Normal 19 2 2_Listado_web" xfId="1983" xr:uid="{00000000-0005-0000-0000-0000A10D0000}"/>
    <cellStyle name="Normal 19 2 3" xfId="1984" xr:uid="{00000000-0005-0000-0000-0000A20D0000}"/>
    <cellStyle name="Normal 19 2_Hoja2" xfId="1985" xr:uid="{00000000-0005-0000-0000-0000A30D0000}"/>
    <cellStyle name="Normal 19 3" xfId="1986" xr:uid="{00000000-0005-0000-0000-0000A40D0000}"/>
    <cellStyle name="Normal 19 3 2" xfId="1987" xr:uid="{00000000-0005-0000-0000-0000A50D0000}"/>
    <cellStyle name="Normal 19 3_Listado_web" xfId="1988" xr:uid="{00000000-0005-0000-0000-0000A60D0000}"/>
    <cellStyle name="Normal 19 4" xfId="1989" xr:uid="{00000000-0005-0000-0000-0000A70D0000}"/>
    <cellStyle name="Normal 19 4 2" xfId="1990" xr:uid="{00000000-0005-0000-0000-0000A80D0000}"/>
    <cellStyle name="Normal 19 4_Listado_web" xfId="1991" xr:uid="{00000000-0005-0000-0000-0000A90D0000}"/>
    <cellStyle name="Normal 19 5" xfId="1992" xr:uid="{00000000-0005-0000-0000-0000AA0D0000}"/>
    <cellStyle name="Normal 19 5 2" xfId="1993" xr:uid="{00000000-0005-0000-0000-0000AB0D0000}"/>
    <cellStyle name="Normal 19 5 2 2" xfId="3905" xr:uid="{00000000-0005-0000-0000-0000AC0D0000}"/>
    <cellStyle name="Normal 19 5 2 2 2" xfId="5914" xr:uid="{00000000-0005-0000-0000-0000AD0D0000}"/>
    <cellStyle name="Normal 19 5 2 2 3" xfId="6337" xr:uid="{00000000-0005-0000-0000-0000AE0D0000}"/>
    <cellStyle name="Normal 19 5 2 3" xfId="5344" xr:uid="{00000000-0005-0000-0000-0000AF0D0000}"/>
    <cellStyle name="Normal 19 5 3" xfId="1994" xr:uid="{00000000-0005-0000-0000-0000B00D0000}"/>
    <cellStyle name="Normal 19 5 3 2" xfId="3906" xr:uid="{00000000-0005-0000-0000-0000B10D0000}"/>
    <cellStyle name="Normal 19 5 4" xfId="1995" xr:uid="{00000000-0005-0000-0000-0000B20D0000}"/>
    <cellStyle name="Normal 19 5 4 2" xfId="3907" xr:uid="{00000000-0005-0000-0000-0000B30D0000}"/>
    <cellStyle name="Normal 19 5 4 2 2" xfId="5915" xr:uid="{00000000-0005-0000-0000-0000B40D0000}"/>
    <cellStyle name="Normal 19 5 4 2 3" xfId="6338" xr:uid="{00000000-0005-0000-0000-0000B50D0000}"/>
    <cellStyle name="Normal 19 5 4 3" xfId="5345" xr:uid="{00000000-0005-0000-0000-0000B60D0000}"/>
    <cellStyle name="Normal 19 5 5" xfId="1996" xr:uid="{00000000-0005-0000-0000-0000B70D0000}"/>
    <cellStyle name="Normal 19 5 5 2" xfId="3908" xr:uid="{00000000-0005-0000-0000-0000B80D0000}"/>
    <cellStyle name="Normal 19 5 5 2 2" xfId="5916" xr:uid="{00000000-0005-0000-0000-0000B90D0000}"/>
    <cellStyle name="Normal 19 5 5 2 3" xfId="6339" xr:uid="{00000000-0005-0000-0000-0000BA0D0000}"/>
    <cellStyle name="Normal 19 5 6" xfId="3904" xr:uid="{00000000-0005-0000-0000-0000BB0D0000}"/>
    <cellStyle name="Normal 19 5 6 2" xfId="5913" xr:uid="{00000000-0005-0000-0000-0000BC0D0000}"/>
    <cellStyle name="Normal 19 5 6 3" xfId="6336" xr:uid="{00000000-0005-0000-0000-0000BD0D0000}"/>
    <cellStyle name="Normal 19 5_INST $" xfId="1997" xr:uid="{00000000-0005-0000-0000-0000BE0D0000}"/>
    <cellStyle name="Normal 19 6" xfId="1998" xr:uid="{00000000-0005-0000-0000-0000BF0D0000}"/>
    <cellStyle name="Normal 19 6 2" xfId="1999" xr:uid="{00000000-0005-0000-0000-0000C00D0000}"/>
    <cellStyle name="Normal 19 6 2 2" xfId="3910" xr:uid="{00000000-0005-0000-0000-0000C10D0000}"/>
    <cellStyle name="Normal 19 6 2 2 2" xfId="5918" xr:uid="{00000000-0005-0000-0000-0000C20D0000}"/>
    <cellStyle name="Normal 19 6 2 2 3" xfId="6341" xr:uid="{00000000-0005-0000-0000-0000C30D0000}"/>
    <cellStyle name="Normal 19 6 2 3" xfId="5346" xr:uid="{00000000-0005-0000-0000-0000C40D0000}"/>
    <cellStyle name="Normal 19 6 3" xfId="2000" xr:uid="{00000000-0005-0000-0000-0000C50D0000}"/>
    <cellStyle name="Normal 19 6 3 2" xfId="3911" xr:uid="{00000000-0005-0000-0000-0000C60D0000}"/>
    <cellStyle name="Normal 19 6 4" xfId="2001" xr:uid="{00000000-0005-0000-0000-0000C70D0000}"/>
    <cellStyle name="Normal 19 6 4 2" xfId="3912" xr:uid="{00000000-0005-0000-0000-0000C80D0000}"/>
    <cellStyle name="Normal 19 6 4 2 2" xfId="5919" xr:uid="{00000000-0005-0000-0000-0000C90D0000}"/>
    <cellStyle name="Normal 19 6 4 2 3" xfId="6342" xr:uid="{00000000-0005-0000-0000-0000CA0D0000}"/>
    <cellStyle name="Normal 19 6 4 3" xfId="5347" xr:uid="{00000000-0005-0000-0000-0000CB0D0000}"/>
    <cellStyle name="Normal 19 6 5" xfId="2002" xr:uid="{00000000-0005-0000-0000-0000CC0D0000}"/>
    <cellStyle name="Normal 19 6 5 2" xfId="3913" xr:uid="{00000000-0005-0000-0000-0000CD0D0000}"/>
    <cellStyle name="Normal 19 6 5 2 2" xfId="5920" xr:uid="{00000000-0005-0000-0000-0000CE0D0000}"/>
    <cellStyle name="Normal 19 6 5 2 3" xfId="6343" xr:uid="{00000000-0005-0000-0000-0000CF0D0000}"/>
    <cellStyle name="Normal 19 6 6" xfId="3909" xr:uid="{00000000-0005-0000-0000-0000D00D0000}"/>
    <cellStyle name="Normal 19 6 6 2" xfId="5917" xr:uid="{00000000-0005-0000-0000-0000D10D0000}"/>
    <cellStyle name="Normal 19 6 6 3" xfId="6340" xr:uid="{00000000-0005-0000-0000-0000D20D0000}"/>
    <cellStyle name="Normal 19 6_INST $" xfId="2003" xr:uid="{00000000-0005-0000-0000-0000D30D0000}"/>
    <cellStyle name="Normal 19 7" xfId="2004" xr:uid="{00000000-0005-0000-0000-0000D40D0000}"/>
    <cellStyle name="Normal 19 7 2" xfId="3914" xr:uid="{00000000-0005-0000-0000-0000D50D0000}"/>
    <cellStyle name="Normal 19 7 2 2" xfId="5921" xr:uid="{00000000-0005-0000-0000-0000D60D0000}"/>
    <cellStyle name="Normal 19 7 2 3" xfId="6344" xr:uid="{00000000-0005-0000-0000-0000D70D0000}"/>
    <cellStyle name="Normal 19 7 3" xfId="5348" xr:uid="{00000000-0005-0000-0000-0000D80D0000}"/>
    <cellStyle name="Normal 19 8" xfId="2005" xr:uid="{00000000-0005-0000-0000-0000D90D0000}"/>
    <cellStyle name="Normal 19 8 2" xfId="3915" xr:uid="{00000000-0005-0000-0000-0000DA0D0000}"/>
    <cellStyle name="Normal 19 8 2 2" xfId="5922" xr:uid="{00000000-0005-0000-0000-0000DB0D0000}"/>
    <cellStyle name="Normal 19 8 2 3" xfId="6345" xr:uid="{00000000-0005-0000-0000-0000DC0D0000}"/>
    <cellStyle name="Normal 19 8 3" xfId="5349" xr:uid="{00000000-0005-0000-0000-0000DD0D0000}"/>
    <cellStyle name="Normal 19 9" xfId="2006" xr:uid="{00000000-0005-0000-0000-0000DE0D0000}"/>
    <cellStyle name="Normal 19 9 2" xfId="3916" xr:uid="{00000000-0005-0000-0000-0000DF0D0000}"/>
    <cellStyle name="Normal 19 9 2 2" xfId="5923" xr:uid="{00000000-0005-0000-0000-0000E00D0000}"/>
    <cellStyle name="Normal 19 9 2 3" xfId="6346" xr:uid="{00000000-0005-0000-0000-0000E10D0000}"/>
    <cellStyle name="Normal 19_AVANCE PROTECCIÓN" xfId="2007" xr:uid="{00000000-0005-0000-0000-0000E20D0000}"/>
    <cellStyle name="Normal 2" xfId="2008" xr:uid="{00000000-0005-0000-0000-0000E30D0000}"/>
    <cellStyle name="Normal 2 10" xfId="2009" xr:uid="{00000000-0005-0000-0000-0000E40D0000}"/>
    <cellStyle name="Normal 2 10 2" xfId="5351" xr:uid="{00000000-0005-0000-0000-0000E50D0000}"/>
    <cellStyle name="Normal 2 11" xfId="5884" xr:uid="{00000000-0005-0000-0000-0000E60D0000}"/>
    <cellStyle name="Normal 2 15" xfId="2010" xr:uid="{00000000-0005-0000-0000-0000E70D0000}"/>
    <cellStyle name="Normal 2 15 2" xfId="5352" xr:uid="{00000000-0005-0000-0000-0000E80D0000}"/>
    <cellStyle name="Normal 2 16" xfId="2011" xr:uid="{00000000-0005-0000-0000-0000E90D0000}"/>
    <cellStyle name="Normal 2 16 2" xfId="5353" xr:uid="{00000000-0005-0000-0000-0000EA0D0000}"/>
    <cellStyle name="Normal 2 18" xfId="2012" xr:uid="{00000000-0005-0000-0000-0000EB0D0000}"/>
    <cellStyle name="Normal 2 18 2" xfId="5354" xr:uid="{00000000-0005-0000-0000-0000EC0D0000}"/>
    <cellStyle name="Normal 2 2" xfId="2013" xr:uid="{00000000-0005-0000-0000-0000ED0D0000}"/>
    <cellStyle name="Normal 2 2 2" xfId="2014" xr:uid="{00000000-0005-0000-0000-0000EE0D0000}"/>
    <cellStyle name="Normal 2 2 2 2" xfId="5356" xr:uid="{00000000-0005-0000-0000-0000EF0D0000}"/>
    <cellStyle name="Normal 2 2 3" xfId="2015" xr:uid="{00000000-0005-0000-0000-0000F00D0000}"/>
    <cellStyle name="Normal 2 2 3 2" xfId="5357" xr:uid="{00000000-0005-0000-0000-0000F10D0000}"/>
    <cellStyle name="Normal 2 2 4" xfId="5355" xr:uid="{00000000-0005-0000-0000-0000F20D0000}"/>
    <cellStyle name="Normal 2 2_Hoja2" xfId="2016" xr:uid="{00000000-0005-0000-0000-0000F30D0000}"/>
    <cellStyle name="Normal 2 3" xfId="2017" xr:uid="{00000000-0005-0000-0000-0000F40D0000}"/>
    <cellStyle name="Normal 2 3 2" xfId="2018" xr:uid="{00000000-0005-0000-0000-0000F50D0000}"/>
    <cellStyle name="Normal 2 3 2 2" xfId="5359" xr:uid="{00000000-0005-0000-0000-0000F60D0000}"/>
    <cellStyle name="Normal 2 3 3" xfId="5358" xr:uid="{00000000-0005-0000-0000-0000F70D0000}"/>
    <cellStyle name="Normal 2 4" xfId="2019" xr:uid="{00000000-0005-0000-0000-0000F80D0000}"/>
    <cellStyle name="Normal 2 4 10" xfId="3917" xr:uid="{00000000-0005-0000-0000-0000F90D0000}"/>
    <cellStyle name="Normal 2 4 2" xfId="2020" xr:uid="{00000000-0005-0000-0000-0000FA0D0000}"/>
    <cellStyle name="Normal 2 4 3" xfId="2021" xr:uid="{00000000-0005-0000-0000-0000FB0D0000}"/>
    <cellStyle name="Normal 2 4 4" xfId="2022" xr:uid="{00000000-0005-0000-0000-0000FC0D0000}"/>
    <cellStyle name="Normal 2 4 5" xfId="2023" xr:uid="{00000000-0005-0000-0000-0000FD0D0000}"/>
    <cellStyle name="Normal 2 4 5 2" xfId="2024" xr:uid="{00000000-0005-0000-0000-0000FE0D0000}"/>
    <cellStyle name="Normal 2 4 5 2 2" xfId="3919" xr:uid="{00000000-0005-0000-0000-0000FF0D0000}"/>
    <cellStyle name="Normal 2 4 5 2 3" xfId="5360" xr:uid="{00000000-0005-0000-0000-0000000E0000}"/>
    <cellStyle name="Normal 2 4 5 3" xfId="2025" xr:uid="{00000000-0005-0000-0000-0000010E0000}"/>
    <cellStyle name="Normal 2 4 5 4" xfId="2026" xr:uid="{00000000-0005-0000-0000-0000020E0000}"/>
    <cellStyle name="Normal 2 4 5 4 2" xfId="3920" xr:uid="{00000000-0005-0000-0000-0000030E0000}"/>
    <cellStyle name="Normal 2 4 5 4 3" xfId="5361" xr:uid="{00000000-0005-0000-0000-0000040E0000}"/>
    <cellStyle name="Normal 2 4 5 5" xfId="2027" xr:uid="{00000000-0005-0000-0000-0000050E0000}"/>
    <cellStyle name="Normal 2 4 5 5 2" xfId="3921" xr:uid="{00000000-0005-0000-0000-0000060E0000}"/>
    <cellStyle name="Normal 2 4 5 6" xfId="3918" xr:uid="{00000000-0005-0000-0000-0000070E0000}"/>
    <cellStyle name="Normal 2 4 5_INST $" xfId="2028" xr:uid="{00000000-0005-0000-0000-0000080E0000}"/>
    <cellStyle name="Normal 2 4 6" xfId="2029" xr:uid="{00000000-0005-0000-0000-0000090E0000}"/>
    <cellStyle name="Normal 2 4 6 2" xfId="2030" xr:uid="{00000000-0005-0000-0000-00000A0E0000}"/>
    <cellStyle name="Normal 2 4 6 2 2" xfId="3923" xr:uid="{00000000-0005-0000-0000-00000B0E0000}"/>
    <cellStyle name="Normal 2 4 6 2 3" xfId="5362" xr:uid="{00000000-0005-0000-0000-00000C0E0000}"/>
    <cellStyle name="Normal 2 4 6 3" xfId="2031" xr:uid="{00000000-0005-0000-0000-00000D0E0000}"/>
    <cellStyle name="Normal 2 4 6 4" xfId="2032" xr:uid="{00000000-0005-0000-0000-00000E0E0000}"/>
    <cellStyle name="Normal 2 4 6 4 2" xfId="3924" xr:uid="{00000000-0005-0000-0000-00000F0E0000}"/>
    <cellStyle name="Normal 2 4 6 4 3" xfId="5363" xr:uid="{00000000-0005-0000-0000-0000100E0000}"/>
    <cellStyle name="Normal 2 4 6 5" xfId="2033" xr:uid="{00000000-0005-0000-0000-0000110E0000}"/>
    <cellStyle name="Normal 2 4 6 5 2" xfId="3925" xr:uid="{00000000-0005-0000-0000-0000120E0000}"/>
    <cellStyle name="Normal 2 4 6 6" xfId="3922" xr:uid="{00000000-0005-0000-0000-0000130E0000}"/>
    <cellStyle name="Normal 2 4 6_INST $" xfId="2034" xr:uid="{00000000-0005-0000-0000-0000140E0000}"/>
    <cellStyle name="Normal 2 4 7" xfId="2035" xr:uid="{00000000-0005-0000-0000-0000150E0000}"/>
    <cellStyle name="Normal 2 4 7 2" xfId="3926" xr:uid="{00000000-0005-0000-0000-0000160E0000}"/>
    <cellStyle name="Normal 2 4 7 3" xfId="5364" xr:uid="{00000000-0005-0000-0000-0000170E0000}"/>
    <cellStyle name="Normal 2 4 8" xfId="2036" xr:uid="{00000000-0005-0000-0000-0000180E0000}"/>
    <cellStyle name="Normal 2 4 8 2" xfId="3927" xr:uid="{00000000-0005-0000-0000-0000190E0000}"/>
    <cellStyle name="Normal 2 4 8 3" xfId="5365" xr:uid="{00000000-0005-0000-0000-00001A0E0000}"/>
    <cellStyle name="Normal 2 4 9" xfId="2037" xr:uid="{00000000-0005-0000-0000-00001B0E0000}"/>
    <cellStyle name="Normal 2 4 9 2" xfId="3928" xr:uid="{00000000-0005-0000-0000-00001C0E0000}"/>
    <cellStyle name="Normal 2 4_AVANCE PROTECCIÓN" xfId="2038" xr:uid="{00000000-0005-0000-0000-00001D0E0000}"/>
    <cellStyle name="Normal 2 5" xfId="2039" xr:uid="{00000000-0005-0000-0000-00001E0E0000}"/>
    <cellStyle name="Normal 2 5 2" xfId="2040" xr:uid="{00000000-0005-0000-0000-00001F0E0000}"/>
    <cellStyle name="Normal 2 5 2 2" xfId="2041" xr:uid="{00000000-0005-0000-0000-0000200E0000}"/>
    <cellStyle name="Normal 2 5 2 2 2" xfId="5368" xr:uid="{00000000-0005-0000-0000-0000210E0000}"/>
    <cellStyle name="Normal 2 5 2 3" xfId="5367" xr:uid="{00000000-0005-0000-0000-0000220E0000}"/>
    <cellStyle name="Normal 2 5 3" xfId="2042" xr:uid="{00000000-0005-0000-0000-0000230E0000}"/>
    <cellStyle name="Normal 2 5 3 2" xfId="2043" xr:uid="{00000000-0005-0000-0000-0000240E0000}"/>
    <cellStyle name="Normal 2 5 3 2 2" xfId="5370" xr:uid="{00000000-0005-0000-0000-0000250E0000}"/>
    <cellStyle name="Normal 2 5 3 3" xfId="5369" xr:uid="{00000000-0005-0000-0000-0000260E0000}"/>
    <cellStyle name="Normal 2 5 4" xfId="2044" xr:uid="{00000000-0005-0000-0000-0000270E0000}"/>
    <cellStyle name="Normal 2 5 4 2" xfId="5371" xr:uid="{00000000-0005-0000-0000-0000280E0000}"/>
    <cellStyle name="Normal 2 5 5" xfId="5366" xr:uid="{00000000-0005-0000-0000-0000290E0000}"/>
    <cellStyle name="Normal 2 5_AVANCE TOTAL" xfId="2045" xr:uid="{00000000-0005-0000-0000-00002A0E0000}"/>
    <cellStyle name="Normal 2 6" xfId="2046" xr:uid="{00000000-0005-0000-0000-00002B0E0000}"/>
    <cellStyle name="Normal 2 6 2" xfId="5372" xr:uid="{00000000-0005-0000-0000-00002C0E0000}"/>
    <cellStyle name="Normal 2 7" xfId="2047" xr:uid="{00000000-0005-0000-0000-00002D0E0000}"/>
    <cellStyle name="Normal 2 7 2" xfId="5373" xr:uid="{00000000-0005-0000-0000-00002E0E0000}"/>
    <cellStyle name="Normal 2 8" xfId="2048" xr:uid="{00000000-0005-0000-0000-00002F0E0000}"/>
    <cellStyle name="Normal 2 8 2" xfId="3929" xr:uid="{00000000-0005-0000-0000-0000300E0000}"/>
    <cellStyle name="Normal 2 8 3" xfId="5374" xr:uid="{00000000-0005-0000-0000-0000310E0000}"/>
    <cellStyle name="Normal 2 9" xfId="5350" xr:uid="{00000000-0005-0000-0000-0000320E0000}"/>
    <cellStyle name="Normal 2_AVANCE TOTAL" xfId="2049" xr:uid="{00000000-0005-0000-0000-0000330E0000}"/>
    <cellStyle name="Normal 20" xfId="2050" xr:uid="{00000000-0005-0000-0000-0000340E0000}"/>
    <cellStyle name="Normal 20 10" xfId="3930" xr:uid="{00000000-0005-0000-0000-0000350E0000}"/>
    <cellStyle name="Normal 20 10 2" xfId="5924" xr:uid="{00000000-0005-0000-0000-0000360E0000}"/>
    <cellStyle name="Normal 20 10 3" xfId="6347" xr:uid="{00000000-0005-0000-0000-0000370E0000}"/>
    <cellStyle name="Normal 20 2" xfId="2051" xr:uid="{00000000-0005-0000-0000-0000380E0000}"/>
    <cellStyle name="Normal 20 2 2" xfId="2052" xr:uid="{00000000-0005-0000-0000-0000390E0000}"/>
    <cellStyle name="Normal 20 2 2 2" xfId="2053" xr:uid="{00000000-0005-0000-0000-00003A0E0000}"/>
    <cellStyle name="Normal 20 2 2_Listado_web" xfId="2054" xr:uid="{00000000-0005-0000-0000-00003B0E0000}"/>
    <cellStyle name="Normal 20 2 3" xfId="2055" xr:uid="{00000000-0005-0000-0000-00003C0E0000}"/>
    <cellStyle name="Normal 20 2_Hoja2" xfId="2056" xr:uid="{00000000-0005-0000-0000-00003D0E0000}"/>
    <cellStyle name="Normal 20 3" xfId="2057" xr:uid="{00000000-0005-0000-0000-00003E0E0000}"/>
    <cellStyle name="Normal 20 3 2" xfId="2058" xr:uid="{00000000-0005-0000-0000-00003F0E0000}"/>
    <cellStyle name="Normal 20 3_Listado_web" xfId="2059" xr:uid="{00000000-0005-0000-0000-0000400E0000}"/>
    <cellStyle name="Normal 20 4" xfId="2060" xr:uid="{00000000-0005-0000-0000-0000410E0000}"/>
    <cellStyle name="Normal 20 4 2" xfId="2061" xr:uid="{00000000-0005-0000-0000-0000420E0000}"/>
    <cellStyle name="Normal 20 4_Listado_web" xfId="2062" xr:uid="{00000000-0005-0000-0000-0000430E0000}"/>
    <cellStyle name="Normal 20 5" xfId="2063" xr:uid="{00000000-0005-0000-0000-0000440E0000}"/>
    <cellStyle name="Normal 20 5 2" xfId="2064" xr:uid="{00000000-0005-0000-0000-0000450E0000}"/>
    <cellStyle name="Normal 20 5 2 2" xfId="3932" xr:uid="{00000000-0005-0000-0000-0000460E0000}"/>
    <cellStyle name="Normal 20 5 2 2 2" xfId="5926" xr:uid="{00000000-0005-0000-0000-0000470E0000}"/>
    <cellStyle name="Normal 20 5 2 2 3" xfId="6349" xr:uid="{00000000-0005-0000-0000-0000480E0000}"/>
    <cellStyle name="Normal 20 5 2 3" xfId="5375" xr:uid="{00000000-0005-0000-0000-0000490E0000}"/>
    <cellStyle name="Normal 20 5 3" xfId="2065" xr:uid="{00000000-0005-0000-0000-00004A0E0000}"/>
    <cellStyle name="Normal 20 5 3 2" xfId="3933" xr:uid="{00000000-0005-0000-0000-00004B0E0000}"/>
    <cellStyle name="Normal 20 5 4" xfId="2066" xr:uid="{00000000-0005-0000-0000-00004C0E0000}"/>
    <cellStyle name="Normal 20 5 4 2" xfId="3934" xr:uid="{00000000-0005-0000-0000-00004D0E0000}"/>
    <cellStyle name="Normal 20 5 4 2 2" xfId="5927" xr:uid="{00000000-0005-0000-0000-00004E0E0000}"/>
    <cellStyle name="Normal 20 5 4 2 3" xfId="6351" xr:uid="{00000000-0005-0000-0000-00004F0E0000}"/>
    <cellStyle name="Normal 20 5 4 3" xfId="5376" xr:uid="{00000000-0005-0000-0000-0000500E0000}"/>
    <cellStyle name="Normal 20 5 5" xfId="2067" xr:uid="{00000000-0005-0000-0000-0000510E0000}"/>
    <cellStyle name="Normal 20 5 5 2" xfId="3935" xr:uid="{00000000-0005-0000-0000-0000520E0000}"/>
    <cellStyle name="Normal 20 5 5 2 2" xfId="5928" xr:uid="{00000000-0005-0000-0000-0000530E0000}"/>
    <cellStyle name="Normal 20 5 5 2 3" xfId="6352" xr:uid="{00000000-0005-0000-0000-0000540E0000}"/>
    <cellStyle name="Normal 20 5 6" xfId="3931" xr:uid="{00000000-0005-0000-0000-0000550E0000}"/>
    <cellStyle name="Normal 20 5 6 2" xfId="5925" xr:uid="{00000000-0005-0000-0000-0000560E0000}"/>
    <cellStyle name="Normal 20 5 6 3" xfId="6348" xr:uid="{00000000-0005-0000-0000-0000570E0000}"/>
    <cellStyle name="Normal 20 5_INST $" xfId="2068" xr:uid="{00000000-0005-0000-0000-0000580E0000}"/>
    <cellStyle name="Normal 20 6" xfId="2069" xr:uid="{00000000-0005-0000-0000-0000590E0000}"/>
    <cellStyle name="Normal 20 6 2" xfId="2070" xr:uid="{00000000-0005-0000-0000-00005A0E0000}"/>
    <cellStyle name="Normal 20 6 2 2" xfId="3937" xr:uid="{00000000-0005-0000-0000-00005B0E0000}"/>
    <cellStyle name="Normal 20 6 2 2 2" xfId="5930" xr:uid="{00000000-0005-0000-0000-00005C0E0000}"/>
    <cellStyle name="Normal 20 6 2 2 3" xfId="6354" xr:uid="{00000000-0005-0000-0000-00005D0E0000}"/>
    <cellStyle name="Normal 20 6 2 3" xfId="5377" xr:uid="{00000000-0005-0000-0000-00005E0E0000}"/>
    <cellStyle name="Normal 20 6 3" xfId="2071" xr:uid="{00000000-0005-0000-0000-00005F0E0000}"/>
    <cellStyle name="Normal 20 6 3 2" xfId="3938" xr:uid="{00000000-0005-0000-0000-0000600E0000}"/>
    <cellStyle name="Normal 20 6 4" xfId="2072" xr:uid="{00000000-0005-0000-0000-0000610E0000}"/>
    <cellStyle name="Normal 20 6 4 2" xfId="3939" xr:uid="{00000000-0005-0000-0000-0000620E0000}"/>
    <cellStyle name="Normal 20 6 4 2 2" xfId="5931" xr:uid="{00000000-0005-0000-0000-0000630E0000}"/>
    <cellStyle name="Normal 20 6 4 2 3" xfId="6355" xr:uid="{00000000-0005-0000-0000-0000640E0000}"/>
    <cellStyle name="Normal 20 6 4 3" xfId="5378" xr:uid="{00000000-0005-0000-0000-0000650E0000}"/>
    <cellStyle name="Normal 20 6 5" xfId="2073" xr:uid="{00000000-0005-0000-0000-0000660E0000}"/>
    <cellStyle name="Normal 20 6 5 2" xfId="3940" xr:uid="{00000000-0005-0000-0000-0000670E0000}"/>
    <cellStyle name="Normal 20 6 5 2 2" xfId="5932" xr:uid="{00000000-0005-0000-0000-0000680E0000}"/>
    <cellStyle name="Normal 20 6 5 2 3" xfId="6356" xr:uid="{00000000-0005-0000-0000-0000690E0000}"/>
    <cellStyle name="Normal 20 6 6" xfId="3936" xr:uid="{00000000-0005-0000-0000-00006A0E0000}"/>
    <cellStyle name="Normal 20 6 6 2" xfId="5929" xr:uid="{00000000-0005-0000-0000-00006B0E0000}"/>
    <cellStyle name="Normal 20 6 6 3" xfId="6353" xr:uid="{00000000-0005-0000-0000-00006C0E0000}"/>
    <cellStyle name="Normal 20 6_INST $" xfId="2074" xr:uid="{00000000-0005-0000-0000-00006D0E0000}"/>
    <cellStyle name="Normal 20 7" xfId="2075" xr:uid="{00000000-0005-0000-0000-00006E0E0000}"/>
    <cellStyle name="Normal 20 7 2" xfId="3941" xr:uid="{00000000-0005-0000-0000-00006F0E0000}"/>
    <cellStyle name="Normal 20 7 2 2" xfId="5933" xr:uid="{00000000-0005-0000-0000-0000700E0000}"/>
    <cellStyle name="Normal 20 7 2 3" xfId="6357" xr:uid="{00000000-0005-0000-0000-0000710E0000}"/>
    <cellStyle name="Normal 20 7 3" xfId="5379" xr:uid="{00000000-0005-0000-0000-0000720E0000}"/>
    <cellStyle name="Normal 20 8" xfId="2076" xr:uid="{00000000-0005-0000-0000-0000730E0000}"/>
    <cellStyle name="Normal 20 8 2" xfId="3942" xr:uid="{00000000-0005-0000-0000-0000740E0000}"/>
    <cellStyle name="Normal 20 8 2 2" xfId="5934" xr:uid="{00000000-0005-0000-0000-0000750E0000}"/>
    <cellStyle name="Normal 20 8 2 3" xfId="6358" xr:uid="{00000000-0005-0000-0000-0000760E0000}"/>
    <cellStyle name="Normal 20 8 3" xfId="5380" xr:uid="{00000000-0005-0000-0000-0000770E0000}"/>
    <cellStyle name="Normal 20 9" xfId="2077" xr:uid="{00000000-0005-0000-0000-0000780E0000}"/>
    <cellStyle name="Normal 20 9 2" xfId="3943" xr:uid="{00000000-0005-0000-0000-0000790E0000}"/>
    <cellStyle name="Normal 20 9 2 2" xfId="5935" xr:uid="{00000000-0005-0000-0000-00007A0E0000}"/>
    <cellStyle name="Normal 20 9 2 3" xfId="6359" xr:uid="{00000000-0005-0000-0000-00007B0E0000}"/>
    <cellStyle name="Normal 20_AVANCE PROTECCIÓN" xfId="2078" xr:uid="{00000000-0005-0000-0000-00007C0E0000}"/>
    <cellStyle name="Normal 21" xfId="2079" xr:uid="{00000000-0005-0000-0000-00007D0E0000}"/>
    <cellStyle name="Normal 21 10" xfId="2080" xr:uid="{00000000-0005-0000-0000-00007E0E0000}"/>
    <cellStyle name="Normal 21 10 2" xfId="3945" xr:uid="{00000000-0005-0000-0000-00007F0E0000}"/>
    <cellStyle name="Normal 21 10 2 2" xfId="5937" xr:uid="{00000000-0005-0000-0000-0000800E0000}"/>
    <cellStyle name="Normal 21 10 2 3" xfId="6361" xr:uid="{00000000-0005-0000-0000-0000810E0000}"/>
    <cellStyle name="Normal 21 10 3" xfId="5381" xr:uid="{00000000-0005-0000-0000-0000820E0000}"/>
    <cellStyle name="Normal 21 11" xfId="2081" xr:uid="{00000000-0005-0000-0000-0000830E0000}"/>
    <cellStyle name="Normal 21 11 2" xfId="3946" xr:uid="{00000000-0005-0000-0000-0000840E0000}"/>
    <cellStyle name="Normal 21 11 2 2" xfId="5938" xr:uid="{00000000-0005-0000-0000-0000850E0000}"/>
    <cellStyle name="Normal 21 11 2 3" xfId="6362" xr:uid="{00000000-0005-0000-0000-0000860E0000}"/>
    <cellStyle name="Normal 21 12" xfId="2082" xr:uid="{00000000-0005-0000-0000-0000870E0000}"/>
    <cellStyle name="Normal 21 12 2" xfId="3947" xr:uid="{00000000-0005-0000-0000-0000880E0000}"/>
    <cellStyle name="Normal 21 12 2 2" xfId="5939" xr:uid="{00000000-0005-0000-0000-0000890E0000}"/>
    <cellStyle name="Normal 21 12 2 3" xfId="6363" xr:uid="{00000000-0005-0000-0000-00008A0E0000}"/>
    <cellStyle name="Normal 21 13" xfId="3944" xr:uid="{00000000-0005-0000-0000-00008B0E0000}"/>
    <cellStyle name="Normal 21 13 2" xfId="5936" xr:uid="{00000000-0005-0000-0000-00008C0E0000}"/>
    <cellStyle name="Normal 21 13 3" xfId="6360" xr:uid="{00000000-0005-0000-0000-00008D0E0000}"/>
    <cellStyle name="Normal 21 2" xfId="2083" xr:uid="{00000000-0005-0000-0000-00008E0E0000}"/>
    <cellStyle name="Normal 21 2 10" xfId="3948" xr:uid="{00000000-0005-0000-0000-00008F0E0000}"/>
    <cellStyle name="Normal 21 2 10 2" xfId="5940" xr:uid="{00000000-0005-0000-0000-0000900E0000}"/>
    <cellStyle name="Normal 21 2 10 3" xfId="6364" xr:uid="{00000000-0005-0000-0000-0000910E0000}"/>
    <cellStyle name="Normal 21 2 2" xfId="2084" xr:uid="{00000000-0005-0000-0000-0000920E0000}"/>
    <cellStyle name="Normal 21 2 2 2" xfId="2085" xr:uid="{00000000-0005-0000-0000-0000930E0000}"/>
    <cellStyle name="Normal 21 2 2 2 2" xfId="2086" xr:uid="{00000000-0005-0000-0000-0000940E0000}"/>
    <cellStyle name="Normal 21 2 2 2_Listado_web" xfId="2087" xr:uid="{00000000-0005-0000-0000-0000950E0000}"/>
    <cellStyle name="Normal 21 2 2 3" xfId="2088" xr:uid="{00000000-0005-0000-0000-0000960E0000}"/>
    <cellStyle name="Normal 21 2 2_Hoja2" xfId="2089" xr:uid="{00000000-0005-0000-0000-0000970E0000}"/>
    <cellStyle name="Normal 21 2 3" xfId="2090" xr:uid="{00000000-0005-0000-0000-0000980E0000}"/>
    <cellStyle name="Normal 21 2 3 2" xfId="2091" xr:uid="{00000000-0005-0000-0000-0000990E0000}"/>
    <cellStyle name="Normal 21 2 3_Listado_web" xfId="2092" xr:uid="{00000000-0005-0000-0000-00009A0E0000}"/>
    <cellStyle name="Normal 21 2 4" xfId="2093" xr:uid="{00000000-0005-0000-0000-00009B0E0000}"/>
    <cellStyle name="Normal 21 2 4 2" xfId="2094" xr:uid="{00000000-0005-0000-0000-00009C0E0000}"/>
    <cellStyle name="Normal 21 2 4_Listado_web" xfId="2095" xr:uid="{00000000-0005-0000-0000-00009D0E0000}"/>
    <cellStyle name="Normal 21 2 5" xfId="2096" xr:uid="{00000000-0005-0000-0000-00009E0E0000}"/>
    <cellStyle name="Normal 21 2 5 2" xfId="2097" xr:uid="{00000000-0005-0000-0000-00009F0E0000}"/>
    <cellStyle name="Normal 21 2 5 2 2" xfId="3950" xr:uid="{00000000-0005-0000-0000-0000A00E0000}"/>
    <cellStyle name="Normal 21 2 5 2 2 2" xfId="5942" xr:uid="{00000000-0005-0000-0000-0000A10E0000}"/>
    <cellStyle name="Normal 21 2 5 2 2 3" xfId="6366" xr:uid="{00000000-0005-0000-0000-0000A20E0000}"/>
    <cellStyle name="Normal 21 2 5 2 3" xfId="5382" xr:uid="{00000000-0005-0000-0000-0000A30E0000}"/>
    <cellStyle name="Normal 21 2 5 3" xfId="2098" xr:uid="{00000000-0005-0000-0000-0000A40E0000}"/>
    <cellStyle name="Normal 21 2 5 3 2" xfId="3951" xr:uid="{00000000-0005-0000-0000-0000A50E0000}"/>
    <cellStyle name="Normal 21 2 5 4" xfId="2099" xr:uid="{00000000-0005-0000-0000-0000A60E0000}"/>
    <cellStyle name="Normal 21 2 5 4 2" xfId="3952" xr:uid="{00000000-0005-0000-0000-0000A70E0000}"/>
    <cellStyle name="Normal 21 2 5 4 2 2" xfId="5943" xr:uid="{00000000-0005-0000-0000-0000A80E0000}"/>
    <cellStyle name="Normal 21 2 5 4 2 3" xfId="6367" xr:uid="{00000000-0005-0000-0000-0000A90E0000}"/>
    <cellStyle name="Normal 21 2 5 4 3" xfId="5383" xr:uid="{00000000-0005-0000-0000-0000AA0E0000}"/>
    <cellStyle name="Normal 21 2 5 5" xfId="2100" xr:uid="{00000000-0005-0000-0000-0000AB0E0000}"/>
    <cellStyle name="Normal 21 2 5 5 2" xfId="3953" xr:uid="{00000000-0005-0000-0000-0000AC0E0000}"/>
    <cellStyle name="Normal 21 2 5 5 2 2" xfId="5944" xr:uid="{00000000-0005-0000-0000-0000AD0E0000}"/>
    <cellStyle name="Normal 21 2 5 5 2 3" xfId="6368" xr:uid="{00000000-0005-0000-0000-0000AE0E0000}"/>
    <cellStyle name="Normal 21 2 5 6" xfId="3949" xr:uid="{00000000-0005-0000-0000-0000AF0E0000}"/>
    <cellStyle name="Normal 21 2 5 6 2" xfId="5941" xr:uid="{00000000-0005-0000-0000-0000B00E0000}"/>
    <cellStyle name="Normal 21 2 5 6 3" xfId="6365" xr:uid="{00000000-0005-0000-0000-0000B10E0000}"/>
    <cellStyle name="Normal 21 2 5_INST $" xfId="2101" xr:uid="{00000000-0005-0000-0000-0000B20E0000}"/>
    <cellStyle name="Normal 21 2 6" xfId="2102" xr:uid="{00000000-0005-0000-0000-0000B30E0000}"/>
    <cellStyle name="Normal 21 2 6 2" xfId="2103" xr:uid="{00000000-0005-0000-0000-0000B40E0000}"/>
    <cellStyle name="Normal 21 2 6 2 2" xfId="3955" xr:uid="{00000000-0005-0000-0000-0000B50E0000}"/>
    <cellStyle name="Normal 21 2 6 2 2 2" xfId="5946" xr:uid="{00000000-0005-0000-0000-0000B60E0000}"/>
    <cellStyle name="Normal 21 2 6 2 2 3" xfId="6370" xr:uid="{00000000-0005-0000-0000-0000B70E0000}"/>
    <cellStyle name="Normal 21 2 6 2 3" xfId="5384" xr:uid="{00000000-0005-0000-0000-0000B80E0000}"/>
    <cellStyle name="Normal 21 2 6 3" xfId="2104" xr:uid="{00000000-0005-0000-0000-0000B90E0000}"/>
    <cellStyle name="Normal 21 2 6 3 2" xfId="3956" xr:uid="{00000000-0005-0000-0000-0000BA0E0000}"/>
    <cellStyle name="Normal 21 2 6 4" xfId="2105" xr:uid="{00000000-0005-0000-0000-0000BB0E0000}"/>
    <cellStyle name="Normal 21 2 6 4 2" xfId="3957" xr:uid="{00000000-0005-0000-0000-0000BC0E0000}"/>
    <cellStyle name="Normal 21 2 6 4 2 2" xfId="5947" xr:uid="{00000000-0005-0000-0000-0000BD0E0000}"/>
    <cellStyle name="Normal 21 2 6 4 2 3" xfId="6371" xr:uid="{00000000-0005-0000-0000-0000BE0E0000}"/>
    <cellStyle name="Normal 21 2 6 4 3" xfId="5385" xr:uid="{00000000-0005-0000-0000-0000BF0E0000}"/>
    <cellStyle name="Normal 21 2 6 5" xfId="2106" xr:uid="{00000000-0005-0000-0000-0000C00E0000}"/>
    <cellStyle name="Normal 21 2 6 5 2" xfId="3958" xr:uid="{00000000-0005-0000-0000-0000C10E0000}"/>
    <cellStyle name="Normal 21 2 6 5 2 2" xfId="5948" xr:uid="{00000000-0005-0000-0000-0000C20E0000}"/>
    <cellStyle name="Normal 21 2 6 5 2 3" xfId="6372" xr:uid="{00000000-0005-0000-0000-0000C30E0000}"/>
    <cellStyle name="Normal 21 2 6 6" xfId="3954" xr:uid="{00000000-0005-0000-0000-0000C40E0000}"/>
    <cellStyle name="Normal 21 2 6 6 2" xfId="5945" xr:uid="{00000000-0005-0000-0000-0000C50E0000}"/>
    <cellStyle name="Normal 21 2 6 6 3" xfId="6369" xr:uid="{00000000-0005-0000-0000-0000C60E0000}"/>
    <cellStyle name="Normal 21 2 6_INST $" xfId="2107" xr:uid="{00000000-0005-0000-0000-0000C70E0000}"/>
    <cellStyle name="Normal 21 2 7" xfId="2108" xr:uid="{00000000-0005-0000-0000-0000C80E0000}"/>
    <cellStyle name="Normal 21 2 7 2" xfId="3959" xr:uid="{00000000-0005-0000-0000-0000C90E0000}"/>
    <cellStyle name="Normal 21 2 7 2 2" xfId="5949" xr:uid="{00000000-0005-0000-0000-0000CA0E0000}"/>
    <cellStyle name="Normal 21 2 7 2 3" xfId="6373" xr:uid="{00000000-0005-0000-0000-0000CB0E0000}"/>
    <cellStyle name="Normal 21 2 7 3" xfId="5386" xr:uid="{00000000-0005-0000-0000-0000CC0E0000}"/>
    <cellStyle name="Normal 21 2 8" xfId="2109" xr:uid="{00000000-0005-0000-0000-0000CD0E0000}"/>
    <cellStyle name="Normal 21 2 8 2" xfId="3960" xr:uid="{00000000-0005-0000-0000-0000CE0E0000}"/>
    <cellStyle name="Normal 21 2 8 2 2" xfId="5950" xr:uid="{00000000-0005-0000-0000-0000CF0E0000}"/>
    <cellStyle name="Normal 21 2 8 2 3" xfId="6374" xr:uid="{00000000-0005-0000-0000-0000D00E0000}"/>
    <cellStyle name="Normal 21 2 8 3" xfId="5387" xr:uid="{00000000-0005-0000-0000-0000D10E0000}"/>
    <cellStyle name="Normal 21 2 9" xfId="2110" xr:uid="{00000000-0005-0000-0000-0000D20E0000}"/>
    <cellStyle name="Normal 21 2 9 2" xfId="3961" xr:uid="{00000000-0005-0000-0000-0000D30E0000}"/>
    <cellStyle name="Normal 21 2 9 2 2" xfId="5951" xr:uid="{00000000-0005-0000-0000-0000D40E0000}"/>
    <cellStyle name="Normal 21 2 9 2 3" xfId="6375" xr:uid="{00000000-0005-0000-0000-0000D50E0000}"/>
    <cellStyle name="Normal 21 2_AVANCE PROTECCIÓN" xfId="2111" xr:uid="{00000000-0005-0000-0000-0000D60E0000}"/>
    <cellStyle name="Normal 21 3" xfId="2112" xr:uid="{00000000-0005-0000-0000-0000D70E0000}"/>
    <cellStyle name="Normal 21 3 2" xfId="2113" xr:uid="{00000000-0005-0000-0000-0000D80E0000}"/>
    <cellStyle name="Normal 21 3 2 2" xfId="5389" xr:uid="{00000000-0005-0000-0000-0000D90E0000}"/>
    <cellStyle name="Normal 21 3 3" xfId="5388" xr:uid="{00000000-0005-0000-0000-0000DA0E0000}"/>
    <cellStyle name="Normal 21 4" xfId="2114" xr:uid="{00000000-0005-0000-0000-0000DB0E0000}"/>
    <cellStyle name="Normal 21 4 2" xfId="2115" xr:uid="{00000000-0005-0000-0000-0000DC0E0000}"/>
    <cellStyle name="Normal 21 4 2 2" xfId="2116" xr:uid="{00000000-0005-0000-0000-0000DD0E0000}"/>
    <cellStyle name="Normal 21 4 2_Listado_web" xfId="2117" xr:uid="{00000000-0005-0000-0000-0000DE0E0000}"/>
    <cellStyle name="Normal 21 4 3" xfId="2118" xr:uid="{00000000-0005-0000-0000-0000DF0E0000}"/>
    <cellStyle name="Normal 21 4_Hoja2" xfId="2119" xr:uid="{00000000-0005-0000-0000-0000E00E0000}"/>
    <cellStyle name="Normal 21 5" xfId="2120" xr:uid="{00000000-0005-0000-0000-0000E10E0000}"/>
    <cellStyle name="Normal 21 5 2" xfId="2121" xr:uid="{00000000-0005-0000-0000-0000E20E0000}"/>
    <cellStyle name="Normal 21 5_Listado_web" xfId="2122" xr:uid="{00000000-0005-0000-0000-0000E30E0000}"/>
    <cellStyle name="Normal 21 6" xfId="2123" xr:uid="{00000000-0005-0000-0000-0000E40E0000}"/>
    <cellStyle name="Normal 21 6 2" xfId="2124" xr:uid="{00000000-0005-0000-0000-0000E50E0000}"/>
    <cellStyle name="Normal 21 6_Listado_web" xfId="2125" xr:uid="{00000000-0005-0000-0000-0000E60E0000}"/>
    <cellStyle name="Normal 21 7" xfId="2126" xr:uid="{00000000-0005-0000-0000-0000E70E0000}"/>
    <cellStyle name="Normal 21 7 2" xfId="2127" xr:uid="{00000000-0005-0000-0000-0000E80E0000}"/>
    <cellStyle name="Normal 21 7 2 2" xfId="3963" xr:uid="{00000000-0005-0000-0000-0000E90E0000}"/>
    <cellStyle name="Normal 21 7 2 2 2" xfId="5953" xr:uid="{00000000-0005-0000-0000-0000EA0E0000}"/>
    <cellStyle name="Normal 21 7 2 2 3" xfId="6377" xr:uid="{00000000-0005-0000-0000-0000EB0E0000}"/>
    <cellStyle name="Normal 21 7 2 3" xfId="5390" xr:uid="{00000000-0005-0000-0000-0000EC0E0000}"/>
    <cellStyle name="Normal 21 7 3" xfId="2128" xr:uid="{00000000-0005-0000-0000-0000ED0E0000}"/>
    <cellStyle name="Normal 21 7 3 2" xfId="3964" xr:uid="{00000000-0005-0000-0000-0000EE0E0000}"/>
    <cellStyle name="Normal 21 7 4" xfId="2129" xr:uid="{00000000-0005-0000-0000-0000EF0E0000}"/>
    <cellStyle name="Normal 21 7 4 2" xfId="3965" xr:uid="{00000000-0005-0000-0000-0000F00E0000}"/>
    <cellStyle name="Normal 21 7 4 2 2" xfId="5954" xr:uid="{00000000-0005-0000-0000-0000F10E0000}"/>
    <cellStyle name="Normal 21 7 4 2 3" xfId="6378" xr:uid="{00000000-0005-0000-0000-0000F20E0000}"/>
    <cellStyle name="Normal 21 7 4 3" xfId="5391" xr:uid="{00000000-0005-0000-0000-0000F30E0000}"/>
    <cellStyle name="Normal 21 7 5" xfId="2130" xr:uid="{00000000-0005-0000-0000-0000F40E0000}"/>
    <cellStyle name="Normal 21 7 5 2" xfId="3966" xr:uid="{00000000-0005-0000-0000-0000F50E0000}"/>
    <cellStyle name="Normal 21 7 5 2 2" xfId="5955" xr:uid="{00000000-0005-0000-0000-0000F60E0000}"/>
    <cellStyle name="Normal 21 7 5 2 3" xfId="6379" xr:uid="{00000000-0005-0000-0000-0000F70E0000}"/>
    <cellStyle name="Normal 21 7 6" xfId="3962" xr:uid="{00000000-0005-0000-0000-0000F80E0000}"/>
    <cellStyle name="Normal 21 7 6 2" xfId="5952" xr:uid="{00000000-0005-0000-0000-0000F90E0000}"/>
    <cellStyle name="Normal 21 7 6 3" xfId="6376" xr:uid="{00000000-0005-0000-0000-0000FA0E0000}"/>
    <cellStyle name="Normal 21 7_INST $" xfId="2131" xr:uid="{00000000-0005-0000-0000-0000FB0E0000}"/>
    <cellStyle name="Normal 21 8" xfId="2132" xr:uid="{00000000-0005-0000-0000-0000FC0E0000}"/>
    <cellStyle name="Normal 21 8 2" xfId="2133" xr:uid="{00000000-0005-0000-0000-0000FD0E0000}"/>
    <cellStyle name="Normal 21 8 2 2" xfId="3968" xr:uid="{00000000-0005-0000-0000-0000FE0E0000}"/>
    <cellStyle name="Normal 21 8 2 2 2" xfId="5957" xr:uid="{00000000-0005-0000-0000-0000FF0E0000}"/>
    <cellStyle name="Normal 21 8 2 2 3" xfId="6381" xr:uid="{00000000-0005-0000-0000-0000000F0000}"/>
    <cellStyle name="Normal 21 8 2 3" xfId="5392" xr:uid="{00000000-0005-0000-0000-0000010F0000}"/>
    <cellStyle name="Normal 21 8 3" xfId="2134" xr:uid="{00000000-0005-0000-0000-0000020F0000}"/>
    <cellStyle name="Normal 21 8 3 2" xfId="3969" xr:uid="{00000000-0005-0000-0000-0000030F0000}"/>
    <cellStyle name="Normal 21 8 4" xfId="2135" xr:uid="{00000000-0005-0000-0000-0000040F0000}"/>
    <cellStyle name="Normal 21 8 4 2" xfId="3970" xr:uid="{00000000-0005-0000-0000-0000050F0000}"/>
    <cellStyle name="Normal 21 8 4 2 2" xfId="5958" xr:uid="{00000000-0005-0000-0000-0000060F0000}"/>
    <cellStyle name="Normal 21 8 4 2 3" xfId="6382" xr:uid="{00000000-0005-0000-0000-0000070F0000}"/>
    <cellStyle name="Normal 21 8 4 3" xfId="5393" xr:uid="{00000000-0005-0000-0000-0000080F0000}"/>
    <cellStyle name="Normal 21 8 5" xfId="2136" xr:uid="{00000000-0005-0000-0000-0000090F0000}"/>
    <cellStyle name="Normal 21 8 5 2" xfId="3971" xr:uid="{00000000-0005-0000-0000-00000A0F0000}"/>
    <cellStyle name="Normal 21 8 5 2 2" xfId="5959" xr:uid="{00000000-0005-0000-0000-00000B0F0000}"/>
    <cellStyle name="Normal 21 8 5 2 3" xfId="6383" xr:uid="{00000000-0005-0000-0000-00000C0F0000}"/>
    <cellStyle name="Normal 21 8 6" xfId="3967" xr:uid="{00000000-0005-0000-0000-00000D0F0000}"/>
    <cellStyle name="Normal 21 8 6 2" xfId="5956" xr:uid="{00000000-0005-0000-0000-00000E0F0000}"/>
    <cellStyle name="Normal 21 8 6 3" xfId="6380" xr:uid="{00000000-0005-0000-0000-00000F0F0000}"/>
    <cellStyle name="Normal 21 8_INST $" xfId="2137" xr:uid="{00000000-0005-0000-0000-0000100F0000}"/>
    <cellStyle name="Normal 21 9" xfId="2138" xr:uid="{00000000-0005-0000-0000-0000110F0000}"/>
    <cellStyle name="Normal 21 9 2" xfId="3972" xr:uid="{00000000-0005-0000-0000-0000120F0000}"/>
    <cellStyle name="Normal 21 9 2 2" xfId="5960" xr:uid="{00000000-0005-0000-0000-0000130F0000}"/>
    <cellStyle name="Normal 21 9 2 3" xfId="6384" xr:uid="{00000000-0005-0000-0000-0000140F0000}"/>
    <cellStyle name="Normal 21 9 3" xfId="5394" xr:uid="{00000000-0005-0000-0000-0000150F0000}"/>
    <cellStyle name="Normal 21_AVANCE JUSTICIA JUVENIL" xfId="2139" xr:uid="{00000000-0005-0000-0000-0000160F0000}"/>
    <cellStyle name="Normal 22" xfId="2140" xr:uid="{00000000-0005-0000-0000-0000170F0000}"/>
    <cellStyle name="Normal 22 10" xfId="2141" xr:uid="{00000000-0005-0000-0000-0000180F0000}"/>
    <cellStyle name="Normal 22 10 2" xfId="3974" xr:uid="{00000000-0005-0000-0000-0000190F0000}"/>
    <cellStyle name="Normal 22 10 2 2" xfId="5962" xr:uid="{00000000-0005-0000-0000-00001A0F0000}"/>
    <cellStyle name="Normal 22 10 2 3" xfId="6386" xr:uid="{00000000-0005-0000-0000-00001B0F0000}"/>
    <cellStyle name="Normal 22 11" xfId="3973" xr:uid="{00000000-0005-0000-0000-00001C0F0000}"/>
    <cellStyle name="Normal 22 11 2" xfId="5961" xr:uid="{00000000-0005-0000-0000-00001D0F0000}"/>
    <cellStyle name="Normal 22 11 3" xfId="6385" xr:uid="{00000000-0005-0000-0000-00001E0F0000}"/>
    <cellStyle name="Normal 22 2" xfId="2142" xr:uid="{00000000-0005-0000-0000-00001F0F0000}"/>
    <cellStyle name="Normal 22 2 2" xfId="2143" xr:uid="{00000000-0005-0000-0000-0000200F0000}"/>
    <cellStyle name="Normal 22 2 2 2" xfId="2144" xr:uid="{00000000-0005-0000-0000-0000210F0000}"/>
    <cellStyle name="Normal 22 2 2_Listado_web" xfId="2145" xr:uid="{00000000-0005-0000-0000-0000220F0000}"/>
    <cellStyle name="Normal 22 2 3" xfId="2146" xr:uid="{00000000-0005-0000-0000-0000230F0000}"/>
    <cellStyle name="Normal 22 2_Hoja2" xfId="2147" xr:uid="{00000000-0005-0000-0000-0000240F0000}"/>
    <cellStyle name="Normal 22 3" xfId="2148" xr:uid="{00000000-0005-0000-0000-0000250F0000}"/>
    <cellStyle name="Normal 22 3 2" xfId="2149" xr:uid="{00000000-0005-0000-0000-0000260F0000}"/>
    <cellStyle name="Normal 22 3_Listado_web" xfId="2150" xr:uid="{00000000-0005-0000-0000-0000270F0000}"/>
    <cellStyle name="Normal 22 4" xfId="2151" xr:uid="{00000000-0005-0000-0000-0000280F0000}"/>
    <cellStyle name="Normal 22 4 2" xfId="2152" xr:uid="{00000000-0005-0000-0000-0000290F0000}"/>
    <cellStyle name="Normal 22 4_Listado_web" xfId="2153" xr:uid="{00000000-0005-0000-0000-00002A0F0000}"/>
    <cellStyle name="Normal 22 5" xfId="2154" xr:uid="{00000000-0005-0000-0000-00002B0F0000}"/>
    <cellStyle name="Normal 22 5 2" xfId="2155" xr:uid="{00000000-0005-0000-0000-00002C0F0000}"/>
    <cellStyle name="Normal 22 5 2 2" xfId="3976" xr:uid="{00000000-0005-0000-0000-00002D0F0000}"/>
    <cellStyle name="Normal 22 5 2 2 2" xfId="5964" xr:uid="{00000000-0005-0000-0000-00002E0F0000}"/>
    <cellStyle name="Normal 22 5 2 2 3" xfId="6388" xr:uid="{00000000-0005-0000-0000-00002F0F0000}"/>
    <cellStyle name="Normal 22 5 2 3" xfId="5395" xr:uid="{00000000-0005-0000-0000-0000300F0000}"/>
    <cellStyle name="Normal 22 5 3" xfId="2156" xr:uid="{00000000-0005-0000-0000-0000310F0000}"/>
    <cellStyle name="Normal 22 5 3 2" xfId="3977" xr:uid="{00000000-0005-0000-0000-0000320F0000}"/>
    <cellStyle name="Normal 22 5 4" xfId="2157" xr:uid="{00000000-0005-0000-0000-0000330F0000}"/>
    <cellStyle name="Normal 22 5 4 2" xfId="3978" xr:uid="{00000000-0005-0000-0000-0000340F0000}"/>
    <cellStyle name="Normal 22 5 4 2 2" xfId="5965" xr:uid="{00000000-0005-0000-0000-0000350F0000}"/>
    <cellStyle name="Normal 22 5 4 2 3" xfId="6389" xr:uid="{00000000-0005-0000-0000-0000360F0000}"/>
    <cellStyle name="Normal 22 5 4 3" xfId="5396" xr:uid="{00000000-0005-0000-0000-0000370F0000}"/>
    <cellStyle name="Normal 22 5 5" xfId="2158" xr:uid="{00000000-0005-0000-0000-0000380F0000}"/>
    <cellStyle name="Normal 22 5 5 2" xfId="3979" xr:uid="{00000000-0005-0000-0000-0000390F0000}"/>
    <cellStyle name="Normal 22 5 5 2 2" xfId="5966" xr:uid="{00000000-0005-0000-0000-00003A0F0000}"/>
    <cellStyle name="Normal 22 5 5 2 3" xfId="6390" xr:uid="{00000000-0005-0000-0000-00003B0F0000}"/>
    <cellStyle name="Normal 22 5 6" xfId="3975" xr:uid="{00000000-0005-0000-0000-00003C0F0000}"/>
    <cellStyle name="Normal 22 5 6 2" xfId="5963" xr:uid="{00000000-0005-0000-0000-00003D0F0000}"/>
    <cellStyle name="Normal 22 5 6 3" xfId="6387" xr:uid="{00000000-0005-0000-0000-00003E0F0000}"/>
    <cellStyle name="Normal 22 5_INST $" xfId="2159" xr:uid="{00000000-0005-0000-0000-00003F0F0000}"/>
    <cellStyle name="Normal 22 6" xfId="2160" xr:uid="{00000000-0005-0000-0000-0000400F0000}"/>
    <cellStyle name="Normal 22 6 2" xfId="2161" xr:uid="{00000000-0005-0000-0000-0000410F0000}"/>
    <cellStyle name="Normal 22 6 2 2" xfId="3981" xr:uid="{00000000-0005-0000-0000-0000420F0000}"/>
    <cellStyle name="Normal 22 6 2 2 2" xfId="5968" xr:uid="{00000000-0005-0000-0000-0000430F0000}"/>
    <cellStyle name="Normal 22 6 2 2 3" xfId="6392" xr:uid="{00000000-0005-0000-0000-0000440F0000}"/>
    <cellStyle name="Normal 22 6 2 3" xfId="5397" xr:uid="{00000000-0005-0000-0000-0000450F0000}"/>
    <cellStyle name="Normal 22 6 3" xfId="2162" xr:uid="{00000000-0005-0000-0000-0000460F0000}"/>
    <cellStyle name="Normal 22 6 3 2" xfId="3982" xr:uid="{00000000-0005-0000-0000-0000470F0000}"/>
    <cellStyle name="Normal 22 6 4" xfId="2163" xr:uid="{00000000-0005-0000-0000-0000480F0000}"/>
    <cellStyle name="Normal 22 6 4 2" xfId="3983" xr:uid="{00000000-0005-0000-0000-0000490F0000}"/>
    <cellStyle name="Normal 22 6 4 2 2" xfId="5969" xr:uid="{00000000-0005-0000-0000-00004A0F0000}"/>
    <cellStyle name="Normal 22 6 4 2 3" xfId="6393" xr:uid="{00000000-0005-0000-0000-00004B0F0000}"/>
    <cellStyle name="Normal 22 6 4 3" xfId="5398" xr:uid="{00000000-0005-0000-0000-00004C0F0000}"/>
    <cellStyle name="Normal 22 6 5" xfId="2164" xr:uid="{00000000-0005-0000-0000-00004D0F0000}"/>
    <cellStyle name="Normal 22 6 5 2" xfId="3984" xr:uid="{00000000-0005-0000-0000-00004E0F0000}"/>
    <cellStyle name="Normal 22 6 5 2 2" xfId="5970" xr:uid="{00000000-0005-0000-0000-00004F0F0000}"/>
    <cellStyle name="Normal 22 6 5 2 3" xfId="6394" xr:uid="{00000000-0005-0000-0000-0000500F0000}"/>
    <cellStyle name="Normal 22 6 6" xfId="3980" xr:uid="{00000000-0005-0000-0000-0000510F0000}"/>
    <cellStyle name="Normal 22 6 6 2" xfId="5967" xr:uid="{00000000-0005-0000-0000-0000520F0000}"/>
    <cellStyle name="Normal 22 6 6 3" xfId="6391" xr:uid="{00000000-0005-0000-0000-0000530F0000}"/>
    <cellStyle name="Normal 22 6_INST $" xfId="2165" xr:uid="{00000000-0005-0000-0000-0000540F0000}"/>
    <cellStyle name="Normal 22 7" xfId="2166" xr:uid="{00000000-0005-0000-0000-0000550F0000}"/>
    <cellStyle name="Normal 22 7 2" xfId="3985" xr:uid="{00000000-0005-0000-0000-0000560F0000}"/>
    <cellStyle name="Normal 22 7 2 2" xfId="5971" xr:uid="{00000000-0005-0000-0000-0000570F0000}"/>
    <cellStyle name="Normal 22 7 2 3" xfId="6395" xr:uid="{00000000-0005-0000-0000-0000580F0000}"/>
    <cellStyle name="Normal 22 7 3" xfId="5399" xr:uid="{00000000-0005-0000-0000-0000590F0000}"/>
    <cellStyle name="Normal 22 8" xfId="2167" xr:uid="{00000000-0005-0000-0000-00005A0F0000}"/>
    <cellStyle name="Normal 22 8 2" xfId="3986" xr:uid="{00000000-0005-0000-0000-00005B0F0000}"/>
    <cellStyle name="Normal 22 8 2 2" xfId="5972" xr:uid="{00000000-0005-0000-0000-00005C0F0000}"/>
    <cellStyle name="Normal 22 8 2 3" xfId="6396" xr:uid="{00000000-0005-0000-0000-00005D0F0000}"/>
    <cellStyle name="Normal 22 8 3" xfId="5400" xr:uid="{00000000-0005-0000-0000-00005E0F0000}"/>
    <cellStyle name="Normal 22 9" xfId="2168" xr:uid="{00000000-0005-0000-0000-00005F0F0000}"/>
    <cellStyle name="Normal 22 9 2" xfId="3987" xr:uid="{00000000-0005-0000-0000-0000600F0000}"/>
    <cellStyle name="Normal 22 9 2 2" xfId="5973" xr:uid="{00000000-0005-0000-0000-0000610F0000}"/>
    <cellStyle name="Normal 22 9 2 3" xfId="6397" xr:uid="{00000000-0005-0000-0000-0000620F0000}"/>
    <cellStyle name="Normal 22_AVANCE PROTECCIÓN" xfId="2169" xr:uid="{00000000-0005-0000-0000-0000630F0000}"/>
    <cellStyle name="Normal 23" xfId="2170" xr:uid="{00000000-0005-0000-0000-0000640F0000}"/>
    <cellStyle name="Normal 23 10" xfId="2171" xr:uid="{00000000-0005-0000-0000-0000650F0000}"/>
    <cellStyle name="Normal 23 10 2" xfId="3989" xr:uid="{00000000-0005-0000-0000-0000660F0000}"/>
    <cellStyle name="Normal 23 10 2 2" xfId="5975" xr:uid="{00000000-0005-0000-0000-0000670F0000}"/>
    <cellStyle name="Normal 23 10 2 3" xfId="6399" xr:uid="{00000000-0005-0000-0000-0000680F0000}"/>
    <cellStyle name="Normal 23 11" xfId="3988" xr:uid="{00000000-0005-0000-0000-0000690F0000}"/>
    <cellStyle name="Normal 23 11 2" xfId="5974" xr:uid="{00000000-0005-0000-0000-00006A0F0000}"/>
    <cellStyle name="Normal 23 11 3" xfId="6398" xr:uid="{00000000-0005-0000-0000-00006B0F0000}"/>
    <cellStyle name="Normal 23 2" xfId="2172" xr:uid="{00000000-0005-0000-0000-00006C0F0000}"/>
    <cellStyle name="Normal 23 2 2" xfId="2173" xr:uid="{00000000-0005-0000-0000-00006D0F0000}"/>
    <cellStyle name="Normal 23 2 2 2" xfId="2174" xr:uid="{00000000-0005-0000-0000-00006E0F0000}"/>
    <cellStyle name="Normal 23 2 2_Listado_web" xfId="2175" xr:uid="{00000000-0005-0000-0000-00006F0F0000}"/>
    <cellStyle name="Normal 23 2 3" xfId="2176" xr:uid="{00000000-0005-0000-0000-0000700F0000}"/>
    <cellStyle name="Normal 23 2_Hoja2" xfId="2177" xr:uid="{00000000-0005-0000-0000-0000710F0000}"/>
    <cellStyle name="Normal 23 3" xfId="2178" xr:uid="{00000000-0005-0000-0000-0000720F0000}"/>
    <cellStyle name="Normal 23 3 2" xfId="2179" xr:uid="{00000000-0005-0000-0000-0000730F0000}"/>
    <cellStyle name="Normal 23 3_Listado_web" xfId="2180" xr:uid="{00000000-0005-0000-0000-0000740F0000}"/>
    <cellStyle name="Normal 23 4" xfId="2181" xr:uid="{00000000-0005-0000-0000-0000750F0000}"/>
    <cellStyle name="Normal 23 4 2" xfId="2182" xr:uid="{00000000-0005-0000-0000-0000760F0000}"/>
    <cellStyle name="Normal 23 4_Listado_web" xfId="2183" xr:uid="{00000000-0005-0000-0000-0000770F0000}"/>
    <cellStyle name="Normal 23 5" xfId="2184" xr:uid="{00000000-0005-0000-0000-0000780F0000}"/>
    <cellStyle name="Normal 23 5 2" xfId="2185" xr:uid="{00000000-0005-0000-0000-0000790F0000}"/>
    <cellStyle name="Normal 23 5 2 2" xfId="3991" xr:uid="{00000000-0005-0000-0000-00007A0F0000}"/>
    <cellStyle name="Normal 23 5 2 2 2" xfId="5977" xr:uid="{00000000-0005-0000-0000-00007B0F0000}"/>
    <cellStyle name="Normal 23 5 2 2 3" xfId="6401" xr:uid="{00000000-0005-0000-0000-00007C0F0000}"/>
    <cellStyle name="Normal 23 5 2 3" xfId="5401" xr:uid="{00000000-0005-0000-0000-00007D0F0000}"/>
    <cellStyle name="Normal 23 5 3" xfId="2186" xr:uid="{00000000-0005-0000-0000-00007E0F0000}"/>
    <cellStyle name="Normal 23 5 3 2" xfId="3992" xr:uid="{00000000-0005-0000-0000-00007F0F0000}"/>
    <cellStyle name="Normal 23 5 4" xfId="2187" xr:uid="{00000000-0005-0000-0000-0000800F0000}"/>
    <cellStyle name="Normal 23 5 4 2" xfId="3993" xr:uid="{00000000-0005-0000-0000-0000810F0000}"/>
    <cellStyle name="Normal 23 5 4 2 2" xfId="5978" xr:uid="{00000000-0005-0000-0000-0000820F0000}"/>
    <cellStyle name="Normal 23 5 4 2 3" xfId="6402" xr:uid="{00000000-0005-0000-0000-0000830F0000}"/>
    <cellStyle name="Normal 23 5 4 3" xfId="5402" xr:uid="{00000000-0005-0000-0000-0000840F0000}"/>
    <cellStyle name="Normal 23 5 5" xfId="2188" xr:uid="{00000000-0005-0000-0000-0000850F0000}"/>
    <cellStyle name="Normal 23 5 5 2" xfId="3994" xr:uid="{00000000-0005-0000-0000-0000860F0000}"/>
    <cellStyle name="Normal 23 5 5 2 2" xfId="5979" xr:uid="{00000000-0005-0000-0000-0000870F0000}"/>
    <cellStyle name="Normal 23 5 5 2 3" xfId="6403" xr:uid="{00000000-0005-0000-0000-0000880F0000}"/>
    <cellStyle name="Normal 23 5 6" xfId="3990" xr:uid="{00000000-0005-0000-0000-0000890F0000}"/>
    <cellStyle name="Normal 23 5 6 2" xfId="5976" xr:uid="{00000000-0005-0000-0000-00008A0F0000}"/>
    <cellStyle name="Normal 23 5 6 3" xfId="6400" xr:uid="{00000000-0005-0000-0000-00008B0F0000}"/>
    <cellStyle name="Normal 23 5_INST $" xfId="2189" xr:uid="{00000000-0005-0000-0000-00008C0F0000}"/>
    <cellStyle name="Normal 23 6" xfId="2190" xr:uid="{00000000-0005-0000-0000-00008D0F0000}"/>
    <cellStyle name="Normal 23 6 2" xfId="2191" xr:uid="{00000000-0005-0000-0000-00008E0F0000}"/>
    <cellStyle name="Normal 23 6 2 2" xfId="3996" xr:uid="{00000000-0005-0000-0000-00008F0F0000}"/>
    <cellStyle name="Normal 23 6 2 2 2" xfId="5981" xr:uid="{00000000-0005-0000-0000-0000900F0000}"/>
    <cellStyle name="Normal 23 6 2 2 3" xfId="6405" xr:uid="{00000000-0005-0000-0000-0000910F0000}"/>
    <cellStyle name="Normal 23 6 2 3" xfId="5403" xr:uid="{00000000-0005-0000-0000-0000920F0000}"/>
    <cellStyle name="Normal 23 6 3" xfId="2192" xr:uid="{00000000-0005-0000-0000-0000930F0000}"/>
    <cellStyle name="Normal 23 6 3 2" xfId="3997" xr:uid="{00000000-0005-0000-0000-0000940F0000}"/>
    <cellStyle name="Normal 23 6 4" xfId="2193" xr:uid="{00000000-0005-0000-0000-0000950F0000}"/>
    <cellStyle name="Normal 23 6 4 2" xfId="3998" xr:uid="{00000000-0005-0000-0000-0000960F0000}"/>
    <cellStyle name="Normal 23 6 4 2 2" xfId="5982" xr:uid="{00000000-0005-0000-0000-0000970F0000}"/>
    <cellStyle name="Normal 23 6 4 2 3" xfId="6406" xr:uid="{00000000-0005-0000-0000-0000980F0000}"/>
    <cellStyle name="Normal 23 6 4 3" xfId="5404" xr:uid="{00000000-0005-0000-0000-0000990F0000}"/>
    <cellStyle name="Normal 23 6 5" xfId="2194" xr:uid="{00000000-0005-0000-0000-00009A0F0000}"/>
    <cellStyle name="Normal 23 6 5 2" xfId="3999" xr:uid="{00000000-0005-0000-0000-00009B0F0000}"/>
    <cellStyle name="Normal 23 6 5 2 2" xfId="5983" xr:uid="{00000000-0005-0000-0000-00009C0F0000}"/>
    <cellStyle name="Normal 23 6 5 2 3" xfId="6407" xr:uid="{00000000-0005-0000-0000-00009D0F0000}"/>
    <cellStyle name="Normal 23 6 6" xfId="3995" xr:uid="{00000000-0005-0000-0000-00009E0F0000}"/>
    <cellStyle name="Normal 23 6 6 2" xfId="5980" xr:uid="{00000000-0005-0000-0000-00009F0F0000}"/>
    <cellStyle name="Normal 23 6 6 3" xfId="6404" xr:uid="{00000000-0005-0000-0000-0000A00F0000}"/>
    <cellStyle name="Normal 23 6_INST $" xfId="2195" xr:uid="{00000000-0005-0000-0000-0000A10F0000}"/>
    <cellStyle name="Normal 23 7" xfId="2196" xr:uid="{00000000-0005-0000-0000-0000A20F0000}"/>
    <cellStyle name="Normal 23 7 2" xfId="4000" xr:uid="{00000000-0005-0000-0000-0000A30F0000}"/>
    <cellStyle name="Normal 23 7 2 2" xfId="5984" xr:uid="{00000000-0005-0000-0000-0000A40F0000}"/>
    <cellStyle name="Normal 23 7 2 3" xfId="6408" xr:uid="{00000000-0005-0000-0000-0000A50F0000}"/>
    <cellStyle name="Normal 23 7 3" xfId="5405" xr:uid="{00000000-0005-0000-0000-0000A60F0000}"/>
    <cellStyle name="Normal 23 8" xfId="2197" xr:uid="{00000000-0005-0000-0000-0000A70F0000}"/>
    <cellStyle name="Normal 23 8 2" xfId="4001" xr:uid="{00000000-0005-0000-0000-0000A80F0000}"/>
    <cellStyle name="Normal 23 8 2 2" xfId="5985" xr:uid="{00000000-0005-0000-0000-0000A90F0000}"/>
    <cellStyle name="Normal 23 8 2 3" xfId="6409" xr:uid="{00000000-0005-0000-0000-0000AA0F0000}"/>
    <cellStyle name="Normal 23 8 3" xfId="5406" xr:uid="{00000000-0005-0000-0000-0000AB0F0000}"/>
    <cellStyle name="Normal 23 9" xfId="2198" xr:uid="{00000000-0005-0000-0000-0000AC0F0000}"/>
    <cellStyle name="Normal 23 9 2" xfId="4002" xr:uid="{00000000-0005-0000-0000-0000AD0F0000}"/>
    <cellStyle name="Normal 23 9 2 2" xfId="5986" xr:uid="{00000000-0005-0000-0000-0000AE0F0000}"/>
    <cellStyle name="Normal 23 9 2 3" xfId="6410" xr:uid="{00000000-0005-0000-0000-0000AF0F0000}"/>
    <cellStyle name="Normal 23_AVANCE PROTECCIÓN" xfId="2199" xr:uid="{00000000-0005-0000-0000-0000B00F0000}"/>
    <cellStyle name="Normal 24" xfId="2200" xr:uid="{00000000-0005-0000-0000-0000B10F0000}"/>
    <cellStyle name="Normal 24 2" xfId="2201" xr:uid="{00000000-0005-0000-0000-0000B20F0000}"/>
    <cellStyle name="Normal 24 2 2" xfId="5408" xr:uid="{00000000-0005-0000-0000-0000B30F0000}"/>
    <cellStyle name="Normal 24 3" xfId="2202" xr:uid="{00000000-0005-0000-0000-0000B40F0000}"/>
    <cellStyle name="Normal 24 3 2" xfId="4003" xr:uid="{00000000-0005-0000-0000-0000B50F0000}"/>
    <cellStyle name="Normal 24 3 2 2" xfId="5987" xr:uid="{00000000-0005-0000-0000-0000B60F0000}"/>
    <cellStyle name="Normal 24 3 2 3" xfId="6411" xr:uid="{00000000-0005-0000-0000-0000B70F0000}"/>
    <cellStyle name="Normal 24 3 3" xfId="5409" xr:uid="{00000000-0005-0000-0000-0000B80F0000}"/>
    <cellStyle name="Normal 24 4" xfId="2203" xr:uid="{00000000-0005-0000-0000-0000B90F0000}"/>
    <cellStyle name="Normal 24 4 2" xfId="5410" xr:uid="{00000000-0005-0000-0000-0000BA0F0000}"/>
    <cellStyle name="Normal 24 5" xfId="2204" xr:uid="{00000000-0005-0000-0000-0000BB0F0000}"/>
    <cellStyle name="Normal 24 5 2" xfId="5411" xr:uid="{00000000-0005-0000-0000-0000BC0F0000}"/>
    <cellStyle name="Normal 24 6" xfId="2205" xr:uid="{00000000-0005-0000-0000-0000BD0F0000}"/>
    <cellStyle name="Normal 24 7" xfId="5407" xr:uid="{00000000-0005-0000-0000-0000BE0F0000}"/>
    <cellStyle name="Normal 25" xfId="2206" xr:uid="{00000000-0005-0000-0000-0000BF0F0000}"/>
    <cellStyle name="Normal 25 10" xfId="4004" xr:uid="{00000000-0005-0000-0000-0000C00F0000}"/>
    <cellStyle name="Normal 25 10 2" xfId="5988" xr:uid="{00000000-0005-0000-0000-0000C10F0000}"/>
    <cellStyle name="Normal 25 10 3" xfId="6412" xr:uid="{00000000-0005-0000-0000-0000C20F0000}"/>
    <cellStyle name="Normal 25 2" xfId="2207" xr:uid="{00000000-0005-0000-0000-0000C30F0000}"/>
    <cellStyle name="Normal 25 2 2" xfId="2208" xr:uid="{00000000-0005-0000-0000-0000C40F0000}"/>
    <cellStyle name="Normal 25 2 2 2" xfId="2209" xr:uid="{00000000-0005-0000-0000-0000C50F0000}"/>
    <cellStyle name="Normal 25 2 2_Listado_web" xfId="2210" xr:uid="{00000000-0005-0000-0000-0000C60F0000}"/>
    <cellStyle name="Normal 25 2 3" xfId="2211" xr:uid="{00000000-0005-0000-0000-0000C70F0000}"/>
    <cellStyle name="Normal 25 2_Hoja2" xfId="2212" xr:uid="{00000000-0005-0000-0000-0000C80F0000}"/>
    <cellStyle name="Normal 25 3" xfId="2213" xr:uid="{00000000-0005-0000-0000-0000C90F0000}"/>
    <cellStyle name="Normal 25 3 2" xfId="2214" xr:uid="{00000000-0005-0000-0000-0000CA0F0000}"/>
    <cellStyle name="Normal 25 3_Listado_web" xfId="2215" xr:uid="{00000000-0005-0000-0000-0000CB0F0000}"/>
    <cellStyle name="Normal 25 4" xfId="2216" xr:uid="{00000000-0005-0000-0000-0000CC0F0000}"/>
    <cellStyle name="Normal 25 4 2" xfId="2217" xr:uid="{00000000-0005-0000-0000-0000CD0F0000}"/>
    <cellStyle name="Normal 25 4_Listado_web" xfId="2218" xr:uid="{00000000-0005-0000-0000-0000CE0F0000}"/>
    <cellStyle name="Normal 25 5" xfId="2219" xr:uid="{00000000-0005-0000-0000-0000CF0F0000}"/>
    <cellStyle name="Normal 25 5 2" xfId="2220" xr:uid="{00000000-0005-0000-0000-0000D00F0000}"/>
    <cellStyle name="Normal 25 5 2 2" xfId="4006" xr:uid="{00000000-0005-0000-0000-0000D10F0000}"/>
    <cellStyle name="Normal 25 5 2 2 2" xfId="5990" xr:uid="{00000000-0005-0000-0000-0000D20F0000}"/>
    <cellStyle name="Normal 25 5 2 2 3" xfId="6414" xr:uid="{00000000-0005-0000-0000-0000D30F0000}"/>
    <cellStyle name="Normal 25 5 2 3" xfId="5412" xr:uid="{00000000-0005-0000-0000-0000D40F0000}"/>
    <cellStyle name="Normal 25 5 3" xfId="2221" xr:uid="{00000000-0005-0000-0000-0000D50F0000}"/>
    <cellStyle name="Normal 25 5 3 2" xfId="4007" xr:uid="{00000000-0005-0000-0000-0000D60F0000}"/>
    <cellStyle name="Normal 25 5 4" xfId="2222" xr:uid="{00000000-0005-0000-0000-0000D70F0000}"/>
    <cellStyle name="Normal 25 5 4 2" xfId="4008" xr:uid="{00000000-0005-0000-0000-0000D80F0000}"/>
    <cellStyle name="Normal 25 5 4 2 2" xfId="5991" xr:uid="{00000000-0005-0000-0000-0000D90F0000}"/>
    <cellStyle name="Normal 25 5 4 2 3" xfId="6415" xr:uid="{00000000-0005-0000-0000-0000DA0F0000}"/>
    <cellStyle name="Normal 25 5 4 3" xfId="5413" xr:uid="{00000000-0005-0000-0000-0000DB0F0000}"/>
    <cellStyle name="Normal 25 5 5" xfId="2223" xr:uid="{00000000-0005-0000-0000-0000DC0F0000}"/>
    <cellStyle name="Normal 25 5 5 2" xfId="4009" xr:uid="{00000000-0005-0000-0000-0000DD0F0000}"/>
    <cellStyle name="Normal 25 5 5 2 2" xfId="5992" xr:uid="{00000000-0005-0000-0000-0000DE0F0000}"/>
    <cellStyle name="Normal 25 5 5 2 3" xfId="6416" xr:uid="{00000000-0005-0000-0000-0000DF0F0000}"/>
    <cellStyle name="Normal 25 5 6" xfId="4005" xr:uid="{00000000-0005-0000-0000-0000E00F0000}"/>
    <cellStyle name="Normal 25 5 6 2" xfId="5989" xr:uid="{00000000-0005-0000-0000-0000E10F0000}"/>
    <cellStyle name="Normal 25 5 6 3" xfId="6413" xr:uid="{00000000-0005-0000-0000-0000E20F0000}"/>
    <cellStyle name="Normal 25 5_INST $" xfId="2224" xr:uid="{00000000-0005-0000-0000-0000E30F0000}"/>
    <cellStyle name="Normal 25 6" xfId="2225" xr:uid="{00000000-0005-0000-0000-0000E40F0000}"/>
    <cellStyle name="Normal 25 6 2" xfId="2226" xr:uid="{00000000-0005-0000-0000-0000E50F0000}"/>
    <cellStyle name="Normal 25 6 2 2" xfId="4011" xr:uid="{00000000-0005-0000-0000-0000E60F0000}"/>
    <cellStyle name="Normal 25 6 2 2 2" xfId="5994" xr:uid="{00000000-0005-0000-0000-0000E70F0000}"/>
    <cellStyle name="Normal 25 6 2 2 3" xfId="6418" xr:uid="{00000000-0005-0000-0000-0000E80F0000}"/>
    <cellStyle name="Normal 25 6 2 3" xfId="5414" xr:uid="{00000000-0005-0000-0000-0000E90F0000}"/>
    <cellStyle name="Normal 25 6 3" xfId="2227" xr:uid="{00000000-0005-0000-0000-0000EA0F0000}"/>
    <cellStyle name="Normal 25 6 3 2" xfId="4012" xr:uid="{00000000-0005-0000-0000-0000EB0F0000}"/>
    <cellStyle name="Normal 25 6 4" xfId="2228" xr:uid="{00000000-0005-0000-0000-0000EC0F0000}"/>
    <cellStyle name="Normal 25 6 4 2" xfId="4013" xr:uid="{00000000-0005-0000-0000-0000ED0F0000}"/>
    <cellStyle name="Normal 25 6 4 2 2" xfId="5995" xr:uid="{00000000-0005-0000-0000-0000EE0F0000}"/>
    <cellStyle name="Normal 25 6 4 2 3" xfId="6419" xr:uid="{00000000-0005-0000-0000-0000EF0F0000}"/>
    <cellStyle name="Normal 25 6 4 3" xfId="5415" xr:uid="{00000000-0005-0000-0000-0000F00F0000}"/>
    <cellStyle name="Normal 25 6 5" xfId="2229" xr:uid="{00000000-0005-0000-0000-0000F10F0000}"/>
    <cellStyle name="Normal 25 6 5 2" xfId="4014" xr:uid="{00000000-0005-0000-0000-0000F20F0000}"/>
    <cellStyle name="Normal 25 6 5 2 2" xfId="5996" xr:uid="{00000000-0005-0000-0000-0000F30F0000}"/>
    <cellStyle name="Normal 25 6 5 2 3" xfId="6420" xr:uid="{00000000-0005-0000-0000-0000F40F0000}"/>
    <cellStyle name="Normal 25 6 6" xfId="4010" xr:uid="{00000000-0005-0000-0000-0000F50F0000}"/>
    <cellStyle name="Normal 25 6 6 2" xfId="5993" xr:uid="{00000000-0005-0000-0000-0000F60F0000}"/>
    <cellStyle name="Normal 25 6 6 3" xfId="6417" xr:uid="{00000000-0005-0000-0000-0000F70F0000}"/>
    <cellStyle name="Normal 25 6_INST $" xfId="2230" xr:uid="{00000000-0005-0000-0000-0000F80F0000}"/>
    <cellStyle name="Normal 25 7" xfId="2231" xr:uid="{00000000-0005-0000-0000-0000F90F0000}"/>
    <cellStyle name="Normal 25 7 2" xfId="4015" xr:uid="{00000000-0005-0000-0000-0000FA0F0000}"/>
    <cellStyle name="Normal 25 7 2 2" xfId="5997" xr:uid="{00000000-0005-0000-0000-0000FB0F0000}"/>
    <cellStyle name="Normal 25 7 2 3" xfId="6421" xr:uid="{00000000-0005-0000-0000-0000FC0F0000}"/>
    <cellStyle name="Normal 25 7 3" xfId="5416" xr:uid="{00000000-0005-0000-0000-0000FD0F0000}"/>
    <cellStyle name="Normal 25 8" xfId="2232" xr:uid="{00000000-0005-0000-0000-0000FE0F0000}"/>
    <cellStyle name="Normal 25 8 2" xfId="4016" xr:uid="{00000000-0005-0000-0000-0000FF0F0000}"/>
    <cellStyle name="Normal 25 8 2 2" xfId="5998" xr:uid="{00000000-0005-0000-0000-000000100000}"/>
    <cellStyle name="Normal 25 8 2 3" xfId="6422" xr:uid="{00000000-0005-0000-0000-000001100000}"/>
    <cellStyle name="Normal 25 8 3" xfId="5417" xr:uid="{00000000-0005-0000-0000-000002100000}"/>
    <cellStyle name="Normal 25 9" xfId="2233" xr:uid="{00000000-0005-0000-0000-000003100000}"/>
    <cellStyle name="Normal 25 9 2" xfId="4017" xr:uid="{00000000-0005-0000-0000-000004100000}"/>
    <cellStyle name="Normal 25 9 2 2" xfId="5999" xr:uid="{00000000-0005-0000-0000-000005100000}"/>
    <cellStyle name="Normal 25 9 2 3" xfId="6423" xr:uid="{00000000-0005-0000-0000-000006100000}"/>
    <cellStyle name="Normal 25_AVANCE PROTECCIÓN" xfId="2234" xr:uid="{00000000-0005-0000-0000-000007100000}"/>
    <cellStyle name="Normal 26" xfId="2235" xr:uid="{00000000-0005-0000-0000-000008100000}"/>
    <cellStyle name="Normal 26 10" xfId="2236" xr:uid="{00000000-0005-0000-0000-000009100000}"/>
    <cellStyle name="Normal 26 10 2" xfId="4019" xr:uid="{00000000-0005-0000-0000-00000A100000}"/>
    <cellStyle name="Normal 26 10 2 2" xfId="6001" xr:uid="{00000000-0005-0000-0000-00000B100000}"/>
    <cellStyle name="Normal 26 10 2 3" xfId="6425" xr:uid="{00000000-0005-0000-0000-00000C100000}"/>
    <cellStyle name="Normal 26 11" xfId="4018" xr:uid="{00000000-0005-0000-0000-00000D100000}"/>
    <cellStyle name="Normal 26 11 2" xfId="6000" xr:uid="{00000000-0005-0000-0000-00000E100000}"/>
    <cellStyle name="Normal 26 11 3" xfId="6424" xr:uid="{00000000-0005-0000-0000-00000F100000}"/>
    <cellStyle name="Normal 26 2" xfId="2237" xr:uid="{00000000-0005-0000-0000-000010100000}"/>
    <cellStyle name="Normal 26 2 2" xfId="2238" xr:uid="{00000000-0005-0000-0000-000011100000}"/>
    <cellStyle name="Normal 26 2 2 2" xfId="2239" xr:uid="{00000000-0005-0000-0000-000012100000}"/>
    <cellStyle name="Normal 26 2 2_Listado_web" xfId="2240" xr:uid="{00000000-0005-0000-0000-000013100000}"/>
    <cellStyle name="Normal 26 2 3" xfId="2241" xr:uid="{00000000-0005-0000-0000-000014100000}"/>
    <cellStyle name="Normal 26 2_Hoja2" xfId="2242" xr:uid="{00000000-0005-0000-0000-000015100000}"/>
    <cellStyle name="Normal 26 3" xfId="2243" xr:uid="{00000000-0005-0000-0000-000016100000}"/>
    <cellStyle name="Normal 26 3 2" xfId="2244" xr:uid="{00000000-0005-0000-0000-000017100000}"/>
    <cellStyle name="Normal 26 3_Listado_web" xfId="2245" xr:uid="{00000000-0005-0000-0000-000018100000}"/>
    <cellStyle name="Normal 26 4" xfId="2246" xr:uid="{00000000-0005-0000-0000-000019100000}"/>
    <cellStyle name="Normal 26 4 2" xfId="2247" xr:uid="{00000000-0005-0000-0000-00001A100000}"/>
    <cellStyle name="Normal 26 4_Listado_web" xfId="2248" xr:uid="{00000000-0005-0000-0000-00001B100000}"/>
    <cellStyle name="Normal 26 5" xfId="2249" xr:uid="{00000000-0005-0000-0000-00001C100000}"/>
    <cellStyle name="Normal 26 5 2" xfId="2250" xr:uid="{00000000-0005-0000-0000-00001D100000}"/>
    <cellStyle name="Normal 26 5 2 2" xfId="4021" xr:uid="{00000000-0005-0000-0000-00001E100000}"/>
    <cellStyle name="Normal 26 5 2 2 2" xfId="6003" xr:uid="{00000000-0005-0000-0000-00001F100000}"/>
    <cellStyle name="Normal 26 5 2 2 3" xfId="6427" xr:uid="{00000000-0005-0000-0000-000020100000}"/>
    <cellStyle name="Normal 26 5 2 3" xfId="5418" xr:uid="{00000000-0005-0000-0000-000021100000}"/>
    <cellStyle name="Normal 26 5 3" xfId="2251" xr:uid="{00000000-0005-0000-0000-000022100000}"/>
    <cellStyle name="Normal 26 5 3 2" xfId="4022" xr:uid="{00000000-0005-0000-0000-000023100000}"/>
    <cellStyle name="Normal 26 5 4" xfId="2252" xr:uid="{00000000-0005-0000-0000-000024100000}"/>
    <cellStyle name="Normal 26 5 4 2" xfId="4023" xr:uid="{00000000-0005-0000-0000-000025100000}"/>
    <cellStyle name="Normal 26 5 4 2 2" xfId="6004" xr:uid="{00000000-0005-0000-0000-000026100000}"/>
    <cellStyle name="Normal 26 5 4 2 3" xfId="6428" xr:uid="{00000000-0005-0000-0000-000027100000}"/>
    <cellStyle name="Normal 26 5 4 3" xfId="5419" xr:uid="{00000000-0005-0000-0000-000028100000}"/>
    <cellStyle name="Normal 26 5 5" xfId="2253" xr:uid="{00000000-0005-0000-0000-000029100000}"/>
    <cellStyle name="Normal 26 5 5 2" xfId="4024" xr:uid="{00000000-0005-0000-0000-00002A100000}"/>
    <cellStyle name="Normal 26 5 5 2 2" xfId="6005" xr:uid="{00000000-0005-0000-0000-00002B100000}"/>
    <cellStyle name="Normal 26 5 5 2 3" xfId="6429" xr:uid="{00000000-0005-0000-0000-00002C100000}"/>
    <cellStyle name="Normal 26 5 6" xfId="4020" xr:uid="{00000000-0005-0000-0000-00002D100000}"/>
    <cellStyle name="Normal 26 5 6 2" xfId="6002" xr:uid="{00000000-0005-0000-0000-00002E100000}"/>
    <cellStyle name="Normal 26 5 6 3" xfId="6426" xr:uid="{00000000-0005-0000-0000-00002F100000}"/>
    <cellStyle name="Normal 26 5_INST $" xfId="2254" xr:uid="{00000000-0005-0000-0000-000030100000}"/>
    <cellStyle name="Normal 26 6" xfId="2255" xr:uid="{00000000-0005-0000-0000-000031100000}"/>
    <cellStyle name="Normal 26 6 2" xfId="2256" xr:uid="{00000000-0005-0000-0000-000032100000}"/>
    <cellStyle name="Normal 26 6 2 2" xfId="4026" xr:uid="{00000000-0005-0000-0000-000033100000}"/>
    <cellStyle name="Normal 26 6 2 2 2" xfId="6007" xr:uid="{00000000-0005-0000-0000-000034100000}"/>
    <cellStyle name="Normal 26 6 2 2 3" xfId="6431" xr:uid="{00000000-0005-0000-0000-000035100000}"/>
    <cellStyle name="Normal 26 6 2 3" xfId="5420" xr:uid="{00000000-0005-0000-0000-000036100000}"/>
    <cellStyle name="Normal 26 6 3" xfId="2257" xr:uid="{00000000-0005-0000-0000-000037100000}"/>
    <cellStyle name="Normal 26 6 3 2" xfId="4027" xr:uid="{00000000-0005-0000-0000-000038100000}"/>
    <cellStyle name="Normal 26 6 4" xfId="2258" xr:uid="{00000000-0005-0000-0000-000039100000}"/>
    <cellStyle name="Normal 26 6 4 2" xfId="4028" xr:uid="{00000000-0005-0000-0000-00003A100000}"/>
    <cellStyle name="Normal 26 6 4 2 2" xfId="6008" xr:uid="{00000000-0005-0000-0000-00003B100000}"/>
    <cellStyle name="Normal 26 6 4 2 3" xfId="6432" xr:uid="{00000000-0005-0000-0000-00003C100000}"/>
    <cellStyle name="Normal 26 6 4 3" xfId="5421" xr:uid="{00000000-0005-0000-0000-00003D100000}"/>
    <cellStyle name="Normal 26 6 5" xfId="2259" xr:uid="{00000000-0005-0000-0000-00003E100000}"/>
    <cellStyle name="Normal 26 6 5 2" xfId="4029" xr:uid="{00000000-0005-0000-0000-00003F100000}"/>
    <cellStyle name="Normal 26 6 5 2 2" xfId="6009" xr:uid="{00000000-0005-0000-0000-000040100000}"/>
    <cellStyle name="Normal 26 6 5 2 3" xfId="6433" xr:uid="{00000000-0005-0000-0000-000041100000}"/>
    <cellStyle name="Normal 26 6 6" xfId="4025" xr:uid="{00000000-0005-0000-0000-000042100000}"/>
    <cellStyle name="Normal 26 6 6 2" xfId="6006" xr:uid="{00000000-0005-0000-0000-000043100000}"/>
    <cellStyle name="Normal 26 6 6 3" xfId="6430" xr:uid="{00000000-0005-0000-0000-000044100000}"/>
    <cellStyle name="Normal 26 6_INST $" xfId="2260" xr:uid="{00000000-0005-0000-0000-000045100000}"/>
    <cellStyle name="Normal 26 7" xfId="2261" xr:uid="{00000000-0005-0000-0000-000046100000}"/>
    <cellStyle name="Normal 26 7 2" xfId="4030" xr:uid="{00000000-0005-0000-0000-000047100000}"/>
    <cellStyle name="Normal 26 7 2 2" xfId="6010" xr:uid="{00000000-0005-0000-0000-000048100000}"/>
    <cellStyle name="Normal 26 7 2 3" xfId="6434" xr:uid="{00000000-0005-0000-0000-000049100000}"/>
    <cellStyle name="Normal 26 7 3" xfId="5422" xr:uid="{00000000-0005-0000-0000-00004A100000}"/>
    <cellStyle name="Normal 26 8" xfId="2262" xr:uid="{00000000-0005-0000-0000-00004B100000}"/>
    <cellStyle name="Normal 26 8 2" xfId="4031" xr:uid="{00000000-0005-0000-0000-00004C100000}"/>
    <cellStyle name="Normal 26 8 2 2" xfId="6011" xr:uid="{00000000-0005-0000-0000-00004D100000}"/>
    <cellStyle name="Normal 26 8 2 3" xfId="6435" xr:uid="{00000000-0005-0000-0000-00004E100000}"/>
    <cellStyle name="Normal 26 8 3" xfId="5423" xr:uid="{00000000-0005-0000-0000-00004F100000}"/>
    <cellStyle name="Normal 26 9" xfId="2263" xr:uid="{00000000-0005-0000-0000-000050100000}"/>
    <cellStyle name="Normal 26 9 2" xfId="4032" xr:uid="{00000000-0005-0000-0000-000051100000}"/>
    <cellStyle name="Normal 26 9 2 2" xfId="6012" xr:uid="{00000000-0005-0000-0000-000052100000}"/>
    <cellStyle name="Normal 26 9 2 3" xfId="6436" xr:uid="{00000000-0005-0000-0000-000053100000}"/>
    <cellStyle name="Normal 26_AVANCE PROTECCIÓN" xfId="2264" xr:uid="{00000000-0005-0000-0000-000054100000}"/>
    <cellStyle name="Normal 27" xfId="2265" xr:uid="{00000000-0005-0000-0000-000055100000}"/>
    <cellStyle name="Normal 27 10" xfId="2266" xr:uid="{00000000-0005-0000-0000-000056100000}"/>
    <cellStyle name="Normal 27 10 2" xfId="5424" xr:uid="{00000000-0005-0000-0000-000057100000}"/>
    <cellStyle name="Normal 27 11" xfId="2267" xr:uid="{00000000-0005-0000-0000-000058100000}"/>
    <cellStyle name="Normal 27 11 2" xfId="4033" xr:uid="{00000000-0005-0000-0000-000059100000}"/>
    <cellStyle name="Normal 27 11 2 2" xfId="6013" xr:uid="{00000000-0005-0000-0000-00005A100000}"/>
    <cellStyle name="Normal 27 11 2 3" xfId="6437" xr:uid="{00000000-0005-0000-0000-00005B100000}"/>
    <cellStyle name="Normal 27 11 3" xfId="5425" xr:uid="{00000000-0005-0000-0000-00005C100000}"/>
    <cellStyle name="Normal 27 12" xfId="2268" xr:uid="{00000000-0005-0000-0000-00005D100000}"/>
    <cellStyle name="Normal 27 12 2" xfId="5426" xr:uid="{00000000-0005-0000-0000-00005E100000}"/>
    <cellStyle name="Normal 27 13" xfId="2269" xr:uid="{00000000-0005-0000-0000-00005F100000}"/>
    <cellStyle name="Normal 27 13 2" xfId="5427" xr:uid="{00000000-0005-0000-0000-000060100000}"/>
    <cellStyle name="Normal 27 14" xfId="2270" xr:uid="{00000000-0005-0000-0000-000061100000}"/>
    <cellStyle name="Normal 27 14 2" xfId="5428" xr:uid="{00000000-0005-0000-0000-000062100000}"/>
    <cellStyle name="Normal 27 15" xfId="2271" xr:uid="{00000000-0005-0000-0000-000063100000}"/>
    <cellStyle name="Normal 27 2" xfId="2272" xr:uid="{00000000-0005-0000-0000-000064100000}"/>
    <cellStyle name="Normal 27 2 2" xfId="2273" xr:uid="{00000000-0005-0000-0000-000065100000}"/>
    <cellStyle name="Normal 27 2 2 2" xfId="5430" xr:uid="{00000000-0005-0000-0000-000066100000}"/>
    <cellStyle name="Normal 27 2 3" xfId="5429" xr:uid="{00000000-0005-0000-0000-000067100000}"/>
    <cellStyle name="Normal 27 3" xfId="2274" xr:uid="{00000000-0005-0000-0000-000068100000}"/>
    <cellStyle name="Normal 27 3 2" xfId="2275" xr:uid="{00000000-0005-0000-0000-000069100000}"/>
    <cellStyle name="Normal 27 3 2 2" xfId="5432" xr:uid="{00000000-0005-0000-0000-00006A100000}"/>
    <cellStyle name="Normal 27 3 3" xfId="5431" xr:uid="{00000000-0005-0000-0000-00006B100000}"/>
    <cellStyle name="Normal 27 3_AVANCE TOTAL" xfId="2276" xr:uid="{00000000-0005-0000-0000-00006C100000}"/>
    <cellStyle name="Normal 27 4" xfId="2277" xr:uid="{00000000-0005-0000-0000-00006D100000}"/>
    <cellStyle name="Normal 27 4 2" xfId="5433" xr:uid="{00000000-0005-0000-0000-00006E100000}"/>
    <cellStyle name="Normal 27 5" xfId="2278" xr:uid="{00000000-0005-0000-0000-00006F100000}"/>
    <cellStyle name="Normal 27 5 2" xfId="5434" xr:uid="{00000000-0005-0000-0000-000070100000}"/>
    <cellStyle name="Normal 27 6" xfId="2279" xr:uid="{00000000-0005-0000-0000-000071100000}"/>
    <cellStyle name="Normal 27 6 2" xfId="5435" xr:uid="{00000000-0005-0000-0000-000072100000}"/>
    <cellStyle name="Normal 27 7" xfId="2280" xr:uid="{00000000-0005-0000-0000-000073100000}"/>
    <cellStyle name="Normal 27 7 2" xfId="2281" xr:uid="{00000000-0005-0000-0000-000074100000}"/>
    <cellStyle name="Normal 27 7 2 2" xfId="5437" xr:uid="{00000000-0005-0000-0000-000075100000}"/>
    <cellStyle name="Normal 27 7 3" xfId="5436" xr:uid="{00000000-0005-0000-0000-000076100000}"/>
    <cellStyle name="Normal 27 7_AVANCE TOTAL" xfId="2282" xr:uid="{00000000-0005-0000-0000-000077100000}"/>
    <cellStyle name="Normal 27 8" xfId="2283" xr:uid="{00000000-0005-0000-0000-000078100000}"/>
    <cellStyle name="Normal 27 8 2" xfId="2284" xr:uid="{00000000-0005-0000-0000-000079100000}"/>
    <cellStyle name="Normal 27 8 2 2" xfId="5439" xr:uid="{00000000-0005-0000-0000-00007A100000}"/>
    <cellStyle name="Normal 27 8 3" xfId="2285" xr:uid="{00000000-0005-0000-0000-00007B100000}"/>
    <cellStyle name="Normal 27 8 3 2" xfId="2286" xr:uid="{00000000-0005-0000-0000-00007C100000}"/>
    <cellStyle name="Normal 27 8 3 2 2" xfId="5441" xr:uid="{00000000-0005-0000-0000-00007D100000}"/>
    <cellStyle name="Normal 27 8 3 3" xfId="5440" xr:uid="{00000000-0005-0000-0000-00007E100000}"/>
    <cellStyle name="Normal 27 8 3_INST $" xfId="2287" xr:uid="{00000000-0005-0000-0000-00007F100000}"/>
    <cellStyle name="Normal 27 8 4" xfId="2288" xr:uid="{00000000-0005-0000-0000-000080100000}"/>
    <cellStyle name="Normal 27 8 4 2" xfId="5442" xr:uid="{00000000-0005-0000-0000-000081100000}"/>
    <cellStyle name="Normal 27 8 5" xfId="5438" xr:uid="{00000000-0005-0000-0000-000082100000}"/>
    <cellStyle name="Normal 27 8_INST $" xfId="2289" xr:uid="{00000000-0005-0000-0000-000083100000}"/>
    <cellStyle name="Normal 27 9" xfId="2290" xr:uid="{00000000-0005-0000-0000-000084100000}"/>
    <cellStyle name="Normal 27 9 2" xfId="2291" xr:uid="{00000000-0005-0000-0000-000085100000}"/>
    <cellStyle name="Normal 27 9 2 2" xfId="5444" xr:uid="{00000000-0005-0000-0000-000086100000}"/>
    <cellStyle name="Normal 27 9 3" xfId="5443" xr:uid="{00000000-0005-0000-0000-000087100000}"/>
    <cellStyle name="Normal 27 9_INST $" xfId="2292" xr:uid="{00000000-0005-0000-0000-000088100000}"/>
    <cellStyle name="Normal 27_AVANCE PROTECCIÓN" xfId="2293" xr:uid="{00000000-0005-0000-0000-000089100000}"/>
    <cellStyle name="Normal 28" xfId="2294" xr:uid="{00000000-0005-0000-0000-00008A100000}"/>
    <cellStyle name="Normal 28 2" xfId="2295" xr:uid="{00000000-0005-0000-0000-00008B100000}"/>
    <cellStyle name="Normal 28 2 2" xfId="2296" xr:uid="{00000000-0005-0000-0000-00008C100000}"/>
    <cellStyle name="Normal 28 2 2 2" xfId="5447" xr:uid="{00000000-0005-0000-0000-00008D100000}"/>
    <cellStyle name="Normal 28 2 3" xfId="5446" xr:uid="{00000000-0005-0000-0000-00008E100000}"/>
    <cellStyle name="Normal 28 3" xfId="2297" xr:uid="{00000000-0005-0000-0000-00008F100000}"/>
    <cellStyle name="Normal 28 3 2" xfId="2298" xr:uid="{00000000-0005-0000-0000-000090100000}"/>
    <cellStyle name="Normal 28 3 2 2" xfId="5449" xr:uid="{00000000-0005-0000-0000-000091100000}"/>
    <cellStyle name="Normal 28 3 3" xfId="5448" xr:uid="{00000000-0005-0000-0000-000092100000}"/>
    <cellStyle name="Normal 28 4" xfId="2299" xr:uid="{00000000-0005-0000-0000-000093100000}"/>
    <cellStyle name="Normal 28 4 2" xfId="5450" xr:uid="{00000000-0005-0000-0000-000094100000}"/>
    <cellStyle name="Normal 28 5" xfId="2300" xr:uid="{00000000-0005-0000-0000-000095100000}"/>
    <cellStyle name="Normal 28 5 2" xfId="4034" xr:uid="{00000000-0005-0000-0000-000096100000}"/>
    <cellStyle name="Normal 28 5 2 2" xfId="6014" xr:uid="{00000000-0005-0000-0000-000097100000}"/>
    <cellStyle name="Normal 28 5 2 3" xfId="6438" xr:uid="{00000000-0005-0000-0000-000098100000}"/>
    <cellStyle name="Normal 28 5 3" xfId="5451" xr:uid="{00000000-0005-0000-0000-000099100000}"/>
    <cellStyle name="Normal 28 6" xfId="2301" xr:uid="{00000000-0005-0000-0000-00009A100000}"/>
    <cellStyle name="Normal 28 6 2" xfId="5452" xr:uid="{00000000-0005-0000-0000-00009B100000}"/>
    <cellStyle name="Normal 28 7" xfId="2302" xr:uid="{00000000-0005-0000-0000-00009C100000}"/>
    <cellStyle name="Normal 28 7 2" xfId="5453" xr:uid="{00000000-0005-0000-0000-00009D100000}"/>
    <cellStyle name="Normal 28 8" xfId="2303" xr:uid="{00000000-0005-0000-0000-00009E100000}"/>
    <cellStyle name="Normal 28 9" xfId="5445" xr:uid="{00000000-0005-0000-0000-00009F100000}"/>
    <cellStyle name="Normal 28_AVANCE TOTAL" xfId="2304" xr:uid="{00000000-0005-0000-0000-0000A0100000}"/>
    <cellStyle name="Normal 29" xfId="2305" xr:uid="{00000000-0005-0000-0000-0000A1100000}"/>
    <cellStyle name="Normal 29 2" xfId="2306" xr:uid="{00000000-0005-0000-0000-0000A2100000}"/>
    <cellStyle name="Normal 29 2 2" xfId="2307" xr:uid="{00000000-0005-0000-0000-0000A3100000}"/>
    <cellStyle name="Normal 29 2 2 2" xfId="5456" xr:uid="{00000000-0005-0000-0000-0000A4100000}"/>
    <cellStyle name="Normal 29 2 3" xfId="5455" xr:uid="{00000000-0005-0000-0000-0000A5100000}"/>
    <cellStyle name="Normal 29 3" xfId="2308" xr:uid="{00000000-0005-0000-0000-0000A6100000}"/>
    <cellStyle name="Normal 29 3 2" xfId="2309" xr:uid="{00000000-0005-0000-0000-0000A7100000}"/>
    <cellStyle name="Normal 29 3 2 2" xfId="5458" xr:uid="{00000000-0005-0000-0000-0000A8100000}"/>
    <cellStyle name="Normal 29 3 3" xfId="5457" xr:uid="{00000000-0005-0000-0000-0000A9100000}"/>
    <cellStyle name="Normal 29 4" xfId="2310" xr:uid="{00000000-0005-0000-0000-0000AA100000}"/>
    <cellStyle name="Normal 29 4 2" xfId="5459" xr:uid="{00000000-0005-0000-0000-0000AB100000}"/>
    <cellStyle name="Normal 29 5" xfId="2311" xr:uid="{00000000-0005-0000-0000-0000AC100000}"/>
    <cellStyle name="Normal 29 5 2" xfId="4035" xr:uid="{00000000-0005-0000-0000-0000AD100000}"/>
    <cellStyle name="Normal 29 5 2 2" xfId="6015" xr:uid="{00000000-0005-0000-0000-0000AE100000}"/>
    <cellStyle name="Normal 29 5 2 3" xfId="6439" xr:uid="{00000000-0005-0000-0000-0000AF100000}"/>
    <cellStyle name="Normal 29 5 3" xfId="5460" xr:uid="{00000000-0005-0000-0000-0000B0100000}"/>
    <cellStyle name="Normal 29 6" xfId="2312" xr:uid="{00000000-0005-0000-0000-0000B1100000}"/>
    <cellStyle name="Normal 29 6 2" xfId="5461" xr:uid="{00000000-0005-0000-0000-0000B2100000}"/>
    <cellStyle name="Normal 29 7" xfId="2313" xr:uid="{00000000-0005-0000-0000-0000B3100000}"/>
    <cellStyle name="Normal 29 7 2" xfId="5462" xr:uid="{00000000-0005-0000-0000-0000B4100000}"/>
    <cellStyle name="Normal 29 8" xfId="2314" xr:uid="{00000000-0005-0000-0000-0000B5100000}"/>
    <cellStyle name="Normal 29 9" xfId="5454" xr:uid="{00000000-0005-0000-0000-0000B6100000}"/>
    <cellStyle name="Normal 29_AVANCE TOTAL" xfId="2315" xr:uid="{00000000-0005-0000-0000-0000B7100000}"/>
    <cellStyle name="Normal 3" xfId="2316" xr:uid="{00000000-0005-0000-0000-0000B8100000}"/>
    <cellStyle name="Normal 3 10" xfId="2317" xr:uid="{00000000-0005-0000-0000-0000B9100000}"/>
    <cellStyle name="Normal 3 10 2" xfId="2318" xr:uid="{00000000-0005-0000-0000-0000BA100000}"/>
    <cellStyle name="Normal 3 10 2 2" xfId="5464" xr:uid="{00000000-0005-0000-0000-0000BB100000}"/>
    <cellStyle name="Normal 3 10 3" xfId="5463" xr:uid="{00000000-0005-0000-0000-0000BC100000}"/>
    <cellStyle name="Normal 3 10_AVANCE TOTAL" xfId="2319" xr:uid="{00000000-0005-0000-0000-0000BD100000}"/>
    <cellStyle name="Normal 3 11" xfId="2320" xr:uid="{00000000-0005-0000-0000-0000BE100000}"/>
    <cellStyle name="Normal 3 11 2" xfId="5465" xr:uid="{00000000-0005-0000-0000-0000BF100000}"/>
    <cellStyle name="Normal 3 12" xfId="2321" xr:uid="{00000000-0005-0000-0000-0000C0100000}"/>
    <cellStyle name="Normal 3 12 2" xfId="5466" xr:uid="{00000000-0005-0000-0000-0000C1100000}"/>
    <cellStyle name="Normal 3 13" xfId="2322" xr:uid="{00000000-0005-0000-0000-0000C2100000}"/>
    <cellStyle name="Normal 3 13 2" xfId="2323" xr:uid="{00000000-0005-0000-0000-0000C3100000}"/>
    <cellStyle name="Normal 3 13 2 2" xfId="5468" xr:uid="{00000000-0005-0000-0000-0000C4100000}"/>
    <cellStyle name="Normal 3 13 3" xfId="5467" xr:uid="{00000000-0005-0000-0000-0000C5100000}"/>
    <cellStyle name="Normal 3 13_AVANCE TOTAL" xfId="2324" xr:uid="{00000000-0005-0000-0000-0000C6100000}"/>
    <cellStyle name="Normal 3 14" xfId="2325" xr:uid="{00000000-0005-0000-0000-0000C7100000}"/>
    <cellStyle name="Normal 3 14 2" xfId="2326" xr:uid="{00000000-0005-0000-0000-0000C8100000}"/>
    <cellStyle name="Normal 3 14 2 2" xfId="5470" xr:uid="{00000000-0005-0000-0000-0000C9100000}"/>
    <cellStyle name="Normal 3 14 3" xfId="2327" xr:uid="{00000000-0005-0000-0000-0000CA100000}"/>
    <cellStyle name="Normal 3 14 3 2" xfId="2328" xr:uid="{00000000-0005-0000-0000-0000CB100000}"/>
    <cellStyle name="Normal 3 14 3 2 2" xfId="5472" xr:uid="{00000000-0005-0000-0000-0000CC100000}"/>
    <cellStyle name="Normal 3 14 3 3" xfId="5471" xr:uid="{00000000-0005-0000-0000-0000CD100000}"/>
    <cellStyle name="Normal 3 14 3_INST $" xfId="2329" xr:uid="{00000000-0005-0000-0000-0000CE100000}"/>
    <cellStyle name="Normal 3 14 4" xfId="2330" xr:uid="{00000000-0005-0000-0000-0000CF100000}"/>
    <cellStyle name="Normal 3 14 4 2" xfId="5473" xr:uid="{00000000-0005-0000-0000-0000D0100000}"/>
    <cellStyle name="Normal 3 14 5" xfId="5469" xr:uid="{00000000-0005-0000-0000-0000D1100000}"/>
    <cellStyle name="Normal 3 14_INST $" xfId="2331" xr:uid="{00000000-0005-0000-0000-0000D2100000}"/>
    <cellStyle name="Normal 3 15" xfId="2332" xr:uid="{00000000-0005-0000-0000-0000D3100000}"/>
    <cellStyle name="Normal 3 15 2" xfId="2333" xr:uid="{00000000-0005-0000-0000-0000D4100000}"/>
    <cellStyle name="Normal 3 15 2 2" xfId="5475" xr:uid="{00000000-0005-0000-0000-0000D5100000}"/>
    <cellStyle name="Normal 3 15 3" xfId="5474" xr:uid="{00000000-0005-0000-0000-0000D6100000}"/>
    <cellStyle name="Normal 3 15_INST $" xfId="2334" xr:uid="{00000000-0005-0000-0000-0000D7100000}"/>
    <cellStyle name="Normal 3 16" xfId="2335" xr:uid="{00000000-0005-0000-0000-0000D8100000}"/>
    <cellStyle name="Normal 3 16 2" xfId="5476" xr:uid="{00000000-0005-0000-0000-0000D9100000}"/>
    <cellStyle name="Normal 3 17" xfId="2336" xr:uid="{00000000-0005-0000-0000-0000DA100000}"/>
    <cellStyle name="Normal 3 17 2" xfId="5477" xr:uid="{00000000-0005-0000-0000-0000DB100000}"/>
    <cellStyle name="Normal 3 18" xfId="2337" xr:uid="{00000000-0005-0000-0000-0000DC100000}"/>
    <cellStyle name="Normal 3 18 2" xfId="5478" xr:uid="{00000000-0005-0000-0000-0000DD100000}"/>
    <cellStyle name="Normal 3 19" xfId="2338" xr:uid="{00000000-0005-0000-0000-0000DE100000}"/>
    <cellStyle name="Normal 3 19 2" xfId="5479" xr:uid="{00000000-0005-0000-0000-0000DF100000}"/>
    <cellStyle name="Normal 3 2" xfId="2339" xr:uid="{00000000-0005-0000-0000-0000E0100000}"/>
    <cellStyle name="Normal 3 2 2" xfId="2340" xr:uid="{00000000-0005-0000-0000-0000E1100000}"/>
    <cellStyle name="Normal 3 2 2 2" xfId="5481" xr:uid="{00000000-0005-0000-0000-0000E2100000}"/>
    <cellStyle name="Normal 3 2 3" xfId="5480" xr:uid="{00000000-0005-0000-0000-0000E3100000}"/>
    <cellStyle name="Normal 3 20" xfId="2341" xr:uid="{00000000-0005-0000-0000-0000E4100000}"/>
    <cellStyle name="Normal 3 20 2" xfId="5482" xr:uid="{00000000-0005-0000-0000-0000E5100000}"/>
    <cellStyle name="Normal 3 21" xfId="2342" xr:uid="{00000000-0005-0000-0000-0000E6100000}"/>
    <cellStyle name="Normal 3 21 2" xfId="5483" xr:uid="{00000000-0005-0000-0000-0000E7100000}"/>
    <cellStyle name="Normal 3 22" xfId="2343" xr:uid="{00000000-0005-0000-0000-0000E8100000}"/>
    <cellStyle name="Normal 3 22 2" xfId="5484" xr:uid="{00000000-0005-0000-0000-0000E9100000}"/>
    <cellStyle name="Normal 3 23" xfId="2344" xr:uid="{00000000-0005-0000-0000-0000EA100000}"/>
    <cellStyle name="Normal 3 23 2" xfId="5485" xr:uid="{00000000-0005-0000-0000-0000EB100000}"/>
    <cellStyle name="Normal 3 24" xfId="2345" xr:uid="{00000000-0005-0000-0000-0000EC100000}"/>
    <cellStyle name="Normal 3 24 2" xfId="5486" xr:uid="{00000000-0005-0000-0000-0000ED100000}"/>
    <cellStyle name="Normal 3 25" xfId="2346" xr:uid="{00000000-0005-0000-0000-0000EE100000}"/>
    <cellStyle name="Normal 3 25 2" xfId="5487" xr:uid="{00000000-0005-0000-0000-0000EF100000}"/>
    <cellStyle name="Normal 3 26" xfId="2347" xr:uid="{00000000-0005-0000-0000-0000F0100000}"/>
    <cellStyle name="Normal 3 26 2" xfId="5488" xr:uid="{00000000-0005-0000-0000-0000F1100000}"/>
    <cellStyle name="Normal 3 3" xfId="2348" xr:uid="{00000000-0005-0000-0000-0000F2100000}"/>
    <cellStyle name="Normal 3 3 2" xfId="2349" xr:uid="{00000000-0005-0000-0000-0000F3100000}"/>
    <cellStyle name="Normal 3 3 2 2" xfId="5490" xr:uid="{00000000-0005-0000-0000-0000F4100000}"/>
    <cellStyle name="Normal 3 3 3" xfId="5489" xr:uid="{00000000-0005-0000-0000-0000F5100000}"/>
    <cellStyle name="Normal 3 4" xfId="2350" xr:uid="{00000000-0005-0000-0000-0000F6100000}"/>
    <cellStyle name="Normal 3 4 10" xfId="2351" xr:uid="{00000000-0005-0000-0000-0000F7100000}"/>
    <cellStyle name="Normal 3 4 10 2" xfId="5491" xr:uid="{00000000-0005-0000-0000-0000F8100000}"/>
    <cellStyle name="Normal 3 4 11" xfId="2352" xr:uid="{00000000-0005-0000-0000-0000F9100000}"/>
    <cellStyle name="Normal 3 4 11 2" xfId="5492" xr:uid="{00000000-0005-0000-0000-0000FA100000}"/>
    <cellStyle name="Normal 3 4 12" xfId="2353" xr:uid="{00000000-0005-0000-0000-0000FB100000}"/>
    <cellStyle name="Normal 3 4 12 2" xfId="5493" xr:uid="{00000000-0005-0000-0000-0000FC100000}"/>
    <cellStyle name="Normal 3 4 13" xfId="2354" xr:uid="{00000000-0005-0000-0000-0000FD100000}"/>
    <cellStyle name="Normal 3 4 13 2" xfId="2355" xr:uid="{00000000-0005-0000-0000-0000FE100000}"/>
    <cellStyle name="Normal 3 4 13 2 2" xfId="5495" xr:uid="{00000000-0005-0000-0000-0000FF100000}"/>
    <cellStyle name="Normal 3 4 13 3" xfId="5494" xr:uid="{00000000-0005-0000-0000-000000110000}"/>
    <cellStyle name="Normal 3 4 13_AVANCE TOTAL" xfId="2356" xr:uid="{00000000-0005-0000-0000-000001110000}"/>
    <cellStyle name="Normal 3 4 14" xfId="2357" xr:uid="{00000000-0005-0000-0000-000002110000}"/>
    <cellStyle name="Normal 3 4 14 2" xfId="2358" xr:uid="{00000000-0005-0000-0000-000003110000}"/>
    <cellStyle name="Normal 3 4 14 2 2" xfId="5497" xr:uid="{00000000-0005-0000-0000-000004110000}"/>
    <cellStyle name="Normal 3 4 14 3" xfId="2359" xr:uid="{00000000-0005-0000-0000-000005110000}"/>
    <cellStyle name="Normal 3 4 14 3 2" xfId="2360" xr:uid="{00000000-0005-0000-0000-000006110000}"/>
    <cellStyle name="Normal 3 4 14 3 2 2" xfId="5499" xr:uid="{00000000-0005-0000-0000-000007110000}"/>
    <cellStyle name="Normal 3 4 14 3 3" xfId="5498" xr:uid="{00000000-0005-0000-0000-000008110000}"/>
    <cellStyle name="Normal 3 4 14 3_INST $" xfId="2361" xr:uid="{00000000-0005-0000-0000-000009110000}"/>
    <cellStyle name="Normal 3 4 14 4" xfId="2362" xr:uid="{00000000-0005-0000-0000-00000A110000}"/>
    <cellStyle name="Normal 3 4 14 4 2" xfId="5500" xr:uid="{00000000-0005-0000-0000-00000B110000}"/>
    <cellStyle name="Normal 3 4 14 5" xfId="5496" xr:uid="{00000000-0005-0000-0000-00000C110000}"/>
    <cellStyle name="Normal 3 4 14_INST $" xfId="2363" xr:uid="{00000000-0005-0000-0000-00000D110000}"/>
    <cellStyle name="Normal 3 4 15" xfId="2364" xr:uid="{00000000-0005-0000-0000-00000E110000}"/>
    <cellStyle name="Normal 3 4 15 2" xfId="2365" xr:uid="{00000000-0005-0000-0000-00000F110000}"/>
    <cellStyle name="Normal 3 4 15 2 2" xfId="5502" xr:uid="{00000000-0005-0000-0000-000010110000}"/>
    <cellStyle name="Normal 3 4 15 3" xfId="5501" xr:uid="{00000000-0005-0000-0000-000011110000}"/>
    <cellStyle name="Normal 3 4 15_INST $" xfId="2366" xr:uid="{00000000-0005-0000-0000-000012110000}"/>
    <cellStyle name="Normal 3 4 16" xfId="2367" xr:uid="{00000000-0005-0000-0000-000013110000}"/>
    <cellStyle name="Normal 3 4 16 2" xfId="5503" xr:uid="{00000000-0005-0000-0000-000014110000}"/>
    <cellStyle name="Normal 3 4 17" xfId="2368" xr:uid="{00000000-0005-0000-0000-000015110000}"/>
    <cellStyle name="Normal 3 4 17 2" xfId="5504" xr:uid="{00000000-0005-0000-0000-000016110000}"/>
    <cellStyle name="Normal 3 4 2" xfId="2369" xr:uid="{00000000-0005-0000-0000-000017110000}"/>
    <cellStyle name="Normal 3 4 2 2" xfId="2370" xr:uid="{00000000-0005-0000-0000-000018110000}"/>
    <cellStyle name="Normal 3 4 2 2 2" xfId="5506" xr:uid="{00000000-0005-0000-0000-000019110000}"/>
    <cellStyle name="Normal 3 4 2 3" xfId="5505" xr:uid="{00000000-0005-0000-0000-00001A110000}"/>
    <cellStyle name="Normal 3 4 3" xfId="2371" xr:uid="{00000000-0005-0000-0000-00001B110000}"/>
    <cellStyle name="Normal 3 4 3 2" xfId="2372" xr:uid="{00000000-0005-0000-0000-00001C110000}"/>
    <cellStyle name="Normal 3 4 3 2 2" xfId="5508" xr:uid="{00000000-0005-0000-0000-00001D110000}"/>
    <cellStyle name="Normal 3 4 3 3" xfId="5507" xr:uid="{00000000-0005-0000-0000-00001E110000}"/>
    <cellStyle name="Normal 3 4 4" xfId="2373" xr:uid="{00000000-0005-0000-0000-00001F110000}"/>
    <cellStyle name="Normal 3 4 4 2" xfId="2374" xr:uid="{00000000-0005-0000-0000-000020110000}"/>
    <cellStyle name="Normal 3 4 4 2 2" xfId="5510" xr:uid="{00000000-0005-0000-0000-000021110000}"/>
    <cellStyle name="Normal 3 4 4 3" xfId="5509" xr:uid="{00000000-0005-0000-0000-000022110000}"/>
    <cellStyle name="Normal 3 4 5" xfId="2375" xr:uid="{00000000-0005-0000-0000-000023110000}"/>
    <cellStyle name="Normal 3 4 5 2" xfId="2376" xr:uid="{00000000-0005-0000-0000-000024110000}"/>
    <cellStyle name="Normal 3 4 5 2 2" xfId="2377" xr:uid="{00000000-0005-0000-0000-000025110000}"/>
    <cellStyle name="Normal 3 4 5 2 2 2" xfId="5513" xr:uid="{00000000-0005-0000-0000-000026110000}"/>
    <cellStyle name="Normal 3 4 5 2 3" xfId="5512" xr:uid="{00000000-0005-0000-0000-000027110000}"/>
    <cellStyle name="Normal 3 4 5 3" xfId="2378" xr:uid="{00000000-0005-0000-0000-000028110000}"/>
    <cellStyle name="Normal 3 4 5 3 2" xfId="5514" xr:uid="{00000000-0005-0000-0000-000029110000}"/>
    <cellStyle name="Normal 3 4 5 4" xfId="5511" xr:uid="{00000000-0005-0000-0000-00002A110000}"/>
    <cellStyle name="Normal 3 4 5_AVANCE PROTECCIÓN" xfId="2379" xr:uid="{00000000-0005-0000-0000-00002B110000}"/>
    <cellStyle name="Normal 3 4 6" xfId="2380" xr:uid="{00000000-0005-0000-0000-00002C110000}"/>
    <cellStyle name="Normal 3 4 6 2" xfId="2381" xr:uid="{00000000-0005-0000-0000-00002D110000}"/>
    <cellStyle name="Normal 3 4 6 2 2" xfId="2382" xr:uid="{00000000-0005-0000-0000-00002E110000}"/>
    <cellStyle name="Normal 3 4 6 2 2 2" xfId="5517" xr:uid="{00000000-0005-0000-0000-00002F110000}"/>
    <cellStyle name="Normal 3 4 6 2 3" xfId="5516" xr:uid="{00000000-0005-0000-0000-000030110000}"/>
    <cellStyle name="Normal 3 4 6 3" xfId="2383" xr:uid="{00000000-0005-0000-0000-000031110000}"/>
    <cellStyle name="Normal 3 4 6 3 2" xfId="2384" xr:uid="{00000000-0005-0000-0000-000032110000}"/>
    <cellStyle name="Normal 3 4 6 3 2 2" xfId="5519" xr:uid="{00000000-0005-0000-0000-000033110000}"/>
    <cellStyle name="Normal 3 4 6 3 3" xfId="5518" xr:uid="{00000000-0005-0000-0000-000034110000}"/>
    <cellStyle name="Normal 3 4 6 4" xfId="2385" xr:uid="{00000000-0005-0000-0000-000035110000}"/>
    <cellStyle name="Normal 3 4 6 4 2" xfId="5520" xr:uid="{00000000-0005-0000-0000-000036110000}"/>
    <cellStyle name="Normal 3 4 6 5" xfId="5515" xr:uid="{00000000-0005-0000-0000-000037110000}"/>
    <cellStyle name="Normal 3 4 6_AVANCE TOTAL" xfId="2386" xr:uid="{00000000-0005-0000-0000-000038110000}"/>
    <cellStyle name="Normal 3 4 7" xfId="2387" xr:uid="{00000000-0005-0000-0000-000039110000}"/>
    <cellStyle name="Normal 3 4 7 2" xfId="2388" xr:uid="{00000000-0005-0000-0000-00003A110000}"/>
    <cellStyle name="Normal 3 4 7 2 2" xfId="5522" xr:uid="{00000000-0005-0000-0000-00003B110000}"/>
    <cellStyle name="Normal 3 4 7 3" xfId="5521" xr:uid="{00000000-0005-0000-0000-00003C110000}"/>
    <cellStyle name="Normal 3 4 7_AVANCE TOTAL" xfId="2389" xr:uid="{00000000-0005-0000-0000-00003D110000}"/>
    <cellStyle name="Normal 3 4 8" xfId="2390" xr:uid="{00000000-0005-0000-0000-00003E110000}"/>
    <cellStyle name="Normal 3 4 8 2" xfId="5523" xr:uid="{00000000-0005-0000-0000-00003F110000}"/>
    <cellStyle name="Normal 3 4 9" xfId="2391" xr:uid="{00000000-0005-0000-0000-000040110000}"/>
    <cellStyle name="Normal 3 4 9 2" xfId="5524" xr:uid="{00000000-0005-0000-0000-000041110000}"/>
    <cellStyle name="Normal 3 4_AVANCE PROTECCIÓN" xfId="2392" xr:uid="{00000000-0005-0000-0000-000042110000}"/>
    <cellStyle name="Normal 3 5" xfId="2393" xr:uid="{00000000-0005-0000-0000-000043110000}"/>
    <cellStyle name="Normal 3 5 2" xfId="2394" xr:uid="{00000000-0005-0000-0000-000044110000}"/>
    <cellStyle name="Normal 3 5 2 2" xfId="2395" xr:uid="{00000000-0005-0000-0000-000045110000}"/>
    <cellStyle name="Normal 3 5 2 2 2" xfId="5527" xr:uid="{00000000-0005-0000-0000-000046110000}"/>
    <cellStyle name="Normal 3 5 2 3" xfId="5526" xr:uid="{00000000-0005-0000-0000-000047110000}"/>
    <cellStyle name="Normal 3 5 3" xfId="2396" xr:uid="{00000000-0005-0000-0000-000048110000}"/>
    <cellStyle name="Normal 3 5 3 2" xfId="2397" xr:uid="{00000000-0005-0000-0000-000049110000}"/>
    <cellStyle name="Normal 3 5 3 2 2" xfId="5529" xr:uid="{00000000-0005-0000-0000-00004A110000}"/>
    <cellStyle name="Normal 3 5 3 3" xfId="5528" xr:uid="{00000000-0005-0000-0000-00004B110000}"/>
    <cellStyle name="Normal 3 5 4" xfId="2398" xr:uid="{00000000-0005-0000-0000-00004C110000}"/>
    <cellStyle name="Normal 3 5 4 2" xfId="2399" xr:uid="{00000000-0005-0000-0000-00004D110000}"/>
    <cellStyle name="Normal 3 5 4 2 2" xfId="2400" xr:uid="{00000000-0005-0000-0000-00004E110000}"/>
    <cellStyle name="Normal 3 5 4 2 2 2" xfId="5532" xr:uid="{00000000-0005-0000-0000-00004F110000}"/>
    <cellStyle name="Normal 3 5 4 2 3" xfId="5531" xr:uid="{00000000-0005-0000-0000-000050110000}"/>
    <cellStyle name="Normal 3 5 4 3" xfId="2401" xr:uid="{00000000-0005-0000-0000-000051110000}"/>
    <cellStyle name="Normal 3 5 4 3 2" xfId="5533" xr:uid="{00000000-0005-0000-0000-000052110000}"/>
    <cellStyle name="Normal 3 5 4 4" xfId="5530" xr:uid="{00000000-0005-0000-0000-000053110000}"/>
    <cellStyle name="Normal 3 5 4_AVANCE PROTECCIÓN" xfId="2402" xr:uid="{00000000-0005-0000-0000-000054110000}"/>
    <cellStyle name="Normal 3 5 5" xfId="2403" xr:uid="{00000000-0005-0000-0000-000055110000}"/>
    <cellStyle name="Normal 3 5 5 2" xfId="5534" xr:uid="{00000000-0005-0000-0000-000056110000}"/>
    <cellStyle name="Normal 3 5 6" xfId="5525" xr:uid="{00000000-0005-0000-0000-000057110000}"/>
    <cellStyle name="Normal 3 5_DET I REG" xfId="2404" xr:uid="{00000000-0005-0000-0000-000058110000}"/>
    <cellStyle name="Normal 3 6" xfId="2405" xr:uid="{00000000-0005-0000-0000-000059110000}"/>
    <cellStyle name="Normal 3 6 2" xfId="2406" xr:uid="{00000000-0005-0000-0000-00005A110000}"/>
    <cellStyle name="Normal 3 6 2 2" xfId="2407" xr:uid="{00000000-0005-0000-0000-00005B110000}"/>
    <cellStyle name="Normal 3 6 2_Listado_web" xfId="2408" xr:uid="{00000000-0005-0000-0000-00005C110000}"/>
    <cellStyle name="Normal 3 6 3" xfId="2409" xr:uid="{00000000-0005-0000-0000-00005D110000}"/>
    <cellStyle name="Normal 3 6 3 2" xfId="2410" xr:uid="{00000000-0005-0000-0000-00005E110000}"/>
    <cellStyle name="Normal 3 6 3_Listado_web" xfId="2411" xr:uid="{00000000-0005-0000-0000-00005F110000}"/>
    <cellStyle name="Normal 3 6 4" xfId="2412" xr:uid="{00000000-0005-0000-0000-000060110000}"/>
    <cellStyle name="Normal 3 6 4 2" xfId="2413" xr:uid="{00000000-0005-0000-0000-000061110000}"/>
    <cellStyle name="Normal 3 6 4 2 2" xfId="4038" xr:uid="{00000000-0005-0000-0000-000062110000}"/>
    <cellStyle name="Normal 3 6 4 2 2 2" xfId="6018" xr:uid="{00000000-0005-0000-0000-000063110000}"/>
    <cellStyle name="Normal 3 6 4 2 2 3" xfId="6442" xr:uid="{00000000-0005-0000-0000-000064110000}"/>
    <cellStyle name="Normal 3 6 4 2 3" xfId="5535" xr:uid="{00000000-0005-0000-0000-000065110000}"/>
    <cellStyle name="Normal 3 6 4 3" xfId="2414" xr:uid="{00000000-0005-0000-0000-000066110000}"/>
    <cellStyle name="Normal 3 6 4 3 2" xfId="4039" xr:uid="{00000000-0005-0000-0000-000067110000}"/>
    <cellStyle name="Normal 3 6 4 4" xfId="2415" xr:uid="{00000000-0005-0000-0000-000068110000}"/>
    <cellStyle name="Normal 3 6 4 4 2" xfId="4040" xr:uid="{00000000-0005-0000-0000-000069110000}"/>
    <cellStyle name="Normal 3 6 4 4 2 2" xfId="6019" xr:uid="{00000000-0005-0000-0000-00006A110000}"/>
    <cellStyle name="Normal 3 6 4 4 2 3" xfId="6443" xr:uid="{00000000-0005-0000-0000-00006B110000}"/>
    <cellStyle name="Normal 3 6 4 4 3" xfId="5536" xr:uid="{00000000-0005-0000-0000-00006C110000}"/>
    <cellStyle name="Normal 3 6 4 5" xfId="2416" xr:uid="{00000000-0005-0000-0000-00006D110000}"/>
    <cellStyle name="Normal 3 6 4 5 2" xfId="4041" xr:uid="{00000000-0005-0000-0000-00006E110000}"/>
    <cellStyle name="Normal 3 6 4 5 2 2" xfId="6020" xr:uid="{00000000-0005-0000-0000-00006F110000}"/>
    <cellStyle name="Normal 3 6 4 5 2 3" xfId="6444" xr:uid="{00000000-0005-0000-0000-000070110000}"/>
    <cellStyle name="Normal 3 6 4 6" xfId="4037" xr:uid="{00000000-0005-0000-0000-000071110000}"/>
    <cellStyle name="Normal 3 6 4 6 2" xfId="6017" xr:uid="{00000000-0005-0000-0000-000072110000}"/>
    <cellStyle name="Normal 3 6 4 6 3" xfId="6441" xr:uid="{00000000-0005-0000-0000-000073110000}"/>
    <cellStyle name="Normal 3 6 4_INST $" xfId="2417" xr:uid="{00000000-0005-0000-0000-000074110000}"/>
    <cellStyle name="Normal 3 6 5" xfId="2418" xr:uid="{00000000-0005-0000-0000-000075110000}"/>
    <cellStyle name="Normal 3 6 5 2" xfId="2419" xr:uid="{00000000-0005-0000-0000-000076110000}"/>
    <cellStyle name="Normal 3 6 5 2 2" xfId="4043" xr:uid="{00000000-0005-0000-0000-000077110000}"/>
    <cellStyle name="Normal 3 6 5 2 2 2" xfId="6022" xr:uid="{00000000-0005-0000-0000-000078110000}"/>
    <cellStyle name="Normal 3 6 5 2 2 3" xfId="6446" xr:uid="{00000000-0005-0000-0000-000079110000}"/>
    <cellStyle name="Normal 3 6 5 2 3" xfId="5537" xr:uid="{00000000-0005-0000-0000-00007A110000}"/>
    <cellStyle name="Normal 3 6 5 3" xfId="2420" xr:uid="{00000000-0005-0000-0000-00007B110000}"/>
    <cellStyle name="Normal 3 6 5 3 2" xfId="4044" xr:uid="{00000000-0005-0000-0000-00007C110000}"/>
    <cellStyle name="Normal 3 6 5 4" xfId="2421" xr:uid="{00000000-0005-0000-0000-00007D110000}"/>
    <cellStyle name="Normal 3 6 5 4 2" xfId="4045" xr:uid="{00000000-0005-0000-0000-00007E110000}"/>
    <cellStyle name="Normal 3 6 5 4 2 2" xfId="6023" xr:uid="{00000000-0005-0000-0000-00007F110000}"/>
    <cellStyle name="Normal 3 6 5 4 2 3" xfId="6447" xr:uid="{00000000-0005-0000-0000-000080110000}"/>
    <cellStyle name="Normal 3 6 5 4 3" xfId="5538" xr:uid="{00000000-0005-0000-0000-000081110000}"/>
    <cellStyle name="Normal 3 6 5 5" xfId="2422" xr:uid="{00000000-0005-0000-0000-000082110000}"/>
    <cellStyle name="Normal 3 6 5 5 2" xfId="4046" xr:uid="{00000000-0005-0000-0000-000083110000}"/>
    <cellStyle name="Normal 3 6 5 5 2 2" xfId="6024" xr:uid="{00000000-0005-0000-0000-000084110000}"/>
    <cellStyle name="Normal 3 6 5 5 2 3" xfId="6448" xr:uid="{00000000-0005-0000-0000-000085110000}"/>
    <cellStyle name="Normal 3 6 5 6" xfId="4042" xr:uid="{00000000-0005-0000-0000-000086110000}"/>
    <cellStyle name="Normal 3 6 5 6 2" xfId="6021" xr:uid="{00000000-0005-0000-0000-000087110000}"/>
    <cellStyle name="Normal 3 6 5 6 3" xfId="6445" xr:uid="{00000000-0005-0000-0000-000088110000}"/>
    <cellStyle name="Normal 3 6 5_INST $" xfId="2423" xr:uid="{00000000-0005-0000-0000-000089110000}"/>
    <cellStyle name="Normal 3 6 6" xfId="2424" xr:uid="{00000000-0005-0000-0000-00008A110000}"/>
    <cellStyle name="Normal 3 6 6 2" xfId="4047" xr:uid="{00000000-0005-0000-0000-00008B110000}"/>
    <cellStyle name="Normal 3 6 6 2 2" xfId="6025" xr:uid="{00000000-0005-0000-0000-00008C110000}"/>
    <cellStyle name="Normal 3 6 6 2 3" xfId="6449" xr:uid="{00000000-0005-0000-0000-00008D110000}"/>
    <cellStyle name="Normal 3 6 6 3" xfId="5539" xr:uid="{00000000-0005-0000-0000-00008E110000}"/>
    <cellStyle name="Normal 3 6 7" xfId="2425" xr:uid="{00000000-0005-0000-0000-00008F110000}"/>
    <cellStyle name="Normal 3 6 7 2" xfId="4048" xr:uid="{00000000-0005-0000-0000-000090110000}"/>
    <cellStyle name="Normal 3 6 7 2 2" xfId="6026" xr:uid="{00000000-0005-0000-0000-000091110000}"/>
    <cellStyle name="Normal 3 6 7 2 3" xfId="6450" xr:uid="{00000000-0005-0000-0000-000092110000}"/>
    <cellStyle name="Normal 3 6 7 3" xfId="5540" xr:uid="{00000000-0005-0000-0000-000093110000}"/>
    <cellStyle name="Normal 3 6 8" xfId="2426" xr:uid="{00000000-0005-0000-0000-000094110000}"/>
    <cellStyle name="Normal 3 6 8 2" xfId="4049" xr:uid="{00000000-0005-0000-0000-000095110000}"/>
    <cellStyle name="Normal 3 6 8 2 2" xfId="6027" xr:uid="{00000000-0005-0000-0000-000096110000}"/>
    <cellStyle name="Normal 3 6 8 2 3" xfId="6451" xr:uid="{00000000-0005-0000-0000-000097110000}"/>
    <cellStyle name="Normal 3 6 9" xfId="4036" xr:uid="{00000000-0005-0000-0000-000098110000}"/>
    <cellStyle name="Normal 3 6 9 2" xfId="6016" xr:uid="{00000000-0005-0000-0000-000099110000}"/>
    <cellStyle name="Normal 3 6 9 3" xfId="6440" xr:uid="{00000000-0005-0000-0000-00009A110000}"/>
    <cellStyle name="Normal 3 6_AVANCE TOTAL" xfId="2427" xr:uid="{00000000-0005-0000-0000-00009B110000}"/>
    <cellStyle name="Normal 3 7" xfId="2428" xr:uid="{00000000-0005-0000-0000-00009C110000}"/>
    <cellStyle name="Normal 3 7 2" xfId="2429" xr:uid="{00000000-0005-0000-0000-00009D110000}"/>
    <cellStyle name="Normal 3 7 2 2" xfId="2430" xr:uid="{00000000-0005-0000-0000-00009E110000}"/>
    <cellStyle name="Normal 3 7 2_Listado_web" xfId="2431" xr:uid="{00000000-0005-0000-0000-00009F110000}"/>
    <cellStyle name="Normal 3 7 3" xfId="2432" xr:uid="{00000000-0005-0000-0000-0000A0110000}"/>
    <cellStyle name="Normal 3 7 3 2" xfId="2433" xr:uid="{00000000-0005-0000-0000-0000A1110000}"/>
    <cellStyle name="Normal 3 7 3_Listado_web" xfId="2434" xr:uid="{00000000-0005-0000-0000-0000A2110000}"/>
    <cellStyle name="Normal 3 7 4" xfId="2435" xr:uid="{00000000-0005-0000-0000-0000A3110000}"/>
    <cellStyle name="Normal 3 7 4 2" xfId="2436" xr:uid="{00000000-0005-0000-0000-0000A4110000}"/>
    <cellStyle name="Normal 3 7 4 2 2" xfId="4052" xr:uid="{00000000-0005-0000-0000-0000A5110000}"/>
    <cellStyle name="Normal 3 7 4 2 2 2" xfId="6030" xr:uid="{00000000-0005-0000-0000-0000A6110000}"/>
    <cellStyle name="Normal 3 7 4 2 2 3" xfId="6454" xr:uid="{00000000-0005-0000-0000-0000A7110000}"/>
    <cellStyle name="Normal 3 7 4 2 3" xfId="5541" xr:uid="{00000000-0005-0000-0000-0000A8110000}"/>
    <cellStyle name="Normal 3 7 4 3" xfId="2437" xr:uid="{00000000-0005-0000-0000-0000A9110000}"/>
    <cellStyle name="Normal 3 7 4 3 2" xfId="4053" xr:uid="{00000000-0005-0000-0000-0000AA110000}"/>
    <cellStyle name="Normal 3 7 4 4" xfId="2438" xr:uid="{00000000-0005-0000-0000-0000AB110000}"/>
    <cellStyle name="Normal 3 7 4 4 2" xfId="4054" xr:uid="{00000000-0005-0000-0000-0000AC110000}"/>
    <cellStyle name="Normal 3 7 4 4 2 2" xfId="6031" xr:uid="{00000000-0005-0000-0000-0000AD110000}"/>
    <cellStyle name="Normal 3 7 4 4 2 3" xfId="6455" xr:uid="{00000000-0005-0000-0000-0000AE110000}"/>
    <cellStyle name="Normal 3 7 4 4 3" xfId="5542" xr:uid="{00000000-0005-0000-0000-0000AF110000}"/>
    <cellStyle name="Normal 3 7 4 5" xfId="2439" xr:uid="{00000000-0005-0000-0000-0000B0110000}"/>
    <cellStyle name="Normal 3 7 4 5 2" xfId="4055" xr:uid="{00000000-0005-0000-0000-0000B1110000}"/>
    <cellStyle name="Normal 3 7 4 5 2 2" xfId="6032" xr:uid="{00000000-0005-0000-0000-0000B2110000}"/>
    <cellStyle name="Normal 3 7 4 5 2 3" xfId="6456" xr:uid="{00000000-0005-0000-0000-0000B3110000}"/>
    <cellStyle name="Normal 3 7 4 6" xfId="4051" xr:uid="{00000000-0005-0000-0000-0000B4110000}"/>
    <cellStyle name="Normal 3 7 4 6 2" xfId="6029" xr:uid="{00000000-0005-0000-0000-0000B5110000}"/>
    <cellStyle name="Normal 3 7 4 6 3" xfId="6453" xr:uid="{00000000-0005-0000-0000-0000B6110000}"/>
    <cellStyle name="Normal 3 7 4_INST $" xfId="2440" xr:uid="{00000000-0005-0000-0000-0000B7110000}"/>
    <cellStyle name="Normal 3 7 5" xfId="2441" xr:uid="{00000000-0005-0000-0000-0000B8110000}"/>
    <cellStyle name="Normal 3 7 5 2" xfId="2442" xr:uid="{00000000-0005-0000-0000-0000B9110000}"/>
    <cellStyle name="Normal 3 7 5 2 2" xfId="4057" xr:uid="{00000000-0005-0000-0000-0000BA110000}"/>
    <cellStyle name="Normal 3 7 5 2 2 2" xfId="6034" xr:uid="{00000000-0005-0000-0000-0000BB110000}"/>
    <cellStyle name="Normal 3 7 5 2 2 3" xfId="6458" xr:uid="{00000000-0005-0000-0000-0000BC110000}"/>
    <cellStyle name="Normal 3 7 5 2 3" xfId="5543" xr:uid="{00000000-0005-0000-0000-0000BD110000}"/>
    <cellStyle name="Normal 3 7 5 3" xfId="2443" xr:uid="{00000000-0005-0000-0000-0000BE110000}"/>
    <cellStyle name="Normal 3 7 5 3 2" xfId="4058" xr:uid="{00000000-0005-0000-0000-0000BF110000}"/>
    <cellStyle name="Normal 3 7 5 4" xfId="2444" xr:uid="{00000000-0005-0000-0000-0000C0110000}"/>
    <cellStyle name="Normal 3 7 5 4 2" xfId="4059" xr:uid="{00000000-0005-0000-0000-0000C1110000}"/>
    <cellStyle name="Normal 3 7 5 4 2 2" xfId="6035" xr:uid="{00000000-0005-0000-0000-0000C2110000}"/>
    <cellStyle name="Normal 3 7 5 4 2 3" xfId="6459" xr:uid="{00000000-0005-0000-0000-0000C3110000}"/>
    <cellStyle name="Normal 3 7 5 4 3" xfId="5544" xr:uid="{00000000-0005-0000-0000-0000C4110000}"/>
    <cellStyle name="Normal 3 7 5 5" xfId="2445" xr:uid="{00000000-0005-0000-0000-0000C5110000}"/>
    <cellStyle name="Normal 3 7 5 5 2" xfId="4060" xr:uid="{00000000-0005-0000-0000-0000C6110000}"/>
    <cellStyle name="Normal 3 7 5 5 2 2" xfId="6036" xr:uid="{00000000-0005-0000-0000-0000C7110000}"/>
    <cellStyle name="Normal 3 7 5 5 2 3" xfId="6460" xr:uid="{00000000-0005-0000-0000-0000C8110000}"/>
    <cellStyle name="Normal 3 7 5 6" xfId="4056" xr:uid="{00000000-0005-0000-0000-0000C9110000}"/>
    <cellStyle name="Normal 3 7 5 6 2" xfId="6033" xr:uid="{00000000-0005-0000-0000-0000CA110000}"/>
    <cellStyle name="Normal 3 7 5 6 3" xfId="6457" xr:uid="{00000000-0005-0000-0000-0000CB110000}"/>
    <cellStyle name="Normal 3 7 5_INST $" xfId="2446" xr:uid="{00000000-0005-0000-0000-0000CC110000}"/>
    <cellStyle name="Normal 3 7 6" xfId="2447" xr:uid="{00000000-0005-0000-0000-0000CD110000}"/>
    <cellStyle name="Normal 3 7 6 2" xfId="4061" xr:uid="{00000000-0005-0000-0000-0000CE110000}"/>
    <cellStyle name="Normal 3 7 6 2 2" xfId="6037" xr:uid="{00000000-0005-0000-0000-0000CF110000}"/>
    <cellStyle name="Normal 3 7 6 2 3" xfId="6461" xr:uid="{00000000-0005-0000-0000-0000D0110000}"/>
    <cellStyle name="Normal 3 7 6 3" xfId="5545" xr:uid="{00000000-0005-0000-0000-0000D1110000}"/>
    <cellStyle name="Normal 3 7 7" xfId="2448" xr:uid="{00000000-0005-0000-0000-0000D2110000}"/>
    <cellStyle name="Normal 3 7 7 2" xfId="4062" xr:uid="{00000000-0005-0000-0000-0000D3110000}"/>
    <cellStyle name="Normal 3 7 7 2 2" xfId="6038" xr:uid="{00000000-0005-0000-0000-0000D4110000}"/>
    <cellStyle name="Normal 3 7 7 2 3" xfId="6462" xr:uid="{00000000-0005-0000-0000-0000D5110000}"/>
    <cellStyle name="Normal 3 7 7 3" xfId="5546" xr:uid="{00000000-0005-0000-0000-0000D6110000}"/>
    <cellStyle name="Normal 3 7 8" xfId="2449" xr:uid="{00000000-0005-0000-0000-0000D7110000}"/>
    <cellStyle name="Normal 3 7 8 2" xfId="4063" xr:uid="{00000000-0005-0000-0000-0000D8110000}"/>
    <cellStyle name="Normal 3 7 8 2 2" xfId="6039" xr:uid="{00000000-0005-0000-0000-0000D9110000}"/>
    <cellStyle name="Normal 3 7 8 2 3" xfId="6463" xr:uid="{00000000-0005-0000-0000-0000DA110000}"/>
    <cellStyle name="Normal 3 7 9" xfId="4050" xr:uid="{00000000-0005-0000-0000-0000DB110000}"/>
    <cellStyle name="Normal 3 7 9 2" xfId="6028" xr:uid="{00000000-0005-0000-0000-0000DC110000}"/>
    <cellStyle name="Normal 3 7 9 3" xfId="6452" xr:uid="{00000000-0005-0000-0000-0000DD110000}"/>
    <cellStyle name="Normal 3 7_AVANCE TOTAL" xfId="2450" xr:uid="{00000000-0005-0000-0000-0000DE110000}"/>
    <cellStyle name="Normal 3 8" xfId="2451" xr:uid="{00000000-0005-0000-0000-0000DF110000}"/>
    <cellStyle name="Normal 3 8 2" xfId="2452" xr:uid="{00000000-0005-0000-0000-0000E0110000}"/>
    <cellStyle name="Normal 3 8 2 2" xfId="2453" xr:uid="{00000000-0005-0000-0000-0000E1110000}"/>
    <cellStyle name="Normal 3 8 2_Listado_web" xfId="2454" xr:uid="{00000000-0005-0000-0000-0000E2110000}"/>
    <cellStyle name="Normal 3 8 3" xfId="2455" xr:uid="{00000000-0005-0000-0000-0000E3110000}"/>
    <cellStyle name="Normal 3 8 3 2" xfId="2456" xr:uid="{00000000-0005-0000-0000-0000E4110000}"/>
    <cellStyle name="Normal 3 8 3_Listado_web" xfId="2457" xr:uid="{00000000-0005-0000-0000-0000E5110000}"/>
    <cellStyle name="Normal 3 8 4" xfId="2458" xr:uid="{00000000-0005-0000-0000-0000E6110000}"/>
    <cellStyle name="Normal 3 8 4 2" xfId="2459" xr:uid="{00000000-0005-0000-0000-0000E7110000}"/>
    <cellStyle name="Normal 3 8 4 2 2" xfId="4066" xr:uid="{00000000-0005-0000-0000-0000E8110000}"/>
    <cellStyle name="Normal 3 8 4 2 2 2" xfId="6042" xr:uid="{00000000-0005-0000-0000-0000E9110000}"/>
    <cellStyle name="Normal 3 8 4 2 2 3" xfId="6466" xr:uid="{00000000-0005-0000-0000-0000EA110000}"/>
    <cellStyle name="Normal 3 8 4 2 3" xfId="5547" xr:uid="{00000000-0005-0000-0000-0000EB110000}"/>
    <cellStyle name="Normal 3 8 4 3" xfId="2460" xr:uid="{00000000-0005-0000-0000-0000EC110000}"/>
    <cellStyle name="Normal 3 8 4 3 2" xfId="4067" xr:uid="{00000000-0005-0000-0000-0000ED110000}"/>
    <cellStyle name="Normal 3 8 4 4" xfId="2461" xr:uid="{00000000-0005-0000-0000-0000EE110000}"/>
    <cellStyle name="Normal 3 8 4 4 2" xfId="4068" xr:uid="{00000000-0005-0000-0000-0000EF110000}"/>
    <cellStyle name="Normal 3 8 4 4 2 2" xfId="6043" xr:uid="{00000000-0005-0000-0000-0000F0110000}"/>
    <cellStyle name="Normal 3 8 4 4 2 3" xfId="6467" xr:uid="{00000000-0005-0000-0000-0000F1110000}"/>
    <cellStyle name="Normal 3 8 4 4 3" xfId="5548" xr:uid="{00000000-0005-0000-0000-0000F2110000}"/>
    <cellStyle name="Normal 3 8 4 5" xfId="2462" xr:uid="{00000000-0005-0000-0000-0000F3110000}"/>
    <cellStyle name="Normal 3 8 4 5 2" xfId="4069" xr:uid="{00000000-0005-0000-0000-0000F4110000}"/>
    <cellStyle name="Normal 3 8 4 5 2 2" xfId="6044" xr:uid="{00000000-0005-0000-0000-0000F5110000}"/>
    <cellStyle name="Normal 3 8 4 5 2 3" xfId="6468" xr:uid="{00000000-0005-0000-0000-0000F6110000}"/>
    <cellStyle name="Normal 3 8 4 6" xfId="4065" xr:uid="{00000000-0005-0000-0000-0000F7110000}"/>
    <cellStyle name="Normal 3 8 4 6 2" xfId="6041" xr:uid="{00000000-0005-0000-0000-0000F8110000}"/>
    <cellStyle name="Normal 3 8 4 6 3" xfId="6465" xr:uid="{00000000-0005-0000-0000-0000F9110000}"/>
    <cellStyle name="Normal 3 8 4_INST $" xfId="2463" xr:uid="{00000000-0005-0000-0000-0000FA110000}"/>
    <cellStyle name="Normal 3 8 5" xfId="2464" xr:uid="{00000000-0005-0000-0000-0000FB110000}"/>
    <cellStyle name="Normal 3 8 5 2" xfId="2465" xr:uid="{00000000-0005-0000-0000-0000FC110000}"/>
    <cellStyle name="Normal 3 8 5 2 2" xfId="4071" xr:uid="{00000000-0005-0000-0000-0000FD110000}"/>
    <cellStyle name="Normal 3 8 5 2 2 2" xfId="6046" xr:uid="{00000000-0005-0000-0000-0000FE110000}"/>
    <cellStyle name="Normal 3 8 5 2 2 3" xfId="6470" xr:uid="{00000000-0005-0000-0000-0000FF110000}"/>
    <cellStyle name="Normal 3 8 5 2 3" xfId="5549" xr:uid="{00000000-0005-0000-0000-000000120000}"/>
    <cellStyle name="Normal 3 8 5 3" xfId="2466" xr:uid="{00000000-0005-0000-0000-000001120000}"/>
    <cellStyle name="Normal 3 8 5 3 2" xfId="4072" xr:uid="{00000000-0005-0000-0000-000002120000}"/>
    <cellStyle name="Normal 3 8 5 4" xfId="2467" xr:uid="{00000000-0005-0000-0000-000003120000}"/>
    <cellStyle name="Normal 3 8 5 4 2" xfId="4073" xr:uid="{00000000-0005-0000-0000-000004120000}"/>
    <cellStyle name="Normal 3 8 5 4 2 2" xfId="6047" xr:uid="{00000000-0005-0000-0000-000005120000}"/>
    <cellStyle name="Normal 3 8 5 4 2 3" xfId="6471" xr:uid="{00000000-0005-0000-0000-000006120000}"/>
    <cellStyle name="Normal 3 8 5 4 3" xfId="5550" xr:uid="{00000000-0005-0000-0000-000007120000}"/>
    <cellStyle name="Normal 3 8 5 5" xfId="2468" xr:uid="{00000000-0005-0000-0000-000008120000}"/>
    <cellStyle name="Normal 3 8 5 5 2" xfId="4074" xr:uid="{00000000-0005-0000-0000-000009120000}"/>
    <cellStyle name="Normal 3 8 5 5 2 2" xfId="6048" xr:uid="{00000000-0005-0000-0000-00000A120000}"/>
    <cellStyle name="Normal 3 8 5 5 2 3" xfId="6472" xr:uid="{00000000-0005-0000-0000-00000B120000}"/>
    <cellStyle name="Normal 3 8 5 6" xfId="4070" xr:uid="{00000000-0005-0000-0000-00000C120000}"/>
    <cellStyle name="Normal 3 8 5 6 2" xfId="6045" xr:uid="{00000000-0005-0000-0000-00000D120000}"/>
    <cellStyle name="Normal 3 8 5 6 3" xfId="6469" xr:uid="{00000000-0005-0000-0000-00000E120000}"/>
    <cellStyle name="Normal 3 8 5_INST $" xfId="2469" xr:uid="{00000000-0005-0000-0000-00000F120000}"/>
    <cellStyle name="Normal 3 8 6" xfId="2470" xr:uid="{00000000-0005-0000-0000-000010120000}"/>
    <cellStyle name="Normal 3 8 6 2" xfId="4075" xr:uid="{00000000-0005-0000-0000-000011120000}"/>
    <cellStyle name="Normal 3 8 6 2 2" xfId="6049" xr:uid="{00000000-0005-0000-0000-000012120000}"/>
    <cellStyle name="Normal 3 8 6 2 3" xfId="6473" xr:uid="{00000000-0005-0000-0000-000013120000}"/>
    <cellStyle name="Normal 3 8 6 3" xfId="5551" xr:uid="{00000000-0005-0000-0000-000014120000}"/>
    <cellStyle name="Normal 3 8 7" xfId="2471" xr:uid="{00000000-0005-0000-0000-000015120000}"/>
    <cellStyle name="Normal 3 8 7 2" xfId="4076" xr:uid="{00000000-0005-0000-0000-000016120000}"/>
    <cellStyle name="Normal 3 8 7 2 2" xfId="6050" xr:uid="{00000000-0005-0000-0000-000017120000}"/>
    <cellStyle name="Normal 3 8 7 2 3" xfId="6474" xr:uid="{00000000-0005-0000-0000-000018120000}"/>
    <cellStyle name="Normal 3 8 7 3" xfId="5552" xr:uid="{00000000-0005-0000-0000-000019120000}"/>
    <cellStyle name="Normal 3 8 8" xfId="2472" xr:uid="{00000000-0005-0000-0000-00001A120000}"/>
    <cellStyle name="Normal 3 8 8 2" xfId="4077" xr:uid="{00000000-0005-0000-0000-00001B120000}"/>
    <cellStyle name="Normal 3 8 8 2 2" xfId="6051" xr:uid="{00000000-0005-0000-0000-00001C120000}"/>
    <cellStyle name="Normal 3 8 8 2 3" xfId="6475" xr:uid="{00000000-0005-0000-0000-00001D120000}"/>
    <cellStyle name="Normal 3 8 9" xfId="4064" xr:uid="{00000000-0005-0000-0000-00001E120000}"/>
    <cellStyle name="Normal 3 8 9 2" xfId="6040" xr:uid="{00000000-0005-0000-0000-00001F120000}"/>
    <cellStyle name="Normal 3 8 9 3" xfId="6464" xr:uid="{00000000-0005-0000-0000-000020120000}"/>
    <cellStyle name="Normal 3 8_AVANCE TOTAL" xfId="2473" xr:uid="{00000000-0005-0000-0000-000021120000}"/>
    <cellStyle name="Normal 3 9" xfId="2474" xr:uid="{00000000-0005-0000-0000-000022120000}"/>
    <cellStyle name="Normal 3 9 2" xfId="2475" xr:uid="{00000000-0005-0000-0000-000023120000}"/>
    <cellStyle name="Normal 3 9 2 2" xfId="5554" xr:uid="{00000000-0005-0000-0000-000024120000}"/>
    <cellStyle name="Normal 3 9 3" xfId="5553" xr:uid="{00000000-0005-0000-0000-000025120000}"/>
    <cellStyle name="Normal 3 9_AVANCE TOTAL" xfId="2476" xr:uid="{00000000-0005-0000-0000-000026120000}"/>
    <cellStyle name="Normal 3_AVANCE JUSTICIA JUVENIL" xfId="2477" xr:uid="{00000000-0005-0000-0000-000027120000}"/>
    <cellStyle name="Normal 30" xfId="2478" xr:uid="{00000000-0005-0000-0000-000028120000}"/>
    <cellStyle name="Normal 30 2" xfId="2479" xr:uid="{00000000-0005-0000-0000-000029120000}"/>
    <cellStyle name="Normal 30 2 2" xfId="2480" xr:uid="{00000000-0005-0000-0000-00002A120000}"/>
    <cellStyle name="Normal 30 2 2 2" xfId="5557" xr:uid="{00000000-0005-0000-0000-00002B120000}"/>
    <cellStyle name="Normal 30 2 3" xfId="5556" xr:uid="{00000000-0005-0000-0000-00002C120000}"/>
    <cellStyle name="Normal 30 3" xfId="2481" xr:uid="{00000000-0005-0000-0000-00002D120000}"/>
    <cellStyle name="Normal 30 3 2" xfId="2482" xr:uid="{00000000-0005-0000-0000-00002E120000}"/>
    <cellStyle name="Normal 30 3 2 2" xfId="5559" xr:uid="{00000000-0005-0000-0000-00002F120000}"/>
    <cellStyle name="Normal 30 3 3" xfId="5558" xr:uid="{00000000-0005-0000-0000-000030120000}"/>
    <cellStyle name="Normal 30 4" xfId="2483" xr:uid="{00000000-0005-0000-0000-000031120000}"/>
    <cellStyle name="Normal 30 4 2" xfId="5560" xr:uid="{00000000-0005-0000-0000-000032120000}"/>
    <cellStyle name="Normal 30 5" xfId="2484" xr:uid="{00000000-0005-0000-0000-000033120000}"/>
    <cellStyle name="Normal 30 5 2" xfId="4078" xr:uid="{00000000-0005-0000-0000-000034120000}"/>
    <cellStyle name="Normal 30 5 2 2" xfId="6052" xr:uid="{00000000-0005-0000-0000-000035120000}"/>
    <cellStyle name="Normal 30 5 2 3" xfId="6476" xr:uid="{00000000-0005-0000-0000-000036120000}"/>
    <cellStyle name="Normal 30 5 3" xfId="5561" xr:uid="{00000000-0005-0000-0000-000037120000}"/>
    <cellStyle name="Normal 30 6" xfId="2485" xr:uid="{00000000-0005-0000-0000-000038120000}"/>
    <cellStyle name="Normal 30 6 2" xfId="5562" xr:uid="{00000000-0005-0000-0000-000039120000}"/>
    <cellStyle name="Normal 30 7" xfId="2486" xr:uid="{00000000-0005-0000-0000-00003A120000}"/>
    <cellStyle name="Normal 30 7 2" xfId="5563" xr:uid="{00000000-0005-0000-0000-00003B120000}"/>
    <cellStyle name="Normal 30 8" xfId="2487" xr:uid="{00000000-0005-0000-0000-00003C120000}"/>
    <cellStyle name="Normal 30 9" xfId="5555" xr:uid="{00000000-0005-0000-0000-00003D120000}"/>
    <cellStyle name="Normal 30_AVANCE TOTAL" xfId="2488" xr:uid="{00000000-0005-0000-0000-00003E120000}"/>
    <cellStyle name="Normal 31" xfId="2489" xr:uid="{00000000-0005-0000-0000-00003F120000}"/>
    <cellStyle name="Normal 31 10" xfId="2490" xr:uid="{00000000-0005-0000-0000-000040120000}"/>
    <cellStyle name="Normal 31 10 2" xfId="2491" xr:uid="{00000000-0005-0000-0000-000041120000}"/>
    <cellStyle name="Normal 31 10 2 2" xfId="5565" xr:uid="{00000000-0005-0000-0000-000042120000}"/>
    <cellStyle name="Normal 31 10 3" xfId="5564" xr:uid="{00000000-0005-0000-0000-000043120000}"/>
    <cellStyle name="Normal 31 10_INST $" xfId="2492" xr:uid="{00000000-0005-0000-0000-000044120000}"/>
    <cellStyle name="Normal 31 11" xfId="2493" xr:uid="{00000000-0005-0000-0000-000045120000}"/>
    <cellStyle name="Normal 31 11 2" xfId="5566" xr:uid="{00000000-0005-0000-0000-000046120000}"/>
    <cellStyle name="Normal 31 12" xfId="2494" xr:uid="{00000000-0005-0000-0000-000047120000}"/>
    <cellStyle name="Normal 31 12 2" xfId="5567" xr:uid="{00000000-0005-0000-0000-000048120000}"/>
    <cellStyle name="Normal 31 2" xfId="2495" xr:uid="{00000000-0005-0000-0000-000049120000}"/>
    <cellStyle name="Normal 31 2 2" xfId="2496" xr:uid="{00000000-0005-0000-0000-00004A120000}"/>
    <cellStyle name="Normal 31 2 2 2" xfId="5569" xr:uid="{00000000-0005-0000-0000-00004B120000}"/>
    <cellStyle name="Normal 31 2 3" xfId="5568" xr:uid="{00000000-0005-0000-0000-00004C120000}"/>
    <cellStyle name="Normal 31 3" xfId="2497" xr:uid="{00000000-0005-0000-0000-00004D120000}"/>
    <cellStyle name="Normal 31 3 2" xfId="2498" xr:uid="{00000000-0005-0000-0000-00004E120000}"/>
    <cellStyle name="Normal 31 3 2 2" xfId="5571" xr:uid="{00000000-0005-0000-0000-00004F120000}"/>
    <cellStyle name="Normal 31 3 3" xfId="5570" xr:uid="{00000000-0005-0000-0000-000050120000}"/>
    <cellStyle name="Normal 31 4" xfId="2499" xr:uid="{00000000-0005-0000-0000-000051120000}"/>
    <cellStyle name="Normal 31 4 2" xfId="2500" xr:uid="{00000000-0005-0000-0000-000052120000}"/>
    <cellStyle name="Normal 31 4 2 2" xfId="5573" xr:uid="{00000000-0005-0000-0000-000053120000}"/>
    <cellStyle name="Normal 31 4 3" xfId="5572" xr:uid="{00000000-0005-0000-0000-000054120000}"/>
    <cellStyle name="Normal 31 4_AVANCE TOTAL" xfId="2501" xr:uid="{00000000-0005-0000-0000-000055120000}"/>
    <cellStyle name="Normal 31 5" xfId="2502" xr:uid="{00000000-0005-0000-0000-000056120000}"/>
    <cellStyle name="Normal 31 5 2" xfId="5574" xr:uid="{00000000-0005-0000-0000-000057120000}"/>
    <cellStyle name="Normal 31 6" xfId="2503" xr:uid="{00000000-0005-0000-0000-000058120000}"/>
    <cellStyle name="Normal 31 6 2" xfId="5575" xr:uid="{00000000-0005-0000-0000-000059120000}"/>
    <cellStyle name="Normal 31 7" xfId="2504" xr:uid="{00000000-0005-0000-0000-00005A120000}"/>
    <cellStyle name="Normal 31 7 2" xfId="5576" xr:uid="{00000000-0005-0000-0000-00005B120000}"/>
    <cellStyle name="Normal 31 8" xfId="2505" xr:uid="{00000000-0005-0000-0000-00005C120000}"/>
    <cellStyle name="Normal 31 8 2" xfId="2506" xr:uid="{00000000-0005-0000-0000-00005D120000}"/>
    <cellStyle name="Normal 31 8 2 2" xfId="5578" xr:uid="{00000000-0005-0000-0000-00005E120000}"/>
    <cellStyle name="Normal 31 8 3" xfId="5577" xr:uid="{00000000-0005-0000-0000-00005F120000}"/>
    <cellStyle name="Normal 31 8_AVANCE TOTAL" xfId="2507" xr:uid="{00000000-0005-0000-0000-000060120000}"/>
    <cellStyle name="Normal 31 9" xfId="2508" xr:uid="{00000000-0005-0000-0000-000061120000}"/>
    <cellStyle name="Normal 31 9 2" xfId="2509" xr:uid="{00000000-0005-0000-0000-000062120000}"/>
    <cellStyle name="Normal 31 9 2 2" xfId="5580" xr:uid="{00000000-0005-0000-0000-000063120000}"/>
    <cellStyle name="Normal 31 9 3" xfId="2510" xr:uid="{00000000-0005-0000-0000-000064120000}"/>
    <cellStyle name="Normal 31 9 3 2" xfId="2511" xr:uid="{00000000-0005-0000-0000-000065120000}"/>
    <cellStyle name="Normal 31 9 3 2 2" xfId="5582" xr:uid="{00000000-0005-0000-0000-000066120000}"/>
    <cellStyle name="Normal 31 9 3 3" xfId="5581" xr:uid="{00000000-0005-0000-0000-000067120000}"/>
    <cellStyle name="Normal 31 9 3_INST $" xfId="2512" xr:uid="{00000000-0005-0000-0000-000068120000}"/>
    <cellStyle name="Normal 31 9 4" xfId="2513" xr:uid="{00000000-0005-0000-0000-000069120000}"/>
    <cellStyle name="Normal 31 9 4 2" xfId="5583" xr:uid="{00000000-0005-0000-0000-00006A120000}"/>
    <cellStyle name="Normal 31 9 5" xfId="5579" xr:uid="{00000000-0005-0000-0000-00006B120000}"/>
    <cellStyle name="Normal 31 9_INST $" xfId="2514" xr:uid="{00000000-0005-0000-0000-00006C120000}"/>
    <cellStyle name="Normal 31_AVANCE TOTAL" xfId="2515" xr:uid="{00000000-0005-0000-0000-00006D120000}"/>
    <cellStyle name="Normal 32" xfId="2516" xr:uid="{00000000-0005-0000-0000-00006E120000}"/>
    <cellStyle name="Normal 32 2" xfId="2517" xr:uid="{00000000-0005-0000-0000-00006F120000}"/>
    <cellStyle name="Normal 32 2 2" xfId="5585" xr:uid="{00000000-0005-0000-0000-000070120000}"/>
    <cellStyle name="Normal 32 3" xfId="2518" xr:uid="{00000000-0005-0000-0000-000071120000}"/>
    <cellStyle name="Normal 32 3 2" xfId="4079" xr:uid="{00000000-0005-0000-0000-000072120000}"/>
    <cellStyle name="Normal 32 3 2 2" xfId="6053" xr:uid="{00000000-0005-0000-0000-000073120000}"/>
    <cellStyle name="Normal 32 3 2 3" xfId="6477" xr:uid="{00000000-0005-0000-0000-000074120000}"/>
    <cellStyle name="Normal 32 3 3" xfId="5586" xr:uid="{00000000-0005-0000-0000-000075120000}"/>
    <cellStyle name="Normal 32 4" xfId="2519" xr:uid="{00000000-0005-0000-0000-000076120000}"/>
    <cellStyle name="Normal 32 4 2" xfId="5587" xr:uid="{00000000-0005-0000-0000-000077120000}"/>
    <cellStyle name="Normal 32 5" xfId="2520" xr:uid="{00000000-0005-0000-0000-000078120000}"/>
    <cellStyle name="Normal 32 5 2" xfId="5588" xr:uid="{00000000-0005-0000-0000-000079120000}"/>
    <cellStyle name="Normal 32 6" xfId="2521" xr:uid="{00000000-0005-0000-0000-00007A120000}"/>
    <cellStyle name="Normal 32 7" xfId="5584" xr:uid="{00000000-0005-0000-0000-00007B120000}"/>
    <cellStyle name="Normal 33" xfId="2522" xr:uid="{00000000-0005-0000-0000-00007C120000}"/>
    <cellStyle name="Normal 33 2" xfId="2523" xr:uid="{00000000-0005-0000-0000-00007D120000}"/>
    <cellStyle name="Normal 33 2 2" xfId="5590" xr:uid="{00000000-0005-0000-0000-00007E120000}"/>
    <cellStyle name="Normal 33 3" xfId="2524" xr:uid="{00000000-0005-0000-0000-00007F120000}"/>
    <cellStyle name="Normal 33 3 2" xfId="4080" xr:uid="{00000000-0005-0000-0000-000080120000}"/>
    <cellStyle name="Normal 33 3 2 2" xfId="6054" xr:uid="{00000000-0005-0000-0000-000081120000}"/>
    <cellStyle name="Normal 33 3 2 3" xfId="6478" xr:uid="{00000000-0005-0000-0000-000082120000}"/>
    <cellStyle name="Normal 33 3 3" xfId="5591" xr:uid="{00000000-0005-0000-0000-000083120000}"/>
    <cellStyle name="Normal 33 4" xfId="2525" xr:uid="{00000000-0005-0000-0000-000084120000}"/>
    <cellStyle name="Normal 33 4 2" xfId="5592" xr:uid="{00000000-0005-0000-0000-000085120000}"/>
    <cellStyle name="Normal 33 5" xfId="2526" xr:uid="{00000000-0005-0000-0000-000086120000}"/>
    <cellStyle name="Normal 33 5 2" xfId="5593" xr:uid="{00000000-0005-0000-0000-000087120000}"/>
    <cellStyle name="Normal 33 6" xfId="2527" xr:uid="{00000000-0005-0000-0000-000088120000}"/>
    <cellStyle name="Normal 33 7" xfId="5589" xr:uid="{00000000-0005-0000-0000-000089120000}"/>
    <cellStyle name="Normal 34" xfId="2528" xr:uid="{00000000-0005-0000-0000-00008A120000}"/>
    <cellStyle name="Normal 34 2" xfId="2529" xr:uid="{00000000-0005-0000-0000-00008B120000}"/>
    <cellStyle name="Normal 34 2 2" xfId="5595" xr:uid="{00000000-0005-0000-0000-00008C120000}"/>
    <cellStyle name="Normal 34 3" xfId="5594" xr:uid="{00000000-0005-0000-0000-00008D120000}"/>
    <cellStyle name="Normal 35" xfId="2530" xr:uid="{00000000-0005-0000-0000-00008E120000}"/>
    <cellStyle name="Normal 35 2" xfId="2531" xr:uid="{00000000-0005-0000-0000-00008F120000}"/>
    <cellStyle name="Normal 35 2 2" xfId="2532" xr:uid="{00000000-0005-0000-0000-000090120000}"/>
    <cellStyle name="Normal 35 2_Listado_web" xfId="2533" xr:uid="{00000000-0005-0000-0000-000091120000}"/>
    <cellStyle name="Normal 35 3" xfId="2534" xr:uid="{00000000-0005-0000-0000-000092120000}"/>
    <cellStyle name="Normal 35 3 2" xfId="2535" xr:uid="{00000000-0005-0000-0000-000093120000}"/>
    <cellStyle name="Normal 35 3 2 2" xfId="4083" xr:uid="{00000000-0005-0000-0000-000094120000}"/>
    <cellStyle name="Normal 35 3 2 2 2" xfId="6057" xr:uid="{00000000-0005-0000-0000-000095120000}"/>
    <cellStyle name="Normal 35 3 2 2 3" xfId="6481" xr:uid="{00000000-0005-0000-0000-000096120000}"/>
    <cellStyle name="Normal 35 3 2 3" xfId="5596" xr:uid="{00000000-0005-0000-0000-000097120000}"/>
    <cellStyle name="Normal 35 3 3" xfId="2536" xr:uid="{00000000-0005-0000-0000-000098120000}"/>
    <cellStyle name="Normal 35 3 3 2" xfId="4084" xr:uid="{00000000-0005-0000-0000-000099120000}"/>
    <cellStyle name="Normal 35 3 4" xfId="2537" xr:uid="{00000000-0005-0000-0000-00009A120000}"/>
    <cellStyle name="Normal 35 3 4 2" xfId="4085" xr:uid="{00000000-0005-0000-0000-00009B120000}"/>
    <cellStyle name="Normal 35 3 4 2 2" xfId="6058" xr:uid="{00000000-0005-0000-0000-00009C120000}"/>
    <cellStyle name="Normal 35 3 4 2 3" xfId="6482" xr:uid="{00000000-0005-0000-0000-00009D120000}"/>
    <cellStyle name="Normal 35 3 4 3" xfId="5597" xr:uid="{00000000-0005-0000-0000-00009E120000}"/>
    <cellStyle name="Normal 35 3 5" xfId="2538" xr:uid="{00000000-0005-0000-0000-00009F120000}"/>
    <cellStyle name="Normal 35 3 5 2" xfId="4086" xr:uid="{00000000-0005-0000-0000-0000A0120000}"/>
    <cellStyle name="Normal 35 3 5 2 2" xfId="6059" xr:uid="{00000000-0005-0000-0000-0000A1120000}"/>
    <cellStyle name="Normal 35 3 5 2 3" xfId="6483" xr:uid="{00000000-0005-0000-0000-0000A2120000}"/>
    <cellStyle name="Normal 35 3 6" xfId="4082" xr:uid="{00000000-0005-0000-0000-0000A3120000}"/>
    <cellStyle name="Normal 35 3 6 2" xfId="6056" xr:uid="{00000000-0005-0000-0000-0000A4120000}"/>
    <cellStyle name="Normal 35 3 6 3" xfId="6480" xr:uid="{00000000-0005-0000-0000-0000A5120000}"/>
    <cellStyle name="Normal 35 3_INST $" xfId="2539" xr:uid="{00000000-0005-0000-0000-0000A6120000}"/>
    <cellStyle name="Normal 35 4" xfId="2540" xr:uid="{00000000-0005-0000-0000-0000A7120000}"/>
    <cellStyle name="Normal 35 4 2" xfId="2541" xr:uid="{00000000-0005-0000-0000-0000A8120000}"/>
    <cellStyle name="Normal 35 4 2 2" xfId="4088" xr:uid="{00000000-0005-0000-0000-0000A9120000}"/>
    <cellStyle name="Normal 35 4 2 2 2" xfId="6061" xr:uid="{00000000-0005-0000-0000-0000AA120000}"/>
    <cellStyle name="Normal 35 4 2 2 3" xfId="6485" xr:uid="{00000000-0005-0000-0000-0000AB120000}"/>
    <cellStyle name="Normal 35 4 2 3" xfId="5598" xr:uid="{00000000-0005-0000-0000-0000AC120000}"/>
    <cellStyle name="Normal 35 4 3" xfId="2542" xr:uid="{00000000-0005-0000-0000-0000AD120000}"/>
    <cellStyle name="Normal 35 4 3 2" xfId="4089" xr:uid="{00000000-0005-0000-0000-0000AE120000}"/>
    <cellStyle name="Normal 35 4 4" xfId="2543" xr:uid="{00000000-0005-0000-0000-0000AF120000}"/>
    <cellStyle name="Normal 35 4 4 2" xfId="4090" xr:uid="{00000000-0005-0000-0000-0000B0120000}"/>
    <cellStyle name="Normal 35 4 4 2 2" xfId="6062" xr:uid="{00000000-0005-0000-0000-0000B1120000}"/>
    <cellStyle name="Normal 35 4 4 2 3" xfId="6486" xr:uid="{00000000-0005-0000-0000-0000B2120000}"/>
    <cellStyle name="Normal 35 4 4 3" xfId="5599" xr:uid="{00000000-0005-0000-0000-0000B3120000}"/>
    <cellStyle name="Normal 35 4 5" xfId="4091" xr:uid="{00000000-0005-0000-0000-0000B4120000}"/>
    <cellStyle name="Normal 35 4 5 2" xfId="6063" xr:uid="{00000000-0005-0000-0000-0000B5120000}"/>
    <cellStyle name="Normal 35 4 5 3" xfId="6487" xr:uid="{00000000-0005-0000-0000-0000B6120000}"/>
    <cellStyle name="Normal 35 4 6" xfId="4087" xr:uid="{00000000-0005-0000-0000-0000B7120000}"/>
    <cellStyle name="Normal 35 4 6 2" xfId="6060" xr:uid="{00000000-0005-0000-0000-0000B8120000}"/>
    <cellStyle name="Normal 35 4 6 3" xfId="6484" xr:uid="{00000000-0005-0000-0000-0000B9120000}"/>
    <cellStyle name="Normal 35 4_INST $" xfId="4092" xr:uid="{00000000-0005-0000-0000-0000BA120000}"/>
    <cellStyle name="Normal 35 5" xfId="2544" xr:uid="{00000000-0005-0000-0000-0000BB120000}"/>
    <cellStyle name="Normal 35 5 2" xfId="4093" xr:uid="{00000000-0005-0000-0000-0000BC120000}"/>
    <cellStyle name="Normal 35 5 2 2" xfId="6064" xr:uid="{00000000-0005-0000-0000-0000BD120000}"/>
    <cellStyle name="Normal 35 5 2 3" xfId="6488" xr:uid="{00000000-0005-0000-0000-0000BE120000}"/>
    <cellStyle name="Normal 35 5 3" xfId="5600" xr:uid="{00000000-0005-0000-0000-0000BF120000}"/>
    <cellStyle name="Normal 35 6" xfId="2545" xr:uid="{00000000-0005-0000-0000-0000C0120000}"/>
    <cellStyle name="Normal 35 6 2" xfId="4094" xr:uid="{00000000-0005-0000-0000-0000C1120000}"/>
    <cellStyle name="Normal 35 6 2 2" xfId="6065" xr:uid="{00000000-0005-0000-0000-0000C2120000}"/>
    <cellStyle name="Normal 35 6 2 3" xfId="6489" xr:uid="{00000000-0005-0000-0000-0000C3120000}"/>
    <cellStyle name="Normal 35 6 3" xfId="5601" xr:uid="{00000000-0005-0000-0000-0000C4120000}"/>
    <cellStyle name="Normal 35 7" xfId="4095" xr:uid="{00000000-0005-0000-0000-0000C5120000}"/>
    <cellStyle name="Normal 35 7 2" xfId="6066" xr:uid="{00000000-0005-0000-0000-0000C6120000}"/>
    <cellStyle name="Normal 35 7 3" xfId="6490" xr:uid="{00000000-0005-0000-0000-0000C7120000}"/>
    <cellStyle name="Normal 35 8" xfId="4096" xr:uid="{00000000-0005-0000-0000-0000C8120000}"/>
    <cellStyle name="Normal 35 8 2" xfId="6067" xr:uid="{00000000-0005-0000-0000-0000C9120000}"/>
    <cellStyle name="Normal 35 8 3" xfId="6491" xr:uid="{00000000-0005-0000-0000-0000CA120000}"/>
    <cellStyle name="Normal 35 9" xfId="4081" xr:uid="{00000000-0005-0000-0000-0000CB120000}"/>
    <cellStyle name="Normal 35 9 2" xfId="6055" xr:uid="{00000000-0005-0000-0000-0000CC120000}"/>
    <cellStyle name="Normal 35 9 3" xfId="6479" xr:uid="{00000000-0005-0000-0000-0000CD120000}"/>
    <cellStyle name="Normal 35_AVANCE TOTAL" xfId="2546" xr:uid="{00000000-0005-0000-0000-0000CE120000}"/>
    <cellStyle name="Normal 36" xfId="2547" xr:uid="{00000000-0005-0000-0000-0000CF120000}"/>
    <cellStyle name="Normal 36 2" xfId="2548" xr:uid="{00000000-0005-0000-0000-0000D0120000}"/>
    <cellStyle name="Normal 36 2 2" xfId="4099" xr:uid="{00000000-0005-0000-0000-0000D1120000}"/>
    <cellStyle name="Normal 36 2 3" xfId="4098" xr:uid="{00000000-0005-0000-0000-0000D2120000}"/>
    <cellStyle name="Normal 36 3" xfId="2549" xr:uid="{00000000-0005-0000-0000-0000D3120000}"/>
    <cellStyle name="Normal 36 3 2" xfId="2550" xr:uid="{00000000-0005-0000-0000-0000D4120000}"/>
    <cellStyle name="Normal 36 3 2 2" xfId="4101" xr:uid="{00000000-0005-0000-0000-0000D5120000}"/>
    <cellStyle name="Normal 36 3 2 2 2" xfId="6070" xr:uid="{00000000-0005-0000-0000-0000D6120000}"/>
    <cellStyle name="Normal 36 3 2 2 3" xfId="6494" xr:uid="{00000000-0005-0000-0000-0000D7120000}"/>
    <cellStyle name="Normal 36 3 2 3" xfId="5602" xr:uid="{00000000-0005-0000-0000-0000D8120000}"/>
    <cellStyle name="Normal 36 3 3" xfId="2551" xr:uid="{00000000-0005-0000-0000-0000D9120000}"/>
    <cellStyle name="Normal 36 3 3 2" xfId="4102" xr:uid="{00000000-0005-0000-0000-0000DA120000}"/>
    <cellStyle name="Normal 36 3 4" xfId="2552" xr:uid="{00000000-0005-0000-0000-0000DB120000}"/>
    <cellStyle name="Normal 36 3 4 2" xfId="4103" xr:uid="{00000000-0005-0000-0000-0000DC120000}"/>
    <cellStyle name="Normal 36 3 4 2 2" xfId="6071" xr:uid="{00000000-0005-0000-0000-0000DD120000}"/>
    <cellStyle name="Normal 36 3 4 2 3" xfId="6495" xr:uid="{00000000-0005-0000-0000-0000DE120000}"/>
    <cellStyle name="Normal 36 3 4 3" xfId="5603" xr:uid="{00000000-0005-0000-0000-0000DF120000}"/>
    <cellStyle name="Normal 36 3 5" xfId="4104" xr:uid="{00000000-0005-0000-0000-0000E0120000}"/>
    <cellStyle name="Normal 36 3 5 2" xfId="6072" xr:uid="{00000000-0005-0000-0000-0000E1120000}"/>
    <cellStyle name="Normal 36 3 5 3" xfId="6496" xr:uid="{00000000-0005-0000-0000-0000E2120000}"/>
    <cellStyle name="Normal 36 3 6" xfId="4100" xr:uid="{00000000-0005-0000-0000-0000E3120000}"/>
    <cellStyle name="Normal 36 3 6 2" xfId="6069" xr:uid="{00000000-0005-0000-0000-0000E4120000}"/>
    <cellStyle name="Normal 36 3 6 3" xfId="6493" xr:uid="{00000000-0005-0000-0000-0000E5120000}"/>
    <cellStyle name="Normal 36 3_INST $" xfId="4105" xr:uid="{00000000-0005-0000-0000-0000E6120000}"/>
    <cellStyle name="Normal 36 4" xfId="2553" xr:uid="{00000000-0005-0000-0000-0000E7120000}"/>
    <cellStyle name="Normal 36 4 2" xfId="2554" xr:uid="{00000000-0005-0000-0000-0000E8120000}"/>
    <cellStyle name="Normal 36 4 2 2" xfId="4107" xr:uid="{00000000-0005-0000-0000-0000E9120000}"/>
    <cellStyle name="Normal 36 4 2 2 2" xfId="6074" xr:uid="{00000000-0005-0000-0000-0000EA120000}"/>
    <cellStyle name="Normal 36 4 2 2 3" xfId="6498" xr:uid="{00000000-0005-0000-0000-0000EB120000}"/>
    <cellStyle name="Normal 36 4 2 3" xfId="5604" xr:uid="{00000000-0005-0000-0000-0000EC120000}"/>
    <cellStyle name="Normal 36 4 3" xfId="2555" xr:uid="{00000000-0005-0000-0000-0000ED120000}"/>
    <cellStyle name="Normal 36 4 3 2" xfId="4108" xr:uid="{00000000-0005-0000-0000-0000EE120000}"/>
    <cellStyle name="Normal 36 4 4" xfId="2556" xr:uid="{00000000-0005-0000-0000-0000EF120000}"/>
    <cellStyle name="Normal 36 4 4 2" xfId="4109" xr:uid="{00000000-0005-0000-0000-0000F0120000}"/>
    <cellStyle name="Normal 36 4 4 2 2" xfId="6075" xr:uid="{00000000-0005-0000-0000-0000F1120000}"/>
    <cellStyle name="Normal 36 4 4 2 3" xfId="6499" xr:uid="{00000000-0005-0000-0000-0000F2120000}"/>
    <cellStyle name="Normal 36 4 4 3" xfId="5605" xr:uid="{00000000-0005-0000-0000-0000F3120000}"/>
    <cellStyle name="Normal 36 4 5" xfId="4110" xr:uid="{00000000-0005-0000-0000-0000F4120000}"/>
    <cellStyle name="Normal 36 4 5 2" xfId="6076" xr:uid="{00000000-0005-0000-0000-0000F5120000}"/>
    <cellStyle name="Normal 36 4 5 3" xfId="6500" xr:uid="{00000000-0005-0000-0000-0000F6120000}"/>
    <cellStyle name="Normal 36 4 6" xfId="4106" xr:uid="{00000000-0005-0000-0000-0000F7120000}"/>
    <cellStyle name="Normal 36 4 6 2" xfId="6073" xr:uid="{00000000-0005-0000-0000-0000F8120000}"/>
    <cellStyle name="Normal 36 4 6 3" xfId="6497" xr:uid="{00000000-0005-0000-0000-0000F9120000}"/>
    <cellStyle name="Normal 36 4_INST $" xfId="4111" xr:uid="{00000000-0005-0000-0000-0000FA120000}"/>
    <cellStyle name="Normal 36 5" xfId="2557" xr:uid="{00000000-0005-0000-0000-0000FB120000}"/>
    <cellStyle name="Normal 36 5 2" xfId="4112" xr:uid="{00000000-0005-0000-0000-0000FC120000}"/>
    <cellStyle name="Normal 36 5 2 2" xfId="6077" xr:uid="{00000000-0005-0000-0000-0000FD120000}"/>
    <cellStyle name="Normal 36 5 2 3" xfId="6501" xr:uid="{00000000-0005-0000-0000-0000FE120000}"/>
    <cellStyle name="Normal 36 5 3" xfId="5606" xr:uid="{00000000-0005-0000-0000-0000FF120000}"/>
    <cellStyle name="Normal 36 6" xfId="2558" xr:uid="{00000000-0005-0000-0000-000000130000}"/>
    <cellStyle name="Normal 36 6 2" xfId="4113" xr:uid="{00000000-0005-0000-0000-000001130000}"/>
    <cellStyle name="Normal 36 6 2 2" xfId="6078" xr:uid="{00000000-0005-0000-0000-000002130000}"/>
    <cellStyle name="Normal 36 6 2 3" xfId="6502" xr:uid="{00000000-0005-0000-0000-000003130000}"/>
    <cellStyle name="Normal 36 6 3" xfId="5607" xr:uid="{00000000-0005-0000-0000-000004130000}"/>
    <cellStyle name="Normal 36 7" xfId="4114" xr:uid="{00000000-0005-0000-0000-000005130000}"/>
    <cellStyle name="Normal 36 7 2" xfId="6079" xr:uid="{00000000-0005-0000-0000-000006130000}"/>
    <cellStyle name="Normal 36 7 3" xfId="6503" xr:uid="{00000000-0005-0000-0000-000007130000}"/>
    <cellStyle name="Normal 36 8" xfId="4115" xr:uid="{00000000-0005-0000-0000-000008130000}"/>
    <cellStyle name="Normal 36 8 2" xfId="6080" xr:uid="{00000000-0005-0000-0000-000009130000}"/>
    <cellStyle name="Normal 36 8 3" xfId="6504" xr:uid="{00000000-0005-0000-0000-00000A130000}"/>
    <cellStyle name="Normal 36 9" xfId="4097" xr:uid="{00000000-0005-0000-0000-00000B130000}"/>
    <cellStyle name="Normal 36 9 2" xfId="6068" xr:uid="{00000000-0005-0000-0000-00000C130000}"/>
    <cellStyle name="Normal 36 9 3" xfId="6492" xr:uid="{00000000-0005-0000-0000-00000D130000}"/>
    <cellStyle name="Normal 36_AVANCE TOTAL" xfId="2559" xr:uid="{00000000-0005-0000-0000-00000E130000}"/>
    <cellStyle name="Normal 37" xfId="2560" xr:uid="{00000000-0005-0000-0000-00000F130000}"/>
    <cellStyle name="Normal 37 2" xfId="2561" xr:uid="{00000000-0005-0000-0000-000010130000}"/>
    <cellStyle name="Normal 37 2 2" xfId="4116" xr:uid="{00000000-0005-0000-0000-000011130000}"/>
    <cellStyle name="Normal 37 2 2 2" xfId="6081" xr:uid="{00000000-0005-0000-0000-000012130000}"/>
    <cellStyle name="Normal 37 2 3" xfId="5609" xr:uid="{00000000-0005-0000-0000-000013130000}"/>
    <cellStyle name="Normal 37 3" xfId="4117" xr:uid="{00000000-0005-0000-0000-000014130000}"/>
    <cellStyle name="Normal 37 3 2" xfId="6082" xr:uid="{00000000-0005-0000-0000-000015130000}"/>
    <cellStyle name="Normal 37 4" xfId="5608" xr:uid="{00000000-0005-0000-0000-000016130000}"/>
    <cellStyle name="Normal 37_Hoja2" xfId="2562" xr:uid="{00000000-0005-0000-0000-000017130000}"/>
    <cellStyle name="Normal 38" xfId="2563" xr:uid="{00000000-0005-0000-0000-000018130000}"/>
    <cellStyle name="Normal 38 10" xfId="4119" xr:uid="{00000000-0005-0000-0000-000019130000}"/>
    <cellStyle name="Normal 38 10 2" xfId="6084" xr:uid="{00000000-0005-0000-0000-00001A130000}"/>
    <cellStyle name="Normal 38 10 3" xfId="6506" xr:uid="{00000000-0005-0000-0000-00001B130000}"/>
    <cellStyle name="Normal 38 11" xfId="4120" xr:uid="{00000000-0005-0000-0000-00001C130000}"/>
    <cellStyle name="Normal 38 11 2" xfId="6085" xr:uid="{00000000-0005-0000-0000-00001D130000}"/>
    <cellStyle name="Normal 38 12" xfId="4118" xr:uid="{00000000-0005-0000-0000-00001E130000}"/>
    <cellStyle name="Normal 38 12 2" xfId="6083" xr:uid="{00000000-0005-0000-0000-00001F130000}"/>
    <cellStyle name="Normal 38 12 3" xfId="6505" xr:uid="{00000000-0005-0000-0000-000020130000}"/>
    <cellStyle name="Normal 38 2" xfId="2564" xr:uid="{00000000-0005-0000-0000-000021130000}"/>
    <cellStyle name="Normal 38 2 2" xfId="4122" xr:uid="{00000000-0005-0000-0000-000022130000}"/>
    <cellStyle name="Normal 38 2 3" xfId="4121" xr:uid="{00000000-0005-0000-0000-000023130000}"/>
    <cellStyle name="Normal 38 3" xfId="2565" xr:uid="{00000000-0005-0000-0000-000024130000}"/>
    <cellStyle name="Normal 38 3 2" xfId="2566" xr:uid="{00000000-0005-0000-0000-000025130000}"/>
    <cellStyle name="Normal 38 3 2 2" xfId="4124" xr:uid="{00000000-0005-0000-0000-000026130000}"/>
    <cellStyle name="Normal 38 3 2 2 2" xfId="6087" xr:uid="{00000000-0005-0000-0000-000027130000}"/>
    <cellStyle name="Normal 38 3 2 2 3" xfId="6508" xr:uid="{00000000-0005-0000-0000-000028130000}"/>
    <cellStyle name="Normal 38 3 2 3" xfId="5610" xr:uid="{00000000-0005-0000-0000-000029130000}"/>
    <cellStyle name="Normal 38 3 3" xfId="2567" xr:uid="{00000000-0005-0000-0000-00002A130000}"/>
    <cellStyle name="Normal 38 3 3 2" xfId="4125" xr:uid="{00000000-0005-0000-0000-00002B130000}"/>
    <cellStyle name="Normal 38 3 4" xfId="2568" xr:uid="{00000000-0005-0000-0000-00002C130000}"/>
    <cellStyle name="Normal 38 3 4 2" xfId="4126" xr:uid="{00000000-0005-0000-0000-00002D130000}"/>
    <cellStyle name="Normal 38 3 4 2 2" xfId="6088" xr:uid="{00000000-0005-0000-0000-00002E130000}"/>
    <cellStyle name="Normal 38 3 4 2 3" xfId="6509" xr:uid="{00000000-0005-0000-0000-00002F130000}"/>
    <cellStyle name="Normal 38 3 4 3" xfId="5611" xr:uid="{00000000-0005-0000-0000-000030130000}"/>
    <cellStyle name="Normal 38 3 5" xfId="4127" xr:uid="{00000000-0005-0000-0000-000031130000}"/>
    <cellStyle name="Normal 38 3 5 2" xfId="6089" xr:uid="{00000000-0005-0000-0000-000032130000}"/>
    <cellStyle name="Normal 38 3 5 3" xfId="6510" xr:uid="{00000000-0005-0000-0000-000033130000}"/>
    <cellStyle name="Normal 38 3 6" xfId="4123" xr:uid="{00000000-0005-0000-0000-000034130000}"/>
    <cellStyle name="Normal 38 3 6 2" xfId="6086" xr:uid="{00000000-0005-0000-0000-000035130000}"/>
    <cellStyle name="Normal 38 3 6 3" xfId="6507" xr:uid="{00000000-0005-0000-0000-000036130000}"/>
    <cellStyle name="Normal 38 3_INST $" xfId="4128" xr:uid="{00000000-0005-0000-0000-000037130000}"/>
    <cellStyle name="Normal 38 4" xfId="2569" xr:uid="{00000000-0005-0000-0000-000038130000}"/>
    <cellStyle name="Normal 38 4 2" xfId="2570" xr:uid="{00000000-0005-0000-0000-000039130000}"/>
    <cellStyle name="Normal 38 4 2 2" xfId="4130" xr:uid="{00000000-0005-0000-0000-00003A130000}"/>
    <cellStyle name="Normal 38 4 2 2 2" xfId="6091" xr:uid="{00000000-0005-0000-0000-00003B130000}"/>
    <cellStyle name="Normal 38 4 2 2 3" xfId="6512" xr:uid="{00000000-0005-0000-0000-00003C130000}"/>
    <cellStyle name="Normal 38 4 2 3" xfId="5612" xr:uid="{00000000-0005-0000-0000-00003D130000}"/>
    <cellStyle name="Normal 38 4 3" xfId="2571" xr:uid="{00000000-0005-0000-0000-00003E130000}"/>
    <cellStyle name="Normal 38 4 3 2" xfId="4131" xr:uid="{00000000-0005-0000-0000-00003F130000}"/>
    <cellStyle name="Normal 38 4 4" xfId="2572" xr:uid="{00000000-0005-0000-0000-000040130000}"/>
    <cellStyle name="Normal 38 4 4 2" xfId="4132" xr:uid="{00000000-0005-0000-0000-000041130000}"/>
    <cellStyle name="Normal 38 4 4 2 2" xfId="6092" xr:uid="{00000000-0005-0000-0000-000042130000}"/>
    <cellStyle name="Normal 38 4 4 2 3" xfId="6513" xr:uid="{00000000-0005-0000-0000-000043130000}"/>
    <cellStyle name="Normal 38 4 4 3" xfId="5613" xr:uid="{00000000-0005-0000-0000-000044130000}"/>
    <cellStyle name="Normal 38 4 5" xfId="4133" xr:uid="{00000000-0005-0000-0000-000045130000}"/>
    <cellStyle name="Normal 38 4 5 2" xfId="6093" xr:uid="{00000000-0005-0000-0000-000046130000}"/>
    <cellStyle name="Normal 38 4 5 3" xfId="6514" xr:uid="{00000000-0005-0000-0000-000047130000}"/>
    <cellStyle name="Normal 38 4 6" xfId="4129" xr:uid="{00000000-0005-0000-0000-000048130000}"/>
    <cellStyle name="Normal 38 4 6 2" xfId="6090" xr:uid="{00000000-0005-0000-0000-000049130000}"/>
    <cellStyle name="Normal 38 4 6 3" xfId="6511" xr:uid="{00000000-0005-0000-0000-00004A130000}"/>
    <cellStyle name="Normal 38 4_INST $" xfId="4134" xr:uid="{00000000-0005-0000-0000-00004B130000}"/>
    <cellStyle name="Normal 38 5" xfId="2573" xr:uid="{00000000-0005-0000-0000-00004C130000}"/>
    <cellStyle name="Normal 38 5 2" xfId="4135" xr:uid="{00000000-0005-0000-0000-00004D130000}"/>
    <cellStyle name="Normal 38 5 2 2" xfId="6094" xr:uid="{00000000-0005-0000-0000-00004E130000}"/>
    <cellStyle name="Normal 38 5 2 3" xfId="6515" xr:uid="{00000000-0005-0000-0000-00004F130000}"/>
    <cellStyle name="Normal 38 5 3" xfId="5614" xr:uid="{00000000-0005-0000-0000-000050130000}"/>
    <cellStyle name="Normal 38 6" xfId="2574" xr:uid="{00000000-0005-0000-0000-000051130000}"/>
    <cellStyle name="Normal 38 6 2" xfId="4136" xr:uid="{00000000-0005-0000-0000-000052130000}"/>
    <cellStyle name="Normal 38 6 2 2" xfId="6095" xr:uid="{00000000-0005-0000-0000-000053130000}"/>
    <cellStyle name="Normal 38 6 2 3" xfId="6516" xr:uid="{00000000-0005-0000-0000-000054130000}"/>
    <cellStyle name="Normal 38 6 3" xfId="5615" xr:uid="{00000000-0005-0000-0000-000055130000}"/>
    <cellStyle name="Normal 38 7" xfId="2575" xr:uid="{00000000-0005-0000-0000-000056130000}"/>
    <cellStyle name="Normal 38 7 2" xfId="5616" xr:uid="{00000000-0005-0000-0000-000057130000}"/>
    <cellStyle name="Normal 38 8" xfId="2576" xr:uid="{00000000-0005-0000-0000-000058130000}"/>
    <cellStyle name="Normal 38 8 2" xfId="4137" xr:uid="{00000000-0005-0000-0000-000059130000}"/>
    <cellStyle name="Normal 38 8 2 2" xfId="6096" xr:uid="{00000000-0005-0000-0000-00005A130000}"/>
    <cellStyle name="Normal 38 8 2 3" xfId="6517" xr:uid="{00000000-0005-0000-0000-00005B130000}"/>
    <cellStyle name="Normal 38 8 3" xfId="5617" xr:uid="{00000000-0005-0000-0000-00005C130000}"/>
    <cellStyle name="Normal 38 9" xfId="4138" xr:uid="{00000000-0005-0000-0000-00005D130000}"/>
    <cellStyle name="Normal 38 9 2" xfId="6097" xr:uid="{00000000-0005-0000-0000-00005E130000}"/>
    <cellStyle name="Normal 38 9 3" xfId="6518" xr:uid="{00000000-0005-0000-0000-00005F130000}"/>
    <cellStyle name="Normal 38_AVANCE TOTAL" xfId="2577" xr:uid="{00000000-0005-0000-0000-000060130000}"/>
    <cellStyle name="Normal 39" xfId="2578" xr:uid="{00000000-0005-0000-0000-000061130000}"/>
    <cellStyle name="Normal 39 2" xfId="4139" xr:uid="{00000000-0005-0000-0000-000062130000}"/>
    <cellStyle name="Normal 39 2 2" xfId="6098" xr:uid="{00000000-0005-0000-0000-000063130000}"/>
    <cellStyle name="Normal 39 3" xfId="5618" xr:uid="{00000000-0005-0000-0000-000064130000}"/>
    <cellStyle name="Normal 4" xfId="2579" xr:uid="{00000000-0005-0000-0000-000065130000}"/>
    <cellStyle name="Normal 4 10" xfId="2580" xr:uid="{00000000-0005-0000-0000-000066130000}"/>
    <cellStyle name="Normal 4 10 2" xfId="4141" xr:uid="{00000000-0005-0000-0000-000067130000}"/>
    <cellStyle name="Normal 4 11" xfId="2581" xr:uid="{00000000-0005-0000-0000-000068130000}"/>
    <cellStyle name="Normal 4 11 2" xfId="4142" xr:uid="{00000000-0005-0000-0000-000069130000}"/>
    <cellStyle name="Normal 4 11 2 2" xfId="6099" xr:uid="{00000000-0005-0000-0000-00006A130000}"/>
    <cellStyle name="Normal 4 11 2 3" xfId="6519" xr:uid="{00000000-0005-0000-0000-00006B130000}"/>
    <cellStyle name="Normal 4 11 3" xfId="5619" xr:uid="{00000000-0005-0000-0000-00006C130000}"/>
    <cellStyle name="Normal 4 12" xfId="4143" xr:uid="{00000000-0005-0000-0000-00006D130000}"/>
    <cellStyle name="Normal 4 13" xfId="4140" xr:uid="{00000000-0005-0000-0000-00006E130000}"/>
    <cellStyle name="Normal 4 2" xfId="2582" xr:uid="{00000000-0005-0000-0000-00006F130000}"/>
    <cellStyle name="Normal 4 2 2" xfId="2583" xr:uid="{00000000-0005-0000-0000-000070130000}"/>
    <cellStyle name="Normal 4 2 2 2" xfId="4146" xr:uid="{00000000-0005-0000-0000-000071130000}"/>
    <cellStyle name="Normal 4 2 2 3" xfId="4145" xr:uid="{00000000-0005-0000-0000-000072130000}"/>
    <cellStyle name="Normal 4 2 3" xfId="2584" xr:uid="{00000000-0005-0000-0000-000073130000}"/>
    <cellStyle name="Normal 4 2 3 2" xfId="4147" xr:uid="{00000000-0005-0000-0000-000074130000}"/>
    <cellStyle name="Normal 4 2 4" xfId="2585" xr:uid="{00000000-0005-0000-0000-000075130000}"/>
    <cellStyle name="Normal 4 2 4 2" xfId="5620" xr:uid="{00000000-0005-0000-0000-000076130000}"/>
    <cellStyle name="Normal 4 2 5" xfId="2586" xr:uid="{00000000-0005-0000-0000-000077130000}"/>
    <cellStyle name="Normal 4 2 5 2" xfId="4148" xr:uid="{00000000-0005-0000-0000-000078130000}"/>
    <cellStyle name="Normal 4 2 6" xfId="2587" xr:uid="{00000000-0005-0000-0000-000079130000}"/>
    <cellStyle name="Normal 4 2 6 2" xfId="5621" xr:uid="{00000000-0005-0000-0000-00007A130000}"/>
    <cellStyle name="Normal 4 2 7" xfId="4149" xr:uid="{00000000-0005-0000-0000-00007B130000}"/>
    <cellStyle name="Normal 4 2 8" xfId="4144" xr:uid="{00000000-0005-0000-0000-00007C130000}"/>
    <cellStyle name="Normal 4 2_Hoja1" xfId="2588" xr:uid="{00000000-0005-0000-0000-00007D130000}"/>
    <cellStyle name="Normal 4 3" xfId="2589" xr:uid="{00000000-0005-0000-0000-00007E130000}"/>
    <cellStyle name="Normal 4 3 2" xfId="2590" xr:uid="{00000000-0005-0000-0000-00007F130000}"/>
    <cellStyle name="Normal 4 3 2 2" xfId="4152" xr:uid="{00000000-0005-0000-0000-000080130000}"/>
    <cellStyle name="Normal 4 3 2 3" xfId="4151" xr:uid="{00000000-0005-0000-0000-000081130000}"/>
    <cellStyle name="Normal 4 3 3" xfId="4153" xr:uid="{00000000-0005-0000-0000-000082130000}"/>
    <cellStyle name="Normal 4 3 4" xfId="4150" xr:uid="{00000000-0005-0000-0000-000083130000}"/>
    <cellStyle name="Normal 4 3_Hoja2" xfId="2591" xr:uid="{00000000-0005-0000-0000-000084130000}"/>
    <cellStyle name="Normal 4 4" xfId="2592" xr:uid="{00000000-0005-0000-0000-000085130000}"/>
    <cellStyle name="Normal 4 4 2" xfId="2593" xr:uid="{00000000-0005-0000-0000-000086130000}"/>
    <cellStyle name="Normal 4 4 2 2" xfId="4156" xr:uid="{00000000-0005-0000-0000-000087130000}"/>
    <cellStyle name="Normal 4 4 2 3" xfId="4155" xr:uid="{00000000-0005-0000-0000-000088130000}"/>
    <cellStyle name="Normal 4 4 3" xfId="4157" xr:uid="{00000000-0005-0000-0000-000089130000}"/>
    <cellStyle name="Normal 4 4 4" xfId="4154" xr:uid="{00000000-0005-0000-0000-00008A130000}"/>
    <cellStyle name="Normal 4 4_Hoja2" xfId="2594" xr:uid="{00000000-0005-0000-0000-00008B130000}"/>
    <cellStyle name="Normal 4 5" xfId="2595" xr:uid="{00000000-0005-0000-0000-00008C130000}"/>
    <cellStyle name="Normal 4 5 10" xfId="4158" xr:uid="{00000000-0005-0000-0000-00008D130000}"/>
    <cellStyle name="Normal 4 5 10 2" xfId="6100" xr:uid="{00000000-0005-0000-0000-00008E130000}"/>
    <cellStyle name="Normal 4 5 10 3" xfId="6520" xr:uid="{00000000-0005-0000-0000-00008F130000}"/>
    <cellStyle name="Normal 4 5 2" xfId="2596" xr:uid="{00000000-0005-0000-0000-000090130000}"/>
    <cellStyle name="Normal 4 5 2 2" xfId="2597" xr:uid="{00000000-0005-0000-0000-000091130000}"/>
    <cellStyle name="Normal 4 5 2 2 2" xfId="4161" xr:uid="{00000000-0005-0000-0000-000092130000}"/>
    <cellStyle name="Normal 4 5 2 2 3" xfId="4160" xr:uid="{00000000-0005-0000-0000-000093130000}"/>
    <cellStyle name="Normal 4 5 2 3" xfId="4162" xr:uid="{00000000-0005-0000-0000-000094130000}"/>
    <cellStyle name="Normal 4 5 2 4" xfId="4159" xr:uid="{00000000-0005-0000-0000-000095130000}"/>
    <cellStyle name="Normal 4 5 2_Hoja2" xfId="2598" xr:uid="{00000000-0005-0000-0000-000096130000}"/>
    <cellStyle name="Normal 4 5 3" xfId="2599" xr:uid="{00000000-0005-0000-0000-000097130000}"/>
    <cellStyle name="Normal 4 5 3 2" xfId="4164" xr:uid="{00000000-0005-0000-0000-000098130000}"/>
    <cellStyle name="Normal 4 5 3 3" xfId="4163" xr:uid="{00000000-0005-0000-0000-000099130000}"/>
    <cellStyle name="Normal 4 5 4" xfId="2600" xr:uid="{00000000-0005-0000-0000-00009A130000}"/>
    <cellStyle name="Normal 4 5 4 2" xfId="4166" xr:uid="{00000000-0005-0000-0000-00009B130000}"/>
    <cellStyle name="Normal 4 5 4 3" xfId="4165" xr:uid="{00000000-0005-0000-0000-00009C130000}"/>
    <cellStyle name="Normal 4 5 5" xfId="2601" xr:uid="{00000000-0005-0000-0000-00009D130000}"/>
    <cellStyle name="Normal 4 5 5 2" xfId="2602" xr:uid="{00000000-0005-0000-0000-00009E130000}"/>
    <cellStyle name="Normal 4 5 5 2 2" xfId="4168" xr:uid="{00000000-0005-0000-0000-00009F130000}"/>
    <cellStyle name="Normal 4 5 5 2 2 2" xfId="6102" xr:uid="{00000000-0005-0000-0000-0000A0130000}"/>
    <cellStyle name="Normal 4 5 5 2 2 3" xfId="6522" xr:uid="{00000000-0005-0000-0000-0000A1130000}"/>
    <cellStyle name="Normal 4 5 5 2 3" xfId="5622" xr:uid="{00000000-0005-0000-0000-0000A2130000}"/>
    <cellStyle name="Normal 4 5 5 3" xfId="2603" xr:uid="{00000000-0005-0000-0000-0000A3130000}"/>
    <cellStyle name="Normal 4 5 5 3 2" xfId="4169" xr:uid="{00000000-0005-0000-0000-0000A4130000}"/>
    <cellStyle name="Normal 4 5 5 4" xfId="2604" xr:uid="{00000000-0005-0000-0000-0000A5130000}"/>
    <cellStyle name="Normal 4 5 5 4 2" xfId="4170" xr:uid="{00000000-0005-0000-0000-0000A6130000}"/>
    <cellStyle name="Normal 4 5 5 4 2 2" xfId="6103" xr:uid="{00000000-0005-0000-0000-0000A7130000}"/>
    <cellStyle name="Normal 4 5 5 4 2 3" xfId="6523" xr:uid="{00000000-0005-0000-0000-0000A8130000}"/>
    <cellStyle name="Normal 4 5 5 4 3" xfId="5623" xr:uid="{00000000-0005-0000-0000-0000A9130000}"/>
    <cellStyle name="Normal 4 5 5 5" xfId="4171" xr:uid="{00000000-0005-0000-0000-0000AA130000}"/>
    <cellStyle name="Normal 4 5 5 5 2" xfId="6104" xr:uid="{00000000-0005-0000-0000-0000AB130000}"/>
    <cellStyle name="Normal 4 5 5 5 3" xfId="6524" xr:uid="{00000000-0005-0000-0000-0000AC130000}"/>
    <cellStyle name="Normal 4 5 5 6" xfId="4167" xr:uid="{00000000-0005-0000-0000-0000AD130000}"/>
    <cellStyle name="Normal 4 5 5 6 2" xfId="6101" xr:uid="{00000000-0005-0000-0000-0000AE130000}"/>
    <cellStyle name="Normal 4 5 5 6 3" xfId="6521" xr:uid="{00000000-0005-0000-0000-0000AF130000}"/>
    <cellStyle name="Normal 4 5 5_INST $" xfId="4172" xr:uid="{00000000-0005-0000-0000-0000B0130000}"/>
    <cellStyle name="Normal 4 5 6" xfId="2605" xr:uid="{00000000-0005-0000-0000-0000B1130000}"/>
    <cellStyle name="Normal 4 5 6 2" xfId="2606" xr:uid="{00000000-0005-0000-0000-0000B2130000}"/>
    <cellStyle name="Normal 4 5 6 2 2" xfId="4174" xr:uid="{00000000-0005-0000-0000-0000B3130000}"/>
    <cellStyle name="Normal 4 5 6 2 2 2" xfId="6106" xr:uid="{00000000-0005-0000-0000-0000B4130000}"/>
    <cellStyle name="Normal 4 5 6 2 2 3" xfId="6526" xr:uid="{00000000-0005-0000-0000-0000B5130000}"/>
    <cellStyle name="Normal 4 5 6 2 3" xfId="5624" xr:uid="{00000000-0005-0000-0000-0000B6130000}"/>
    <cellStyle name="Normal 4 5 6 3" xfId="2607" xr:uid="{00000000-0005-0000-0000-0000B7130000}"/>
    <cellStyle name="Normal 4 5 6 3 2" xfId="4175" xr:uid="{00000000-0005-0000-0000-0000B8130000}"/>
    <cellStyle name="Normal 4 5 6 4" xfId="2608" xr:uid="{00000000-0005-0000-0000-0000B9130000}"/>
    <cellStyle name="Normal 4 5 6 4 2" xfId="4176" xr:uid="{00000000-0005-0000-0000-0000BA130000}"/>
    <cellStyle name="Normal 4 5 6 4 2 2" xfId="6107" xr:uid="{00000000-0005-0000-0000-0000BB130000}"/>
    <cellStyle name="Normal 4 5 6 4 2 3" xfId="6527" xr:uid="{00000000-0005-0000-0000-0000BC130000}"/>
    <cellStyle name="Normal 4 5 6 4 3" xfId="5625" xr:uid="{00000000-0005-0000-0000-0000BD130000}"/>
    <cellStyle name="Normal 4 5 6 5" xfId="4177" xr:uid="{00000000-0005-0000-0000-0000BE130000}"/>
    <cellStyle name="Normal 4 5 6 5 2" xfId="6108" xr:uid="{00000000-0005-0000-0000-0000BF130000}"/>
    <cellStyle name="Normal 4 5 6 5 3" xfId="6528" xr:uid="{00000000-0005-0000-0000-0000C0130000}"/>
    <cellStyle name="Normal 4 5 6 6" xfId="4173" xr:uid="{00000000-0005-0000-0000-0000C1130000}"/>
    <cellStyle name="Normal 4 5 6 6 2" xfId="6105" xr:uid="{00000000-0005-0000-0000-0000C2130000}"/>
    <cellStyle name="Normal 4 5 6 6 3" xfId="6525" xr:uid="{00000000-0005-0000-0000-0000C3130000}"/>
    <cellStyle name="Normal 4 5 6_INST $" xfId="4178" xr:uid="{00000000-0005-0000-0000-0000C4130000}"/>
    <cellStyle name="Normal 4 5 7" xfId="2609" xr:uid="{00000000-0005-0000-0000-0000C5130000}"/>
    <cellStyle name="Normal 4 5 7 2" xfId="4179" xr:uid="{00000000-0005-0000-0000-0000C6130000}"/>
    <cellStyle name="Normal 4 5 7 2 2" xfId="6109" xr:uid="{00000000-0005-0000-0000-0000C7130000}"/>
    <cellStyle name="Normal 4 5 7 2 3" xfId="6529" xr:uid="{00000000-0005-0000-0000-0000C8130000}"/>
    <cellStyle name="Normal 4 5 7 3" xfId="5626" xr:uid="{00000000-0005-0000-0000-0000C9130000}"/>
    <cellStyle name="Normal 4 5 8" xfId="2610" xr:uid="{00000000-0005-0000-0000-0000CA130000}"/>
    <cellStyle name="Normal 4 5 8 2" xfId="4180" xr:uid="{00000000-0005-0000-0000-0000CB130000}"/>
    <cellStyle name="Normal 4 5 8 2 2" xfId="6110" xr:uid="{00000000-0005-0000-0000-0000CC130000}"/>
    <cellStyle name="Normal 4 5 8 2 3" xfId="6530" xr:uid="{00000000-0005-0000-0000-0000CD130000}"/>
    <cellStyle name="Normal 4 5 8 3" xfId="5627" xr:uid="{00000000-0005-0000-0000-0000CE130000}"/>
    <cellStyle name="Normal 4 5 9" xfId="4181" xr:uid="{00000000-0005-0000-0000-0000CF130000}"/>
    <cellStyle name="Normal 4 5 9 2" xfId="6111" xr:uid="{00000000-0005-0000-0000-0000D0130000}"/>
    <cellStyle name="Normal 4 5 9 3" xfId="6531" xr:uid="{00000000-0005-0000-0000-0000D1130000}"/>
    <cellStyle name="Normal 4 5_AVANCE PROTECCIÓN" xfId="2611" xr:uid="{00000000-0005-0000-0000-0000D2130000}"/>
    <cellStyle name="Normal 4 6" xfId="2612" xr:uid="{00000000-0005-0000-0000-0000D3130000}"/>
    <cellStyle name="Normal 4 6 2" xfId="4183" xr:uid="{00000000-0005-0000-0000-0000D4130000}"/>
    <cellStyle name="Normal 4 6 3" xfId="4182" xr:uid="{00000000-0005-0000-0000-0000D5130000}"/>
    <cellStyle name="Normal 4 7" xfId="2613" xr:uid="{00000000-0005-0000-0000-0000D6130000}"/>
    <cellStyle name="Normal 4 7 2" xfId="4185" xr:uid="{00000000-0005-0000-0000-0000D7130000}"/>
    <cellStyle name="Normal 4 7 3" xfId="4184" xr:uid="{00000000-0005-0000-0000-0000D8130000}"/>
    <cellStyle name="Normal 4 8" xfId="2614" xr:uid="{00000000-0005-0000-0000-0000D9130000}"/>
    <cellStyle name="Normal 4 8 2" xfId="4186" xr:uid="{00000000-0005-0000-0000-0000DA130000}"/>
    <cellStyle name="Normal 4 9" xfId="2615" xr:uid="{00000000-0005-0000-0000-0000DB130000}"/>
    <cellStyle name="Normal 4 9 2" xfId="5628" xr:uid="{00000000-0005-0000-0000-0000DC130000}"/>
    <cellStyle name="Normal 4_Hoja1" xfId="2616" xr:uid="{00000000-0005-0000-0000-0000DD130000}"/>
    <cellStyle name="Normal 40" xfId="2617" xr:uid="{00000000-0005-0000-0000-0000DE130000}"/>
    <cellStyle name="Normal 40 10" xfId="4188" xr:uid="{00000000-0005-0000-0000-0000DF130000}"/>
    <cellStyle name="Normal 40 10 2" xfId="6113" xr:uid="{00000000-0005-0000-0000-0000E0130000}"/>
    <cellStyle name="Normal 40 10 3" xfId="6533" xr:uid="{00000000-0005-0000-0000-0000E1130000}"/>
    <cellStyle name="Normal 40 11" xfId="4189" xr:uid="{00000000-0005-0000-0000-0000E2130000}"/>
    <cellStyle name="Normal 40 11 2" xfId="6114" xr:uid="{00000000-0005-0000-0000-0000E3130000}"/>
    <cellStyle name="Normal 40 12" xfId="4187" xr:uid="{00000000-0005-0000-0000-0000E4130000}"/>
    <cellStyle name="Normal 40 12 2" xfId="6112" xr:uid="{00000000-0005-0000-0000-0000E5130000}"/>
    <cellStyle name="Normal 40 12 3" xfId="6532" xr:uid="{00000000-0005-0000-0000-0000E6130000}"/>
    <cellStyle name="Normal 40 2" xfId="2618" xr:uid="{00000000-0005-0000-0000-0000E7130000}"/>
    <cellStyle name="Normal 40 2 2" xfId="2619" xr:uid="{00000000-0005-0000-0000-0000E8130000}"/>
    <cellStyle name="Normal 40 2 2 2" xfId="4191" xr:uid="{00000000-0005-0000-0000-0000E9130000}"/>
    <cellStyle name="Normal 40 2 2 2 2" xfId="6116" xr:uid="{00000000-0005-0000-0000-0000EA130000}"/>
    <cellStyle name="Normal 40 2 2 2 3" xfId="6535" xr:uid="{00000000-0005-0000-0000-0000EB130000}"/>
    <cellStyle name="Normal 40 2 2 3" xfId="5629" xr:uid="{00000000-0005-0000-0000-0000EC130000}"/>
    <cellStyle name="Normal 40 2 3" xfId="2620" xr:uid="{00000000-0005-0000-0000-0000ED130000}"/>
    <cellStyle name="Normal 40 2 3 2" xfId="4192" xr:uid="{00000000-0005-0000-0000-0000EE130000}"/>
    <cellStyle name="Normal 40 2 4" xfId="2621" xr:uid="{00000000-0005-0000-0000-0000EF130000}"/>
    <cellStyle name="Normal 40 2 4 2" xfId="4193" xr:uid="{00000000-0005-0000-0000-0000F0130000}"/>
    <cellStyle name="Normal 40 2 4 2 2" xfId="6117" xr:uid="{00000000-0005-0000-0000-0000F1130000}"/>
    <cellStyle name="Normal 40 2 4 2 3" xfId="6536" xr:uid="{00000000-0005-0000-0000-0000F2130000}"/>
    <cellStyle name="Normal 40 2 4 3" xfId="5630" xr:uid="{00000000-0005-0000-0000-0000F3130000}"/>
    <cellStyle name="Normal 40 2 5" xfId="4194" xr:uid="{00000000-0005-0000-0000-0000F4130000}"/>
    <cellStyle name="Normal 40 2 5 2" xfId="6118" xr:uid="{00000000-0005-0000-0000-0000F5130000}"/>
    <cellStyle name="Normal 40 2 5 3" xfId="6537" xr:uid="{00000000-0005-0000-0000-0000F6130000}"/>
    <cellStyle name="Normal 40 2 6" xfId="4190" xr:uid="{00000000-0005-0000-0000-0000F7130000}"/>
    <cellStyle name="Normal 40 2 6 2" xfId="6115" xr:uid="{00000000-0005-0000-0000-0000F8130000}"/>
    <cellStyle name="Normal 40 2 6 3" xfId="6534" xr:uid="{00000000-0005-0000-0000-0000F9130000}"/>
    <cellStyle name="Normal 40 2_INST $" xfId="4195" xr:uid="{00000000-0005-0000-0000-0000FA130000}"/>
    <cellStyle name="Normal 40 3" xfId="2622" xr:uid="{00000000-0005-0000-0000-0000FB130000}"/>
    <cellStyle name="Normal 40 3 2" xfId="4196" xr:uid="{00000000-0005-0000-0000-0000FC130000}"/>
    <cellStyle name="Normal 40 4" xfId="2623" xr:uid="{00000000-0005-0000-0000-0000FD130000}"/>
    <cellStyle name="Normal 40 4 2" xfId="2624" xr:uid="{00000000-0005-0000-0000-0000FE130000}"/>
    <cellStyle name="Normal 40 4 2 2" xfId="4198" xr:uid="{00000000-0005-0000-0000-0000FF130000}"/>
    <cellStyle name="Normal 40 4 2 2 2" xfId="6120" xr:uid="{00000000-0005-0000-0000-000000140000}"/>
    <cellStyle name="Normal 40 4 2 2 3" xfId="6539" xr:uid="{00000000-0005-0000-0000-000001140000}"/>
    <cellStyle name="Normal 40 4 2 3" xfId="5631" xr:uid="{00000000-0005-0000-0000-000002140000}"/>
    <cellStyle name="Normal 40 4 3" xfId="2625" xr:uid="{00000000-0005-0000-0000-000003140000}"/>
    <cellStyle name="Normal 40 4 3 2" xfId="4199" xr:uid="{00000000-0005-0000-0000-000004140000}"/>
    <cellStyle name="Normal 40 4 4" xfId="2626" xr:uid="{00000000-0005-0000-0000-000005140000}"/>
    <cellStyle name="Normal 40 4 4 2" xfId="4200" xr:uid="{00000000-0005-0000-0000-000006140000}"/>
    <cellStyle name="Normal 40 4 4 2 2" xfId="6121" xr:uid="{00000000-0005-0000-0000-000007140000}"/>
    <cellStyle name="Normal 40 4 4 2 3" xfId="6540" xr:uid="{00000000-0005-0000-0000-000008140000}"/>
    <cellStyle name="Normal 40 4 4 3" xfId="5632" xr:uid="{00000000-0005-0000-0000-000009140000}"/>
    <cellStyle name="Normal 40 4 5" xfId="4201" xr:uid="{00000000-0005-0000-0000-00000A140000}"/>
    <cellStyle name="Normal 40 4 5 2" xfId="6122" xr:uid="{00000000-0005-0000-0000-00000B140000}"/>
    <cellStyle name="Normal 40 4 5 3" xfId="6541" xr:uid="{00000000-0005-0000-0000-00000C140000}"/>
    <cellStyle name="Normal 40 4 6" xfId="4197" xr:uid="{00000000-0005-0000-0000-00000D140000}"/>
    <cellStyle name="Normal 40 4 6 2" xfId="6119" xr:uid="{00000000-0005-0000-0000-00000E140000}"/>
    <cellStyle name="Normal 40 4 6 3" xfId="6538" xr:uid="{00000000-0005-0000-0000-00000F140000}"/>
    <cellStyle name="Normal 40 4_INST $" xfId="4202" xr:uid="{00000000-0005-0000-0000-000010140000}"/>
    <cellStyle name="Normal 40 5" xfId="2627" xr:uid="{00000000-0005-0000-0000-000011140000}"/>
    <cellStyle name="Normal 40 5 2" xfId="4203" xr:uid="{00000000-0005-0000-0000-000012140000}"/>
    <cellStyle name="Normal 40 5 2 2" xfId="6123" xr:uid="{00000000-0005-0000-0000-000013140000}"/>
    <cellStyle name="Normal 40 5 2 3" xfId="6542" xr:uid="{00000000-0005-0000-0000-000014140000}"/>
    <cellStyle name="Normal 40 5 3" xfId="5633" xr:uid="{00000000-0005-0000-0000-000015140000}"/>
    <cellStyle name="Normal 40 6" xfId="2628" xr:uid="{00000000-0005-0000-0000-000016140000}"/>
    <cellStyle name="Normal 40 6 2" xfId="4204" xr:uid="{00000000-0005-0000-0000-000017140000}"/>
    <cellStyle name="Normal 40 6 2 2" xfId="6124" xr:uid="{00000000-0005-0000-0000-000018140000}"/>
    <cellStyle name="Normal 40 6 2 3" xfId="6543" xr:uid="{00000000-0005-0000-0000-000019140000}"/>
    <cellStyle name="Normal 40 6 3" xfId="5634" xr:uid="{00000000-0005-0000-0000-00001A140000}"/>
    <cellStyle name="Normal 40 7" xfId="2629" xr:uid="{00000000-0005-0000-0000-00001B140000}"/>
    <cellStyle name="Normal 40 7 2" xfId="5635" xr:uid="{00000000-0005-0000-0000-00001C140000}"/>
    <cellStyle name="Normal 40 8" xfId="2630" xr:uid="{00000000-0005-0000-0000-00001D140000}"/>
    <cellStyle name="Normal 40 8 2" xfId="4205" xr:uid="{00000000-0005-0000-0000-00001E140000}"/>
    <cellStyle name="Normal 40 8 2 2" xfId="6125" xr:uid="{00000000-0005-0000-0000-00001F140000}"/>
    <cellStyle name="Normal 40 8 2 3" xfId="6544" xr:uid="{00000000-0005-0000-0000-000020140000}"/>
    <cellStyle name="Normal 40 8 3" xfId="5636" xr:uid="{00000000-0005-0000-0000-000021140000}"/>
    <cellStyle name="Normal 40 9" xfId="4206" xr:uid="{00000000-0005-0000-0000-000022140000}"/>
    <cellStyle name="Normal 40 9 2" xfId="6126" xr:uid="{00000000-0005-0000-0000-000023140000}"/>
    <cellStyle name="Normal 40 9 3" xfId="6545" xr:uid="{00000000-0005-0000-0000-000024140000}"/>
    <cellStyle name="Normal 40_AVANCE TOTAL" xfId="2631" xr:uid="{00000000-0005-0000-0000-000025140000}"/>
    <cellStyle name="Normal 41" xfId="2632" xr:uid="{00000000-0005-0000-0000-000026140000}"/>
    <cellStyle name="Normal 41 2" xfId="2633" xr:uid="{00000000-0005-0000-0000-000027140000}"/>
    <cellStyle name="Normal 41 2 2" xfId="4208" xr:uid="{00000000-0005-0000-0000-000028140000}"/>
    <cellStyle name="Normal 41 3" xfId="2634" xr:uid="{00000000-0005-0000-0000-000029140000}"/>
    <cellStyle name="Normal 41 3 2" xfId="5637" xr:uid="{00000000-0005-0000-0000-00002A140000}"/>
    <cellStyle name="Normal 41 4" xfId="4209" xr:uid="{00000000-0005-0000-0000-00002B140000}"/>
    <cellStyle name="Normal 41 5" xfId="4210" xr:uid="{00000000-0005-0000-0000-00002C140000}"/>
    <cellStyle name="Normal 41 6" xfId="4207" xr:uid="{00000000-0005-0000-0000-00002D140000}"/>
    <cellStyle name="Normal 42" xfId="2635" xr:uid="{00000000-0005-0000-0000-00002E140000}"/>
    <cellStyle name="Normal 42 2" xfId="2636" xr:uid="{00000000-0005-0000-0000-00002F140000}"/>
    <cellStyle name="Normal 42 2 2" xfId="4212" xr:uid="{00000000-0005-0000-0000-000030140000}"/>
    <cellStyle name="Normal 42 3" xfId="2637" xr:uid="{00000000-0005-0000-0000-000031140000}"/>
    <cellStyle name="Normal 42 3 2" xfId="5638" xr:uid="{00000000-0005-0000-0000-000032140000}"/>
    <cellStyle name="Normal 42 4" xfId="4213" xr:uid="{00000000-0005-0000-0000-000033140000}"/>
    <cellStyle name="Normal 42 5" xfId="4214" xr:uid="{00000000-0005-0000-0000-000034140000}"/>
    <cellStyle name="Normal 42 6" xfId="4211" xr:uid="{00000000-0005-0000-0000-000035140000}"/>
    <cellStyle name="Normal 43" xfId="2638" xr:uid="{00000000-0005-0000-0000-000036140000}"/>
    <cellStyle name="Normal 43 2" xfId="2639" xr:uid="{00000000-0005-0000-0000-000037140000}"/>
    <cellStyle name="Normal 43 2 2" xfId="4216" xr:uid="{00000000-0005-0000-0000-000038140000}"/>
    <cellStyle name="Normal 43 3" xfId="2640" xr:uid="{00000000-0005-0000-0000-000039140000}"/>
    <cellStyle name="Normal 43 3 2" xfId="5639" xr:uid="{00000000-0005-0000-0000-00003A140000}"/>
    <cellStyle name="Normal 43 4" xfId="4217" xr:uid="{00000000-0005-0000-0000-00003B140000}"/>
    <cellStyle name="Normal 43 5" xfId="4218" xr:uid="{00000000-0005-0000-0000-00003C140000}"/>
    <cellStyle name="Normal 43 6" xfId="4215" xr:uid="{00000000-0005-0000-0000-00003D140000}"/>
    <cellStyle name="Normal 44" xfId="2641" xr:uid="{00000000-0005-0000-0000-00003E140000}"/>
    <cellStyle name="Normal 44 2" xfId="2642" xr:uid="{00000000-0005-0000-0000-00003F140000}"/>
    <cellStyle name="Normal 44 2 2" xfId="4220" xr:uid="{00000000-0005-0000-0000-000040140000}"/>
    <cellStyle name="Normal 44 3" xfId="2643" xr:uid="{00000000-0005-0000-0000-000041140000}"/>
    <cellStyle name="Normal 44 3 2" xfId="5640" xr:uid="{00000000-0005-0000-0000-000042140000}"/>
    <cellStyle name="Normal 44 4" xfId="4221" xr:uid="{00000000-0005-0000-0000-000043140000}"/>
    <cellStyle name="Normal 44 5" xfId="4222" xr:uid="{00000000-0005-0000-0000-000044140000}"/>
    <cellStyle name="Normal 44 6" xfId="4219" xr:uid="{00000000-0005-0000-0000-000045140000}"/>
    <cellStyle name="Normal 45" xfId="2644" xr:uid="{00000000-0005-0000-0000-000046140000}"/>
    <cellStyle name="Normal 45 2" xfId="2645" xr:uid="{00000000-0005-0000-0000-000047140000}"/>
    <cellStyle name="Normal 45 2 2" xfId="4224" xr:uid="{00000000-0005-0000-0000-000048140000}"/>
    <cellStyle name="Normal 45 3" xfId="2646" xr:uid="{00000000-0005-0000-0000-000049140000}"/>
    <cellStyle name="Normal 45 3 2" xfId="5641" xr:uid="{00000000-0005-0000-0000-00004A140000}"/>
    <cellStyle name="Normal 45 4" xfId="4225" xr:uid="{00000000-0005-0000-0000-00004B140000}"/>
    <cellStyle name="Normal 45 5" xfId="4226" xr:uid="{00000000-0005-0000-0000-00004C140000}"/>
    <cellStyle name="Normal 45 6" xfId="4223" xr:uid="{00000000-0005-0000-0000-00004D140000}"/>
    <cellStyle name="Normal 46" xfId="2647" xr:uid="{00000000-0005-0000-0000-00004E140000}"/>
    <cellStyle name="Normal 46 2" xfId="4228" xr:uid="{00000000-0005-0000-0000-00004F140000}"/>
    <cellStyle name="Normal 46 3" xfId="4227" xr:uid="{00000000-0005-0000-0000-000050140000}"/>
    <cellStyle name="Normal 47" xfId="2648" xr:uid="{00000000-0005-0000-0000-000051140000}"/>
    <cellStyle name="Normal 47 2" xfId="4230" xr:uid="{00000000-0005-0000-0000-000052140000}"/>
    <cellStyle name="Normal 47 3" xfId="4229" xr:uid="{00000000-0005-0000-0000-000053140000}"/>
    <cellStyle name="Normal 48" xfId="2649" xr:uid="{00000000-0005-0000-0000-000054140000}"/>
    <cellStyle name="Normal 48 2" xfId="4232" xr:uid="{00000000-0005-0000-0000-000055140000}"/>
    <cellStyle name="Normal 48 3" xfId="4231" xr:uid="{00000000-0005-0000-0000-000056140000}"/>
    <cellStyle name="Normal 49" xfId="2650" xr:uid="{00000000-0005-0000-0000-000057140000}"/>
    <cellStyle name="Normal 49 2" xfId="4234" xr:uid="{00000000-0005-0000-0000-000058140000}"/>
    <cellStyle name="Normal 49 3" xfId="4233" xr:uid="{00000000-0005-0000-0000-000059140000}"/>
    <cellStyle name="Normal 5" xfId="2651" xr:uid="{00000000-0005-0000-0000-00005A140000}"/>
    <cellStyle name="Normal 5 2" xfId="4235" xr:uid="{00000000-0005-0000-0000-00005B140000}"/>
    <cellStyle name="Normal 5 2 2" xfId="6127" xr:uid="{00000000-0005-0000-0000-00005C140000}"/>
    <cellStyle name="Normal 5 3" xfId="5642" xr:uid="{00000000-0005-0000-0000-00005D140000}"/>
    <cellStyle name="Normal 50" xfId="2652" xr:uid="{00000000-0005-0000-0000-00005E140000}"/>
    <cellStyle name="Normal 50 2" xfId="4237" xr:uid="{00000000-0005-0000-0000-00005F140000}"/>
    <cellStyle name="Normal 50 3" xfId="4236" xr:uid="{00000000-0005-0000-0000-000060140000}"/>
    <cellStyle name="Normal 51" xfId="2653" xr:uid="{00000000-0005-0000-0000-000061140000}"/>
    <cellStyle name="Normal 51 2" xfId="4239" xr:uid="{00000000-0005-0000-0000-000062140000}"/>
    <cellStyle name="Normal 51 3" xfId="4238" xr:uid="{00000000-0005-0000-0000-000063140000}"/>
    <cellStyle name="Normal 52" xfId="2654" xr:uid="{00000000-0005-0000-0000-000064140000}"/>
    <cellStyle name="Normal 52 2" xfId="4241" xr:uid="{00000000-0005-0000-0000-000065140000}"/>
    <cellStyle name="Normal 52 3" xfId="4240" xr:uid="{00000000-0005-0000-0000-000066140000}"/>
    <cellStyle name="Normal 53" xfId="2655" xr:uid="{00000000-0005-0000-0000-000067140000}"/>
    <cellStyle name="Normal 53 2" xfId="4243" xr:uid="{00000000-0005-0000-0000-000068140000}"/>
    <cellStyle name="Normal 53 3" xfId="4242" xr:uid="{00000000-0005-0000-0000-000069140000}"/>
    <cellStyle name="Normal 54" xfId="2656" xr:uid="{00000000-0005-0000-0000-00006A140000}"/>
    <cellStyle name="Normal 54 2" xfId="5643" xr:uid="{00000000-0005-0000-0000-00006B140000}"/>
    <cellStyle name="Normal 55" xfId="2657" xr:uid="{00000000-0005-0000-0000-00006C140000}"/>
    <cellStyle name="Normal 55 2" xfId="5644" xr:uid="{00000000-0005-0000-0000-00006D140000}"/>
    <cellStyle name="Normal 56" xfId="2658" xr:uid="{00000000-0005-0000-0000-00006E140000}"/>
    <cellStyle name="Normal 56 2" xfId="5645" xr:uid="{00000000-0005-0000-0000-00006F140000}"/>
    <cellStyle name="Normal 57" xfId="2659" xr:uid="{00000000-0005-0000-0000-000070140000}"/>
    <cellStyle name="Normal 57 2" xfId="2660" xr:uid="{00000000-0005-0000-0000-000071140000}"/>
    <cellStyle name="Normal 57 2 2" xfId="5647" xr:uid="{00000000-0005-0000-0000-000072140000}"/>
    <cellStyle name="Normal 57 3" xfId="5646" xr:uid="{00000000-0005-0000-0000-000073140000}"/>
    <cellStyle name="Normal 57_AVANCE TOTAL" xfId="2661" xr:uid="{00000000-0005-0000-0000-000074140000}"/>
    <cellStyle name="Normal 58" xfId="2662" xr:uid="{00000000-0005-0000-0000-000075140000}"/>
    <cellStyle name="Normal 58 2" xfId="5648" xr:uid="{00000000-0005-0000-0000-000076140000}"/>
    <cellStyle name="Normal 58 3" xfId="2663" xr:uid="{00000000-0005-0000-0000-000077140000}"/>
    <cellStyle name="Normal 58 3 2" xfId="5649" xr:uid="{00000000-0005-0000-0000-000078140000}"/>
    <cellStyle name="Normal 58_AVANCE TOTAL" xfId="2664" xr:uid="{00000000-0005-0000-0000-000079140000}"/>
    <cellStyle name="Normal 59" xfId="2665" xr:uid="{00000000-0005-0000-0000-00007A140000}"/>
    <cellStyle name="Normal 59 2" xfId="2666" xr:uid="{00000000-0005-0000-0000-00007B140000}"/>
    <cellStyle name="Normal 59 2 2" xfId="4245" xr:uid="{00000000-0005-0000-0000-00007C140000}"/>
    <cellStyle name="Normal 59 2 2 2" xfId="6129" xr:uid="{00000000-0005-0000-0000-00007D140000}"/>
    <cellStyle name="Normal 59 2 2 3" xfId="6547" xr:uid="{00000000-0005-0000-0000-00007E140000}"/>
    <cellStyle name="Normal 59 2 3" xfId="5650" xr:uid="{00000000-0005-0000-0000-00007F140000}"/>
    <cellStyle name="Normal 59 3" xfId="2667" xr:uid="{00000000-0005-0000-0000-000080140000}"/>
    <cellStyle name="Normal 59 3 2" xfId="4246" xr:uid="{00000000-0005-0000-0000-000081140000}"/>
    <cellStyle name="Normal 59 4" xfId="2668" xr:uid="{00000000-0005-0000-0000-000082140000}"/>
    <cellStyle name="Normal 59 4 2" xfId="4247" xr:uid="{00000000-0005-0000-0000-000083140000}"/>
    <cellStyle name="Normal 59 4 2 2" xfId="6130" xr:uid="{00000000-0005-0000-0000-000084140000}"/>
    <cellStyle name="Normal 59 4 2 3" xfId="6548" xr:uid="{00000000-0005-0000-0000-000085140000}"/>
    <cellStyle name="Normal 59 4 3" xfId="5651" xr:uid="{00000000-0005-0000-0000-000086140000}"/>
    <cellStyle name="Normal 59 5" xfId="4248" xr:uid="{00000000-0005-0000-0000-000087140000}"/>
    <cellStyle name="Normal 59 5 2" xfId="6131" xr:uid="{00000000-0005-0000-0000-000088140000}"/>
    <cellStyle name="Normal 59 5 3" xfId="6549" xr:uid="{00000000-0005-0000-0000-000089140000}"/>
    <cellStyle name="Normal 59 6" xfId="4244" xr:uid="{00000000-0005-0000-0000-00008A140000}"/>
    <cellStyle name="Normal 59 6 2" xfId="6128" xr:uid="{00000000-0005-0000-0000-00008B140000}"/>
    <cellStyle name="Normal 59 6 3" xfId="6546" xr:uid="{00000000-0005-0000-0000-00008C140000}"/>
    <cellStyle name="Normal 59_AVANCE TOTAL" xfId="2669" xr:uid="{00000000-0005-0000-0000-00008D140000}"/>
    <cellStyle name="Normal 6" xfId="2670" xr:uid="{00000000-0005-0000-0000-00008E140000}"/>
    <cellStyle name="Normal 6 2" xfId="2671" xr:uid="{00000000-0005-0000-0000-00008F140000}"/>
    <cellStyle name="Normal 6 2 2" xfId="2672" xr:uid="{00000000-0005-0000-0000-000090140000}"/>
    <cellStyle name="Normal 6 2 2 2" xfId="5654" xr:uid="{00000000-0005-0000-0000-000091140000}"/>
    <cellStyle name="Normal 6 2 3" xfId="2673" xr:uid="{00000000-0005-0000-0000-000092140000}"/>
    <cellStyle name="Normal 6 2 3 2" xfId="4249" xr:uid="{00000000-0005-0000-0000-000093140000}"/>
    <cellStyle name="Normal 6 2 3 2 2" xfId="6132" xr:uid="{00000000-0005-0000-0000-000094140000}"/>
    <cellStyle name="Normal 6 2 3 2 3" xfId="6550" xr:uid="{00000000-0005-0000-0000-000095140000}"/>
    <cellStyle name="Normal 6 2 3 3" xfId="5655" xr:uid="{00000000-0005-0000-0000-000096140000}"/>
    <cellStyle name="Normal 6 2 4" xfId="4250" xr:uid="{00000000-0005-0000-0000-000097140000}"/>
    <cellStyle name="Normal 6 2 4 2" xfId="6133" xr:uid="{00000000-0005-0000-0000-000098140000}"/>
    <cellStyle name="Normal 6 2 5" xfId="4251" xr:uid="{00000000-0005-0000-0000-000099140000}"/>
    <cellStyle name="Normal 6 2 5 2" xfId="6134" xr:uid="{00000000-0005-0000-0000-00009A140000}"/>
    <cellStyle name="Normal 6 2 6" xfId="4252" xr:uid="{00000000-0005-0000-0000-00009B140000}"/>
    <cellStyle name="Normal 6 2 7" xfId="5653" xr:uid="{00000000-0005-0000-0000-00009C140000}"/>
    <cellStyle name="Normal 6 3" xfId="4253" xr:uid="{00000000-0005-0000-0000-00009D140000}"/>
    <cellStyle name="Normal 6 3 2" xfId="6135" xr:uid="{00000000-0005-0000-0000-00009E140000}"/>
    <cellStyle name="Normal 6 4" xfId="5652" xr:uid="{00000000-0005-0000-0000-00009F140000}"/>
    <cellStyle name="Normal 6_Hoja2" xfId="2674" xr:uid="{00000000-0005-0000-0000-0000A0140000}"/>
    <cellStyle name="Normal 60" xfId="2675" xr:uid="{00000000-0005-0000-0000-0000A1140000}"/>
    <cellStyle name="Normal 60 2" xfId="2676" xr:uid="{00000000-0005-0000-0000-0000A2140000}"/>
    <cellStyle name="Normal 60 2 2" xfId="4255" xr:uid="{00000000-0005-0000-0000-0000A3140000}"/>
    <cellStyle name="Normal 60 2 2 2" xfId="6137" xr:uid="{00000000-0005-0000-0000-0000A4140000}"/>
    <cellStyle name="Normal 60 2 2 3" xfId="6552" xr:uid="{00000000-0005-0000-0000-0000A5140000}"/>
    <cellStyle name="Normal 60 2 3" xfId="5656" xr:uid="{00000000-0005-0000-0000-0000A6140000}"/>
    <cellStyle name="Normal 60 3" xfId="2677" xr:uid="{00000000-0005-0000-0000-0000A7140000}"/>
    <cellStyle name="Normal 60 3 2" xfId="4256" xr:uid="{00000000-0005-0000-0000-0000A8140000}"/>
    <cellStyle name="Normal 60 4" xfId="2678" xr:uid="{00000000-0005-0000-0000-0000A9140000}"/>
    <cellStyle name="Normal 60 4 2" xfId="4257" xr:uid="{00000000-0005-0000-0000-0000AA140000}"/>
    <cellStyle name="Normal 60 4 2 2" xfId="6138" xr:uid="{00000000-0005-0000-0000-0000AB140000}"/>
    <cellStyle name="Normal 60 4 2 3" xfId="6553" xr:uid="{00000000-0005-0000-0000-0000AC140000}"/>
    <cellStyle name="Normal 60 4 3" xfId="5657" xr:uid="{00000000-0005-0000-0000-0000AD140000}"/>
    <cellStyle name="Normal 60 5" xfId="4258" xr:uid="{00000000-0005-0000-0000-0000AE140000}"/>
    <cellStyle name="Normal 60 5 2" xfId="6139" xr:uid="{00000000-0005-0000-0000-0000AF140000}"/>
    <cellStyle name="Normal 60 5 3" xfId="6554" xr:uid="{00000000-0005-0000-0000-0000B0140000}"/>
    <cellStyle name="Normal 60 6" xfId="4254" xr:uid="{00000000-0005-0000-0000-0000B1140000}"/>
    <cellStyle name="Normal 60 6 2" xfId="6136" xr:uid="{00000000-0005-0000-0000-0000B2140000}"/>
    <cellStyle name="Normal 60 6 3" xfId="6551" xr:uid="{00000000-0005-0000-0000-0000B3140000}"/>
    <cellStyle name="Normal 60_INST $" xfId="4259" xr:uid="{00000000-0005-0000-0000-0000B4140000}"/>
    <cellStyle name="Normal 61" xfId="2679" xr:uid="{00000000-0005-0000-0000-0000B5140000}"/>
    <cellStyle name="Normal 61 2" xfId="2680" xr:uid="{00000000-0005-0000-0000-0000B6140000}"/>
    <cellStyle name="Normal 61 2 2" xfId="4261" xr:uid="{00000000-0005-0000-0000-0000B7140000}"/>
    <cellStyle name="Normal 61 2 2 2" xfId="6141" xr:uid="{00000000-0005-0000-0000-0000B8140000}"/>
    <cellStyle name="Normal 61 2 2 3" xfId="6556" xr:uid="{00000000-0005-0000-0000-0000B9140000}"/>
    <cellStyle name="Normal 61 2 3" xfId="5659" xr:uid="{00000000-0005-0000-0000-0000BA140000}"/>
    <cellStyle name="Normal 61 3" xfId="2681" xr:uid="{00000000-0005-0000-0000-0000BB140000}"/>
    <cellStyle name="Normal 61 3 2" xfId="4262" xr:uid="{00000000-0005-0000-0000-0000BC140000}"/>
    <cellStyle name="Normal 61 4" xfId="2682" xr:uid="{00000000-0005-0000-0000-0000BD140000}"/>
    <cellStyle name="Normal 61 4 2" xfId="4263" xr:uid="{00000000-0005-0000-0000-0000BE140000}"/>
    <cellStyle name="Normal 61 4 2 2" xfId="6142" xr:uid="{00000000-0005-0000-0000-0000BF140000}"/>
    <cellStyle name="Normal 61 4 2 3" xfId="6557" xr:uid="{00000000-0005-0000-0000-0000C0140000}"/>
    <cellStyle name="Normal 61 4 3" xfId="5660" xr:uid="{00000000-0005-0000-0000-0000C1140000}"/>
    <cellStyle name="Normal 61 5" xfId="4264" xr:uid="{00000000-0005-0000-0000-0000C2140000}"/>
    <cellStyle name="Normal 61 5 2" xfId="6143" xr:uid="{00000000-0005-0000-0000-0000C3140000}"/>
    <cellStyle name="Normal 61 5 3" xfId="6558" xr:uid="{00000000-0005-0000-0000-0000C4140000}"/>
    <cellStyle name="Normal 61 6" xfId="4260" xr:uid="{00000000-0005-0000-0000-0000C5140000}"/>
    <cellStyle name="Normal 61 6 2" xfId="6140" xr:uid="{00000000-0005-0000-0000-0000C6140000}"/>
    <cellStyle name="Normal 61 6 3" xfId="6555" xr:uid="{00000000-0005-0000-0000-0000C7140000}"/>
    <cellStyle name="Normal 61_INST $" xfId="4265" xr:uid="{00000000-0005-0000-0000-0000C8140000}"/>
    <cellStyle name="Normal 62" xfId="2683" xr:uid="{00000000-0005-0000-0000-0000C9140000}"/>
    <cellStyle name="Normal 62 2" xfId="5661" xr:uid="{00000000-0005-0000-0000-0000CA140000}"/>
    <cellStyle name="Normal 63" xfId="2684" xr:uid="{00000000-0005-0000-0000-0000CB140000}"/>
    <cellStyle name="Normal 63 2" xfId="4266" xr:uid="{00000000-0005-0000-0000-0000CC140000}"/>
    <cellStyle name="Normal 64" xfId="2685" xr:uid="{00000000-0005-0000-0000-0000CD140000}"/>
    <cellStyle name="Normal 64 2" xfId="4267" xr:uid="{00000000-0005-0000-0000-0000CE140000}"/>
    <cellStyle name="Normal 65" xfId="2686" xr:uid="{00000000-0005-0000-0000-0000CF140000}"/>
    <cellStyle name="Normal 65 2" xfId="4268" xr:uid="{00000000-0005-0000-0000-0000D0140000}"/>
    <cellStyle name="Normal 66" xfId="2687" xr:uid="{00000000-0005-0000-0000-0000D1140000}"/>
    <cellStyle name="Normal 66 2" xfId="4269" xr:uid="{00000000-0005-0000-0000-0000D2140000}"/>
    <cellStyle name="Normal 67" xfId="2688" xr:uid="{00000000-0005-0000-0000-0000D3140000}"/>
    <cellStyle name="Normal 67 2" xfId="4270" xr:uid="{00000000-0005-0000-0000-0000D4140000}"/>
    <cellStyle name="Normal 68" xfId="2689" xr:uid="{00000000-0005-0000-0000-0000D5140000}"/>
    <cellStyle name="Normal 68 2" xfId="4271" xr:uid="{00000000-0005-0000-0000-0000D6140000}"/>
    <cellStyle name="Normal 69" xfId="2690" xr:uid="{00000000-0005-0000-0000-0000D7140000}"/>
    <cellStyle name="Normal 69 2" xfId="4272" xr:uid="{00000000-0005-0000-0000-0000D8140000}"/>
    <cellStyle name="Normal 7" xfId="2691" xr:uid="{00000000-0005-0000-0000-0000D9140000}"/>
    <cellStyle name="Normal 7 10" xfId="6242" xr:uid="{00000000-0005-0000-0000-0000DA140000}"/>
    <cellStyle name="Normal 7 2" xfId="2692" xr:uid="{00000000-0005-0000-0000-0000DB140000}"/>
    <cellStyle name="Normal 7 2 10" xfId="4752" xr:uid="{00000000-0005-0000-0000-0000DC140000}"/>
    <cellStyle name="Normal 7 2 2" xfId="2693" xr:uid="{00000000-0005-0000-0000-0000DD140000}"/>
    <cellStyle name="Normal 7 2 2 2" xfId="4274" xr:uid="{00000000-0005-0000-0000-0000DE140000}"/>
    <cellStyle name="Normal 7 2 2 2 2" xfId="6145" xr:uid="{00000000-0005-0000-0000-0000DF140000}"/>
    <cellStyle name="Normal 7 2 2 2 3" xfId="6560" xr:uid="{00000000-0005-0000-0000-0000E0140000}"/>
    <cellStyle name="Normal 7 2 2 3" xfId="4275" xr:uid="{00000000-0005-0000-0000-0000E1140000}"/>
    <cellStyle name="Normal 7 2 2 4" xfId="4273" xr:uid="{00000000-0005-0000-0000-0000E2140000}"/>
    <cellStyle name="Normal 7 2 2 4 2" xfId="6144" xr:uid="{00000000-0005-0000-0000-0000E3140000}"/>
    <cellStyle name="Normal 7 2 2 4 3" xfId="6559" xr:uid="{00000000-0005-0000-0000-0000E4140000}"/>
    <cellStyle name="Normal 7 2 2_INST $" xfId="4725" xr:uid="{00000000-0005-0000-0000-0000E5140000}"/>
    <cellStyle name="Normal 7 2 3" xfId="4276" xr:uid="{00000000-0005-0000-0000-0000E6140000}"/>
    <cellStyle name="Normal 7 2 3 2" xfId="6146" xr:uid="{00000000-0005-0000-0000-0000E7140000}"/>
    <cellStyle name="Normal 7 2 4" xfId="5663" xr:uid="{00000000-0005-0000-0000-0000E8140000}"/>
    <cellStyle name="Normal 7 2 5" xfId="4793" xr:uid="{00000000-0005-0000-0000-0000E9140000}"/>
    <cellStyle name="Normal 7 2 6" xfId="5889" xr:uid="{00000000-0005-0000-0000-0000EA140000}"/>
    <cellStyle name="Normal 7 2 7" xfId="6243" xr:uid="{00000000-0005-0000-0000-0000EB140000}"/>
    <cellStyle name="Normal 7 2 8" xfId="4785" xr:uid="{00000000-0005-0000-0000-0000EC140000}"/>
    <cellStyle name="Normal 7 2 9" xfId="4848" xr:uid="{00000000-0005-0000-0000-0000ED140000}"/>
    <cellStyle name="Normal 7 3" xfId="4277" xr:uid="{00000000-0005-0000-0000-0000EE140000}"/>
    <cellStyle name="Normal 7 3 2" xfId="6147" xr:uid="{00000000-0005-0000-0000-0000EF140000}"/>
    <cellStyle name="Normal 7 4" xfId="5662" xr:uid="{00000000-0005-0000-0000-0000F0140000}"/>
    <cellStyle name="Normal 7 5" xfId="4794" xr:uid="{00000000-0005-0000-0000-0000F1140000}"/>
    <cellStyle name="Normal 7 6" xfId="6248" xr:uid="{00000000-0005-0000-0000-0000F2140000}"/>
    <cellStyle name="Normal 7 7" xfId="4827" xr:uid="{00000000-0005-0000-0000-0000F3140000}"/>
    <cellStyle name="Normal 7 8" xfId="5887" xr:uid="{00000000-0005-0000-0000-0000F4140000}"/>
    <cellStyle name="Normal 7 9" xfId="6252" xr:uid="{00000000-0005-0000-0000-0000F5140000}"/>
    <cellStyle name="Normal 7_cuadratura" xfId="2694" xr:uid="{00000000-0005-0000-0000-0000F6140000}"/>
    <cellStyle name="Normal 70" xfId="2695" xr:uid="{00000000-0005-0000-0000-0000F7140000}"/>
    <cellStyle name="Normal 70 2" xfId="4278" xr:uid="{00000000-0005-0000-0000-0000F8140000}"/>
    <cellStyle name="Normal 71" xfId="2696" xr:uid="{00000000-0005-0000-0000-0000F9140000}"/>
    <cellStyle name="Normal 71 2" xfId="4279" xr:uid="{00000000-0005-0000-0000-0000FA140000}"/>
    <cellStyle name="Normal 72" xfId="2697" xr:uid="{00000000-0005-0000-0000-0000FB140000}"/>
    <cellStyle name="Normal 72 2" xfId="4280" xr:uid="{00000000-0005-0000-0000-0000FC140000}"/>
    <cellStyle name="Normal 73" xfId="2698" xr:uid="{00000000-0005-0000-0000-0000FD140000}"/>
    <cellStyle name="Normal 73 2" xfId="2699" xr:uid="{00000000-0005-0000-0000-0000FE140000}"/>
    <cellStyle name="Normal 73 2 2" xfId="4282" xr:uid="{00000000-0005-0000-0000-0000FF140000}"/>
    <cellStyle name="Normal 73 2 2 2" xfId="6149" xr:uid="{00000000-0005-0000-0000-000000150000}"/>
    <cellStyle name="Normal 73 2 2 3" xfId="6563" xr:uid="{00000000-0005-0000-0000-000001150000}"/>
    <cellStyle name="Normal 73 2 3" xfId="5664" xr:uid="{00000000-0005-0000-0000-000002150000}"/>
    <cellStyle name="Normal 73 3" xfId="2700" xr:uid="{00000000-0005-0000-0000-000003150000}"/>
    <cellStyle name="Normal 73 3 2" xfId="4283" xr:uid="{00000000-0005-0000-0000-000004150000}"/>
    <cellStyle name="Normal 73 4" xfId="2701" xr:uid="{00000000-0005-0000-0000-000005150000}"/>
    <cellStyle name="Normal 73 4 2" xfId="4284" xr:uid="{00000000-0005-0000-0000-000006150000}"/>
    <cellStyle name="Normal 73 4 2 2" xfId="6150" xr:uid="{00000000-0005-0000-0000-000007150000}"/>
    <cellStyle name="Normal 73 4 2 3" xfId="6564" xr:uid="{00000000-0005-0000-0000-000008150000}"/>
    <cellStyle name="Normal 73 4 3" xfId="5665" xr:uid="{00000000-0005-0000-0000-000009150000}"/>
    <cellStyle name="Normal 73 5" xfId="4285" xr:uid="{00000000-0005-0000-0000-00000A150000}"/>
    <cellStyle name="Normal 73 5 2" xfId="6151" xr:uid="{00000000-0005-0000-0000-00000B150000}"/>
    <cellStyle name="Normal 73 5 3" xfId="6565" xr:uid="{00000000-0005-0000-0000-00000C150000}"/>
    <cellStyle name="Normal 73 6" xfId="4281" xr:uid="{00000000-0005-0000-0000-00000D150000}"/>
    <cellStyle name="Normal 73 6 2" xfId="6148" xr:uid="{00000000-0005-0000-0000-00000E150000}"/>
    <cellStyle name="Normal 73 6 3" xfId="6562" xr:uid="{00000000-0005-0000-0000-00000F150000}"/>
    <cellStyle name="Normal 73_INST $" xfId="4286" xr:uid="{00000000-0005-0000-0000-000010150000}"/>
    <cellStyle name="Normal 74" xfId="2702" xr:uid="{00000000-0005-0000-0000-000011150000}"/>
    <cellStyle name="Normal 74 2" xfId="5666" xr:uid="{00000000-0005-0000-0000-000012150000}"/>
    <cellStyle name="Normal 75" xfId="2703" xr:uid="{00000000-0005-0000-0000-000013150000}"/>
    <cellStyle name="Normal 75 2" xfId="2704" xr:uid="{00000000-0005-0000-0000-000014150000}"/>
    <cellStyle name="Normal 75 2 2" xfId="4288" xr:uid="{00000000-0005-0000-0000-000015150000}"/>
    <cellStyle name="Normal 75 2 2 2" xfId="6153" xr:uid="{00000000-0005-0000-0000-000016150000}"/>
    <cellStyle name="Normal 75 2 2 3" xfId="6567" xr:uid="{00000000-0005-0000-0000-000017150000}"/>
    <cellStyle name="Normal 75 2 3" xfId="5667" xr:uid="{00000000-0005-0000-0000-000018150000}"/>
    <cellStyle name="Normal 75 3" xfId="2705" xr:uid="{00000000-0005-0000-0000-000019150000}"/>
    <cellStyle name="Normal 75 3 2" xfId="4289" xr:uid="{00000000-0005-0000-0000-00001A150000}"/>
    <cellStyle name="Normal 75 4" xfId="2706" xr:uid="{00000000-0005-0000-0000-00001B150000}"/>
    <cellStyle name="Normal 75 4 2" xfId="4290" xr:uid="{00000000-0005-0000-0000-00001C150000}"/>
    <cellStyle name="Normal 75 4 2 2" xfId="6154" xr:uid="{00000000-0005-0000-0000-00001D150000}"/>
    <cellStyle name="Normal 75 4 2 3" xfId="6568" xr:uid="{00000000-0005-0000-0000-00001E150000}"/>
    <cellStyle name="Normal 75 4 3" xfId="5668" xr:uid="{00000000-0005-0000-0000-00001F150000}"/>
    <cellStyle name="Normal 75 5" xfId="4291" xr:uid="{00000000-0005-0000-0000-000020150000}"/>
    <cellStyle name="Normal 75 5 2" xfId="6155" xr:uid="{00000000-0005-0000-0000-000021150000}"/>
    <cellStyle name="Normal 75 5 3" xfId="6569" xr:uid="{00000000-0005-0000-0000-000022150000}"/>
    <cellStyle name="Normal 75 6" xfId="4287" xr:uid="{00000000-0005-0000-0000-000023150000}"/>
    <cellStyle name="Normal 75 6 2" xfId="6152" xr:uid="{00000000-0005-0000-0000-000024150000}"/>
    <cellStyle name="Normal 75 6 3" xfId="6566" xr:uid="{00000000-0005-0000-0000-000025150000}"/>
    <cellStyle name="Normal 75_INST $" xfId="4292" xr:uid="{00000000-0005-0000-0000-000026150000}"/>
    <cellStyle name="Normal 76" xfId="2707" xr:uid="{00000000-0005-0000-0000-000027150000}"/>
    <cellStyle name="Normal 76 2" xfId="2708" xr:uid="{00000000-0005-0000-0000-000028150000}"/>
    <cellStyle name="Normal 76 2 2" xfId="4294" xr:uid="{00000000-0005-0000-0000-000029150000}"/>
    <cellStyle name="Normal 76 2 2 2" xfId="6157" xr:uid="{00000000-0005-0000-0000-00002A150000}"/>
    <cellStyle name="Normal 76 2 2 3" xfId="6571" xr:uid="{00000000-0005-0000-0000-00002B150000}"/>
    <cellStyle name="Normal 76 2 3" xfId="5669" xr:uid="{00000000-0005-0000-0000-00002C150000}"/>
    <cellStyle name="Normal 76 3" xfId="2709" xr:uid="{00000000-0005-0000-0000-00002D150000}"/>
    <cellStyle name="Normal 76 3 2" xfId="4295" xr:uid="{00000000-0005-0000-0000-00002E150000}"/>
    <cellStyle name="Normal 76 4" xfId="2710" xr:uid="{00000000-0005-0000-0000-00002F150000}"/>
    <cellStyle name="Normal 76 4 2" xfId="4296" xr:uid="{00000000-0005-0000-0000-000030150000}"/>
    <cellStyle name="Normal 76 4 2 2" xfId="6158" xr:uid="{00000000-0005-0000-0000-000031150000}"/>
    <cellStyle name="Normal 76 4 2 3" xfId="6572" xr:uid="{00000000-0005-0000-0000-000032150000}"/>
    <cellStyle name="Normal 76 4 3" xfId="5670" xr:uid="{00000000-0005-0000-0000-000033150000}"/>
    <cellStyle name="Normal 76 5" xfId="4297" xr:uid="{00000000-0005-0000-0000-000034150000}"/>
    <cellStyle name="Normal 76 5 2" xfId="6159" xr:uid="{00000000-0005-0000-0000-000035150000}"/>
    <cellStyle name="Normal 76 5 3" xfId="6573" xr:uid="{00000000-0005-0000-0000-000036150000}"/>
    <cellStyle name="Normal 76 6" xfId="4293" xr:uid="{00000000-0005-0000-0000-000037150000}"/>
    <cellStyle name="Normal 76 6 2" xfId="6156" xr:uid="{00000000-0005-0000-0000-000038150000}"/>
    <cellStyle name="Normal 76 6 3" xfId="6570" xr:uid="{00000000-0005-0000-0000-000039150000}"/>
    <cellStyle name="Normal 76_INST $" xfId="4298" xr:uid="{00000000-0005-0000-0000-00003A150000}"/>
    <cellStyle name="Normal 77" xfId="2711" xr:uid="{00000000-0005-0000-0000-00003B150000}"/>
    <cellStyle name="Normal 77 2" xfId="5671" xr:uid="{00000000-0005-0000-0000-00003C150000}"/>
    <cellStyle name="Normal 78" xfId="2712" xr:uid="{00000000-0005-0000-0000-00003D150000}"/>
    <cellStyle name="Normal 78 2" xfId="2713" xr:uid="{00000000-0005-0000-0000-00003E150000}"/>
    <cellStyle name="Normal 78 2 2" xfId="4300" xr:uid="{00000000-0005-0000-0000-00003F150000}"/>
    <cellStyle name="Normal 78 2 2 2" xfId="6161" xr:uid="{00000000-0005-0000-0000-000040150000}"/>
    <cellStyle name="Normal 78 2 2 3" xfId="6575" xr:uid="{00000000-0005-0000-0000-000041150000}"/>
    <cellStyle name="Normal 78 2 3" xfId="5672" xr:uid="{00000000-0005-0000-0000-000042150000}"/>
    <cellStyle name="Normal 78 3" xfId="2714" xr:uid="{00000000-0005-0000-0000-000043150000}"/>
    <cellStyle name="Normal 78 3 2" xfId="4301" xr:uid="{00000000-0005-0000-0000-000044150000}"/>
    <cellStyle name="Normal 78 4" xfId="2715" xr:uid="{00000000-0005-0000-0000-000045150000}"/>
    <cellStyle name="Normal 78 4 2" xfId="4302" xr:uid="{00000000-0005-0000-0000-000046150000}"/>
    <cellStyle name="Normal 78 4 2 2" xfId="6162" xr:uid="{00000000-0005-0000-0000-000047150000}"/>
    <cellStyle name="Normal 78 4 2 3" xfId="6576" xr:uid="{00000000-0005-0000-0000-000048150000}"/>
    <cellStyle name="Normal 78 4 3" xfId="5673" xr:uid="{00000000-0005-0000-0000-000049150000}"/>
    <cellStyle name="Normal 78 5" xfId="4303" xr:uid="{00000000-0005-0000-0000-00004A150000}"/>
    <cellStyle name="Normal 78 5 2" xfId="6163" xr:uid="{00000000-0005-0000-0000-00004B150000}"/>
    <cellStyle name="Normal 78 5 3" xfId="6577" xr:uid="{00000000-0005-0000-0000-00004C150000}"/>
    <cellStyle name="Normal 78 6" xfId="4299" xr:uid="{00000000-0005-0000-0000-00004D150000}"/>
    <cellStyle name="Normal 78 6 2" xfId="6160" xr:uid="{00000000-0005-0000-0000-00004E150000}"/>
    <cellStyle name="Normal 78 6 3" xfId="6574" xr:uid="{00000000-0005-0000-0000-00004F150000}"/>
    <cellStyle name="Normal 78_INST $" xfId="4304" xr:uid="{00000000-0005-0000-0000-000050150000}"/>
    <cellStyle name="Normal 79" xfId="2716" xr:uid="{00000000-0005-0000-0000-000051150000}"/>
    <cellStyle name="Normal 79 2" xfId="2717" xr:uid="{00000000-0005-0000-0000-000052150000}"/>
    <cellStyle name="Normal 79 2 2" xfId="4306" xr:uid="{00000000-0005-0000-0000-000053150000}"/>
    <cellStyle name="Normal 79 2 2 2" xfId="6165" xr:uid="{00000000-0005-0000-0000-000054150000}"/>
    <cellStyle name="Normal 79 2 2 3" xfId="6579" xr:uid="{00000000-0005-0000-0000-000055150000}"/>
    <cellStyle name="Normal 79 2 3" xfId="5674" xr:uid="{00000000-0005-0000-0000-000056150000}"/>
    <cellStyle name="Normal 79 3" xfId="2718" xr:uid="{00000000-0005-0000-0000-000057150000}"/>
    <cellStyle name="Normal 79 3 2" xfId="4307" xr:uid="{00000000-0005-0000-0000-000058150000}"/>
    <cellStyle name="Normal 79 4" xfId="2719" xr:uid="{00000000-0005-0000-0000-000059150000}"/>
    <cellStyle name="Normal 79 4 2" xfId="4308" xr:uid="{00000000-0005-0000-0000-00005A150000}"/>
    <cellStyle name="Normal 79 4 2 2" xfId="6166" xr:uid="{00000000-0005-0000-0000-00005B150000}"/>
    <cellStyle name="Normal 79 4 2 3" xfId="6580" xr:uid="{00000000-0005-0000-0000-00005C150000}"/>
    <cellStyle name="Normal 79 4 3" xfId="5675" xr:uid="{00000000-0005-0000-0000-00005D150000}"/>
    <cellStyle name="Normal 79 5" xfId="4309" xr:uid="{00000000-0005-0000-0000-00005E150000}"/>
    <cellStyle name="Normal 79 5 2" xfId="6167" xr:uid="{00000000-0005-0000-0000-00005F150000}"/>
    <cellStyle name="Normal 79 5 3" xfId="6581" xr:uid="{00000000-0005-0000-0000-000060150000}"/>
    <cellStyle name="Normal 79 6" xfId="4305" xr:uid="{00000000-0005-0000-0000-000061150000}"/>
    <cellStyle name="Normal 79 6 2" xfId="6164" xr:uid="{00000000-0005-0000-0000-000062150000}"/>
    <cellStyle name="Normal 79 6 3" xfId="6578" xr:uid="{00000000-0005-0000-0000-000063150000}"/>
    <cellStyle name="Normal 79_INST $" xfId="4310" xr:uid="{00000000-0005-0000-0000-000064150000}"/>
    <cellStyle name="Normal 8" xfId="2720" xr:uid="{00000000-0005-0000-0000-000065150000}"/>
    <cellStyle name="Normal 8 10" xfId="5801" xr:uid="{00000000-0005-0000-0000-000066150000}"/>
    <cellStyle name="Normal 8 2" xfId="2721" xr:uid="{00000000-0005-0000-0000-000067150000}"/>
    <cellStyle name="Normal 8 2 2" xfId="4312" xr:uid="{00000000-0005-0000-0000-000068150000}"/>
    <cellStyle name="Normal 8 2 2 2" xfId="6169" xr:uid="{00000000-0005-0000-0000-000069150000}"/>
    <cellStyle name="Normal 8 2 2 3" xfId="6583" xr:uid="{00000000-0005-0000-0000-00006A150000}"/>
    <cellStyle name="Normal 8 2 3" xfId="4313" xr:uid="{00000000-0005-0000-0000-00006B150000}"/>
    <cellStyle name="Normal 8 2 4" xfId="4311" xr:uid="{00000000-0005-0000-0000-00006C150000}"/>
    <cellStyle name="Normal 8 2 4 2" xfId="6168" xr:uid="{00000000-0005-0000-0000-00006D150000}"/>
    <cellStyle name="Normal 8 2 4 3" xfId="6582" xr:uid="{00000000-0005-0000-0000-00006E150000}"/>
    <cellStyle name="Normal 8 2_INST $" xfId="4726" xr:uid="{00000000-0005-0000-0000-00006F150000}"/>
    <cellStyle name="Normal 8 3" xfId="4314" xr:uid="{00000000-0005-0000-0000-000070150000}"/>
    <cellStyle name="Normal 8 3 2" xfId="6170" xr:uid="{00000000-0005-0000-0000-000071150000}"/>
    <cellStyle name="Normal 8 4" xfId="5676" xr:uid="{00000000-0005-0000-0000-000072150000}"/>
    <cellStyle name="Normal 8 5" xfId="4792" xr:uid="{00000000-0005-0000-0000-000073150000}"/>
    <cellStyle name="Normal 8 6" xfId="6247" xr:uid="{00000000-0005-0000-0000-000074150000}"/>
    <cellStyle name="Normal 8 7" xfId="4826" xr:uid="{00000000-0005-0000-0000-000075150000}"/>
    <cellStyle name="Normal 8 8" xfId="5888" xr:uid="{00000000-0005-0000-0000-000076150000}"/>
    <cellStyle name="Normal 8 9" xfId="5882" xr:uid="{00000000-0005-0000-0000-000077150000}"/>
    <cellStyle name="Normal 80" xfId="2722" xr:uid="{00000000-0005-0000-0000-000078150000}"/>
    <cellStyle name="Normal 80 2" xfId="2723" xr:uid="{00000000-0005-0000-0000-000079150000}"/>
    <cellStyle name="Normal 80 2 2" xfId="4316" xr:uid="{00000000-0005-0000-0000-00007A150000}"/>
    <cellStyle name="Normal 80 2 2 2" xfId="6172" xr:uid="{00000000-0005-0000-0000-00007B150000}"/>
    <cellStyle name="Normal 80 2 2 3" xfId="6585" xr:uid="{00000000-0005-0000-0000-00007C150000}"/>
    <cellStyle name="Normal 80 2 3" xfId="5677" xr:uid="{00000000-0005-0000-0000-00007D150000}"/>
    <cellStyle name="Normal 80 3" xfId="2724" xr:uid="{00000000-0005-0000-0000-00007E150000}"/>
    <cellStyle name="Normal 80 3 2" xfId="4317" xr:uid="{00000000-0005-0000-0000-00007F150000}"/>
    <cellStyle name="Normal 80 4" xfId="2725" xr:uid="{00000000-0005-0000-0000-000080150000}"/>
    <cellStyle name="Normal 80 4 2" xfId="4318" xr:uid="{00000000-0005-0000-0000-000081150000}"/>
    <cellStyle name="Normal 80 4 2 2" xfId="6173" xr:uid="{00000000-0005-0000-0000-000082150000}"/>
    <cellStyle name="Normal 80 4 2 3" xfId="6586" xr:uid="{00000000-0005-0000-0000-000083150000}"/>
    <cellStyle name="Normal 80 4 3" xfId="5678" xr:uid="{00000000-0005-0000-0000-000084150000}"/>
    <cellStyle name="Normal 80 5" xfId="4319" xr:uid="{00000000-0005-0000-0000-000085150000}"/>
    <cellStyle name="Normal 80 5 2" xfId="6174" xr:uid="{00000000-0005-0000-0000-000086150000}"/>
    <cellStyle name="Normal 80 5 3" xfId="6587" xr:uid="{00000000-0005-0000-0000-000087150000}"/>
    <cellStyle name="Normal 80 6" xfId="4315" xr:uid="{00000000-0005-0000-0000-000088150000}"/>
    <cellStyle name="Normal 80 6 2" xfId="6171" xr:uid="{00000000-0005-0000-0000-000089150000}"/>
    <cellStyle name="Normal 80 6 3" xfId="6584" xr:uid="{00000000-0005-0000-0000-00008A150000}"/>
    <cellStyle name="Normal 80_INST $" xfId="4320" xr:uid="{00000000-0005-0000-0000-00008B150000}"/>
    <cellStyle name="Normal 81" xfId="2726" xr:uid="{00000000-0005-0000-0000-00008C150000}"/>
    <cellStyle name="Normal 81 2" xfId="2727" xr:uid="{00000000-0005-0000-0000-00008D150000}"/>
    <cellStyle name="Normal 81 2 2" xfId="4322" xr:uid="{00000000-0005-0000-0000-00008E150000}"/>
    <cellStyle name="Normal 81 2 2 2" xfId="6176" xr:uid="{00000000-0005-0000-0000-00008F150000}"/>
    <cellStyle name="Normal 81 2 2 3" xfId="6589" xr:uid="{00000000-0005-0000-0000-000090150000}"/>
    <cellStyle name="Normal 81 2 3" xfId="5679" xr:uid="{00000000-0005-0000-0000-000091150000}"/>
    <cellStyle name="Normal 81 3" xfId="2728" xr:uid="{00000000-0005-0000-0000-000092150000}"/>
    <cellStyle name="Normal 81 3 2" xfId="4323" xr:uid="{00000000-0005-0000-0000-000093150000}"/>
    <cellStyle name="Normal 81 4" xfId="2729" xr:uid="{00000000-0005-0000-0000-000094150000}"/>
    <cellStyle name="Normal 81 4 2" xfId="4324" xr:uid="{00000000-0005-0000-0000-000095150000}"/>
    <cellStyle name="Normal 81 4 2 2" xfId="6177" xr:uid="{00000000-0005-0000-0000-000096150000}"/>
    <cellStyle name="Normal 81 4 2 3" xfId="6590" xr:uid="{00000000-0005-0000-0000-000097150000}"/>
    <cellStyle name="Normal 81 4 3" xfId="5680" xr:uid="{00000000-0005-0000-0000-000098150000}"/>
    <cellStyle name="Normal 81 5" xfId="4325" xr:uid="{00000000-0005-0000-0000-000099150000}"/>
    <cellStyle name="Normal 81 5 2" xfId="6178" xr:uid="{00000000-0005-0000-0000-00009A150000}"/>
    <cellStyle name="Normal 81 5 3" xfId="6591" xr:uid="{00000000-0005-0000-0000-00009B150000}"/>
    <cellStyle name="Normal 81 6" xfId="4321" xr:uid="{00000000-0005-0000-0000-00009C150000}"/>
    <cellStyle name="Normal 81 6 2" xfId="6175" xr:uid="{00000000-0005-0000-0000-00009D150000}"/>
    <cellStyle name="Normal 81 6 3" xfId="6588" xr:uid="{00000000-0005-0000-0000-00009E150000}"/>
    <cellStyle name="Normal 81_INST $" xfId="4326" xr:uid="{00000000-0005-0000-0000-00009F150000}"/>
    <cellStyle name="Normal 82" xfId="2730" xr:uid="{00000000-0005-0000-0000-0000A0150000}"/>
    <cellStyle name="Normal 82 2" xfId="2731" xr:uid="{00000000-0005-0000-0000-0000A1150000}"/>
    <cellStyle name="Normal 82 2 2" xfId="4328" xr:uid="{00000000-0005-0000-0000-0000A2150000}"/>
    <cellStyle name="Normal 82 2 2 2" xfId="6180" xr:uid="{00000000-0005-0000-0000-0000A3150000}"/>
    <cellStyle name="Normal 82 2 2 3" xfId="6593" xr:uid="{00000000-0005-0000-0000-0000A4150000}"/>
    <cellStyle name="Normal 82 2 3" xfId="5681" xr:uid="{00000000-0005-0000-0000-0000A5150000}"/>
    <cellStyle name="Normal 82 3" xfId="2732" xr:uid="{00000000-0005-0000-0000-0000A6150000}"/>
    <cellStyle name="Normal 82 3 2" xfId="4329" xr:uid="{00000000-0005-0000-0000-0000A7150000}"/>
    <cellStyle name="Normal 82 4" xfId="2733" xr:uid="{00000000-0005-0000-0000-0000A8150000}"/>
    <cellStyle name="Normal 82 4 2" xfId="4330" xr:uid="{00000000-0005-0000-0000-0000A9150000}"/>
    <cellStyle name="Normal 82 4 2 2" xfId="6181" xr:uid="{00000000-0005-0000-0000-0000AA150000}"/>
    <cellStyle name="Normal 82 4 2 3" xfId="6594" xr:uid="{00000000-0005-0000-0000-0000AB150000}"/>
    <cellStyle name="Normal 82 4 3" xfId="5682" xr:uid="{00000000-0005-0000-0000-0000AC150000}"/>
    <cellStyle name="Normal 82 5" xfId="4331" xr:uid="{00000000-0005-0000-0000-0000AD150000}"/>
    <cellStyle name="Normal 82 5 2" xfId="6182" xr:uid="{00000000-0005-0000-0000-0000AE150000}"/>
    <cellStyle name="Normal 82 5 3" xfId="6595" xr:uid="{00000000-0005-0000-0000-0000AF150000}"/>
    <cellStyle name="Normal 82 6" xfId="4327" xr:uid="{00000000-0005-0000-0000-0000B0150000}"/>
    <cellStyle name="Normal 82 6 2" xfId="6179" xr:uid="{00000000-0005-0000-0000-0000B1150000}"/>
    <cellStyle name="Normal 82 6 3" xfId="6592" xr:uid="{00000000-0005-0000-0000-0000B2150000}"/>
    <cellStyle name="Normal 82_INST $" xfId="4332" xr:uid="{00000000-0005-0000-0000-0000B3150000}"/>
    <cellStyle name="Normal 83" xfId="2734" xr:uid="{00000000-0005-0000-0000-0000B4150000}"/>
    <cellStyle name="Normal 83 2" xfId="5683" xr:uid="{00000000-0005-0000-0000-0000B5150000}"/>
    <cellStyle name="Normal 84" xfId="2735" xr:uid="{00000000-0005-0000-0000-0000B6150000}"/>
    <cellStyle name="Normal 84 2" xfId="2736" xr:uid="{00000000-0005-0000-0000-0000B7150000}"/>
    <cellStyle name="Normal 84 2 2" xfId="4334" xr:uid="{00000000-0005-0000-0000-0000B8150000}"/>
    <cellStyle name="Normal 84 2 2 2" xfId="6184" xr:uid="{00000000-0005-0000-0000-0000B9150000}"/>
    <cellStyle name="Normal 84 2 2 3" xfId="6597" xr:uid="{00000000-0005-0000-0000-0000BA150000}"/>
    <cellStyle name="Normal 84 2 3" xfId="5684" xr:uid="{00000000-0005-0000-0000-0000BB150000}"/>
    <cellStyle name="Normal 84 3" xfId="2737" xr:uid="{00000000-0005-0000-0000-0000BC150000}"/>
    <cellStyle name="Normal 84 3 2" xfId="4335" xr:uid="{00000000-0005-0000-0000-0000BD150000}"/>
    <cellStyle name="Normal 84 4" xfId="2738" xr:uid="{00000000-0005-0000-0000-0000BE150000}"/>
    <cellStyle name="Normal 84 4 2" xfId="4336" xr:uid="{00000000-0005-0000-0000-0000BF150000}"/>
    <cellStyle name="Normal 84 4 2 2" xfId="6185" xr:uid="{00000000-0005-0000-0000-0000C0150000}"/>
    <cellStyle name="Normal 84 4 2 3" xfId="6598" xr:uid="{00000000-0005-0000-0000-0000C1150000}"/>
    <cellStyle name="Normal 84 4 3" xfId="5685" xr:uid="{00000000-0005-0000-0000-0000C2150000}"/>
    <cellStyle name="Normal 84 5" xfId="4337" xr:uid="{00000000-0005-0000-0000-0000C3150000}"/>
    <cellStyle name="Normal 84 5 2" xfId="6186" xr:uid="{00000000-0005-0000-0000-0000C4150000}"/>
    <cellStyle name="Normal 84 5 3" xfId="6599" xr:uid="{00000000-0005-0000-0000-0000C5150000}"/>
    <cellStyle name="Normal 84 6" xfId="4333" xr:uid="{00000000-0005-0000-0000-0000C6150000}"/>
    <cellStyle name="Normal 84 6 2" xfId="6183" xr:uid="{00000000-0005-0000-0000-0000C7150000}"/>
    <cellStyle name="Normal 84 6 3" xfId="6596" xr:uid="{00000000-0005-0000-0000-0000C8150000}"/>
    <cellStyle name="Normal 84_INST $" xfId="4338" xr:uid="{00000000-0005-0000-0000-0000C9150000}"/>
    <cellStyle name="Normal 85" xfId="2739" xr:uid="{00000000-0005-0000-0000-0000CA150000}"/>
    <cellStyle name="Normal 85 2" xfId="2740" xr:uid="{00000000-0005-0000-0000-0000CB150000}"/>
    <cellStyle name="Normal 85 2 2" xfId="4340" xr:uid="{00000000-0005-0000-0000-0000CC150000}"/>
    <cellStyle name="Normal 85 2 2 2" xfId="6188" xr:uid="{00000000-0005-0000-0000-0000CD150000}"/>
    <cellStyle name="Normal 85 2 2 3" xfId="6601" xr:uid="{00000000-0005-0000-0000-0000CE150000}"/>
    <cellStyle name="Normal 85 2 3" xfId="5686" xr:uid="{00000000-0005-0000-0000-0000CF150000}"/>
    <cellStyle name="Normal 85 3" xfId="2741" xr:uid="{00000000-0005-0000-0000-0000D0150000}"/>
    <cellStyle name="Normal 85 3 2" xfId="4341" xr:uid="{00000000-0005-0000-0000-0000D1150000}"/>
    <cellStyle name="Normal 85 4" xfId="2742" xr:uid="{00000000-0005-0000-0000-0000D2150000}"/>
    <cellStyle name="Normal 85 4 2" xfId="4342" xr:uid="{00000000-0005-0000-0000-0000D3150000}"/>
    <cellStyle name="Normal 85 4 2 2" xfId="6189" xr:uid="{00000000-0005-0000-0000-0000D4150000}"/>
    <cellStyle name="Normal 85 4 2 3" xfId="6602" xr:uid="{00000000-0005-0000-0000-0000D5150000}"/>
    <cellStyle name="Normal 85 4 3" xfId="5687" xr:uid="{00000000-0005-0000-0000-0000D6150000}"/>
    <cellStyle name="Normal 85 5" xfId="4343" xr:uid="{00000000-0005-0000-0000-0000D7150000}"/>
    <cellStyle name="Normal 85 5 2" xfId="6190" xr:uid="{00000000-0005-0000-0000-0000D8150000}"/>
    <cellStyle name="Normal 85 5 3" xfId="6603" xr:uid="{00000000-0005-0000-0000-0000D9150000}"/>
    <cellStyle name="Normal 85 6" xfId="4339" xr:uid="{00000000-0005-0000-0000-0000DA150000}"/>
    <cellStyle name="Normal 85 6 2" xfId="6187" xr:uid="{00000000-0005-0000-0000-0000DB150000}"/>
    <cellStyle name="Normal 85 6 3" xfId="6600" xr:uid="{00000000-0005-0000-0000-0000DC150000}"/>
    <cellStyle name="Normal 85_INST $" xfId="4344" xr:uid="{00000000-0005-0000-0000-0000DD150000}"/>
    <cellStyle name="Normal 86" xfId="2743" xr:uid="{00000000-0005-0000-0000-0000DE150000}"/>
    <cellStyle name="Normal 86 2" xfId="5688" xr:uid="{00000000-0005-0000-0000-0000DF150000}"/>
    <cellStyle name="Normal 87" xfId="2744" xr:uid="{00000000-0005-0000-0000-0000E0150000}"/>
    <cellStyle name="Normal 87 2" xfId="2745" xr:uid="{00000000-0005-0000-0000-0000E1150000}"/>
    <cellStyle name="Normal 87 2 2" xfId="4346" xr:uid="{00000000-0005-0000-0000-0000E2150000}"/>
    <cellStyle name="Normal 87 2 2 2" xfId="6192" xr:uid="{00000000-0005-0000-0000-0000E3150000}"/>
    <cellStyle name="Normal 87 2 2 3" xfId="6605" xr:uid="{00000000-0005-0000-0000-0000E4150000}"/>
    <cellStyle name="Normal 87 2 3" xfId="5689" xr:uid="{00000000-0005-0000-0000-0000E5150000}"/>
    <cellStyle name="Normal 87 3" xfId="2746" xr:uid="{00000000-0005-0000-0000-0000E6150000}"/>
    <cellStyle name="Normal 87 3 2" xfId="4347" xr:uid="{00000000-0005-0000-0000-0000E7150000}"/>
    <cellStyle name="Normal 87 4" xfId="2747" xr:uid="{00000000-0005-0000-0000-0000E8150000}"/>
    <cellStyle name="Normal 87 4 2" xfId="4348" xr:uid="{00000000-0005-0000-0000-0000E9150000}"/>
    <cellStyle name="Normal 87 4 2 2" xfId="6193" xr:uid="{00000000-0005-0000-0000-0000EA150000}"/>
    <cellStyle name="Normal 87 4 2 3" xfId="6606" xr:uid="{00000000-0005-0000-0000-0000EB150000}"/>
    <cellStyle name="Normal 87 4 3" xfId="5690" xr:uid="{00000000-0005-0000-0000-0000EC150000}"/>
    <cellStyle name="Normal 87 5" xfId="4349" xr:uid="{00000000-0005-0000-0000-0000ED150000}"/>
    <cellStyle name="Normal 87 5 2" xfId="6194" xr:uid="{00000000-0005-0000-0000-0000EE150000}"/>
    <cellStyle name="Normal 87 5 3" xfId="6607" xr:uid="{00000000-0005-0000-0000-0000EF150000}"/>
    <cellStyle name="Normal 87 6" xfId="4345" xr:uid="{00000000-0005-0000-0000-0000F0150000}"/>
    <cellStyle name="Normal 87 6 2" xfId="6191" xr:uid="{00000000-0005-0000-0000-0000F1150000}"/>
    <cellStyle name="Normal 87 6 3" xfId="6604" xr:uid="{00000000-0005-0000-0000-0000F2150000}"/>
    <cellStyle name="Normal 87_INST $" xfId="4350" xr:uid="{00000000-0005-0000-0000-0000F3150000}"/>
    <cellStyle name="Normal 88" xfId="2748" xr:uid="{00000000-0005-0000-0000-0000F4150000}"/>
    <cellStyle name="Normal 88 2" xfId="2749" xr:uid="{00000000-0005-0000-0000-0000F5150000}"/>
    <cellStyle name="Normal 88 2 2" xfId="4352" xr:uid="{00000000-0005-0000-0000-0000F6150000}"/>
    <cellStyle name="Normal 88 2 2 2" xfId="6196" xr:uid="{00000000-0005-0000-0000-0000F7150000}"/>
    <cellStyle name="Normal 88 2 2 3" xfId="6609" xr:uid="{00000000-0005-0000-0000-0000F8150000}"/>
    <cellStyle name="Normal 88 2 3" xfId="5691" xr:uid="{00000000-0005-0000-0000-0000F9150000}"/>
    <cellStyle name="Normal 88 3" xfId="2750" xr:uid="{00000000-0005-0000-0000-0000FA150000}"/>
    <cellStyle name="Normal 88 3 2" xfId="4353" xr:uid="{00000000-0005-0000-0000-0000FB150000}"/>
    <cellStyle name="Normal 88 4" xfId="2751" xr:uid="{00000000-0005-0000-0000-0000FC150000}"/>
    <cellStyle name="Normal 88 4 2" xfId="4354" xr:uid="{00000000-0005-0000-0000-0000FD150000}"/>
    <cellStyle name="Normal 88 4 2 2" xfId="6197" xr:uid="{00000000-0005-0000-0000-0000FE150000}"/>
    <cellStyle name="Normal 88 4 2 3" xfId="6610" xr:uid="{00000000-0005-0000-0000-0000FF150000}"/>
    <cellStyle name="Normal 88 4 3" xfId="5692" xr:uid="{00000000-0005-0000-0000-000000160000}"/>
    <cellStyle name="Normal 88 5" xfId="4355" xr:uid="{00000000-0005-0000-0000-000001160000}"/>
    <cellStyle name="Normal 88 5 2" xfId="6198" xr:uid="{00000000-0005-0000-0000-000002160000}"/>
    <cellStyle name="Normal 88 5 3" xfId="6611" xr:uid="{00000000-0005-0000-0000-000003160000}"/>
    <cellStyle name="Normal 88 6" xfId="4351" xr:uid="{00000000-0005-0000-0000-000004160000}"/>
    <cellStyle name="Normal 88 6 2" xfId="6195" xr:uid="{00000000-0005-0000-0000-000005160000}"/>
    <cellStyle name="Normal 88 6 3" xfId="6608" xr:uid="{00000000-0005-0000-0000-000006160000}"/>
    <cellStyle name="Normal 88_INST $" xfId="4356" xr:uid="{00000000-0005-0000-0000-000007160000}"/>
    <cellStyle name="Normal 89" xfId="2752" xr:uid="{00000000-0005-0000-0000-000008160000}"/>
    <cellStyle name="Normal 89 2" xfId="2753" xr:uid="{00000000-0005-0000-0000-000009160000}"/>
    <cellStyle name="Normal 89 2 2" xfId="5694" xr:uid="{00000000-0005-0000-0000-00000A160000}"/>
    <cellStyle name="Normal 89 3" xfId="5693" xr:uid="{00000000-0005-0000-0000-00000B160000}"/>
    <cellStyle name="Normal 89_AVANCE TOTAL" xfId="2754" xr:uid="{00000000-0005-0000-0000-00000C160000}"/>
    <cellStyle name="Normal 9" xfId="2755" xr:uid="{00000000-0005-0000-0000-00000D160000}"/>
    <cellStyle name="Normal 9 2" xfId="2756" xr:uid="{00000000-0005-0000-0000-00000E160000}"/>
    <cellStyle name="Normal 9 2 2" xfId="4359" xr:uid="{00000000-0005-0000-0000-00000F160000}"/>
    <cellStyle name="Normal 9 2 3" xfId="4358" xr:uid="{00000000-0005-0000-0000-000010160000}"/>
    <cellStyle name="Normal 9 3" xfId="2757" xr:uid="{00000000-0005-0000-0000-000011160000}"/>
    <cellStyle name="Normal 9 3 2" xfId="4361" xr:uid="{00000000-0005-0000-0000-000012160000}"/>
    <cellStyle name="Normal 9 3 3" xfId="4360" xr:uid="{00000000-0005-0000-0000-000013160000}"/>
    <cellStyle name="Normal 9 4" xfId="2758" xr:uid="{00000000-0005-0000-0000-000014160000}"/>
    <cellStyle name="Normal 9 4 2" xfId="4362" xr:uid="{00000000-0005-0000-0000-000015160000}"/>
    <cellStyle name="Normal 9 5" xfId="2759" xr:uid="{00000000-0005-0000-0000-000016160000}"/>
    <cellStyle name="Normal 9 5 2" xfId="4363" xr:uid="{00000000-0005-0000-0000-000017160000}"/>
    <cellStyle name="Normal 9 5 2 2" xfId="6199" xr:uid="{00000000-0005-0000-0000-000018160000}"/>
    <cellStyle name="Normal 9 5 2 3" xfId="6612" xr:uid="{00000000-0005-0000-0000-000019160000}"/>
    <cellStyle name="Normal 9 5 3" xfId="5695" xr:uid="{00000000-0005-0000-0000-00001A160000}"/>
    <cellStyle name="Normal 9 6" xfId="4364" xr:uid="{00000000-0005-0000-0000-00001B160000}"/>
    <cellStyle name="Normal 9 7" xfId="4365" xr:uid="{00000000-0005-0000-0000-00001C160000}"/>
    <cellStyle name="Normal 9 8" xfId="4357" xr:uid="{00000000-0005-0000-0000-00001D160000}"/>
    <cellStyle name="Normal 9_DET I REG" xfId="2760" xr:uid="{00000000-0005-0000-0000-00001E160000}"/>
    <cellStyle name="Normal 90" xfId="2761" xr:uid="{00000000-0005-0000-0000-00001F160000}"/>
    <cellStyle name="Normal 90 2" xfId="2762" xr:uid="{00000000-0005-0000-0000-000020160000}"/>
    <cellStyle name="Normal 90 2 2" xfId="4367" xr:uid="{00000000-0005-0000-0000-000021160000}"/>
    <cellStyle name="Normal 90 2 2 2" xfId="6201" xr:uid="{00000000-0005-0000-0000-000022160000}"/>
    <cellStyle name="Normal 90 2 2 3" xfId="6614" xr:uid="{00000000-0005-0000-0000-000023160000}"/>
    <cellStyle name="Normal 90 2 3" xfId="5696" xr:uid="{00000000-0005-0000-0000-000024160000}"/>
    <cellStyle name="Normal 90 3" xfId="2763" xr:uid="{00000000-0005-0000-0000-000025160000}"/>
    <cellStyle name="Normal 90 3 2" xfId="4368" xr:uid="{00000000-0005-0000-0000-000026160000}"/>
    <cellStyle name="Normal 90 4" xfId="2764" xr:uid="{00000000-0005-0000-0000-000027160000}"/>
    <cellStyle name="Normal 90 4 2" xfId="4369" xr:uid="{00000000-0005-0000-0000-000028160000}"/>
    <cellStyle name="Normal 90 4 2 2" xfId="6202" xr:uid="{00000000-0005-0000-0000-000029160000}"/>
    <cellStyle name="Normal 90 4 2 3" xfId="6615" xr:uid="{00000000-0005-0000-0000-00002A160000}"/>
    <cellStyle name="Normal 90 4 3" xfId="5697" xr:uid="{00000000-0005-0000-0000-00002B160000}"/>
    <cellStyle name="Normal 90 5" xfId="4370" xr:uid="{00000000-0005-0000-0000-00002C160000}"/>
    <cellStyle name="Normal 90 5 2" xfId="6203" xr:uid="{00000000-0005-0000-0000-00002D160000}"/>
    <cellStyle name="Normal 90 5 3" xfId="6616" xr:uid="{00000000-0005-0000-0000-00002E160000}"/>
    <cellStyle name="Normal 90 6" xfId="4366" xr:uid="{00000000-0005-0000-0000-00002F160000}"/>
    <cellStyle name="Normal 90 6 2" xfId="6200" xr:uid="{00000000-0005-0000-0000-000030160000}"/>
    <cellStyle name="Normal 90 6 3" xfId="6613" xr:uid="{00000000-0005-0000-0000-000031160000}"/>
    <cellStyle name="Normal 90_INST $" xfId="4371" xr:uid="{00000000-0005-0000-0000-000032160000}"/>
    <cellStyle name="Normal 91" xfId="2765" xr:uid="{00000000-0005-0000-0000-000033160000}"/>
    <cellStyle name="Normal 91 2" xfId="5698" xr:uid="{00000000-0005-0000-0000-000034160000}"/>
    <cellStyle name="Normal 92" xfId="2766" xr:uid="{00000000-0005-0000-0000-000035160000}"/>
    <cellStyle name="Normal 92 2" xfId="5699" xr:uid="{00000000-0005-0000-0000-000036160000}"/>
    <cellStyle name="Normal 93" xfId="2767" xr:uid="{00000000-0005-0000-0000-000037160000}"/>
    <cellStyle name="Normal 93 2" xfId="2768" xr:uid="{00000000-0005-0000-0000-000038160000}"/>
    <cellStyle name="Normal 93 2 2" xfId="4373" xr:uid="{00000000-0005-0000-0000-000039160000}"/>
    <cellStyle name="Normal 93 2 2 2" xfId="6205" xr:uid="{00000000-0005-0000-0000-00003A160000}"/>
    <cellStyle name="Normal 93 2 2 3" xfId="6618" xr:uid="{00000000-0005-0000-0000-00003B160000}"/>
    <cellStyle name="Normal 93 2 3" xfId="5700" xr:uid="{00000000-0005-0000-0000-00003C160000}"/>
    <cellStyle name="Normal 93 3" xfId="2769" xr:uid="{00000000-0005-0000-0000-00003D160000}"/>
    <cellStyle name="Normal 93 3 2" xfId="4374" xr:uid="{00000000-0005-0000-0000-00003E160000}"/>
    <cellStyle name="Normal 93 4" xfId="2770" xr:uid="{00000000-0005-0000-0000-00003F160000}"/>
    <cellStyle name="Normal 93 4 2" xfId="4375" xr:uid="{00000000-0005-0000-0000-000040160000}"/>
    <cellStyle name="Normal 93 4 2 2" xfId="6206" xr:uid="{00000000-0005-0000-0000-000041160000}"/>
    <cellStyle name="Normal 93 4 2 3" xfId="6619" xr:uid="{00000000-0005-0000-0000-000042160000}"/>
    <cellStyle name="Normal 93 4 3" xfId="5701" xr:uid="{00000000-0005-0000-0000-000043160000}"/>
    <cellStyle name="Normal 93 5" xfId="4376" xr:uid="{00000000-0005-0000-0000-000044160000}"/>
    <cellStyle name="Normal 93 5 2" xfId="6207" xr:uid="{00000000-0005-0000-0000-000045160000}"/>
    <cellStyle name="Normal 93 5 3" xfId="6620" xr:uid="{00000000-0005-0000-0000-000046160000}"/>
    <cellStyle name="Normal 93 6" xfId="4372" xr:uid="{00000000-0005-0000-0000-000047160000}"/>
    <cellStyle name="Normal 93 6 2" xfId="6204" xr:uid="{00000000-0005-0000-0000-000048160000}"/>
    <cellStyle name="Normal 93 6 3" xfId="6617" xr:uid="{00000000-0005-0000-0000-000049160000}"/>
    <cellStyle name="Normal 93_INST $" xfId="4377" xr:uid="{00000000-0005-0000-0000-00004A160000}"/>
    <cellStyle name="Normal 94" xfId="2771" xr:uid="{00000000-0005-0000-0000-00004B160000}"/>
    <cellStyle name="Normal 94 2" xfId="2772" xr:uid="{00000000-0005-0000-0000-00004C160000}"/>
    <cellStyle name="Normal 94 2 2" xfId="4379" xr:uid="{00000000-0005-0000-0000-00004D160000}"/>
    <cellStyle name="Normal 94 2 2 2" xfId="6209" xr:uid="{00000000-0005-0000-0000-00004E160000}"/>
    <cellStyle name="Normal 94 2 2 3" xfId="6622" xr:uid="{00000000-0005-0000-0000-00004F160000}"/>
    <cellStyle name="Normal 94 2 3" xfId="5702" xr:uid="{00000000-0005-0000-0000-000050160000}"/>
    <cellStyle name="Normal 94 3" xfId="2773" xr:uid="{00000000-0005-0000-0000-000051160000}"/>
    <cellStyle name="Normal 94 3 2" xfId="4380" xr:uid="{00000000-0005-0000-0000-000052160000}"/>
    <cellStyle name="Normal 94 4" xfId="2774" xr:uid="{00000000-0005-0000-0000-000053160000}"/>
    <cellStyle name="Normal 94 4 2" xfId="4381" xr:uid="{00000000-0005-0000-0000-000054160000}"/>
    <cellStyle name="Normal 94 4 2 2" xfId="6210" xr:uid="{00000000-0005-0000-0000-000055160000}"/>
    <cellStyle name="Normal 94 4 2 3" xfId="6623" xr:uid="{00000000-0005-0000-0000-000056160000}"/>
    <cellStyle name="Normal 94 4 3" xfId="5703" xr:uid="{00000000-0005-0000-0000-000057160000}"/>
    <cellStyle name="Normal 94 5" xfId="4382" xr:uid="{00000000-0005-0000-0000-000058160000}"/>
    <cellStyle name="Normal 94 5 2" xfId="6211" xr:uid="{00000000-0005-0000-0000-000059160000}"/>
    <cellStyle name="Normal 94 5 3" xfId="6624" xr:uid="{00000000-0005-0000-0000-00005A160000}"/>
    <cellStyle name="Normal 94 6" xfId="4378" xr:uid="{00000000-0005-0000-0000-00005B160000}"/>
    <cellStyle name="Normal 94 6 2" xfId="6208" xr:uid="{00000000-0005-0000-0000-00005C160000}"/>
    <cellStyle name="Normal 94 6 3" xfId="6621" xr:uid="{00000000-0005-0000-0000-00005D160000}"/>
    <cellStyle name="Normal 94_INST $" xfId="4383" xr:uid="{00000000-0005-0000-0000-00005E160000}"/>
    <cellStyle name="Normal 95" xfId="2775" xr:uid="{00000000-0005-0000-0000-00005F160000}"/>
    <cellStyle name="Normal 95 2" xfId="2776" xr:uid="{00000000-0005-0000-0000-000060160000}"/>
    <cellStyle name="Normal 95 2 2" xfId="4385" xr:uid="{00000000-0005-0000-0000-000061160000}"/>
    <cellStyle name="Normal 95 2 2 2" xfId="6213" xr:uid="{00000000-0005-0000-0000-000062160000}"/>
    <cellStyle name="Normal 95 2 2 3" xfId="6626" xr:uid="{00000000-0005-0000-0000-000063160000}"/>
    <cellStyle name="Normal 95 2 3" xfId="5704" xr:uid="{00000000-0005-0000-0000-000064160000}"/>
    <cellStyle name="Normal 95 3" xfId="2777" xr:uid="{00000000-0005-0000-0000-000065160000}"/>
    <cellStyle name="Normal 95 3 2" xfId="4386" xr:uid="{00000000-0005-0000-0000-000066160000}"/>
    <cellStyle name="Normal 95 4" xfId="2778" xr:uid="{00000000-0005-0000-0000-000067160000}"/>
    <cellStyle name="Normal 95 4 2" xfId="4387" xr:uid="{00000000-0005-0000-0000-000068160000}"/>
    <cellStyle name="Normal 95 4 2 2" xfId="6214" xr:uid="{00000000-0005-0000-0000-000069160000}"/>
    <cellStyle name="Normal 95 4 2 3" xfId="6627" xr:uid="{00000000-0005-0000-0000-00006A160000}"/>
    <cellStyle name="Normal 95 4 3" xfId="5705" xr:uid="{00000000-0005-0000-0000-00006B160000}"/>
    <cellStyle name="Normal 95 5" xfId="4388" xr:uid="{00000000-0005-0000-0000-00006C160000}"/>
    <cellStyle name="Normal 95 5 2" xfId="6215" xr:uid="{00000000-0005-0000-0000-00006D160000}"/>
    <cellStyle name="Normal 95 5 3" xfId="6628" xr:uid="{00000000-0005-0000-0000-00006E160000}"/>
    <cellStyle name="Normal 95 6" xfId="4384" xr:uid="{00000000-0005-0000-0000-00006F160000}"/>
    <cellStyle name="Normal 95 6 2" xfId="6212" xr:uid="{00000000-0005-0000-0000-000070160000}"/>
    <cellStyle name="Normal 95 6 3" xfId="6625" xr:uid="{00000000-0005-0000-0000-000071160000}"/>
    <cellStyle name="Normal 95_INST $" xfId="4389" xr:uid="{00000000-0005-0000-0000-000072160000}"/>
    <cellStyle name="Normal 96" xfId="2779" xr:uid="{00000000-0005-0000-0000-000073160000}"/>
    <cellStyle name="Normal 96 2" xfId="2780" xr:uid="{00000000-0005-0000-0000-000074160000}"/>
    <cellStyle name="Normal 96 2 2" xfId="4391" xr:uid="{00000000-0005-0000-0000-000075160000}"/>
    <cellStyle name="Normal 96 2 2 2" xfId="6217" xr:uid="{00000000-0005-0000-0000-000076160000}"/>
    <cellStyle name="Normal 96 2 2 3" xfId="6630" xr:uid="{00000000-0005-0000-0000-000077160000}"/>
    <cellStyle name="Normal 96 2 3" xfId="5706" xr:uid="{00000000-0005-0000-0000-000078160000}"/>
    <cellStyle name="Normal 96 3" xfId="2781" xr:uid="{00000000-0005-0000-0000-000079160000}"/>
    <cellStyle name="Normal 96 3 2" xfId="4392" xr:uid="{00000000-0005-0000-0000-00007A160000}"/>
    <cellStyle name="Normal 96 4" xfId="2782" xr:uid="{00000000-0005-0000-0000-00007B160000}"/>
    <cellStyle name="Normal 96 4 2" xfId="4393" xr:uid="{00000000-0005-0000-0000-00007C160000}"/>
    <cellStyle name="Normal 96 4 2 2" xfId="6218" xr:uid="{00000000-0005-0000-0000-00007D160000}"/>
    <cellStyle name="Normal 96 4 2 3" xfId="6631" xr:uid="{00000000-0005-0000-0000-00007E160000}"/>
    <cellStyle name="Normal 96 4 3" xfId="5707" xr:uid="{00000000-0005-0000-0000-00007F160000}"/>
    <cellStyle name="Normal 96 5" xfId="4394" xr:uid="{00000000-0005-0000-0000-000080160000}"/>
    <cellStyle name="Normal 96 5 2" xfId="6219" xr:uid="{00000000-0005-0000-0000-000081160000}"/>
    <cellStyle name="Normal 96 5 3" xfId="6632" xr:uid="{00000000-0005-0000-0000-000082160000}"/>
    <cellStyle name="Normal 96 6" xfId="4390" xr:uid="{00000000-0005-0000-0000-000083160000}"/>
    <cellStyle name="Normal 96 6 2" xfId="6216" xr:uid="{00000000-0005-0000-0000-000084160000}"/>
    <cellStyle name="Normal 96 6 3" xfId="6629" xr:uid="{00000000-0005-0000-0000-000085160000}"/>
    <cellStyle name="Normal 96_INST $" xfId="4395" xr:uid="{00000000-0005-0000-0000-000086160000}"/>
    <cellStyle name="Normal 97" xfId="2783" xr:uid="{00000000-0005-0000-0000-000087160000}"/>
    <cellStyle name="Normal 97 2" xfId="2784" xr:uid="{00000000-0005-0000-0000-000088160000}"/>
    <cellStyle name="Normal 97 2 2" xfId="4397" xr:uid="{00000000-0005-0000-0000-000089160000}"/>
    <cellStyle name="Normal 97 2 2 2" xfId="6221" xr:uid="{00000000-0005-0000-0000-00008A160000}"/>
    <cellStyle name="Normal 97 2 2 3" xfId="6634" xr:uid="{00000000-0005-0000-0000-00008B160000}"/>
    <cellStyle name="Normal 97 2 3" xfId="5708" xr:uid="{00000000-0005-0000-0000-00008C160000}"/>
    <cellStyle name="Normal 97 3" xfId="2785" xr:uid="{00000000-0005-0000-0000-00008D160000}"/>
    <cellStyle name="Normal 97 3 2" xfId="4398" xr:uid="{00000000-0005-0000-0000-00008E160000}"/>
    <cellStyle name="Normal 97 4" xfId="2786" xr:uid="{00000000-0005-0000-0000-00008F160000}"/>
    <cellStyle name="Normal 97 4 2" xfId="4399" xr:uid="{00000000-0005-0000-0000-000090160000}"/>
    <cellStyle name="Normal 97 4 2 2" xfId="6222" xr:uid="{00000000-0005-0000-0000-000091160000}"/>
    <cellStyle name="Normal 97 4 2 3" xfId="6635" xr:uid="{00000000-0005-0000-0000-000092160000}"/>
    <cellStyle name="Normal 97 4 3" xfId="5709" xr:uid="{00000000-0005-0000-0000-000093160000}"/>
    <cellStyle name="Normal 97 5" xfId="4400" xr:uid="{00000000-0005-0000-0000-000094160000}"/>
    <cellStyle name="Normal 97 5 2" xfId="6223" xr:uid="{00000000-0005-0000-0000-000095160000}"/>
    <cellStyle name="Normal 97 5 3" xfId="6636" xr:uid="{00000000-0005-0000-0000-000096160000}"/>
    <cellStyle name="Normal 97 6" xfId="4396" xr:uid="{00000000-0005-0000-0000-000097160000}"/>
    <cellStyle name="Normal 97 6 2" xfId="6220" xr:uid="{00000000-0005-0000-0000-000098160000}"/>
    <cellStyle name="Normal 97 6 3" xfId="6633" xr:uid="{00000000-0005-0000-0000-000099160000}"/>
    <cellStyle name="Normal 97_INST $" xfId="4401" xr:uid="{00000000-0005-0000-0000-00009A160000}"/>
    <cellStyle name="Normal 98" xfId="2787" xr:uid="{00000000-0005-0000-0000-00009B160000}"/>
    <cellStyle name="Normal 98 2" xfId="2788" xr:uid="{00000000-0005-0000-0000-00009C160000}"/>
    <cellStyle name="Normal 98 2 2" xfId="5711" xr:uid="{00000000-0005-0000-0000-00009D160000}"/>
    <cellStyle name="Normal 98 3" xfId="2789" xr:uid="{00000000-0005-0000-0000-00009E160000}"/>
    <cellStyle name="Normal 98 3 2" xfId="2790" xr:uid="{00000000-0005-0000-0000-00009F160000}"/>
    <cellStyle name="Normal 98 3 2 2" xfId="5713" xr:uid="{00000000-0005-0000-0000-0000A0160000}"/>
    <cellStyle name="Normal 98 3 3" xfId="5712" xr:uid="{00000000-0005-0000-0000-0000A1160000}"/>
    <cellStyle name="Normal 98 3_INST $" xfId="4402" xr:uid="{00000000-0005-0000-0000-0000A2160000}"/>
    <cellStyle name="Normal 98 4" xfId="4403" xr:uid="{00000000-0005-0000-0000-0000A3160000}"/>
    <cellStyle name="Normal 98 4 2" xfId="6224" xr:uid="{00000000-0005-0000-0000-0000A4160000}"/>
    <cellStyle name="Normal 98 5" xfId="5710" xr:uid="{00000000-0005-0000-0000-0000A5160000}"/>
    <cellStyle name="Normal 98_INST $" xfId="4404" xr:uid="{00000000-0005-0000-0000-0000A6160000}"/>
    <cellStyle name="Normal 99" xfId="2791" xr:uid="{00000000-0005-0000-0000-0000A7160000}"/>
    <cellStyle name="Normal 99 2" xfId="2792" xr:uid="{00000000-0005-0000-0000-0000A8160000}"/>
    <cellStyle name="Normal 99 2 2" xfId="5715" xr:uid="{00000000-0005-0000-0000-0000A9160000}"/>
    <cellStyle name="Normal 99 3" xfId="2793" xr:uid="{00000000-0005-0000-0000-0000AA160000}"/>
    <cellStyle name="Normal 99 3 2" xfId="2794" xr:uid="{00000000-0005-0000-0000-0000AB160000}"/>
    <cellStyle name="Normal 99 3 2 2" xfId="5717" xr:uid="{00000000-0005-0000-0000-0000AC160000}"/>
    <cellStyle name="Normal 99 3 3" xfId="5716" xr:uid="{00000000-0005-0000-0000-0000AD160000}"/>
    <cellStyle name="Normal 99 3_INST $" xfId="4405" xr:uid="{00000000-0005-0000-0000-0000AE160000}"/>
    <cellStyle name="Normal 99 4" xfId="4406" xr:uid="{00000000-0005-0000-0000-0000AF160000}"/>
    <cellStyle name="Normal 99 4 2" xfId="6225" xr:uid="{00000000-0005-0000-0000-0000B0160000}"/>
    <cellStyle name="Normal 99 5" xfId="5714" xr:uid="{00000000-0005-0000-0000-0000B1160000}"/>
    <cellStyle name="Normal 99_INST $" xfId="4407" xr:uid="{00000000-0005-0000-0000-0000B2160000}"/>
    <cellStyle name="Normal_Hoja1" xfId="2795" xr:uid="{00000000-0005-0000-0000-0000B3160000}"/>
    <cellStyle name="Normal_Listado_web" xfId="2796" xr:uid="{00000000-0005-0000-0000-0000B4160000}"/>
    <cellStyle name="Notas" xfId="2797" builtinId="10" customBuiltin="1"/>
    <cellStyle name="Notas 10" xfId="4932" xr:uid="{00000000-0005-0000-0000-0000B6160000}"/>
    <cellStyle name="Notas 2" xfId="2798" xr:uid="{00000000-0005-0000-0000-0000B7160000}"/>
    <cellStyle name="Notas 2 10" xfId="2799" xr:uid="{00000000-0005-0000-0000-0000B8160000}"/>
    <cellStyle name="Notas 2 10 2" xfId="4409" xr:uid="{00000000-0005-0000-0000-0000B9160000}"/>
    <cellStyle name="Notas 2 10 3" xfId="5719" xr:uid="{00000000-0005-0000-0000-0000BA160000}"/>
    <cellStyle name="Notas 2 11" xfId="4410" xr:uid="{00000000-0005-0000-0000-0000BB160000}"/>
    <cellStyle name="Notas 2 12" xfId="4411" xr:uid="{00000000-0005-0000-0000-0000BC160000}"/>
    <cellStyle name="Notas 2 13" xfId="4408" xr:uid="{00000000-0005-0000-0000-0000BD160000}"/>
    <cellStyle name="Notas 2 2" xfId="2800" xr:uid="{00000000-0005-0000-0000-0000BE160000}"/>
    <cellStyle name="Notas 2 2 10" xfId="4412" xr:uid="{00000000-0005-0000-0000-0000BF160000}"/>
    <cellStyle name="Notas 2 2 2" xfId="2801" xr:uid="{00000000-0005-0000-0000-0000C0160000}"/>
    <cellStyle name="Notas 2 2 2 2" xfId="2802" xr:uid="{00000000-0005-0000-0000-0000C1160000}"/>
    <cellStyle name="Notas 2 2 2 2 2" xfId="4415" xr:uid="{00000000-0005-0000-0000-0000C2160000}"/>
    <cellStyle name="Notas 2 2 2 2 3" xfId="4414" xr:uid="{00000000-0005-0000-0000-0000C3160000}"/>
    <cellStyle name="Notas 2 2 2 3" xfId="4416" xr:uid="{00000000-0005-0000-0000-0000C4160000}"/>
    <cellStyle name="Notas 2 2 2 4" xfId="4413" xr:uid="{00000000-0005-0000-0000-0000C5160000}"/>
    <cellStyle name="Notas 2 2 2_PAGO REMESAS" xfId="2803" xr:uid="{00000000-0005-0000-0000-0000C6160000}"/>
    <cellStyle name="Notas 2 2 3" xfId="2804" xr:uid="{00000000-0005-0000-0000-0000C7160000}"/>
    <cellStyle name="Notas 2 2 3 10" xfId="4417" xr:uid="{00000000-0005-0000-0000-0000C8160000}"/>
    <cellStyle name="Notas 2 2 3 2" xfId="2805" xr:uid="{00000000-0005-0000-0000-0000C9160000}"/>
    <cellStyle name="Notas 2 2 3 2 2" xfId="2806" xr:uid="{00000000-0005-0000-0000-0000CA160000}"/>
    <cellStyle name="Notas 2 2 3 2 2 2" xfId="4420" xr:uid="{00000000-0005-0000-0000-0000CB160000}"/>
    <cellStyle name="Notas 2 2 3 2 2 3" xfId="4419" xr:uid="{00000000-0005-0000-0000-0000CC160000}"/>
    <cellStyle name="Notas 2 2 3 2 3" xfId="4421" xr:uid="{00000000-0005-0000-0000-0000CD160000}"/>
    <cellStyle name="Notas 2 2 3 2 4" xfId="4418" xr:uid="{00000000-0005-0000-0000-0000CE160000}"/>
    <cellStyle name="Notas 2 2 3 2_PAGO REMESAS" xfId="2807" xr:uid="{00000000-0005-0000-0000-0000CF160000}"/>
    <cellStyle name="Notas 2 2 3 3" xfId="2808" xr:uid="{00000000-0005-0000-0000-0000D0160000}"/>
    <cellStyle name="Notas 2 2 3 3 2" xfId="4423" xr:uid="{00000000-0005-0000-0000-0000D1160000}"/>
    <cellStyle name="Notas 2 2 3 3 3" xfId="4422" xr:uid="{00000000-0005-0000-0000-0000D2160000}"/>
    <cellStyle name="Notas 2 2 3 4" xfId="2809" xr:uid="{00000000-0005-0000-0000-0000D3160000}"/>
    <cellStyle name="Notas 2 2 3 4 2" xfId="4425" xr:uid="{00000000-0005-0000-0000-0000D4160000}"/>
    <cellStyle name="Notas 2 2 3 4 3" xfId="4424" xr:uid="{00000000-0005-0000-0000-0000D5160000}"/>
    <cellStyle name="Notas 2 2 3 5" xfId="2810" xr:uid="{00000000-0005-0000-0000-0000D6160000}"/>
    <cellStyle name="Notas 2 2 3 5 2" xfId="2811" xr:uid="{00000000-0005-0000-0000-0000D7160000}"/>
    <cellStyle name="Notas 2 2 3 5 2 2" xfId="4427" xr:uid="{00000000-0005-0000-0000-0000D8160000}"/>
    <cellStyle name="Notas 2 2 3 5 2 3" xfId="5720" xr:uid="{00000000-0005-0000-0000-0000D9160000}"/>
    <cellStyle name="Notas 2 2 3 5 3" xfId="2812" xr:uid="{00000000-0005-0000-0000-0000DA160000}"/>
    <cellStyle name="Notas 2 2 3 5 3 2" xfId="4428" xr:uid="{00000000-0005-0000-0000-0000DB160000}"/>
    <cellStyle name="Notas 2 2 3 5 4" xfId="2813" xr:uid="{00000000-0005-0000-0000-0000DC160000}"/>
    <cellStyle name="Notas 2 2 3 5 4 2" xfId="4429" xr:uid="{00000000-0005-0000-0000-0000DD160000}"/>
    <cellStyle name="Notas 2 2 3 5 4 3" xfId="5721" xr:uid="{00000000-0005-0000-0000-0000DE160000}"/>
    <cellStyle name="Notas 2 2 3 5 5" xfId="4430" xr:uid="{00000000-0005-0000-0000-0000DF160000}"/>
    <cellStyle name="Notas 2 2 3 5 6" xfId="4426" xr:uid="{00000000-0005-0000-0000-0000E0160000}"/>
    <cellStyle name="Notas 2 2 3 5_INST $" xfId="4727" xr:uid="{00000000-0005-0000-0000-0000E1160000}"/>
    <cellStyle name="Notas 2 2 3 6" xfId="2814" xr:uid="{00000000-0005-0000-0000-0000E2160000}"/>
    <cellStyle name="Notas 2 2 3 6 2" xfId="2815" xr:uid="{00000000-0005-0000-0000-0000E3160000}"/>
    <cellStyle name="Notas 2 2 3 6 2 2" xfId="4432" xr:uid="{00000000-0005-0000-0000-0000E4160000}"/>
    <cellStyle name="Notas 2 2 3 6 2 3" xfId="5722" xr:uid="{00000000-0005-0000-0000-0000E5160000}"/>
    <cellStyle name="Notas 2 2 3 6 3" xfId="2816" xr:uid="{00000000-0005-0000-0000-0000E6160000}"/>
    <cellStyle name="Notas 2 2 3 6 3 2" xfId="4433" xr:uid="{00000000-0005-0000-0000-0000E7160000}"/>
    <cellStyle name="Notas 2 2 3 6 4" xfId="2817" xr:uid="{00000000-0005-0000-0000-0000E8160000}"/>
    <cellStyle name="Notas 2 2 3 6 4 2" xfId="4434" xr:uid="{00000000-0005-0000-0000-0000E9160000}"/>
    <cellStyle name="Notas 2 2 3 6 4 3" xfId="5723" xr:uid="{00000000-0005-0000-0000-0000EA160000}"/>
    <cellStyle name="Notas 2 2 3 6 5" xfId="4435" xr:uid="{00000000-0005-0000-0000-0000EB160000}"/>
    <cellStyle name="Notas 2 2 3 6 6" xfId="4431" xr:uid="{00000000-0005-0000-0000-0000EC160000}"/>
    <cellStyle name="Notas 2 2 3 6_INST $" xfId="4728" xr:uid="{00000000-0005-0000-0000-0000ED160000}"/>
    <cellStyle name="Notas 2 2 3 7" xfId="2818" xr:uid="{00000000-0005-0000-0000-0000EE160000}"/>
    <cellStyle name="Notas 2 2 3 7 2" xfId="4436" xr:uid="{00000000-0005-0000-0000-0000EF160000}"/>
    <cellStyle name="Notas 2 2 3 7 3" xfId="5724" xr:uid="{00000000-0005-0000-0000-0000F0160000}"/>
    <cellStyle name="Notas 2 2 3 8" xfId="2819" xr:uid="{00000000-0005-0000-0000-0000F1160000}"/>
    <cellStyle name="Notas 2 2 3 8 2" xfId="4437" xr:uid="{00000000-0005-0000-0000-0000F2160000}"/>
    <cellStyle name="Notas 2 2 3 8 3" xfId="5725" xr:uid="{00000000-0005-0000-0000-0000F3160000}"/>
    <cellStyle name="Notas 2 2 3 9" xfId="4438" xr:uid="{00000000-0005-0000-0000-0000F4160000}"/>
    <cellStyle name="Notas 2 2 3_AVANCE PROTECCIÓN" xfId="2820" xr:uid="{00000000-0005-0000-0000-0000F5160000}"/>
    <cellStyle name="Notas 2 2 4" xfId="2821" xr:uid="{00000000-0005-0000-0000-0000F6160000}"/>
    <cellStyle name="Notas 2 2 4 2" xfId="4440" xr:uid="{00000000-0005-0000-0000-0000F7160000}"/>
    <cellStyle name="Notas 2 2 4 3" xfId="4439" xr:uid="{00000000-0005-0000-0000-0000F8160000}"/>
    <cellStyle name="Notas 2 2 5" xfId="2822" xr:uid="{00000000-0005-0000-0000-0000F9160000}"/>
    <cellStyle name="Notas 2 2 5 2" xfId="4441" xr:uid="{00000000-0005-0000-0000-0000FA160000}"/>
    <cellStyle name="Notas 2 2 6" xfId="2823" xr:uid="{00000000-0005-0000-0000-0000FB160000}"/>
    <cellStyle name="Notas 2 2 6 2" xfId="4442" xr:uid="{00000000-0005-0000-0000-0000FC160000}"/>
    <cellStyle name="Notas 2 2 6 3" xfId="5726" xr:uid="{00000000-0005-0000-0000-0000FD160000}"/>
    <cellStyle name="Notas 2 2 7" xfId="2824" xr:uid="{00000000-0005-0000-0000-0000FE160000}"/>
    <cellStyle name="Notas 2 2 7 2" xfId="4443" xr:uid="{00000000-0005-0000-0000-0000FF160000}"/>
    <cellStyle name="Notas 2 2 7 3" xfId="5727" xr:uid="{00000000-0005-0000-0000-000000170000}"/>
    <cellStyle name="Notas 2 2 8" xfId="4444" xr:uid="{00000000-0005-0000-0000-000001170000}"/>
    <cellStyle name="Notas 2 2 9" xfId="4445" xr:uid="{00000000-0005-0000-0000-000002170000}"/>
    <cellStyle name="Notas 2 2_PAGO REMESAS" xfId="2825" xr:uid="{00000000-0005-0000-0000-000003170000}"/>
    <cellStyle name="Notas 2 3" xfId="2826" xr:uid="{00000000-0005-0000-0000-000004170000}"/>
    <cellStyle name="Notas 2 3 2" xfId="2827" xr:uid="{00000000-0005-0000-0000-000005170000}"/>
    <cellStyle name="Notas 2 3 2 2" xfId="4448" xr:uid="{00000000-0005-0000-0000-000006170000}"/>
    <cellStyle name="Notas 2 3 2 3" xfId="4447" xr:uid="{00000000-0005-0000-0000-000007170000}"/>
    <cellStyle name="Notas 2 3 3" xfId="4449" xr:uid="{00000000-0005-0000-0000-000008170000}"/>
    <cellStyle name="Notas 2 3 4" xfId="4446" xr:uid="{00000000-0005-0000-0000-000009170000}"/>
    <cellStyle name="Notas 2 3_PAGO REMESAS" xfId="2828" xr:uid="{00000000-0005-0000-0000-00000A170000}"/>
    <cellStyle name="Notas 2 4" xfId="2829" xr:uid="{00000000-0005-0000-0000-00000B170000}"/>
    <cellStyle name="Notas 2 4 2" xfId="2830" xr:uid="{00000000-0005-0000-0000-00000C170000}"/>
    <cellStyle name="Notas 2 4 2 2" xfId="4452" xr:uid="{00000000-0005-0000-0000-00000D170000}"/>
    <cellStyle name="Notas 2 4 2 3" xfId="4451" xr:uid="{00000000-0005-0000-0000-00000E170000}"/>
    <cellStyle name="Notas 2 4 3" xfId="4453" xr:uid="{00000000-0005-0000-0000-00000F170000}"/>
    <cellStyle name="Notas 2 4 4" xfId="4450" xr:uid="{00000000-0005-0000-0000-000010170000}"/>
    <cellStyle name="Notas 2 4_PAGO REMESAS" xfId="2831" xr:uid="{00000000-0005-0000-0000-000011170000}"/>
    <cellStyle name="Notas 2 5" xfId="2832" xr:uid="{00000000-0005-0000-0000-000012170000}"/>
    <cellStyle name="Notas 2 5 10" xfId="4454" xr:uid="{00000000-0005-0000-0000-000013170000}"/>
    <cellStyle name="Notas 2 5 2" xfId="2833" xr:uid="{00000000-0005-0000-0000-000014170000}"/>
    <cellStyle name="Notas 2 5 3" xfId="2834" xr:uid="{00000000-0005-0000-0000-000015170000}"/>
    <cellStyle name="Notas 2 5 4" xfId="2835" xr:uid="{00000000-0005-0000-0000-000016170000}"/>
    <cellStyle name="Notas 2 5 5" xfId="2836" xr:uid="{00000000-0005-0000-0000-000017170000}"/>
    <cellStyle name="Notas 2 5 5 2" xfId="2837" xr:uid="{00000000-0005-0000-0000-000018170000}"/>
    <cellStyle name="Notas 2 5 5 2 2" xfId="4456" xr:uid="{00000000-0005-0000-0000-000019170000}"/>
    <cellStyle name="Notas 2 5 5 3" xfId="2838" xr:uid="{00000000-0005-0000-0000-00001A170000}"/>
    <cellStyle name="Notas 2 5 5 4" xfId="2839" xr:uid="{00000000-0005-0000-0000-00001B170000}"/>
    <cellStyle name="Notas 2 5 5 4 2" xfId="4457" xr:uid="{00000000-0005-0000-0000-00001C170000}"/>
    <cellStyle name="Notas 2 5 5 5" xfId="4458" xr:uid="{00000000-0005-0000-0000-00001D170000}"/>
    <cellStyle name="Notas 2 5 5 6" xfId="4455" xr:uid="{00000000-0005-0000-0000-00001E170000}"/>
    <cellStyle name="Notas 2 5 5_INST $" xfId="4729" xr:uid="{00000000-0005-0000-0000-00001F170000}"/>
    <cellStyle name="Notas 2 5 6" xfId="2840" xr:uid="{00000000-0005-0000-0000-000020170000}"/>
    <cellStyle name="Notas 2 5 6 2" xfId="2841" xr:uid="{00000000-0005-0000-0000-000021170000}"/>
    <cellStyle name="Notas 2 5 6 2 2" xfId="4460" xr:uid="{00000000-0005-0000-0000-000022170000}"/>
    <cellStyle name="Notas 2 5 6 3" xfId="2842" xr:uid="{00000000-0005-0000-0000-000023170000}"/>
    <cellStyle name="Notas 2 5 6 4" xfId="2843" xr:uid="{00000000-0005-0000-0000-000024170000}"/>
    <cellStyle name="Notas 2 5 6 4 2" xfId="4461" xr:uid="{00000000-0005-0000-0000-000025170000}"/>
    <cellStyle name="Notas 2 5 6 5" xfId="4462" xr:uid="{00000000-0005-0000-0000-000026170000}"/>
    <cellStyle name="Notas 2 5 6 6" xfId="4459" xr:uid="{00000000-0005-0000-0000-000027170000}"/>
    <cellStyle name="Notas 2 5 6_INST $" xfId="4730" xr:uid="{00000000-0005-0000-0000-000028170000}"/>
    <cellStyle name="Notas 2 5 7" xfId="2844" xr:uid="{00000000-0005-0000-0000-000029170000}"/>
    <cellStyle name="Notas 2 5 7 2" xfId="4463" xr:uid="{00000000-0005-0000-0000-00002A170000}"/>
    <cellStyle name="Notas 2 5 8" xfId="2845" xr:uid="{00000000-0005-0000-0000-00002B170000}"/>
    <cellStyle name="Notas 2 5 8 2" xfId="4464" xr:uid="{00000000-0005-0000-0000-00002C170000}"/>
    <cellStyle name="Notas 2 5 9" xfId="4465" xr:uid="{00000000-0005-0000-0000-00002D170000}"/>
    <cellStyle name="Notas 2 5_AVANCE PROTECCIÓN" xfId="2846" xr:uid="{00000000-0005-0000-0000-00002E170000}"/>
    <cellStyle name="Notas 2 6" xfId="2847" xr:uid="{00000000-0005-0000-0000-00002F170000}"/>
    <cellStyle name="Notas 2 6 2" xfId="4467" xr:uid="{00000000-0005-0000-0000-000030170000}"/>
    <cellStyle name="Notas 2 6 3" xfId="4466" xr:uid="{00000000-0005-0000-0000-000031170000}"/>
    <cellStyle name="Notas 2 7" xfId="2848" xr:uid="{00000000-0005-0000-0000-000032170000}"/>
    <cellStyle name="Notas 2 7 2" xfId="4469" xr:uid="{00000000-0005-0000-0000-000033170000}"/>
    <cellStyle name="Notas 2 7 3" xfId="4468" xr:uid="{00000000-0005-0000-0000-000034170000}"/>
    <cellStyle name="Notas 2 8" xfId="2849" xr:uid="{00000000-0005-0000-0000-000035170000}"/>
    <cellStyle name="Notas 2 8 2" xfId="4470" xr:uid="{00000000-0005-0000-0000-000036170000}"/>
    <cellStyle name="Notas 2 9" xfId="2850" xr:uid="{00000000-0005-0000-0000-000037170000}"/>
    <cellStyle name="Notas 2 9 2" xfId="4471" xr:uid="{00000000-0005-0000-0000-000038170000}"/>
    <cellStyle name="Notas 2 9 3" xfId="5728" xr:uid="{00000000-0005-0000-0000-000039170000}"/>
    <cellStyle name="Notas 2_AVANCE JUSTICIA JUVENIL" xfId="2851" xr:uid="{00000000-0005-0000-0000-00003A170000}"/>
    <cellStyle name="Notas 3" xfId="2852" xr:uid="{00000000-0005-0000-0000-00003B170000}"/>
    <cellStyle name="Notas 3 10" xfId="4473" xr:uid="{00000000-0005-0000-0000-00003C170000}"/>
    <cellStyle name="Notas 3 11" xfId="4474" xr:uid="{00000000-0005-0000-0000-00003D170000}"/>
    <cellStyle name="Notas 3 12" xfId="4472" xr:uid="{00000000-0005-0000-0000-00003E170000}"/>
    <cellStyle name="Notas 3 2" xfId="2853" xr:uid="{00000000-0005-0000-0000-00003F170000}"/>
    <cellStyle name="Notas 3 2 2" xfId="2854" xr:uid="{00000000-0005-0000-0000-000040170000}"/>
    <cellStyle name="Notas 3 2 2 2" xfId="4477" xr:uid="{00000000-0005-0000-0000-000041170000}"/>
    <cellStyle name="Notas 3 2 2 3" xfId="4476" xr:uid="{00000000-0005-0000-0000-000042170000}"/>
    <cellStyle name="Notas 3 2 3" xfId="2855" xr:uid="{00000000-0005-0000-0000-000043170000}"/>
    <cellStyle name="Notas 3 2 3 2" xfId="4478" xr:uid="{00000000-0005-0000-0000-000044170000}"/>
    <cellStyle name="Notas 3 2 4" xfId="2856" xr:uid="{00000000-0005-0000-0000-000045170000}"/>
    <cellStyle name="Notas 3 2 4 2" xfId="4479" xr:uid="{00000000-0005-0000-0000-000046170000}"/>
    <cellStyle name="Notas 3 2 4 3" xfId="5729" xr:uid="{00000000-0005-0000-0000-000047170000}"/>
    <cellStyle name="Notas 3 2 5" xfId="4480" xr:uid="{00000000-0005-0000-0000-000048170000}"/>
    <cellStyle name="Notas 3 2 6" xfId="4481" xr:uid="{00000000-0005-0000-0000-000049170000}"/>
    <cellStyle name="Notas 3 2 7" xfId="4475" xr:uid="{00000000-0005-0000-0000-00004A170000}"/>
    <cellStyle name="Notas 3 2_PAGO REMESAS" xfId="2857" xr:uid="{00000000-0005-0000-0000-00004B170000}"/>
    <cellStyle name="Notas 3 3" xfId="2858" xr:uid="{00000000-0005-0000-0000-00004C170000}"/>
    <cellStyle name="Notas 3 3 2" xfId="2859" xr:uid="{00000000-0005-0000-0000-00004D170000}"/>
    <cellStyle name="Notas 3 3 2 2" xfId="4484" xr:uid="{00000000-0005-0000-0000-00004E170000}"/>
    <cellStyle name="Notas 3 3 2 3" xfId="4483" xr:uid="{00000000-0005-0000-0000-00004F170000}"/>
    <cellStyle name="Notas 3 3 3" xfId="4485" xr:uid="{00000000-0005-0000-0000-000050170000}"/>
    <cellStyle name="Notas 3 3 4" xfId="4482" xr:uid="{00000000-0005-0000-0000-000051170000}"/>
    <cellStyle name="Notas 3 3_PAGO REMESAS" xfId="2860" xr:uid="{00000000-0005-0000-0000-000052170000}"/>
    <cellStyle name="Notas 3 4" xfId="2861" xr:uid="{00000000-0005-0000-0000-000053170000}"/>
    <cellStyle name="Notas 3 4 2" xfId="2862" xr:uid="{00000000-0005-0000-0000-000054170000}"/>
    <cellStyle name="Notas 3 4 2 2" xfId="4488" xr:uid="{00000000-0005-0000-0000-000055170000}"/>
    <cellStyle name="Notas 3 4 2 3" xfId="4487" xr:uid="{00000000-0005-0000-0000-000056170000}"/>
    <cellStyle name="Notas 3 4 3" xfId="4489" xr:uid="{00000000-0005-0000-0000-000057170000}"/>
    <cellStyle name="Notas 3 4 4" xfId="4486" xr:uid="{00000000-0005-0000-0000-000058170000}"/>
    <cellStyle name="Notas 3 4_PAGO REMESAS" xfId="2863" xr:uid="{00000000-0005-0000-0000-000059170000}"/>
    <cellStyle name="Notas 3 5" xfId="2864" xr:uid="{00000000-0005-0000-0000-00005A170000}"/>
    <cellStyle name="Notas 3 5 10" xfId="4490" xr:uid="{00000000-0005-0000-0000-00005B170000}"/>
    <cellStyle name="Notas 3 5 2" xfId="2865" xr:uid="{00000000-0005-0000-0000-00005C170000}"/>
    <cellStyle name="Notas 3 5 2 2" xfId="2866" xr:uid="{00000000-0005-0000-0000-00005D170000}"/>
    <cellStyle name="Notas 3 5 2 2 2" xfId="4493" xr:uid="{00000000-0005-0000-0000-00005E170000}"/>
    <cellStyle name="Notas 3 5 2 2 3" xfId="4492" xr:uid="{00000000-0005-0000-0000-00005F170000}"/>
    <cellStyle name="Notas 3 5 2 3" xfId="4494" xr:uid="{00000000-0005-0000-0000-000060170000}"/>
    <cellStyle name="Notas 3 5 2 4" xfId="4491" xr:uid="{00000000-0005-0000-0000-000061170000}"/>
    <cellStyle name="Notas 3 5 2_PAGO REMESAS" xfId="2867" xr:uid="{00000000-0005-0000-0000-000062170000}"/>
    <cellStyle name="Notas 3 5 3" xfId="2868" xr:uid="{00000000-0005-0000-0000-000063170000}"/>
    <cellStyle name="Notas 3 5 3 2" xfId="4496" xr:uid="{00000000-0005-0000-0000-000064170000}"/>
    <cellStyle name="Notas 3 5 3 3" xfId="4495" xr:uid="{00000000-0005-0000-0000-000065170000}"/>
    <cellStyle name="Notas 3 5 4" xfId="2869" xr:uid="{00000000-0005-0000-0000-000066170000}"/>
    <cellStyle name="Notas 3 5 4 2" xfId="4498" xr:uid="{00000000-0005-0000-0000-000067170000}"/>
    <cellStyle name="Notas 3 5 4 3" xfId="4497" xr:uid="{00000000-0005-0000-0000-000068170000}"/>
    <cellStyle name="Notas 3 5 5" xfId="2870" xr:uid="{00000000-0005-0000-0000-000069170000}"/>
    <cellStyle name="Notas 3 5 5 2" xfId="2871" xr:uid="{00000000-0005-0000-0000-00006A170000}"/>
    <cellStyle name="Notas 3 5 5 2 2" xfId="4500" xr:uid="{00000000-0005-0000-0000-00006B170000}"/>
    <cellStyle name="Notas 3 5 5 2 3" xfId="5730" xr:uid="{00000000-0005-0000-0000-00006C170000}"/>
    <cellStyle name="Notas 3 5 5 3" xfId="2872" xr:uid="{00000000-0005-0000-0000-00006D170000}"/>
    <cellStyle name="Notas 3 5 5 3 2" xfId="4501" xr:uid="{00000000-0005-0000-0000-00006E170000}"/>
    <cellStyle name="Notas 3 5 5 4" xfId="2873" xr:uid="{00000000-0005-0000-0000-00006F170000}"/>
    <cellStyle name="Notas 3 5 5 4 2" xfId="4502" xr:uid="{00000000-0005-0000-0000-000070170000}"/>
    <cellStyle name="Notas 3 5 5 4 3" xfId="5731" xr:uid="{00000000-0005-0000-0000-000071170000}"/>
    <cellStyle name="Notas 3 5 5 5" xfId="4503" xr:uid="{00000000-0005-0000-0000-000072170000}"/>
    <cellStyle name="Notas 3 5 5 6" xfId="4499" xr:uid="{00000000-0005-0000-0000-000073170000}"/>
    <cellStyle name="Notas 3 5 5_INST $" xfId="4731" xr:uid="{00000000-0005-0000-0000-000074170000}"/>
    <cellStyle name="Notas 3 5 6" xfId="2874" xr:uid="{00000000-0005-0000-0000-000075170000}"/>
    <cellStyle name="Notas 3 5 6 2" xfId="2875" xr:uid="{00000000-0005-0000-0000-000076170000}"/>
    <cellStyle name="Notas 3 5 6 2 2" xfId="4505" xr:uid="{00000000-0005-0000-0000-000077170000}"/>
    <cellStyle name="Notas 3 5 6 2 3" xfId="5732" xr:uid="{00000000-0005-0000-0000-000078170000}"/>
    <cellStyle name="Notas 3 5 6 3" xfId="2876" xr:uid="{00000000-0005-0000-0000-000079170000}"/>
    <cellStyle name="Notas 3 5 6 3 2" xfId="4506" xr:uid="{00000000-0005-0000-0000-00007A170000}"/>
    <cellStyle name="Notas 3 5 6 4" xfId="2877" xr:uid="{00000000-0005-0000-0000-00007B170000}"/>
    <cellStyle name="Notas 3 5 6 4 2" xfId="4507" xr:uid="{00000000-0005-0000-0000-00007C170000}"/>
    <cellStyle name="Notas 3 5 6 4 3" xfId="5733" xr:uid="{00000000-0005-0000-0000-00007D170000}"/>
    <cellStyle name="Notas 3 5 6 5" xfId="4508" xr:uid="{00000000-0005-0000-0000-00007E170000}"/>
    <cellStyle name="Notas 3 5 6 6" xfId="4504" xr:uid="{00000000-0005-0000-0000-00007F170000}"/>
    <cellStyle name="Notas 3 5 6_INST $" xfId="4732" xr:uid="{00000000-0005-0000-0000-000080170000}"/>
    <cellStyle name="Notas 3 5 7" xfId="2878" xr:uid="{00000000-0005-0000-0000-000081170000}"/>
    <cellStyle name="Notas 3 5 7 2" xfId="4509" xr:uid="{00000000-0005-0000-0000-000082170000}"/>
    <cellStyle name="Notas 3 5 7 3" xfId="5734" xr:uid="{00000000-0005-0000-0000-000083170000}"/>
    <cellStyle name="Notas 3 5 8" xfId="2879" xr:uid="{00000000-0005-0000-0000-000084170000}"/>
    <cellStyle name="Notas 3 5 8 2" xfId="4510" xr:uid="{00000000-0005-0000-0000-000085170000}"/>
    <cellStyle name="Notas 3 5 8 3" xfId="5735" xr:uid="{00000000-0005-0000-0000-000086170000}"/>
    <cellStyle name="Notas 3 5 9" xfId="4511" xr:uid="{00000000-0005-0000-0000-000087170000}"/>
    <cellStyle name="Notas 3 5_AVANCE PROTECCIÓN" xfId="2880" xr:uid="{00000000-0005-0000-0000-000088170000}"/>
    <cellStyle name="Notas 3 6" xfId="2881" xr:uid="{00000000-0005-0000-0000-000089170000}"/>
    <cellStyle name="Notas 3 6 2" xfId="4513" xr:uid="{00000000-0005-0000-0000-00008A170000}"/>
    <cellStyle name="Notas 3 6 3" xfId="4512" xr:uid="{00000000-0005-0000-0000-00008B170000}"/>
    <cellStyle name="Notas 3 7" xfId="2882" xr:uid="{00000000-0005-0000-0000-00008C170000}"/>
    <cellStyle name="Notas 3 7 2" xfId="4515" xr:uid="{00000000-0005-0000-0000-00008D170000}"/>
    <cellStyle name="Notas 3 7 3" xfId="4514" xr:uid="{00000000-0005-0000-0000-00008E170000}"/>
    <cellStyle name="Notas 3 8" xfId="2883" xr:uid="{00000000-0005-0000-0000-00008F170000}"/>
    <cellStyle name="Notas 3 8 2" xfId="4516" xr:uid="{00000000-0005-0000-0000-000090170000}"/>
    <cellStyle name="Notas 3 9" xfId="2884" xr:uid="{00000000-0005-0000-0000-000091170000}"/>
    <cellStyle name="Notas 3 9 2" xfId="4517" xr:uid="{00000000-0005-0000-0000-000092170000}"/>
    <cellStyle name="Notas 3 9 3" xfId="5736" xr:uid="{00000000-0005-0000-0000-000093170000}"/>
    <cellStyle name="Notas 3_AVANCE JUSTICIA JUVENIL" xfId="2885" xr:uid="{00000000-0005-0000-0000-000094170000}"/>
    <cellStyle name="Notas 4" xfId="2886" xr:uid="{00000000-0005-0000-0000-000095170000}"/>
    <cellStyle name="Notas 4 2" xfId="4519" xr:uid="{00000000-0005-0000-0000-000096170000}"/>
    <cellStyle name="Notas 4 3" xfId="4518" xr:uid="{00000000-0005-0000-0000-000097170000}"/>
    <cellStyle name="Notas 5" xfId="4520" xr:uid="{00000000-0005-0000-0000-000098170000}"/>
    <cellStyle name="Notas 6" xfId="5718" xr:uid="{00000000-0005-0000-0000-000099170000}"/>
    <cellStyle name="Notas 7" xfId="5866" xr:uid="{00000000-0005-0000-0000-00009A170000}"/>
    <cellStyle name="Notas 8" xfId="6246" xr:uid="{00000000-0005-0000-0000-00009B170000}"/>
    <cellStyle name="Notas 9" xfId="4820" xr:uid="{00000000-0005-0000-0000-00009C170000}"/>
    <cellStyle name="Porcentual 10" xfId="2887" xr:uid="{00000000-0005-0000-0000-00009D170000}"/>
    <cellStyle name="Porcentual 10 2" xfId="5737" xr:uid="{00000000-0005-0000-0000-00009E170000}"/>
    <cellStyle name="Porcentual 11" xfId="2888" xr:uid="{00000000-0005-0000-0000-00009F170000}"/>
    <cellStyle name="Porcentual 11 2" xfId="5738" xr:uid="{00000000-0005-0000-0000-0000A0170000}"/>
    <cellStyle name="Porcentual 12" xfId="2889" xr:uid="{00000000-0005-0000-0000-0000A1170000}"/>
    <cellStyle name="Porcentual 12 2" xfId="2890" xr:uid="{00000000-0005-0000-0000-0000A2170000}"/>
    <cellStyle name="Porcentual 12 2 2" xfId="5740" xr:uid="{00000000-0005-0000-0000-0000A3170000}"/>
    <cellStyle name="Porcentual 12 3" xfId="5739" xr:uid="{00000000-0005-0000-0000-0000A4170000}"/>
    <cellStyle name="Porcentual 13" xfId="2891" xr:uid="{00000000-0005-0000-0000-0000A5170000}"/>
    <cellStyle name="Porcentual 13 2" xfId="5741" xr:uid="{00000000-0005-0000-0000-0000A6170000}"/>
    <cellStyle name="Porcentual 14" xfId="2892" xr:uid="{00000000-0005-0000-0000-0000A7170000}"/>
    <cellStyle name="Porcentual 14 2" xfId="2893" xr:uid="{00000000-0005-0000-0000-0000A8170000}"/>
    <cellStyle name="Porcentual 14 2 2" xfId="5743" xr:uid="{00000000-0005-0000-0000-0000A9170000}"/>
    <cellStyle name="Porcentual 14 3" xfId="2894" xr:uid="{00000000-0005-0000-0000-0000AA170000}"/>
    <cellStyle name="Porcentual 14 3 2" xfId="2895" xr:uid="{00000000-0005-0000-0000-0000AB170000}"/>
    <cellStyle name="Porcentual 14 3 2 2" xfId="5745" xr:uid="{00000000-0005-0000-0000-0000AC170000}"/>
    <cellStyle name="Porcentual 14 3 3" xfId="5744" xr:uid="{00000000-0005-0000-0000-0000AD170000}"/>
    <cellStyle name="Porcentual 14 4" xfId="4521" xr:uid="{00000000-0005-0000-0000-0000AE170000}"/>
    <cellStyle name="Porcentual 14 4 2" xfId="6226" xr:uid="{00000000-0005-0000-0000-0000AF170000}"/>
    <cellStyle name="Porcentual 14 5" xfId="5742" xr:uid="{00000000-0005-0000-0000-0000B0170000}"/>
    <cellStyle name="Porcentual 15" xfId="2896" xr:uid="{00000000-0005-0000-0000-0000B1170000}"/>
    <cellStyle name="Porcentual 15 2" xfId="5746" xr:uid="{00000000-0005-0000-0000-0000B2170000}"/>
    <cellStyle name="Porcentual 16" xfId="2897" xr:uid="{00000000-0005-0000-0000-0000B3170000}"/>
    <cellStyle name="Porcentual 16 2" xfId="5747" xr:uid="{00000000-0005-0000-0000-0000B4170000}"/>
    <cellStyle name="Porcentual 17" xfId="2898" xr:uid="{00000000-0005-0000-0000-0000B5170000}"/>
    <cellStyle name="Porcentual 17 2" xfId="5748" xr:uid="{00000000-0005-0000-0000-0000B6170000}"/>
    <cellStyle name="Porcentual 18" xfId="2899" xr:uid="{00000000-0005-0000-0000-0000B7170000}"/>
    <cellStyle name="Porcentual 18 2" xfId="4522" xr:uid="{00000000-0005-0000-0000-0000B8170000}"/>
    <cellStyle name="Porcentual 18 2 2" xfId="6227" xr:uid="{00000000-0005-0000-0000-0000B9170000}"/>
    <cellStyle name="Porcentual 19" xfId="4523" xr:uid="{00000000-0005-0000-0000-0000BA170000}"/>
    <cellStyle name="Porcentual 19 2" xfId="4524" xr:uid="{00000000-0005-0000-0000-0000BB170000}"/>
    <cellStyle name="Porcentual 2" xfId="2900" xr:uid="{00000000-0005-0000-0000-0000BC170000}"/>
    <cellStyle name="Porcentual 2 2" xfId="2901" xr:uid="{00000000-0005-0000-0000-0000BD170000}"/>
    <cellStyle name="Porcentual 2 2 2" xfId="5750" xr:uid="{00000000-0005-0000-0000-0000BE170000}"/>
    <cellStyle name="Porcentual 2 3" xfId="2902" xr:uid="{00000000-0005-0000-0000-0000BF170000}"/>
    <cellStyle name="Porcentual 2 3 2" xfId="4525" xr:uid="{00000000-0005-0000-0000-0000C0170000}"/>
    <cellStyle name="Porcentual 2 4" xfId="4526" xr:uid="{00000000-0005-0000-0000-0000C1170000}"/>
    <cellStyle name="Porcentual 2 5" xfId="4527" xr:uid="{00000000-0005-0000-0000-0000C2170000}"/>
    <cellStyle name="Porcentual 2 5 2" xfId="6228" xr:uid="{00000000-0005-0000-0000-0000C3170000}"/>
    <cellStyle name="Porcentual 2 6" xfId="4528" xr:uid="{00000000-0005-0000-0000-0000C4170000}"/>
    <cellStyle name="Porcentual 2 6 2" xfId="6229" xr:uid="{00000000-0005-0000-0000-0000C5170000}"/>
    <cellStyle name="Porcentual 2 7" xfId="5749" xr:uid="{00000000-0005-0000-0000-0000C6170000}"/>
    <cellStyle name="Porcentual 20" xfId="4529" xr:uid="{00000000-0005-0000-0000-0000C7170000}"/>
    <cellStyle name="Porcentual 20 2" xfId="6230" xr:uid="{00000000-0005-0000-0000-0000C8170000}"/>
    <cellStyle name="Porcentual 21" xfId="4530" xr:uid="{00000000-0005-0000-0000-0000C9170000}"/>
    <cellStyle name="Porcentual 21 2" xfId="6231" xr:uid="{00000000-0005-0000-0000-0000CA170000}"/>
    <cellStyle name="Porcentual 3" xfId="2903" xr:uid="{00000000-0005-0000-0000-0000CB170000}"/>
    <cellStyle name="Porcentual 3 2" xfId="2904" xr:uid="{00000000-0005-0000-0000-0000CC170000}"/>
    <cellStyle name="Porcentual 3 2 2" xfId="4531" xr:uid="{00000000-0005-0000-0000-0000CD170000}"/>
    <cellStyle name="Porcentual 3 2 2 2" xfId="6232" xr:uid="{00000000-0005-0000-0000-0000CE170000}"/>
    <cellStyle name="Porcentual 3 2 3" xfId="5752" xr:uid="{00000000-0005-0000-0000-0000CF170000}"/>
    <cellStyle name="Porcentual 3 3" xfId="2905" xr:uid="{00000000-0005-0000-0000-0000D0170000}"/>
    <cellStyle name="Porcentual 3 3 2" xfId="4532" xr:uid="{00000000-0005-0000-0000-0000D1170000}"/>
    <cellStyle name="Porcentual 3 3 2 2" xfId="6233" xr:uid="{00000000-0005-0000-0000-0000D2170000}"/>
    <cellStyle name="Porcentual 3 3 3" xfId="5753" xr:uid="{00000000-0005-0000-0000-0000D3170000}"/>
    <cellStyle name="Porcentual 3 4" xfId="2906" xr:uid="{00000000-0005-0000-0000-0000D4170000}"/>
    <cellStyle name="Porcentual 3 4 2" xfId="2907" xr:uid="{00000000-0005-0000-0000-0000D5170000}"/>
    <cellStyle name="Porcentual 3 4 2 2" xfId="4533" xr:uid="{00000000-0005-0000-0000-0000D6170000}"/>
    <cellStyle name="Porcentual 3 4 2 2 2" xfId="6234" xr:uid="{00000000-0005-0000-0000-0000D7170000}"/>
    <cellStyle name="Porcentual 3 4 2 3" xfId="5755" xr:uid="{00000000-0005-0000-0000-0000D8170000}"/>
    <cellStyle name="Porcentual 3 4 3" xfId="4534" xr:uid="{00000000-0005-0000-0000-0000D9170000}"/>
    <cellStyle name="Porcentual 3 4 3 2" xfId="6235" xr:uid="{00000000-0005-0000-0000-0000DA170000}"/>
    <cellStyle name="Porcentual 3 4 4" xfId="5754" xr:uid="{00000000-0005-0000-0000-0000DB170000}"/>
    <cellStyle name="Porcentual 3 5" xfId="4535" xr:uid="{00000000-0005-0000-0000-0000DC170000}"/>
    <cellStyle name="Porcentual 3 5 2" xfId="6236" xr:uid="{00000000-0005-0000-0000-0000DD170000}"/>
    <cellStyle name="Porcentual 3 6" xfId="5751" xr:uid="{00000000-0005-0000-0000-0000DE170000}"/>
    <cellStyle name="Porcentual 4" xfId="2908" xr:uid="{00000000-0005-0000-0000-0000DF170000}"/>
    <cellStyle name="Porcentual 4 10" xfId="4536" xr:uid="{00000000-0005-0000-0000-0000E0170000}"/>
    <cellStyle name="Porcentual 4 10 2" xfId="6237" xr:uid="{00000000-0005-0000-0000-0000E1170000}"/>
    <cellStyle name="Porcentual 4 2" xfId="2909" xr:uid="{00000000-0005-0000-0000-0000E2170000}"/>
    <cellStyle name="Porcentual 4 2 2" xfId="4537" xr:uid="{00000000-0005-0000-0000-0000E3170000}"/>
    <cellStyle name="Porcentual 4 2 2 2" xfId="6238" xr:uid="{00000000-0005-0000-0000-0000E4170000}"/>
    <cellStyle name="Porcentual 4 2 3" xfId="5756" xr:uid="{00000000-0005-0000-0000-0000E5170000}"/>
    <cellStyle name="Porcentual 4 3" xfId="2910" xr:uid="{00000000-0005-0000-0000-0000E6170000}"/>
    <cellStyle name="Porcentual 4 3 2" xfId="2911" xr:uid="{00000000-0005-0000-0000-0000E7170000}"/>
    <cellStyle name="Porcentual 4 3 2 2" xfId="5758" xr:uid="{00000000-0005-0000-0000-0000E8170000}"/>
    <cellStyle name="Porcentual 4 3 3" xfId="5757" xr:uid="{00000000-0005-0000-0000-0000E9170000}"/>
    <cellStyle name="Porcentual 4 4" xfId="2912" xr:uid="{00000000-0005-0000-0000-0000EA170000}"/>
    <cellStyle name="Porcentual 4 4 2" xfId="5759" xr:uid="{00000000-0005-0000-0000-0000EB170000}"/>
    <cellStyle name="Porcentual 4 5" xfId="2913" xr:uid="{00000000-0005-0000-0000-0000EC170000}"/>
    <cellStyle name="Porcentual 4 5 2" xfId="5760" xr:uid="{00000000-0005-0000-0000-0000ED170000}"/>
    <cellStyle name="Porcentual 4 6" xfId="2914" xr:uid="{00000000-0005-0000-0000-0000EE170000}"/>
    <cellStyle name="Porcentual 4 6 2" xfId="5761" xr:uid="{00000000-0005-0000-0000-0000EF170000}"/>
    <cellStyle name="Porcentual 4 7" xfId="2915" xr:uid="{00000000-0005-0000-0000-0000F0170000}"/>
    <cellStyle name="Porcentual 4 7 2" xfId="2916" xr:uid="{00000000-0005-0000-0000-0000F1170000}"/>
    <cellStyle name="Porcentual 4 7 2 2" xfId="5763" xr:uid="{00000000-0005-0000-0000-0000F2170000}"/>
    <cellStyle name="Porcentual 4 7 3" xfId="5762" xr:uid="{00000000-0005-0000-0000-0000F3170000}"/>
    <cellStyle name="Porcentual 4 8" xfId="2917" xr:uid="{00000000-0005-0000-0000-0000F4170000}"/>
    <cellStyle name="Porcentual 4 8 2" xfId="2918" xr:uid="{00000000-0005-0000-0000-0000F5170000}"/>
    <cellStyle name="Porcentual 4 8 2 2" xfId="5765" xr:uid="{00000000-0005-0000-0000-0000F6170000}"/>
    <cellStyle name="Porcentual 4 8 3" xfId="2919" xr:uid="{00000000-0005-0000-0000-0000F7170000}"/>
    <cellStyle name="Porcentual 4 8 3 2" xfId="2920" xr:uid="{00000000-0005-0000-0000-0000F8170000}"/>
    <cellStyle name="Porcentual 4 8 3 2 2" xfId="5767" xr:uid="{00000000-0005-0000-0000-0000F9170000}"/>
    <cellStyle name="Porcentual 4 8 3 3" xfId="5766" xr:uid="{00000000-0005-0000-0000-0000FA170000}"/>
    <cellStyle name="Porcentual 4 8 4" xfId="4538" xr:uid="{00000000-0005-0000-0000-0000FB170000}"/>
    <cellStyle name="Porcentual 4 8 4 2" xfId="6239" xr:uid="{00000000-0005-0000-0000-0000FC170000}"/>
    <cellStyle name="Porcentual 4 8 5" xfId="5764" xr:uid="{00000000-0005-0000-0000-0000FD170000}"/>
    <cellStyle name="Porcentual 4 9" xfId="2921" xr:uid="{00000000-0005-0000-0000-0000FE170000}"/>
    <cellStyle name="Porcentual 4 9 2" xfId="5768" xr:uid="{00000000-0005-0000-0000-0000FF170000}"/>
    <cellStyle name="Porcentual 5" xfId="2922" xr:uid="{00000000-0005-0000-0000-000000180000}"/>
    <cellStyle name="Porcentual 5 2" xfId="4539" xr:uid="{00000000-0005-0000-0000-000001180000}"/>
    <cellStyle name="Porcentual 5 2 2" xfId="6240" xr:uid="{00000000-0005-0000-0000-000002180000}"/>
    <cellStyle name="Porcentual 5 3" xfId="5769" xr:uid="{00000000-0005-0000-0000-000003180000}"/>
    <cellStyle name="Porcentual 6" xfId="2923" xr:uid="{00000000-0005-0000-0000-000004180000}"/>
    <cellStyle name="Porcentual 6 2" xfId="4540" xr:uid="{00000000-0005-0000-0000-000005180000}"/>
    <cellStyle name="Porcentual 6 2 2" xfId="6241" xr:uid="{00000000-0005-0000-0000-000006180000}"/>
    <cellStyle name="Porcentual 6 3" xfId="5770" xr:uid="{00000000-0005-0000-0000-000007180000}"/>
    <cellStyle name="Porcentual 7" xfId="2924" xr:uid="{00000000-0005-0000-0000-000008180000}"/>
    <cellStyle name="Porcentual 7 2" xfId="5771" xr:uid="{00000000-0005-0000-0000-000009180000}"/>
    <cellStyle name="Porcentual 8" xfId="2925" xr:uid="{00000000-0005-0000-0000-00000A180000}"/>
    <cellStyle name="Porcentual 8 2" xfId="2926" xr:uid="{00000000-0005-0000-0000-00000B180000}"/>
    <cellStyle name="Porcentual 8 2 2" xfId="5773" xr:uid="{00000000-0005-0000-0000-00000C180000}"/>
    <cellStyle name="Porcentual 8 3" xfId="5772" xr:uid="{00000000-0005-0000-0000-00000D180000}"/>
    <cellStyle name="Porcentual 9" xfId="2927" xr:uid="{00000000-0005-0000-0000-00000E180000}"/>
    <cellStyle name="Porcentual 9 2" xfId="5774" xr:uid="{00000000-0005-0000-0000-00000F180000}"/>
    <cellStyle name="Salida" xfId="2928" builtinId="21" customBuiltin="1"/>
    <cellStyle name="Salida 10" xfId="2929" xr:uid="{00000000-0005-0000-0000-000011180000}"/>
    <cellStyle name="Salida 10 2" xfId="4542" xr:uid="{00000000-0005-0000-0000-000012180000}"/>
    <cellStyle name="Salida 11" xfId="2930" xr:uid="{00000000-0005-0000-0000-000013180000}"/>
    <cellStyle name="Salida 11 2" xfId="4543" xr:uid="{00000000-0005-0000-0000-000014180000}"/>
    <cellStyle name="Salida 12" xfId="4541" xr:uid="{00000000-0005-0000-0000-000015180000}"/>
    <cellStyle name="Salida 2" xfId="2931" xr:uid="{00000000-0005-0000-0000-000016180000}"/>
    <cellStyle name="Salida 2 2" xfId="2932" xr:uid="{00000000-0005-0000-0000-000017180000}"/>
    <cellStyle name="Salida 2 2 2" xfId="4545" xr:uid="{00000000-0005-0000-0000-000018180000}"/>
    <cellStyle name="Salida 2 3" xfId="2933" xr:uid="{00000000-0005-0000-0000-000019180000}"/>
    <cellStyle name="Salida 2 3 10" xfId="4546" xr:uid="{00000000-0005-0000-0000-00001A180000}"/>
    <cellStyle name="Salida 2 3 2" xfId="2934" xr:uid="{00000000-0005-0000-0000-00001B180000}"/>
    <cellStyle name="Salida 2 3 3" xfId="2935" xr:uid="{00000000-0005-0000-0000-00001C180000}"/>
    <cellStyle name="Salida 2 3 4" xfId="2936" xr:uid="{00000000-0005-0000-0000-00001D180000}"/>
    <cellStyle name="Salida 2 3 5" xfId="2937" xr:uid="{00000000-0005-0000-0000-00001E180000}"/>
    <cellStyle name="Salida 2 3 5 2" xfId="2938" xr:uid="{00000000-0005-0000-0000-00001F180000}"/>
    <cellStyle name="Salida 2 3 5 2 2" xfId="4548" xr:uid="{00000000-0005-0000-0000-000020180000}"/>
    <cellStyle name="Salida 2 3 5 2 3" xfId="5775" xr:uid="{00000000-0005-0000-0000-000021180000}"/>
    <cellStyle name="Salida 2 3 5 3" xfId="2939" xr:uid="{00000000-0005-0000-0000-000022180000}"/>
    <cellStyle name="Salida 2 3 5 4" xfId="2940" xr:uid="{00000000-0005-0000-0000-000023180000}"/>
    <cellStyle name="Salida 2 3 5 4 2" xfId="4549" xr:uid="{00000000-0005-0000-0000-000024180000}"/>
    <cellStyle name="Salida 2 3 5 4 3" xfId="5776" xr:uid="{00000000-0005-0000-0000-000025180000}"/>
    <cellStyle name="Salida 2 3 5 5" xfId="4550" xr:uid="{00000000-0005-0000-0000-000026180000}"/>
    <cellStyle name="Salida 2 3 5 6" xfId="4547" xr:uid="{00000000-0005-0000-0000-000027180000}"/>
    <cellStyle name="Salida 2 3 5_INST $" xfId="4551" xr:uid="{00000000-0005-0000-0000-000028180000}"/>
    <cellStyle name="Salida 2 3 6" xfId="2941" xr:uid="{00000000-0005-0000-0000-000029180000}"/>
    <cellStyle name="Salida 2 3 6 2" xfId="2942" xr:uid="{00000000-0005-0000-0000-00002A180000}"/>
    <cellStyle name="Salida 2 3 6 2 2" xfId="4553" xr:uid="{00000000-0005-0000-0000-00002B180000}"/>
    <cellStyle name="Salida 2 3 6 2 3" xfId="5777" xr:uid="{00000000-0005-0000-0000-00002C180000}"/>
    <cellStyle name="Salida 2 3 6 3" xfId="2943" xr:uid="{00000000-0005-0000-0000-00002D180000}"/>
    <cellStyle name="Salida 2 3 6 4" xfId="2944" xr:uid="{00000000-0005-0000-0000-00002E180000}"/>
    <cellStyle name="Salida 2 3 6 4 2" xfId="4554" xr:uid="{00000000-0005-0000-0000-00002F180000}"/>
    <cellStyle name="Salida 2 3 6 4 3" xfId="5778" xr:uid="{00000000-0005-0000-0000-000030180000}"/>
    <cellStyle name="Salida 2 3 6 5" xfId="4555" xr:uid="{00000000-0005-0000-0000-000031180000}"/>
    <cellStyle name="Salida 2 3 6 6" xfId="4552" xr:uid="{00000000-0005-0000-0000-000032180000}"/>
    <cellStyle name="Salida 2 3 6_INST $" xfId="4556" xr:uid="{00000000-0005-0000-0000-000033180000}"/>
    <cellStyle name="Salida 2 3 7" xfId="2945" xr:uid="{00000000-0005-0000-0000-000034180000}"/>
    <cellStyle name="Salida 2 3 7 2" xfId="4557" xr:uid="{00000000-0005-0000-0000-000035180000}"/>
    <cellStyle name="Salida 2 3 7 3" xfId="5779" xr:uid="{00000000-0005-0000-0000-000036180000}"/>
    <cellStyle name="Salida 2 3 8" xfId="2946" xr:uid="{00000000-0005-0000-0000-000037180000}"/>
    <cellStyle name="Salida 2 3 8 2" xfId="4558" xr:uid="{00000000-0005-0000-0000-000038180000}"/>
    <cellStyle name="Salida 2 3 8 3" xfId="5780" xr:uid="{00000000-0005-0000-0000-000039180000}"/>
    <cellStyle name="Salida 2 3 9" xfId="4559" xr:uid="{00000000-0005-0000-0000-00003A180000}"/>
    <cellStyle name="Salida 2 3_AVANCE PROTECCIÓN" xfId="2947" xr:uid="{00000000-0005-0000-0000-00003B180000}"/>
    <cellStyle name="Salida 2 4" xfId="4544" xr:uid="{00000000-0005-0000-0000-00003C180000}"/>
    <cellStyle name="Salida 2_PAGO REMESAS" xfId="2948" xr:uid="{00000000-0005-0000-0000-00003D180000}"/>
    <cellStyle name="Salida 3" xfId="2949" xr:uid="{00000000-0005-0000-0000-00003E180000}"/>
    <cellStyle name="Salida 3 2" xfId="4560" xr:uid="{00000000-0005-0000-0000-00003F180000}"/>
    <cellStyle name="Salida 4" xfId="2950" xr:uid="{00000000-0005-0000-0000-000040180000}"/>
    <cellStyle name="Salida 4 2" xfId="4561" xr:uid="{00000000-0005-0000-0000-000041180000}"/>
    <cellStyle name="Salida 5" xfId="2951" xr:uid="{00000000-0005-0000-0000-000042180000}"/>
    <cellStyle name="Salida 5 2" xfId="4562" xr:uid="{00000000-0005-0000-0000-000043180000}"/>
    <cellStyle name="Salida 6" xfId="2952" xr:uid="{00000000-0005-0000-0000-000044180000}"/>
    <cellStyle name="Salida 6 2" xfId="4563" xr:uid="{00000000-0005-0000-0000-000045180000}"/>
    <cellStyle name="Salida 7" xfId="2953" xr:uid="{00000000-0005-0000-0000-000046180000}"/>
    <cellStyle name="Salida 7 2" xfId="4564" xr:uid="{00000000-0005-0000-0000-000047180000}"/>
    <cellStyle name="Salida 8" xfId="2954" xr:uid="{00000000-0005-0000-0000-000048180000}"/>
    <cellStyle name="Salida 8 2" xfId="4565" xr:uid="{00000000-0005-0000-0000-000049180000}"/>
    <cellStyle name="Salida 9" xfId="2955" xr:uid="{00000000-0005-0000-0000-00004A180000}"/>
    <cellStyle name="Salida 9 2" xfId="4566" xr:uid="{00000000-0005-0000-0000-00004B180000}"/>
    <cellStyle name="TableStyleLight1" xfId="2956" xr:uid="{00000000-0005-0000-0000-00004C180000}"/>
    <cellStyle name="TableStyleLight1 2" xfId="2957" xr:uid="{00000000-0005-0000-0000-00004D180000}"/>
    <cellStyle name="TableStyleLight1 2 2" xfId="4568" xr:uid="{00000000-0005-0000-0000-00004E180000}"/>
    <cellStyle name="TableStyleLight1 2 3" xfId="4569" xr:uid="{00000000-0005-0000-0000-00004F180000}"/>
    <cellStyle name="TableStyleLight1 2 4" xfId="4567" xr:uid="{00000000-0005-0000-0000-000050180000}"/>
    <cellStyle name="TableStyleLight1 2_INST $" xfId="4733" xr:uid="{00000000-0005-0000-0000-000051180000}"/>
    <cellStyle name="Texto de advertencia" xfId="2958" builtinId="11" customBuiltin="1"/>
    <cellStyle name="Texto de advertencia 10" xfId="2959" xr:uid="{00000000-0005-0000-0000-000053180000}"/>
    <cellStyle name="Texto de advertencia 10 2" xfId="4571" xr:uid="{00000000-0005-0000-0000-000054180000}"/>
    <cellStyle name="Texto de advertencia 11" xfId="2960" xr:uid="{00000000-0005-0000-0000-000055180000}"/>
    <cellStyle name="Texto de advertencia 11 2" xfId="4572" xr:uid="{00000000-0005-0000-0000-000056180000}"/>
    <cellStyle name="Texto de advertencia 12" xfId="4570" xr:uid="{00000000-0005-0000-0000-000057180000}"/>
    <cellStyle name="Texto de advertencia 2" xfId="2961" xr:uid="{00000000-0005-0000-0000-000058180000}"/>
    <cellStyle name="Texto de advertencia 2 2" xfId="2962" xr:uid="{00000000-0005-0000-0000-000059180000}"/>
    <cellStyle name="Texto de advertencia 2 2 2" xfId="4574" xr:uid="{00000000-0005-0000-0000-00005A180000}"/>
    <cellStyle name="Texto de advertencia 2 3" xfId="2963" xr:uid="{00000000-0005-0000-0000-00005B180000}"/>
    <cellStyle name="Texto de advertencia 2 3 10" xfId="4575" xr:uid="{00000000-0005-0000-0000-00005C180000}"/>
    <cellStyle name="Texto de advertencia 2 3 2" xfId="2964" xr:uid="{00000000-0005-0000-0000-00005D180000}"/>
    <cellStyle name="Texto de advertencia 2 3 3" xfId="2965" xr:uid="{00000000-0005-0000-0000-00005E180000}"/>
    <cellStyle name="Texto de advertencia 2 3 4" xfId="2966" xr:uid="{00000000-0005-0000-0000-00005F180000}"/>
    <cellStyle name="Texto de advertencia 2 3 5" xfId="2967" xr:uid="{00000000-0005-0000-0000-000060180000}"/>
    <cellStyle name="Texto de advertencia 2 3 5 2" xfId="2968" xr:uid="{00000000-0005-0000-0000-000061180000}"/>
    <cellStyle name="Texto de advertencia 2 3 5 2 2" xfId="4577" xr:uid="{00000000-0005-0000-0000-000062180000}"/>
    <cellStyle name="Texto de advertencia 2 3 5 2 3" xfId="5781" xr:uid="{00000000-0005-0000-0000-000063180000}"/>
    <cellStyle name="Texto de advertencia 2 3 5 3" xfId="2969" xr:uid="{00000000-0005-0000-0000-000064180000}"/>
    <cellStyle name="Texto de advertencia 2 3 5 4" xfId="2970" xr:uid="{00000000-0005-0000-0000-000065180000}"/>
    <cellStyle name="Texto de advertencia 2 3 5 4 2" xfId="4578" xr:uid="{00000000-0005-0000-0000-000066180000}"/>
    <cellStyle name="Texto de advertencia 2 3 5 4 3" xfId="5782" xr:uid="{00000000-0005-0000-0000-000067180000}"/>
    <cellStyle name="Texto de advertencia 2 3 5 5" xfId="4579" xr:uid="{00000000-0005-0000-0000-000068180000}"/>
    <cellStyle name="Texto de advertencia 2 3 5 6" xfId="4576" xr:uid="{00000000-0005-0000-0000-000069180000}"/>
    <cellStyle name="Texto de advertencia 2 3 5_INST $" xfId="4580" xr:uid="{00000000-0005-0000-0000-00006A180000}"/>
    <cellStyle name="Texto de advertencia 2 3 6" xfId="2971" xr:uid="{00000000-0005-0000-0000-00006B180000}"/>
    <cellStyle name="Texto de advertencia 2 3 6 2" xfId="2972" xr:uid="{00000000-0005-0000-0000-00006C180000}"/>
    <cellStyle name="Texto de advertencia 2 3 6 2 2" xfId="4582" xr:uid="{00000000-0005-0000-0000-00006D180000}"/>
    <cellStyle name="Texto de advertencia 2 3 6 2 3" xfId="5783" xr:uid="{00000000-0005-0000-0000-00006E180000}"/>
    <cellStyle name="Texto de advertencia 2 3 6 3" xfId="2973" xr:uid="{00000000-0005-0000-0000-00006F180000}"/>
    <cellStyle name="Texto de advertencia 2 3 6 4" xfId="2974" xr:uid="{00000000-0005-0000-0000-000070180000}"/>
    <cellStyle name="Texto de advertencia 2 3 6 4 2" xfId="4583" xr:uid="{00000000-0005-0000-0000-000071180000}"/>
    <cellStyle name="Texto de advertencia 2 3 6 4 3" xfId="5784" xr:uid="{00000000-0005-0000-0000-000072180000}"/>
    <cellStyle name="Texto de advertencia 2 3 6 5" xfId="4584" xr:uid="{00000000-0005-0000-0000-000073180000}"/>
    <cellStyle name="Texto de advertencia 2 3 6 6" xfId="4581" xr:uid="{00000000-0005-0000-0000-000074180000}"/>
    <cellStyle name="Texto de advertencia 2 3 6_INST $" xfId="4585" xr:uid="{00000000-0005-0000-0000-000075180000}"/>
    <cellStyle name="Texto de advertencia 2 3 7" xfId="2975" xr:uid="{00000000-0005-0000-0000-000076180000}"/>
    <cellStyle name="Texto de advertencia 2 3 7 2" xfId="4586" xr:uid="{00000000-0005-0000-0000-000077180000}"/>
    <cellStyle name="Texto de advertencia 2 3 7 3" xfId="5785" xr:uid="{00000000-0005-0000-0000-000078180000}"/>
    <cellStyle name="Texto de advertencia 2 3 8" xfId="2976" xr:uid="{00000000-0005-0000-0000-000079180000}"/>
    <cellStyle name="Texto de advertencia 2 3 8 2" xfId="4587" xr:uid="{00000000-0005-0000-0000-00007A180000}"/>
    <cellStyle name="Texto de advertencia 2 3 8 3" xfId="5786" xr:uid="{00000000-0005-0000-0000-00007B180000}"/>
    <cellStyle name="Texto de advertencia 2 3 9" xfId="4588" xr:uid="{00000000-0005-0000-0000-00007C180000}"/>
    <cellStyle name="Texto de advertencia 2 3_AVANCE PROTECCIÓN" xfId="2977" xr:uid="{00000000-0005-0000-0000-00007D180000}"/>
    <cellStyle name="Texto de advertencia 2 4" xfId="4573" xr:uid="{00000000-0005-0000-0000-00007E180000}"/>
    <cellStyle name="Texto de advertencia 3" xfId="2978" xr:uid="{00000000-0005-0000-0000-00007F180000}"/>
    <cellStyle name="Texto de advertencia 3 2" xfId="4589" xr:uid="{00000000-0005-0000-0000-000080180000}"/>
    <cellStyle name="Texto de advertencia 4" xfId="2979" xr:uid="{00000000-0005-0000-0000-000081180000}"/>
    <cellStyle name="Texto de advertencia 4 2" xfId="4590" xr:uid="{00000000-0005-0000-0000-000082180000}"/>
    <cellStyle name="Texto de advertencia 5" xfId="2980" xr:uid="{00000000-0005-0000-0000-000083180000}"/>
    <cellStyle name="Texto de advertencia 5 2" xfId="4591" xr:uid="{00000000-0005-0000-0000-000084180000}"/>
    <cellStyle name="Texto de advertencia 6" xfId="2981" xr:uid="{00000000-0005-0000-0000-000085180000}"/>
    <cellStyle name="Texto de advertencia 6 2" xfId="4592" xr:uid="{00000000-0005-0000-0000-000086180000}"/>
    <cellStyle name="Texto de advertencia 7" xfId="2982" xr:uid="{00000000-0005-0000-0000-000087180000}"/>
    <cellStyle name="Texto de advertencia 7 2" xfId="4593" xr:uid="{00000000-0005-0000-0000-000088180000}"/>
    <cellStyle name="Texto de advertencia 8" xfId="2983" xr:uid="{00000000-0005-0000-0000-000089180000}"/>
    <cellStyle name="Texto de advertencia 8 2" xfId="4594" xr:uid="{00000000-0005-0000-0000-00008A180000}"/>
    <cellStyle name="Texto de advertencia 9" xfId="2984" xr:uid="{00000000-0005-0000-0000-00008B180000}"/>
    <cellStyle name="Texto de advertencia 9 2" xfId="4595" xr:uid="{00000000-0005-0000-0000-00008C180000}"/>
    <cellStyle name="Texto explicativo" xfId="2985" builtinId="53" customBuiltin="1"/>
    <cellStyle name="Texto explicativo 10" xfId="2986" xr:uid="{00000000-0005-0000-0000-00008E180000}"/>
    <cellStyle name="Texto explicativo 10 2" xfId="4597" xr:uid="{00000000-0005-0000-0000-00008F180000}"/>
    <cellStyle name="Texto explicativo 11" xfId="2987" xr:uid="{00000000-0005-0000-0000-000090180000}"/>
    <cellStyle name="Texto explicativo 11 2" xfId="4598" xr:uid="{00000000-0005-0000-0000-000091180000}"/>
    <cellStyle name="Texto explicativo 12" xfId="4596" xr:uid="{00000000-0005-0000-0000-000092180000}"/>
    <cellStyle name="Texto explicativo 2" xfId="2988" xr:uid="{00000000-0005-0000-0000-000093180000}"/>
    <cellStyle name="Texto explicativo 2 2" xfId="2989" xr:uid="{00000000-0005-0000-0000-000094180000}"/>
    <cellStyle name="Texto explicativo 2 2 2" xfId="4600" xr:uid="{00000000-0005-0000-0000-000095180000}"/>
    <cellStyle name="Texto explicativo 2 3" xfId="2990" xr:uid="{00000000-0005-0000-0000-000096180000}"/>
    <cellStyle name="Texto explicativo 2 3 10" xfId="4601" xr:uid="{00000000-0005-0000-0000-000097180000}"/>
    <cellStyle name="Texto explicativo 2 3 2" xfId="2991" xr:uid="{00000000-0005-0000-0000-000098180000}"/>
    <cellStyle name="Texto explicativo 2 3 3" xfId="2992" xr:uid="{00000000-0005-0000-0000-000099180000}"/>
    <cellStyle name="Texto explicativo 2 3 4" xfId="2993" xr:uid="{00000000-0005-0000-0000-00009A180000}"/>
    <cellStyle name="Texto explicativo 2 3 5" xfId="2994" xr:uid="{00000000-0005-0000-0000-00009B180000}"/>
    <cellStyle name="Texto explicativo 2 3 5 2" xfId="2995" xr:uid="{00000000-0005-0000-0000-00009C180000}"/>
    <cellStyle name="Texto explicativo 2 3 5 2 2" xfId="4603" xr:uid="{00000000-0005-0000-0000-00009D180000}"/>
    <cellStyle name="Texto explicativo 2 3 5 2 3" xfId="5787" xr:uid="{00000000-0005-0000-0000-00009E180000}"/>
    <cellStyle name="Texto explicativo 2 3 5 3" xfId="2996" xr:uid="{00000000-0005-0000-0000-00009F180000}"/>
    <cellStyle name="Texto explicativo 2 3 5 4" xfId="2997" xr:uid="{00000000-0005-0000-0000-0000A0180000}"/>
    <cellStyle name="Texto explicativo 2 3 5 4 2" xfId="4604" xr:uid="{00000000-0005-0000-0000-0000A1180000}"/>
    <cellStyle name="Texto explicativo 2 3 5 4 3" xfId="5788" xr:uid="{00000000-0005-0000-0000-0000A2180000}"/>
    <cellStyle name="Texto explicativo 2 3 5 5" xfId="4605" xr:uid="{00000000-0005-0000-0000-0000A3180000}"/>
    <cellStyle name="Texto explicativo 2 3 5 6" xfId="4602" xr:uid="{00000000-0005-0000-0000-0000A4180000}"/>
    <cellStyle name="Texto explicativo 2 3 5_INST $" xfId="4606" xr:uid="{00000000-0005-0000-0000-0000A5180000}"/>
    <cellStyle name="Texto explicativo 2 3 6" xfId="2998" xr:uid="{00000000-0005-0000-0000-0000A6180000}"/>
    <cellStyle name="Texto explicativo 2 3 6 2" xfId="2999" xr:uid="{00000000-0005-0000-0000-0000A7180000}"/>
    <cellStyle name="Texto explicativo 2 3 6 2 2" xfId="4608" xr:uid="{00000000-0005-0000-0000-0000A8180000}"/>
    <cellStyle name="Texto explicativo 2 3 6 2 3" xfId="5789" xr:uid="{00000000-0005-0000-0000-0000A9180000}"/>
    <cellStyle name="Texto explicativo 2 3 6 3" xfId="3000" xr:uid="{00000000-0005-0000-0000-0000AA180000}"/>
    <cellStyle name="Texto explicativo 2 3 6 4" xfId="3001" xr:uid="{00000000-0005-0000-0000-0000AB180000}"/>
    <cellStyle name="Texto explicativo 2 3 6 4 2" xfId="4609" xr:uid="{00000000-0005-0000-0000-0000AC180000}"/>
    <cellStyle name="Texto explicativo 2 3 6 4 3" xfId="5790" xr:uid="{00000000-0005-0000-0000-0000AD180000}"/>
    <cellStyle name="Texto explicativo 2 3 6 5" xfId="4610" xr:uid="{00000000-0005-0000-0000-0000AE180000}"/>
    <cellStyle name="Texto explicativo 2 3 6 6" xfId="4607" xr:uid="{00000000-0005-0000-0000-0000AF180000}"/>
    <cellStyle name="Texto explicativo 2 3 6_INST $" xfId="4611" xr:uid="{00000000-0005-0000-0000-0000B0180000}"/>
    <cellStyle name="Texto explicativo 2 3 7" xfId="3002" xr:uid="{00000000-0005-0000-0000-0000B1180000}"/>
    <cellStyle name="Texto explicativo 2 3 7 2" xfId="4612" xr:uid="{00000000-0005-0000-0000-0000B2180000}"/>
    <cellStyle name="Texto explicativo 2 3 7 3" xfId="5791" xr:uid="{00000000-0005-0000-0000-0000B3180000}"/>
    <cellStyle name="Texto explicativo 2 3 8" xfId="3003" xr:uid="{00000000-0005-0000-0000-0000B4180000}"/>
    <cellStyle name="Texto explicativo 2 3 8 2" xfId="4613" xr:uid="{00000000-0005-0000-0000-0000B5180000}"/>
    <cellStyle name="Texto explicativo 2 3 8 3" xfId="5792" xr:uid="{00000000-0005-0000-0000-0000B6180000}"/>
    <cellStyle name="Texto explicativo 2 3 9" xfId="4614" xr:uid="{00000000-0005-0000-0000-0000B7180000}"/>
    <cellStyle name="Texto explicativo 2 3_AVANCE PROTECCIÓN" xfId="3004" xr:uid="{00000000-0005-0000-0000-0000B8180000}"/>
    <cellStyle name="Texto explicativo 2 4" xfId="4599" xr:uid="{00000000-0005-0000-0000-0000B9180000}"/>
    <cellStyle name="Texto explicativo 3" xfId="3005" xr:uid="{00000000-0005-0000-0000-0000BA180000}"/>
    <cellStyle name="Texto explicativo 3 2" xfId="4615" xr:uid="{00000000-0005-0000-0000-0000BB180000}"/>
    <cellStyle name="Texto explicativo 4" xfId="3006" xr:uid="{00000000-0005-0000-0000-0000BC180000}"/>
    <cellStyle name="Texto explicativo 4 2" xfId="4616" xr:uid="{00000000-0005-0000-0000-0000BD180000}"/>
    <cellStyle name="Texto explicativo 5" xfId="3007" xr:uid="{00000000-0005-0000-0000-0000BE180000}"/>
    <cellStyle name="Texto explicativo 5 2" xfId="4617" xr:uid="{00000000-0005-0000-0000-0000BF180000}"/>
    <cellStyle name="Texto explicativo 6" xfId="3008" xr:uid="{00000000-0005-0000-0000-0000C0180000}"/>
    <cellStyle name="Texto explicativo 6 2" xfId="4618" xr:uid="{00000000-0005-0000-0000-0000C1180000}"/>
    <cellStyle name="Texto explicativo 7" xfId="3009" xr:uid="{00000000-0005-0000-0000-0000C2180000}"/>
    <cellStyle name="Texto explicativo 7 2" xfId="4619" xr:uid="{00000000-0005-0000-0000-0000C3180000}"/>
    <cellStyle name="Texto explicativo 8" xfId="3010" xr:uid="{00000000-0005-0000-0000-0000C4180000}"/>
    <cellStyle name="Texto explicativo 8 2" xfId="4620" xr:uid="{00000000-0005-0000-0000-0000C5180000}"/>
    <cellStyle name="Texto explicativo 9" xfId="3011" xr:uid="{00000000-0005-0000-0000-0000C6180000}"/>
    <cellStyle name="Texto explicativo 9 2" xfId="4621" xr:uid="{00000000-0005-0000-0000-0000C7180000}"/>
    <cellStyle name="Título" xfId="3012" builtinId="15" customBuiltin="1"/>
    <cellStyle name="Título 1 10" xfId="3014" xr:uid="{00000000-0005-0000-0000-0000C9180000}"/>
    <cellStyle name="Título 1 11" xfId="3015" xr:uid="{00000000-0005-0000-0000-0000CA180000}"/>
    <cellStyle name="Título 1 12" xfId="4623" xr:uid="{00000000-0005-0000-0000-0000CB180000}"/>
    <cellStyle name="Título 1 2" xfId="3016" xr:uid="{00000000-0005-0000-0000-0000CC180000}"/>
    <cellStyle name="Título 1 2 2" xfId="3017" xr:uid="{00000000-0005-0000-0000-0000CD180000}"/>
    <cellStyle name="Título 1 2 3" xfId="3018" xr:uid="{00000000-0005-0000-0000-0000CE180000}"/>
    <cellStyle name="Título 1 2 3 10" xfId="4624" xr:uid="{00000000-0005-0000-0000-0000CF180000}"/>
    <cellStyle name="Título 1 2 3 2" xfId="3019" xr:uid="{00000000-0005-0000-0000-0000D0180000}"/>
    <cellStyle name="Título 1 2 3 3" xfId="3020" xr:uid="{00000000-0005-0000-0000-0000D1180000}"/>
    <cellStyle name="Título 1 2 3 4" xfId="3021" xr:uid="{00000000-0005-0000-0000-0000D2180000}"/>
    <cellStyle name="Título 1 2 3 5" xfId="3022" xr:uid="{00000000-0005-0000-0000-0000D3180000}"/>
    <cellStyle name="Título 1 2 3 5 2" xfId="3023" xr:uid="{00000000-0005-0000-0000-0000D4180000}"/>
    <cellStyle name="Título 1 2 3 5 2 2" xfId="4626" xr:uid="{00000000-0005-0000-0000-0000D5180000}"/>
    <cellStyle name="Título 1 2 3 5 2 3" xfId="5795" xr:uid="{00000000-0005-0000-0000-0000D6180000}"/>
    <cellStyle name="Título 1 2 3 5 3" xfId="3024" xr:uid="{00000000-0005-0000-0000-0000D7180000}"/>
    <cellStyle name="Título 1 2 3 5 4" xfId="3025" xr:uid="{00000000-0005-0000-0000-0000D8180000}"/>
    <cellStyle name="Título 1 2 3 5 4 2" xfId="4627" xr:uid="{00000000-0005-0000-0000-0000D9180000}"/>
    <cellStyle name="Título 1 2 3 5 4 3" xfId="5796" xr:uid="{00000000-0005-0000-0000-0000DA180000}"/>
    <cellStyle name="Título 1 2 3 5 5" xfId="4628" xr:uid="{00000000-0005-0000-0000-0000DB180000}"/>
    <cellStyle name="Título 1 2 3 5 6" xfId="4625" xr:uid="{00000000-0005-0000-0000-0000DC180000}"/>
    <cellStyle name="Título 1 2 3 5_INST $" xfId="4629" xr:uid="{00000000-0005-0000-0000-0000DD180000}"/>
    <cellStyle name="Título 1 2 3 6" xfId="3026" xr:uid="{00000000-0005-0000-0000-0000DE180000}"/>
    <cellStyle name="Título 1 2 3 6 2" xfId="3027" xr:uid="{00000000-0005-0000-0000-0000DF180000}"/>
    <cellStyle name="Título 1 2 3 6 2 2" xfId="4631" xr:uid="{00000000-0005-0000-0000-0000E0180000}"/>
    <cellStyle name="Título 1 2 3 6 2 3" xfId="5797" xr:uid="{00000000-0005-0000-0000-0000E1180000}"/>
    <cellStyle name="Título 1 2 3 6 3" xfId="3028" xr:uid="{00000000-0005-0000-0000-0000E2180000}"/>
    <cellStyle name="Título 1 2 3 6 4" xfId="3029" xr:uid="{00000000-0005-0000-0000-0000E3180000}"/>
    <cellStyle name="Título 1 2 3 6 4 2" xfId="4632" xr:uid="{00000000-0005-0000-0000-0000E4180000}"/>
    <cellStyle name="Título 1 2 3 6 4 3" xfId="5798" xr:uid="{00000000-0005-0000-0000-0000E5180000}"/>
    <cellStyle name="Título 1 2 3 6 5" xfId="4633" xr:uid="{00000000-0005-0000-0000-0000E6180000}"/>
    <cellStyle name="Título 1 2 3 6 6" xfId="4630" xr:uid="{00000000-0005-0000-0000-0000E7180000}"/>
    <cellStyle name="Título 1 2 3 6_INST $" xfId="4634" xr:uid="{00000000-0005-0000-0000-0000E8180000}"/>
    <cellStyle name="Título 1 2 3 7" xfId="3030" xr:uid="{00000000-0005-0000-0000-0000E9180000}"/>
    <cellStyle name="Título 1 2 3 7 2" xfId="4635" xr:uid="{00000000-0005-0000-0000-0000EA180000}"/>
    <cellStyle name="Título 1 2 3 7 3" xfId="5799" xr:uid="{00000000-0005-0000-0000-0000EB180000}"/>
    <cellStyle name="Título 1 2 3 8" xfId="3031" xr:uid="{00000000-0005-0000-0000-0000EC180000}"/>
    <cellStyle name="Título 1 2 3 8 2" xfId="4636" xr:uid="{00000000-0005-0000-0000-0000ED180000}"/>
    <cellStyle name="Título 1 2 3 8 3" xfId="5800" xr:uid="{00000000-0005-0000-0000-0000EE180000}"/>
    <cellStyle name="Título 1 2 3 9" xfId="4637" xr:uid="{00000000-0005-0000-0000-0000EF180000}"/>
    <cellStyle name="Título 1 2 3_AVANCE PROTECCIÓN" xfId="3032" xr:uid="{00000000-0005-0000-0000-0000F0180000}"/>
    <cellStyle name="Título 1 2_PAGO REMESAS" xfId="3033" xr:uid="{00000000-0005-0000-0000-0000F1180000}"/>
    <cellStyle name="Título 1 3" xfId="3034" xr:uid="{00000000-0005-0000-0000-0000F2180000}"/>
    <cellStyle name="Título 1 4" xfId="3035" xr:uid="{00000000-0005-0000-0000-0000F3180000}"/>
    <cellStyle name="Título 1 5" xfId="3036" xr:uid="{00000000-0005-0000-0000-0000F4180000}"/>
    <cellStyle name="Título 1 6" xfId="3037" xr:uid="{00000000-0005-0000-0000-0000F5180000}"/>
    <cellStyle name="Título 1 7" xfId="3038" xr:uid="{00000000-0005-0000-0000-0000F6180000}"/>
    <cellStyle name="Título 1 8" xfId="3039" xr:uid="{00000000-0005-0000-0000-0000F7180000}"/>
    <cellStyle name="Título 1 9" xfId="3040" xr:uid="{00000000-0005-0000-0000-0000F8180000}"/>
    <cellStyle name="Título 10" xfId="3041" xr:uid="{00000000-0005-0000-0000-0000F9180000}"/>
    <cellStyle name="Título 11" xfId="3042" xr:uid="{00000000-0005-0000-0000-0000FA180000}"/>
    <cellStyle name="Título 12" xfId="3043" xr:uid="{00000000-0005-0000-0000-0000FB180000}"/>
    <cellStyle name="Título 13" xfId="3044" xr:uid="{00000000-0005-0000-0000-0000FC180000}"/>
    <cellStyle name="Título 14" xfId="3045" xr:uid="{00000000-0005-0000-0000-0000FD180000}"/>
    <cellStyle name="Título 15" xfId="3046" xr:uid="{00000000-0005-0000-0000-0000FE180000}"/>
    <cellStyle name="Título 16" xfId="3047" xr:uid="{00000000-0005-0000-0000-0000FF180000}"/>
    <cellStyle name="Título 17" xfId="3048" xr:uid="{00000000-0005-0000-0000-000000190000}"/>
    <cellStyle name="Título 18" xfId="3049" xr:uid="{00000000-0005-0000-0000-000001190000}"/>
    <cellStyle name="Título 19" xfId="3050" xr:uid="{00000000-0005-0000-0000-000002190000}"/>
    <cellStyle name="Título 2" xfId="3051" builtinId="17" customBuiltin="1"/>
    <cellStyle name="Título 2 10" xfId="3052" xr:uid="{00000000-0005-0000-0000-000004190000}"/>
    <cellStyle name="Título 2 10 2" xfId="4639" xr:uid="{00000000-0005-0000-0000-000005190000}"/>
    <cellStyle name="Título 2 11" xfId="3053" xr:uid="{00000000-0005-0000-0000-000006190000}"/>
    <cellStyle name="Título 2 11 2" xfId="4640" xr:uid="{00000000-0005-0000-0000-000007190000}"/>
    <cellStyle name="Título 2 12" xfId="4638" xr:uid="{00000000-0005-0000-0000-000008190000}"/>
    <cellStyle name="Título 2 2" xfId="3054" xr:uid="{00000000-0005-0000-0000-000009190000}"/>
    <cellStyle name="Título 2 2 2" xfId="3055" xr:uid="{00000000-0005-0000-0000-00000A190000}"/>
    <cellStyle name="Título 2 2 2 2" xfId="4642" xr:uid="{00000000-0005-0000-0000-00000B190000}"/>
    <cellStyle name="Título 2 2 3" xfId="3056" xr:uid="{00000000-0005-0000-0000-00000C190000}"/>
    <cellStyle name="Título 2 2 3 10" xfId="4643" xr:uid="{00000000-0005-0000-0000-00000D190000}"/>
    <cellStyle name="Título 2 2 3 2" xfId="3057" xr:uid="{00000000-0005-0000-0000-00000E190000}"/>
    <cellStyle name="Título 2 2 3 3" xfId="3058" xr:uid="{00000000-0005-0000-0000-00000F190000}"/>
    <cellStyle name="Título 2 2 3 4" xfId="3059" xr:uid="{00000000-0005-0000-0000-000010190000}"/>
    <cellStyle name="Título 2 2 3 5" xfId="3060" xr:uid="{00000000-0005-0000-0000-000011190000}"/>
    <cellStyle name="Título 2 2 3 5 2" xfId="3061" xr:uid="{00000000-0005-0000-0000-000012190000}"/>
    <cellStyle name="Título 2 2 3 5 2 2" xfId="4645" xr:uid="{00000000-0005-0000-0000-000013190000}"/>
    <cellStyle name="Título 2 2 3 5 2 3" xfId="5802" xr:uid="{00000000-0005-0000-0000-000014190000}"/>
    <cellStyle name="Título 2 2 3 5 3" xfId="3062" xr:uid="{00000000-0005-0000-0000-000015190000}"/>
    <cellStyle name="Título 2 2 3 5 4" xfId="3063" xr:uid="{00000000-0005-0000-0000-000016190000}"/>
    <cellStyle name="Título 2 2 3 5 4 2" xfId="4646" xr:uid="{00000000-0005-0000-0000-000017190000}"/>
    <cellStyle name="Título 2 2 3 5 4 3" xfId="5803" xr:uid="{00000000-0005-0000-0000-000018190000}"/>
    <cellStyle name="Título 2 2 3 5 5" xfId="4647" xr:uid="{00000000-0005-0000-0000-000019190000}"/>
    <cellStyle name="Título 2 2 3 5 6" xfId="4644" xr:uid="{00000000-0005-0000-0000-00001A190000}"/>
    <cellStyle name="Título 2 2 3 5_INST $" xfId="4648" xr:uid="{00000000-0005-0000-0000-00001B190000}"/>
    <cellStyle name="Título 2 2 3 6" xfId="3064" xr:uid="{00000000-0005-0000-0000-00001C190000}"/>
    <cellStyle name="Título 2 2 3 6 2" xfId="3065" xr:uid="{00000000-0005-0000-0000-00001D190000}"/>
    <cellStyle name="Título 2 2 3 6 2 2" xfId="4650" xr:uid="{00000000-0005-0000-0000-00001E190000}"/>
    <cellStyle name="Título 2 2 3 6 2 3" xfId="5804" xr:uid="{00000000-0005-0000-0000-00001F190000}"/>
    <cellStyle name="Título 2 2 3 6 3" xfId="3066" xr:uid="{00000000-0005-0000-0000-000020190000}"/>
    <cellStyle name="Título 2 2 3 6 4" xfId="3067" xr:uid="{00000000-0005-0000-0000-000021190000}"/>
    <cellStyle name="Título 2 2 3 6 4 2" xfId="4651" xr:uid="{00000000-0005-0000-0000-000022190000}"/>
    <cellStyle name="Título 2 2 3 6 4 3" xfId="5805" xr:uid="{00000000-0005-0000-0000-000023190000}"/>
    <cellStyle name="Título 2 2 3 6 5" xfId="4652" xr:uid="{00000000-0005-0000-0000-000024190000}"/>
    <cellStyle name="Título 2 2 3 6 6" xfId="4649" xr:uid="{00000000-0005-0000-0000-000025190000}"/>
    <cellStyle name="Título 2 2 3 6_INST $" xfId="4653" xr:uid="{00000000-0005-0000-0000-000026190000}"/>
    <cellStyle name="Título 2 2 3 7" xfId="3068" xr:uid="{00000000-0005-0000-0000-000027190000}"/>
    <cellStyle name="Título 2 2 3 7 2" xfId="4654" xr:uid="{00000000-0005-0000-0000-000028190000}"/>
    <cellStyle name="Título 2 2 3 7 3" xfId="5806" xr:uid="{00000000-0005-0000-0000-000029190000}"/>
    <cellStyle name="Título 2 2 3 8" xfId="3069" xr:uid="{00000000-0005-0000-0000-00002A190000}"/>
    <cellStyle name="Título 2 2 3 8 2" xfId="4655" xr:uid="{00000000-0005-0000-0000-00002B190000}"/>
    <cellStyle name="Título 2 2 3 8 3" xfId="5807" xr:uid="{00000000-0005-0000-0000-00002C190000}"/>
    <cellStyle name="Título 2 2 3 9" xfId="4656" xr:uid="{00000000-0005-0000-0000-00002D190000}"/>
    <cellStyle name="Título 2 2 3_AVANCE PROTECCIÓN" xfId="3070" xr:uid="{00000000-0005-0000-0000-00002E190000}"/>
    <cellStyle name="Título 2 2 4" xfId="4641" xr:uid="{00000000-0005-0000-0000-00002F190000}"/>
    <cellStyle name="Título 2 2_PAGO REMESAS" xfId="3071" xr:uid="{00000000-0005-0000-0000-000030190000}"/>
    <cellStyle name="Título 2 3" xfId="3072" xr:uid="{00000000-0005-0000-0000-000031190000}"/>
    <cellStyle name="Título 2 3 2" xfId="4657" xr:uid="{00000000-0005-0000-0000-000032190000}"/>
    <cellStyle name="Título 2 4" xfId="3073" xr:uid="{00000000-0005-0000-0000-000033190000}"/>
    <cellStyle name="Título 2 4 2" xfId="4658" xr:uid="{00000000-0005-0000-0000-000034190000}"/>
    <cellStyle name="Título 2 5" xfId="3074" xr:uid="{00000000-0005-0000-0000-000035190000}"/>
    <cellStyle name="Título 2 5 2" xfId="4659" xr:uid="{00000000-0005-0000-0000-000036190000}"/>
    <cellStyle name="Título 2 6" xfId="3075" xr:uid="{00000000-0005-0000-0000-000037190000}"/>
    <cellStyle name="Título 2 6 2" xfId="4660" xr:uid="{00000000-0005-0000-0000-000038190000}"/>
    <cellStyle name="Título 2 7" xfId="3076" xr:uid="{00000000-0005-0000-0000-000039190000}"/>
    <cellStyle name="Título 2 7 2" xfId="4661" xr:uid="{00000000-0005-0000-0000-00003A190000}"/>
    <cellStyle name="Título 2 8" xfId="3077" xr:uid="{00000000-0005-0000-0000-00003B190000}"/>
    <cellStyle name="Título 2 8 2" xfId="4662" xr:uid="{00000000-0005-0000-0000-00003C190000}"/>
    <cellStyle name="Título 2 9" xfId="3078" xr:uid="{00000000-0005-0000-0000-00003D190000}"/>
    <cellStyle name="Título 2 9 2" xfId="4663" xr:uid="{00000000-0005-0000-0000-00003E190000}"/>
    <cellStyle name="Título 20" xfId="3079" xr:uid="{00000000-0005-0000-0000-00003F190000}"/>
    <cellStyle name="Título 20 2" xfId="4664" xr:uid="{00000000-0005-0000-0000-000040190000}"/>
    <cellStyle name="Título 20 3" xfId="5808" xr:uid="{00000000-0005-0000-0000-000041190000}"/>
    <cellStyle name="Título 21" xfId="3080" xr:uid="{00000000-0005-0000-0000-000042190000}"/>
    <cellStyle name="Título 21 2" xfId="4665" xr:uid="{00000000-0005-0000-0000-000043190000}"/>
    <cellStyle name="Título 21 3" xfId="5809" xr:uid="{00000000-0005-0000-0000-000044190000}"/>
    <cellStyle name="Título 22" xfId="3081" xr:uid="{00000000-0005-0000-0000-000045190000}"/>
    <cellStyle name="Título 22 2" xfId="4666" xr:uid="{00000000-0005-0000-0000-000046190000}"/>
    <cellStyle name="Título 22 3" xfId="5810" xr:uid="{00000000-0005-0000-0000-000047190000}"/>
    <cellStyle name="Título 23" xfId="3082" xr:uid="{00000000-0005-0000-0000-000048190000}"/>
    <cellStyle name="Título 23 2" xfId="4667" xr:uid="{00000000-0005-0000-0000-000049190000}"/>
    <cellStyle name="Título 23 3" xfId="5811" xr:uid="{00000000-0005-0000-0000-00004A190000}"/>
    <cellStyle name="Título 24" xfId="3083" xr:uid="{00000000-0005-0000-0000-00004B190000}"/>
    <cellStyle name="Título 24 2" xfId="4668" xr:uid="{00000000-0005-0000-0000-00004C190000}"/>
    <cellStyle name="Título 24 3" xfId="5812" xr:uid="{00000000-0005-0000-0000-00004D190000}"/>
    <cellStyle name="Título 25" xfId="3084" xr:uid="{00000000-0005-0000-0000-00004E190000}"/>
    <cellStyle name="Título 25 2" xfId="4669" xr:uid="{00000000-0005-0000-0000-00004F190000}"/>
    <cellStyle name="Título 25 3" xfId="5813" xr:uid="{00000000-0005-0000-0000-000050190000}"/>
    <cellStyle name="Título 26" xfId="4622" xr:uid="{00000000-0005-0000-0000-000051190000}"/>
    <cellStyle name="Título 27" xfId="5793" xr:uid="{00000000-0005-0000-0000-000052190000}"/>
    <cellStyle name="Título 28" xfId="5843" xr:uid="{00000000-0005-0000-0000-000053190000}"/>
    <cellStyle name="Título 29" xfId="5892" xr:uid="{00000000-0005-0000-0000-000054190000}"/>
    <cellStyle name="Título 3" xfId="3085" builtinId="18" customBuiltin="1"/>
    <cellStyle name="Título 3 10" xfId="3086" xr:uid="{00000000-0005-0000-0000-000056190000}"/>
    <cellStyle name="Título 3 10 2" xfId="4671" xr:uid="{00000000-0005-0000-0000-000057190000}"/>
    <cellStyle name="Título 3 11" xfId="3087" xr:uid="{00000000-0005-0000-0000-000058190000}"/>
    <cellStyle name="Título 3 11 2" xfId="4672" xr:uid="{00000000-0005-0000-0000-000059190000}"/>
    <cellStyle name="Título 3 12" xfId="4670" xr:uid="{00000000-0005-0000-0000-00005A190000}"/>
    <cellStyle name="Título 3 2" xfId="3088" xr:uid="{00000000-0005-0000-0000-00005B190000}"/>
    <cellStyle name="Título 3 2 2" xfId="3089" xr:uid="{00000000-0005-0000-0000-00005C190000}"/>
    <cellStyle name="Título 3 2 2 2" xfId="4674" xr:uid="{00000000-0005-0000-0000-00005D190000}"/>
    <cellStyle name="Título 3 2 3" xfId="3090" xr:uid="{00000000-0005-0000-0000-00005E190000}"/>
    <cellStyle name="Título 3 2 3 10" xfId="4675" xr:uid="{00000000-0005-0000-0000-00005F190000}"/>
    <cellStyle name="Título 3 2 3 2" xfId="3091" xr:uid="{00000000-0005-0000-0000-000060190000}"/>
    <cellStyle name="Título 3 2 3 3" xfId="3092" xr:uid="{00000000-0005-0000-0000-000061190000}"/>
    <cellStyle name="Título 3 2 3 4" xfId="3093" xr:uid="{00000000-0005-0000-0000-000062190000}"/>
    <cellStyle name="Título 3 2 3 5" xfId="3094" xr:uid="{00000000-0005-0000-0000-000063190000}"/>
    <cellStyle name="Título 3 2 3 5 2" xfId="3095" xr:uid="{00000000-0005-0000-0000-000064190000}"/>
    <cellStyle name="Título 3 2 3 5 2 2" xfId="4677" xr:uid="{00000000-0005-0000-0000-000065190000}"/>
    <cellStyle name="Título 3 2 3 5 2 3" xfId="5814" xr:uid="{00000000-0005-0000-0000-000066190000}"/>
    <cellStyle name="Título 3 2 3 5 3" xfId="3096" xr:uid="{00000000-0005-0000-0000-000067190000}"/>
    <cellStyle name="Título 3 2 3 5 4" xfId="3097" xr:uid="{00000000-0005-0000-0000-000068190000}"/>
    <cellStyle name="Título 3 2 3 5 4 2" xfId="4678" xr:uid="{00000000-0005-0000-0000-000069190000}"/>
    <cellStyle name="Título 3 2 3 5 4 3" xfId="5815" xr:uid="{00000000-0005-0000-0000-00006A190000}"/>
    <cellStyle name="Título 3 2 3 5 5" xfId="4679" xr:uid="{00000000-0005-0000-0000-00006B190000}"/>
    <cellStyle name="Título 3 2 3 5 6" xfId="4676" xr:uid="{00000000-0005-0000-0000-00006C190000}"/>
    <cellStyle name="Título 3 2 3 5_INST $" xfId="4680" xr:uid="{00000000-0005-0000-0000-00006D190000}"/>
    <cellStyle name="Título 3 2 3 6" xfId="3098" xr:uid="{00000000-0005-0000-0000-00006E190000}"/>
    <cellStyle name="Título 3 2 3 6 2" xfId="3099" xr:uid="{00000000-0005-0000-0000-00006F190000}"/>
    <cellStyle name="Título 3 2 3 6 2 2" xfId="4682" xr:uid="{00000000-0005-0000-0000-000070190000}"/>
    <cellStyle name="Título 3 2 3 6 2 3" xfId="5816" xr:uid="{00000000-0005-0000-0000-000071190000}"/>
    <cellStyle name="Título 3 2 3 6 3" xfId="3100" xr:uid="{00000000-0005-0000-0000-000072190000}"/>
    <cellStyle name="Título 3 2 3 6 4" xfId="3101" xr:uid="{00000000-0005-0000-0000-000073190000}"/>
    <cellStyle name="Título 3 2 3 6 4 2" xfId="4683" xr:uid="{00000000-0005-0000-0000-000074190000}"/>
    <cellStyle name="Título 3 2 3 6 4 3" xfId="5817" xr:uid="{00000000-0005-0000-0000-000075190000}"/>
    <cellStyle name="Título 3 2 3 6 5" xfId="4684" xr:uid="{00000000-0005-0000-0000-000076190000}"/>
    <cellStyle name="Título 3 2 3 6 6" xfId="4681" xr:uid="{00000000-0005-0000-0000-000077190000}"/>
    <cellStyle name="Título 3 2 3 6_INST $" xfId="4685" xr:uid="{00000000-0005-0000-0000-000078190000}"/>
    <cellStyle name="Título 3 2 3 7" xfId="3102" xr:uid="{00000000-0005-0000-0000-000079190000}"/>
    <cellStyle name="Título 3 2 3 7 2" xfId="4686" xr:uid="{00000000-0005-0000-0000-00007A190000}"/>
    <cellStyle name="Título 3 2 3 7 3" xfId="5818" xr:uid="{00000000-0005-0000-0000-00007B190000}"/>
    <cellStyle name="Título 3 2 3 8" xfId="3103" xr:uid="{00000000-0005-0000-0000-00007C190000}"/>
    <cellStyle name="Título 3 2 3 8 2" xfId="4687" xr:uid="{00000000-0005-0000-0000-00007D190000}"/>
    <cellStyle name="Título 3 2 3 8 3" xfId="5819" xr:uid="{00000000-0005-0000-0000-00007E190000}"/>
    <cellStyle name="Título 3 2 3 9" xfId="4688" xr:uid="{00000000-0005-0000-0000-00007F190000}"/>
    <cellStyle name="Título 3 2 3_AVANCE PROTECCIÓN" xfId="3104" xr:uid="{00000000-0005-0000-0000-000080190000}"/>
    <cellStyle name="Título 3 2 4" xfId="4673" xr:uid="{00000000-0005-0000-0000-000081190000}"/>
    <cellStyle name="Título 3 2_PAGO REMESAS" xfId="3105" xr:uid="{00000000-0005-0000-0000-000082190000}"/>
    <cellStyle name="Título 3 3" xfId="3106" xr:uid="{00000000-0005-0000-0000-000083190000}"/>
    <cellStyle name="Título 3 3 2" xfId="4689" xr:uid="{00000000-0005-0000-0000-000084190000}"/>
    <cellStyle name="Título 3 4" xfId="3107" xr:uid="{00000000-0005-0000-0000-000085190000}"/>
    <cellStyle name="Título 3 4 2" xfId="4690" xr:uid="{00000000-0005-0000-0000-000086190000}"/>
    <cellStyle name="Título 3 5" xfId="3108" xr:uid="{00000000-0005-0000-0000-000087190000}"/>
    <cellStyle name="Título 3 5 2" xfId="4691" xr:uid="{00000000-0005-0000-0000-000088190000}"/>
    <cellStyle name="Título 3 6" xfId="3109" xr:uid="{00000000-0005-0000-0000-000089190000}"/>
    <cellStyle name="Título 3 6 2" xfId="4692" xr:uid="{00000000-0005-0000-0000-00008A190000}"/>
    <cellStyle name="Título 3 7" xfId="3110" xr:uid="{00000000-0005-0000-0000-00008B190000}"/>
    <cellStyle name="Título 3 7 2" xfId="4693" xr:uid="{00000000-0005-0000-0000-00008C190000}"/>
    <cellStyle name="Título 3 8" xfId="3111" xr:uid="{00000000-0005-0000-0000-00008D190000}"/>
    <cellStyle name="Título 3 8 2" xfId="4694" xr:uid="{00000000-0005-0000-0000-00008E190000}"/>
    <cellStyle name="Título 3 9" xfId="3112" xr:uid="{00000000-0005-0000-0000-00008F190000}"/>
    <cellStyle name="Título 3 9 2" xfId="4695" xr:uid="{00000000-0005-0000-0000-000090190000}"/>
    <cellStyle name="Título 30" xfId="4810" xr:uid="{00000000-0005-0000-0000-000091190000}"/>
    <cellStyle name="Título 31" xfId="4945" xr:uid="{00000000-0005-0000-0000-000092190000}"/>
    <cellStyle name="Título 32" xfId="4835" xr:uid="{00000000-0005-0000-0000-000093190000}"/>
    <cellStyle name="Título 33" xfId="4919" xr:uid="{00000000-0005-0000-0000-000094190000}"/>
    <cellStyle name="Título 34" xfId="4828" xr:uid="{00000000-0005-0000-0000-000095190000}"/>
    <cellStyle name="Título 35" xfId="6244" xr:uid="{00000000-0005-0000-0000-000096190000}"/>
    <cellStyle name="Título 36" xfId="6264" xr:uid="{00000000-0005-0000-0000-000097190000}"/>
    <cellStyle name="Título 37" xfId="6258" xr:uid="{00000000-0005-0000-0000-000098190000}"/>
    <cellStyle name="Título 38" xfId="6262" xr:uid="{00000000-0005-0000-0000-000099190000}"/>
    <cellStyle name="Título 39" xfId="6561" xr:uid="{00000000-0005-0000-0000-00009A190000}"/>
    <cellStyle name="Título 4" xfId="3113" xr:uid="{00000000-0005-0000-0000-00009B190000}"/>
    <cellStyle name="Título 4 2" xfId="3114" xr:uid="{00000000-0005-0000-0000-00009C190000}"/>
    <cellStyle name="Título 4 3" xfId="3115" xr:uid="{00000000-0005-0000-0000-00009D190000}"/>
    <cellStyle name="Título 4 3 2" xfId="4696" xr:uid="{00000000-0005-0000-0000-00009E190000}"/>
    <cellStyle name="Título 4 3 3" xfId="5820" xr:uid="{00000000-0005-0000-0000-00009F190000}"/>
    <cellStyle name="Título 40" xfId="6256" xr:uid="{00000000-0005-0000-0000-0000A0190000}"/>
    <cellStyle name="Título 41" xfId="6259" xr:uid="{00000000-0005-0000-0000-0000A1190000}"/>
    <cellStyle name="Título 42" xfId="6260" xr:uid="{00000000-0005-0000-0000-0000A2190000}"/>
    <cellStyle name="Título 43" xfId="6254" xr:uid="{00000000-0005-0000-0000-0000A3190000}"/>
    <cellStyle name="Título 44" xfId="6350" xr:uid="{00000000-0005-0000-0000-0000A4190000}"/>
    <cellStyle name="Título 45" xfId="6255" xr:uid="{00000000-0005-0000-0000-0000A5190000}"/>
    <cellStyle name="Título 46" xfId="6265" xr:uid="{00000000-0005-0000-0000-0000A6190000}"/>
    <cellStyle name="Título 47" xfId="6257" xr:uid="{00000000-0005-0000-0000-0000A7190000}"/>
    <cellStyle name="Título 48" xfId="6318" xr:uid="{00000000-0005-0000-0000-0000A8190000}"/>
    <cellStyle name="Título 49" xfId="6263" xr:uid="{00000000-0005-0000-0000-0000A9190000}"/>
    <cellStyle name="Título 5" xfId="3116" xr:uid="{00000000-0005-0000-0000-0000AA190000}"/>
    <cellStyle name="Título 50" xfId="6638" xr:uid="{00000000-0005-0000-0000-0000AB190000}"/>
    <cellStyle name="Título 51" xfId="6261" xr:uid="{00000000-0005-0000-0000-0000AC190000}"/>
    <cellStyle name="Título 52" xfId="6637" xr:uid="{00000000-0005-0000-0000-0000AD190000}"/>
    <cellStyle name="Título 6" xfId="3117" xr:uid="{00000000-0005-0000-0000-0000AE190000}"/>
    <cellStyle name="Título 7" xfId="3118" xr:uid="{00000000-0005-0000-0000-0000AF190000}"/>
    <cellStyle name="Título 8" xfId="3119" xr:uid="{00000000-0005-0000-0000-0000B0190000}"/>
    <cellStyle name="Título 9" xfId="3120" xr:uid="{00000000-0005-0000-0000-0000B1190000}"/>
    <cellStyle name="Total" xfId="3121" builtinId="25" customBuiltin="1"/>
    <cellStyle name="Total 10" xfId="3122" xr:uid="{00000000-0005-0000-0000-0000B3190000}"/>
    <cellStyle name="Total 10 2" xfId="4698" xr:uid="{00000000-0005-0000-0000-0000B4190000}"/>
    <cellStyle name="Total 11" xfId="3123" xr:uid="{00000000-0005-0000-0000-0000B5190000}"/>
    <cellStyle name="Total 11 2" xfId="4699" xr:uid="{00000000-0005-0000-0000-0000B6190000}"/>
    <cellStyle name="Total 12" xfId="4697" xr:uid="{00000000-0005-0000-0000-0000B7190000}"/>
    <cellStyle name="Total 2" xfId="3124" xr:uid="{00000000-0005-0000-0000-0000B8190000}"/>
    <cellStyle name="Total 2 2" xfId="3125" xr:uid="{00000000-0005-0000-0000-0000B9190000}"/>
    <cellStyle name="Total 2 2 2" xfId="3126" xr:uid="{00000000-0005-0000-0000-0000BA190000}"/>
    <cellStyle name="Total 2 2 2 2" xfId="4702" xr:uid="{00000000-0005-0000-0000-0000BB190000}"/>
    <cellStyle name="Total 2 2 3" xfId="4701" xr:uid="{00000000-0005-0000-0000-0000BC190000}"/>
    <cellStyle name="Total 2 2_PAGO REMESAS" xfId="3127" xr:uid="{00000000-0005-0000-0000-0000BD190000}"/>
    <cellStyle name="Total 2 3" xfId="3128" xr:uid="{00000000-0005-0000-0000-0000BE190000}"/>
    <cellStyle name="Total 2 3 10" xfId="4703" xr:uid="{00000000-0005-0000-0000-0000BF190000}"/>
    <cellStyle name="Total 2 3 2" xfId="3129" xr:uid="{00000000-0005-0000-0000-0000C0190000}"/>
    <cellStyle name="Total 2 3 3" xfId="3130" xr:uid="{00000000-0005-0000-0000-0000C1190000}"/>
    <cellStyle name="Total 2 3 4" xfId="3131" xr:uid="{00000000-0005-0000-0000-0000C2190000}"/>
    <cellStyle name="Total 2 3 5" xfId="3132" xr:uid="{00000000-0005-0000-0000-0000C3190000}"/>
    <cellStyle name="Total 2 3 5 2" xfId="3133" xr:uid="{00000000-0005-0000-0000-0000C4190000}"/>
    <cellStyle name="Total 2 3 5 2 2" xfId="4705" xr:uid="{00000000-0005-0000-0000-0000C5190000}"/>
    <cellStyle name="Total 2 3 5 2 3" xfId="5821" xr:uid="{00000000-0005-0000-0000-0000C6190000}"/>
    <cellStyle name="Total 2 3 5 3" xfId="3134" xr:uid="{00000000-0005-0000-0000-0000C7190000}"/>
    <cellStyle name="Total 2 3 5 4" xfId="3135" xr:uid="{00000000-0005-0000-0000-0000C8190000}"/>
    <cellStyle name="Total 2 3 5 4 2" xfId="4706" xr:uid="{00000000-0005-0000-0000-0000C9190000}"/>
    <cellStyle name="Total 2 3 5 4 3" xfId="5822" xr:uid="{00000000-0005-0000-0000-0000CA190000}"/>
    <cellStyle name="Total 2 3 5 5" xfId="4707" xr:uid="{00000000-0005-0000-0000-0000CB190000}"/>
    <cellStyle name="Total 2 3 5 6" xfId="4704" xr:uid="{00000000-0005-0000-0000-0000CC190000}"/>
    <cellStyle name="Total 2 3 5_INST $" xfId="4708" xr:uid="{00000000-0005-0000-0000-0000CD190000}"/>
    <cellStyle name="Total 2 3 6" xfId="3136" xr:uid="{00000000-0005-0000-0000-0000CE190000}"/>
    <cellStyle name="Total 2 3 6 2" xfId="3137" xr:uid="{00000000-0005-0000-0000-0000CF190000}"/>
    <cellStyle name="Total 2 3 6 2 2" xfId="4710" xr:uid="{00000000-0005-0000-0000-0000D0190000}"/>
    <cellStyle name="Total 2 3 6 2 3" xfId="5823" xr:uid="{00000000-0005-0000-0000-0000D1190000}"/>
    <cellStyle name="Total 2 3 6 3" xfId="3138" xr:uid="{00000000-0005-0000-0000-0000D2190000}"/>
    <cellStyle name="Total 2 3 6 4" xfId="3139" xr:uid="{00000000-0005-0000-0000-0000D3190000}"/>
    <cellStyle name="Total 2 3 6 4 2" xfId="4711" xr:uid="{00000000-0005-0000-0000-0000D4190000}"/>
    <cellStyle name="Total 2 3 6 4 3" xfId="5824" xr:uid="{00000000-0005-0000-0000-0000D5190000}"/>
    <cellStyle name="Total 2 3 6 5" xfId="4712" xr:uid="{00000000-0005-0000-0000-0000D6190000}"/>
    <cellStyle name="Total 2 3 6 6" xfId="4709" xr:uid="{00000000-0005-0000-0000-0000D7190000}"/>
    <cellStyle name="Total 2 3 6_INST $" xfId="4713" xr:uid="{00000000-0005-0000-0000-0000D8190000}"/>
    <cellStyle name="Total 2 3 7" xfId="3140" xr:uid="{00000000-0005-0000-0000-0000D9190000}"/>
    <cellStyle name="Total 2 3 7 2" xfId="4714" xr:uid="{00000000-0005-0000-0000-0000DA190000}"/>
    <cellStyle name="Total 2 3 7 3" xfId="5825" xr:uid="{00000000-0005-0000-0000-0000DB190000}"/>
    <cellStyle name="Total 2 3 8" xfId="3141" xr:uid="{00000000-0005-0000-0000-0000DC190000}"/>
    <cellStyle name="Total 2 3 8 2" xfId="4715" xr:uid="{00000000-0005-0000-0000-0000DD190000}"/>
    <cellStyle name="Total 2 3 8 3" xfId="5826" xr:uid="{00000000-0005-0000-0000-0000DE190000}"/>
    <cellStyle name="Total 2 3 9" xfId="4716" xr:uid="{00000000-0005-0000-0000-0000DF190000}"/>
    <cellStyle name="Total 2 3_AVANCE PROTECCIÓN" xfId="3142" xr:uid="{00000000-0005-0000-0000-0000E0190000}"/>
    <cellStyle name="Total 2 4" xfId="3143" xr:uid="{00000000-0005-0000-0000-0000E1190000}"/>
    <cellStyle name="Total 2 4 2" xfId="4717" xr:uid="{00000000-0005-0000-0000-0000E2190000}"/>
    <cellStyle name="Total 2 5" xfId="4700" xr:uid="{00000000-0005-0000-0000-0000E3190000}"/>
    <cellStyle name="Total 2_PAGO REMESAS" xfId="3144" xr:uid="{00000000-0005-0000-0000-0000E4190000}"/>
    <cellStyle name="Total 3" xfId="3145" xr:uid="{00000000-0005-0000-0000-0000E5190000}"/>
    <cellStyle name="Total 3 2" xfId="4718" xr:uid="{00000000-0005-0000-0000-0000E6190000}"/>
    <cellStyle name="Total 4" xfId="3146" xr:uid="{00000000-0005-0000-0000-0000E7190000}"/>
    <cellStyle name="Total 4 2" xfId="4719" xr:uid="{00000000-0005-0000-0000-0000E8190000}"/>
    <cellStyle name="Total 5" xfId="3147" xr:uid="{00000000-0005-0000-0000-0000E9190000}"/>
    <cellStyle name="Total 5 2" xfId="4720" xr:uid="{00000000-0005-0000-0000-0000EA190000}"/>
    <cellStyle name="Total 6" xfId="3148" xr:uid="{00000000-0005-0000-0000-0000EB190000}"/>
    <cellStyle name="Total 6 2" xfId="4721" xr:uid="{00000000-0005-0000-0000-0000EC190000}"/>
    <cellStyle name="Total 7" xfId="3149" xr:uid="{00000000-0005-0000-0000-0000ED190000}"/>
    <cellStyle name="Total 7 2" xfId="4722" xr:uid="{00000000-0005-0000-0000-0000EE190000}"/>
    <cellStyle name="Total 8" xfId="3150" xr:uid="{00000000-0005-0000-0000-0000EF190000}"/>
    <cellStyle name="Total 8 2" xfId="4723" xr:uid="{00000000-0005-0000-0000-0000F0190000}"/>
    <cellStyle name="Total 9" xfId="3151" xr:uid="{00000000-0005-0000-0000-0000F1190000}"/>
    <cellStyle name="Total 9 2" xfId="4724" xr:uid="{00000000-0005-0000-0000-0000F2190000}"/>
  </cellStyles>
  <dxfs count="42">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ahona Maldonado, Claudio" refreshedDate="44468.489593981481" createdVersion="6" refreshedVersion="6" minRefreshableVersion="3" recordCount="41" xr:uid="{00000000-000A-0000-FFFF-FFFF00000000}">
  <cacheSource type="worksheet">
    <worksheetSource ref="A39:F80" sheet="CORREGIR"/>
  </cacheSource>
  <cacheFields count="6">
    <cacheField name="Etiquetas de fila" numFmtId="0">
      <sharedItems containsSemiMixedTypes="0" containsString="0" containsNumber="1" containsInteger="1" minValue="7714" maxValue="7745" count="6">
        <n v="7714"/>
        <n v="7727"/>
        <n v="7729"/>
        <n v="7730"/>
        <n v="7731"/>
        <n v="7745"/>
      </sharedItems>
    </cacheField>
    <cacheField name="RUT" numFmtId="0">
      <sharedItems containsSemiMixedTypes="0" containsString="0" containsNumber="1" containsInteger="1" minValue="651883474" maxValue="732489002" count="6">
        <n v="651883474"/>
        <n v="651902215"/>
        <n v="651932017"/>
        <n v="651908876"/>
        <n v="732489002"/>
        <n v="651927862"/>
      </sharedItems>
    </cacheField>
    <cacheField name="NOMBRE INSTITUCION" numFmtId="0">
      <sharedItems count="6">
        <s v="FUNDACION PARES"/>
        <s v="O.N.G. DE DESARROLLO PAIHUEN"/>
        <s v="FUNDACION TRABAJO CON SENTIDO"/>
        <s v="O.N.G. Desarrollo Familiar - CORDEFAM"/>
        <s v="O.N.G. PARA EL DESARROLLO DE LA EDUCACIÓN CRATEDUC"/>
        <s v="CORPORACIÓN AYUDA Y PROTEGE AL NIÑO, NIÑA Y ADOLESCENTE"/>
      </sharedItems>
    </cacheField>
    <cacheField name="COMUNA" numFmtId="0">
      <sharedItems/>
    </cacheField>
    <cacheField name="Suma de MAYO" numFmtId="41">
      <sharedItems containsSemiMixedTypes="0" containsString="0" containsNumber="1" containsInteger="1" minValue="0" maxValue="28087132"/>
    </cacheField>
    <cacheField name="Suma de TOTAL" numFmtId="41">
      <sharedItems containsSemiMixedTypes="0" containsString="0" containsNumber="1" containsInteger="1" minValue="7413200" maxValue="561742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x v="0"/>
    <s v="ANTOFAGASTA"/>
    <n v="28087132"/>
    <n v="56174264"/>
  </r>
  <r>
    <x v="0"/>
    <x v="0"/>
    <x v="0"/>
    <s v="CALAMA"/>
    <n v="14043566"/>
    <n v="28087132"/>
  </r>
  <r>
    <x v="0"/>
    <x v="0"/>
    <x v="0"/>
    <s v="COLINA"/>
    <n v="0"/>
    <n v="7413200"/>
  </r>
  <r>
    <x v="0"/>
    <x v="0"/>
    <x v="0"/>
    <s v="CONCHALI"/>
    <n v="11564592"/>
    <n v="41217392"/>
  </r>
  <r>
    <x v="0"/>
    <x v="0"/>
    <x v="0"/>
    <s v="INDEPENDENCIA"/>
    <n v="0"/>
    <n v="14826400"/>
  </r>
  <r>
    <x v="0"/>
    <x v="0"/>
    <x v="0"/>
    <s v="LA CISTERNA"/>
    <n v="14085080"/>
    <n v="28911480"/>
  </r>
  <r>
    <x v="0"/>
    <x v="0"/>
    <x v="0"/>
    <s v="LA FLORIDA"/>
    <n v="14381608"/>
    <n v="29208008"/>
  </r>
  <r>
    <x v="0"/>
    <x v="0"/>
    <x v="0"/>
    <s v="LA PINTANA"/>
    <n v="14529872"/>
    <n v="29356272"/>
  </r>
  <r>
    <x v="0"/>
    <x v="0"/>
    <x v="0"/>
    <s v="MAIPU"/>
    <n v="0"/>
    <n v="25946200"/>
  </r>
  <r>
    <x v="0"/>
    <x v="0"/>
    <x v="0"/>
    <s v="MELIPILLA"/>
    <n v="6227088"/>
    <n v="17346888"/>
  </r>
  <r>
    <x v="0"/>
    <x v="0"/>
    <x v="0"/>
    <s v="ÑUÑOA"/>
    <n v="0"/>
    <n v="14826400"/>
  </r>
  <r>
    <x v="0"/>
    <x v="0"/>
    <x v="0"/>
    <s v="OSORNO"/>
    <n v="0"/>
    <n v="13521677"/>
  </r>
  <r>
    <x v="0"/>
    <x v="0"/>
    <x v="0"/>
    <s v="PUENTE ALTO"/>
    <n v="14085080"/>
    <n v="28170160"/>
  </r>
  <r>
    <x v="0"/>
    <x v="0"/>
    <x v="0"/>
    <s v="PUERTO MONTT"/>
    <n v="0"/>
    <n v="10986362"/>
  </r>
  <r>
    <x v="0"/>
    <x v="0"/>
    <x v="0"/>
    <s v="QUINTA NORMAL"/>
    <n v="14826400"/>
    <n v="29652800"/>
  </r>
  <r>
    <x v="0"/>
    <x v="0"/>
    <x v="0"/>
    <s v="SAN BERNARDO"/>
    <n v="14826400"/>
    <n v="29652800"/>
  </r>
  <r>
    <x v="0"/>
    <x v="0"/>
    <x v="0"/>
    <s v="SANTIAGO"/>
    <n v="13640288"/>
    <n v="28466688"/>
  </r>
  <r>
    <x v="0"/>
    <x v="0"/>
    <x v="0"/>
    <s v="TALAGANTE"/>
    <n v="0"/>
    <n v="14826400"/>
  </r>
  <r>
    <x v="0"/>
    <x v="0"/>
    <x v="0"/>
    <s v="VALDIVIA"/>
    <n v="8958111"/>
    <n v="21634683"/>
  </r>
  <r>
    <x v="1"/>
    <x v="1"/>
    <x v="1"/>
    <s v="CAÑETE"/>
    <n v="9296153"/>
    <n v="18592306"/>
  </r>
  <r>
    <x v="1"/>
    <x v="1"/>
    <x v="1"/>
    <s v="CHILLAN"/>
    <n v="16902096"/>
    <n v="33804192"/>
  </r>
  <r>
    <x v="1"/>
    <x v="1"/>
    <x v="1"/>
    <s v="CONCEPCION"/>
    <n v="14873844"/>
    <n v="32621045"/>
  </r>
  <r>
    <x v="1"/>
    <x v="1"/>
    <x v="1"/>
    <s v="GRANEROS"/>
    <n v="9340632"/>
    <n v="19719112"/>
  </r>
  <r>
    <x v="1"/>
    <x v="1"/>
    <x v="1"/>
    <s v="LOS ANGELES"/>
    <n v="13521677"/>
    <n v="28564542"/>
  </r>
  <r>
    <x v="1"/>
    <x v="1"/>
    <x v="1"/>
    <s v="OSORNO"/>
    <n v="11831467"/>
    <n v="23662934"/>
  </r>
  <r>
    <x v="1"/>
    <x v="1"/>
    <x v="1"/>
    <s v="PUERTO MONTT"/>
    <n v="2873356"/>
    <n v="12676572"/>
  </r>
  <r>
    <x v="1"/>
    <x v="1"/>
    <x v="1"/>
    <s v="RANCAGUA"/>
    <n v="13788552"/>
    <n v="32766344"/>
  </r>
  <r>
    <x v="1"/>
    <x v="1"/>
    <x v="1"/>
    <s v="TALCAHUANO"/>
    <n v="10479300"/>
    <n v="22479788"/>
  </r>
  <r>
    <x v="1"/>
    <x v="1"/>
    <x v="1"/>
    <s v="TEMUCO"/>
    <n v="8958111"/>
    <n v="24169997"/>
  </r>
  <r>
    <x v="1"/>
    <x v="1"/>
    <x v="1"/>
    <s v="VALPARAISO"/>
    <n v="11119800"/>
    <n v="22239600"/>
  </r>
  <r>
    <x v="1"/>
    <x v="1"/>
    <x v="1"/>
    <s v="VICTORIA"/>
    <n v="8451048"/>
    <n v="16902096"/>
  </r>
  <r>
    <x v="2"/>
    <x v="2"/>
    <x v="2"/>
    <s v="COPIAPO"/>
    <n v="13690698"/>
    <n v="13690698"/>
  </r>
  <r>
    <x v="2"/>
    <x v="2"/>
    <x v="2"/>
    <s v="PEÑALOLEN"/>
    <n v="18236472"/>
    <n v="18236472"/>
  </r>
  <r>
    <x v="2"/>
    <x v="2"/>
    <x v="2"/>
    <s v="PICHILEMU"/>
    <n v="7561464"/>
    <n v="7561464"/>
  </r>
  <r>
    <x v="2"/>
    <x v="2"/>
    <x v="2"/>
    <s v="SAN VICENTE"/>
    <n v="20756960"/>
    <n v="20756960"/>
  </r>
  <r>
    <x v="2"/>
    <x v="2"/>
    <x v="2"/>
    <s v="SANTA CRUZ"/>
    <n v="15122928"/>
    <n v="15122928"/>
  </r>
  <r>
    <x v="3"/>
    <x v="3"/>
    <x v="3"/>
    <s v="ARICA"/>
    <n v="15182234"/>
    <n v="32641802"/>
  </r>
  <r>
    <x v="4"/>
    <x v="4"/>
    <x v="4"/>
    <s v="CURICO"/>
    <n v="19274320"/>
    <n v="38548640"/>
  </r>
  <r>
    <x v="4"/>
    <x v="4"/>
    <x v="4"/>
    <s v="LINARES"/>
    <n v="14826400"/>
    <n v="29652800"/>
  </r>
  <r>
    <x v="4"/>
    <x v="4"/>
    <x v="4"/>
    <s v="TALCA"/>
    <n v="10675008"/>
    <n v="21350016"/>
  </r>
  <r>
    <x v="5"/>
    <x v="5"/>
    <x v="5"/>
    <s v="SAN PEDRO DE LA PAZ"/>
    <n v="26214282"/>
    <n v="262142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41:N48" firstHeaderRow="1" firstDataRow="1" firstDataCol="3"/>
  <pivotFields count="6">
    <pivotField axis="axisRow" outline="0" showAll="0" defaultSubtotal="0">
      <items count="6">
        <item x="0"/>
        <item x="1"/>
        <item x="2"/>
        <item x="3"/>
        <item x="4"/>
        <item x="5"/>
      </items>
      <extLst>
        <ext xmlns:x14="http://schemas.microsoft.com/office/spreadsheetml/2009/9/main" uri="{2946ED86-A175-432a-8AC1-64E0C546D7DE}">
          <x14:pivotField fillDownLabels="1"/>
        </ext>
      </extLst>
    </pivotField>
    <pivotField axis="axisRow" outline="0" showAll="0" defaultSubtotal="0">
      <items count="6">
        <item x="0"/>
        <item x="1"/>
        <item x="3"/>
        <item x="5"/>
        <item x="2"/>
        <item x="4"/>
      </items>
      <extLst>
        <ext xmlns:x14="http://schemas.microsoft.com/office/spreadsheetml/2009/9/main" uri="{2946ED86-A175-432a-8AC1-64E0C546D7DE}">
          <x14:pivotField fillDownLabels="1"/>
        </ext>
      </extLst>
    </pivotField>
    <pivotField axis="axisRow" outline="0" showAll="0" defaultSubtotal="0">
      <items count="6">
        <item x="5"/>
        <item x="0"/>
        <item x="2"/>
        <item x="1"/>
        <item x="3"/>
        <item x="4"/>
      </items>
      <extLst>
        <ext xmlns:x14="http://schemas.microsoft.com/office/spreadsheetml/2009/9/main" uri="{2946ED86-A175-432a-8AC1-64E0C546D7DE}">
          <x14:pivotField fillDownLabels="1"/>
        </ext>
      </extLst>
    </pivotField>
    <pivotField showAll="0"/>
    <pivotField numFmtId="41" showAll="0"/>
    <pivotField dataField="1" numFmtId="41" showAll="0"/>
  </pivotFields>
  <rowFields count="3">
    <field x="0"/>
    <field x="2"/>
    <field x="1"/>
  </rowFields>
  <rowItems count="7">
    <i>
      <x/>
      <x v="1"/>
      <x/>
    </i>
    <i>
      <x v="1"/>
      <x v="3"/>
      <x v="1"/>
    </i>
    <i>
      <x v="2"/>
      <x v="2"/>
      <x v="4"/>
    </i>
    <i>
      <x v="3"/>
      <x v="4"/>
      <x v="2"/>
    </i>
    <i>
      <x v="4"/>
      <x v="5"/>
      <x v="5"/>
    </i>
    <i>
      <x v="5"/>
      <x/>
      <x v="3"/>
    </i>
    <i t="grand">
      <x/>
    </i>
  </rowItems>
  <colItems count="1">
    <i/>
  </colItems>
  <dataFields count="1">
    <dataField name="Suma de Suma de TOTAL" fld="5" baseField="0" baseItem="0"/>
  </dataFields>
  <formats count="42">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field="2" type="button" dataOnly="0" labelOnly="1" outline="0" axis="axisRow" fieldPosition="1"/>
    </format>
    <format dxfId="37">
      <pivotArea field="1" type="button" dataOnly="0" labelOnly="1" outline="0" axis="axisRow" fieldPosition="2"/>
    </format>
    <format dxfId="36">
      <pivotArea dataOnly="0" labelOnly="1" outline="0" axis="axisValues"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fieldPosition="0">
        <references count="2">
          <reference field="0" count="1" selected="0">
            <x v="0"/>
          </reference>
          <reference field="2" count="1">
            <x v="1"/>
          </reference>
        </references>
      </pivotArea>
    </format>
    <format dxfId="32">
      <pivotArea dataOnly="0" labelOnly="1" fieldPosition="0">
        <references count="2">
          <reference field="0" count="1" selected="0">
            <x v="1"/>
          </reference>
          <reference field="2" count="1">
            <x v="3"/>
          </reference>
        </references>
      </pivotArea>
    </format>
    <format dxfId="31">
      <pivotArea dataOnly="0" labelOnly="1" fieldPosition="0">
        <references count="2">
          <reference field="0" count="1" selected="0">
            <x v="2"/>
          </reference>
          <reference field="2" count="1">
            <x v="2"/>
          </reference>
        </references>
      </pivotArea>
    </format>
    <format dxfId="30">
      <pivotArea dataOnly="0" labelOnly="1" fieldPosition="0">
        <references count="2">
          <reference field="0" count="1" selected="0">
            <x v="3"/>
          </reference>
          <reference field="2" count="1">
            <x v="4"/>
          </reference>
        </references>
      </pivotArea>
    </format>
    <format dxfId="29">
      <pivotArea dataOnly="0" labelOnly="1" fieldPosition="0">
        <references count="2">
          <reference field="0" count="1" selected="0">
            <x v="4"/>
          </reference>
          <reference field="2" count="1">
            <x v="5"/>
          </reference>
        </references>
      </pivotArea>
    </format>
    <format dxfId="28">
      <pivotArea dataOnly="0" labelOnly="1" fieldPosition="0">
        <references count="2">
          <reference field="0" count="1" selected="0">
            <x v="5"/>
          </reference>
          <reference field="2" count="1">
            <x v="0"/>
          </reference>
        </references>
      </pivotArea>
    </format>
    <format dxfId="27">
      <pivotArea dataOnly="0" labelOnly="1" fieldPosition="0">
        <references count="3">
          <reference field="0" count="1" selected="0">
            <x v="0"/>
          </reference>
          <reference field="1" count="1">
            <x v="0"/>
          </reference>
          <reference field="2" count="1" selected="0">
            <x v="1"/>
          </reference>
        </references>
      </pivotArea>
    </format>
    <format dxfId="26">
      <pivotArea dataOnly="0" labelOnly="1" fieldPosition="0">
        <references count="3">
          <reference field="0" count="1" selected="0">
            <x v="1"/>
          </reference>
          <reference field="1" count="1">
            <x v="1"/>
          </reference>
          <reference field="2" count="1" selected="0">
            <x v="3"/>
          </reference>
        </references>
      </pivotArea>
    </format>
    <format dxfId="25">
      <pivotArea dataOnly="0" labelOnly="1" fieldPosition="0">
        <references count="3">
          <reference field="0" count="1" selected="0">
            <x v="2"/>
          </reference>
          <reference field="1" count="1">
            <x v="4"/>
          </reference>
          <reference field="2" count="1" selected="0">
            <x v="2"/>
          </reference>
        </references>
      </pivotArea>
    </format>
    <format dxfId="24">
      <pivotArea dataOnly="0" labelOnly="1" fieldPosition="0">
        <references count="3">
          <reference field="0" count="1" selected="0">
            <x v="3"/>
          </reference>
          <reference field="1" count="1">
            <x v="2"/>
          </reference>
          <reference field="2" count="1" selected="0">
            <x v="4"/>
          </reference>
        </references>
      </pivotArea>
    </format>
    <format dxfId="23">
      <pivotArea dataOnly="0" labelOnly="1" fieldPosition="0">
        <references count="3">
          <reference field="0" count="1" selected="0">
            <x v="4"/>
          </reference>
          <reference field="1" count="1">
            <x v="5"/>
          </reference>
          <reference field="2" count="1" selected="0">
            <x v="5"/>
          </reference>
        </references>
      </pivotArea>
    </format>
    <format dxfId="22">
      <pivotArea dataOnly="0" labelOnly="1" fieldPosition="0">
        <references count="3">
          <reference field="0" count="1" selected="0">
            <x v="5"/>
          </reference>
          <reference field="1" count="1">
            <x v="3"/>
          </reference>
          <reference field="2" count="1" selected="0">
            <x v="0"/>
          </reference>
        </references>
      </pivotArea>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field="2" type="button" dataOnly="0" labelOnly="1" outline="0" axis="axisRow" fieldPosition="1"/>
    </format>
    <format dxfId="16">
      <pivotArea field="1" type="button" dataOnly="0" labelOnly="1" outline="0" axis="axisRow" fieldPosition="2"/>
    </format>
    <format dxfId="15">
      <pivotArea dataOnly="0" labelOnly="1" outline="0" axis="axisValues"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fieldPosition="0">
        <references count="2">
          <reference field="0" count="1" selected="0">
            <x v="0"/>
          </reference>
          <reference field="2" count="1">
            <x v="1"/>
          </reference>
        </references>
      </pivotArea>
    </format>
    <format dxfId="11">
      <pivotArea dataOnly="0" labelOnly="1" fieldPosition="0">
        <references count="2">
          <reference field="0" count="1" selected="0">
            <x v="1"/>
          </reference>
          <reference field="2" count="1">
            <x v="3"/>
          </reference>
        </references>
      </pivotArea>
    </format>
    <format dxfId="10">
      <pivotArea dataOnly="0" labelOnly="1" fieldPosition="0">
        <references count="2">
          <reference field="0" count="1" selected="0">
            <x v="2"/>
          </reference>
          <reference field="2" count="1">
            <x v="2"/>
          </reference>
        </references>
      </pivotArea>
    </format>
    <format dxfId="9">
      <pivotArea dataOnly="0" labelOnly="1" fieldPosition="0">
        <references count="2">
          <reference field="0" count="1" selected="0">
            <x v="3"/>
          </reference>
          <reference field="2" count="1">
            <x v="4"/>
          </reference>
        </references>
      </pivotArea>
    </format>
    <format dxfId="8">
      <pivotArea dataOnly="0" labelOnly="1" fieldPosition="0">
        <references count="2">
          <reference field="0" count="1" selected="0">
            <x v="4"/>
          </reference>
          <reference field="2" count="1">
            <x v="5"/>
          </reference>
        </references>
      </pivotArea>
    </format>
    <format dxfId="7">
      <pivotArea dataOnly="0" labelOnly="1" fieldPosition="0">
        <references count="2">
          <reference field="0" count="1" selected="0">
            <x v="5"/>
          </reference>
          <reference field="2" count="1">
            <x v="0"/>
          </reference>
        </references>
      </pivotArea>
    </format>
    <format dxfId="6">
      <pivotArea dataOnly="0" labelOnly="1" fieldPosition="0">
        <references count="3">
          <reference field="0" count="1" selected="0">
            <x v="0"/>
          </reference>
          <reference field="1" count="1">
            <x v="0"/>
          </reference>
          <reference field="2" count="1" selected="0">
            <x v="1"/>
          </reference>
        </references>
      </pivotArea>
    </format>
    <format dxfId="5">
      <pivotArea dataOnly="0" labelOnly="1" fieldPosition="0">
        <references count="3">
          <reference field="0" count="1" selected="0">
            <x v="1"/>
          </reference>
          <reference field="1" count="1">
            <x v="1"/>
          </reference>
          <reference field="2" count="1" selected="0">
            <x v="3"/>
          </reference>
        </references>
      </pivotArea>
    </format>
    <format dxfId="4">
      <pivotArea dataOnly="0" labelOnly="1" fieldPosition="0">
        <references count="3">
          <reference field="0" count="1" selected="0">
            <x v="2"/>
          </reference>
          <reference field="1" count="1">
            <x v="4"/>
          </reference>
          <reference field="2" count="1" selected="0">
            <x v="2"/>
          </reference>
        </references>
      </pivotArea>
    </format>
    <format dxfId="3">
      <pivotArea dataOnly="0" labelOnly="1" fieldPosition="0">
        <references count="3">
          <reference field="0" count="1" selected="0">
            <x v="3"/>
          </reference>
          <reference field="1" count="1">
            <x v="2"/>
          </reference>
          <reference field="2" count="1" selected="0">
            <x v="4"/>
          </reference>
        </references>
      </pivotArea>
    </format>
    <format dxfId="2">
      <pivotArea dataOnly="0" labelOnly="1" fieldPosition="0">
        <references count="3">
          <reference field="0" count="1" selected="0">
            <x v="4"/>
          </reference>
          <reference field="1" count="1">
            <x v="5"/>
          </reference>
          <reference field="2" count="1" selected="0">
            <x v="5"/>
          </reference>
        </references>
      </pivotArea>
    </format>
    <format dxfId="1">
      <pivotArea dataOnly="0" labelOnly="1" fieldPosition="0">
        <references count="3">
          <reference field="0" count="1" selected="0">
            <x v="5"/>
          </reference>
          <reference field="1" count="1">
            <x v="3"/>
          </reference>
          <reference field="2" count="1" selected="0">
            <x v="0"/>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fundacionhorizonteiquique@gmail.com"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59" Type="http://schemas.openxmlformats.org/officeDocument/2006/relationships/hyperlink" Target="mailto:fundacion.prodere@gmail.com"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24" Type="http://schemas.openxmlformats.org/officeDocument/2006/relationships/hyperlink" Target="mailto:secretaria@corpocas.cl" TargetMode="External"/><Relationship Id="rId129" Type="http://schemas.openxmlformats.org/officeDocument/2006/relationships/hyperlink" Target="mailto:inrid.soto@cmcerronavia.cl" TargetMode="External"/><Relationship Id="rId54" Type="http://schemas.openxmlformats.org/officeDocument/2006/relationships/hyperlink" Target="mailto:corpelconquistador@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49" Type="http://schemas.openxmlformats.org/officeDocument/2006/relationships/hyperlink" Target="mailto:ideco@corporacionideco.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44" Type="http://schemas.openxmlformats.org/officeDocument/2006/relationships/hyperlink" Target="mailto:director.ssmm@redsalud.gov.cl"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130" Type="http://schemas.openxmlformats.org/officeDocument/2006/relationships/hyperlink" Target="mailto:aspautquintaregion@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printerSettings" Target="../printerSettings/printerSettings4.bin"/><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25" Type="http://schemas.openxmlformats.org/officeDocument/2006/relationships/hyperlink" Target="mailto:alcaldecuracautin@yahoo.es" TargetMode="External"/><Relationship Id="rId46" Type="http://schemas.openxmlformats.org/officeDocument/2006/relationships/hyperlink" Target="mailto:direccionjuridica.rectoria@uchile.cl" TargetMode="External"/><Relationship Id="rId67" Type="http://schemas.openxmlformats.org/officeDocument/2006/relationships/hyperlink" Target="mailto:contacto@fundacionninoypatria.cl" TargetMode="External"/><Relationship Id="rId116" Type="http://schemas.openxmlformats.org/officeDocument/2006/relationships/hyperlink" Target="mailto:alcaldiaq@loprado.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62" Type="http://schemas.openxmlformats.org/officeDocument/2006/relationships/hyperlink" Target="mailto:fundacionmihofarmifamilia@gmail.com"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111" Type="http://schemas.openxmlformats.org/officeDocument/2006/relationships/hyperlink" Target="mailto:trampolinad1@gmail.com" TargetMode="External"/><Relationship Id="rId15" Type="http://schemas.openxmlformats.org/officeDocument/2006/relationships/hyperlink" Target="mailto:cenprodvalparaiso@hotmail.cl" TargetMode="External"/><Relationship Id="rId36" Type="http://schemas.openxmlformats.org/officeDocument/2006/relationships/hyperlink" Target="mailto:alcalde@lebu.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27" Type="http://schemas.openxmlformats.org/officeDocument/2006/relationships/hyperlink" Target="mailto:corpluzdecristo@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52" Type="http://schemas.openxmlformats.org/officeDocument/2006/relationships/hyperlink" Target="mailto:parroquihualqui@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26" Type="http://schemas.openxmlformats.org/officeDocument/2006/relationships/hyperlink" Target="mailto:alcaldecuadrado@huechuraba.c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ogarbernarditaserrano@gmail.com"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120"/>
  <sheetViews>
    <sheetView tabSelected="1" topLeftCell="D1" zoomScaleNormal="100" workbookViewId="0">
      <selection activeCell="V9" sqref="V9"/>
    </sheetView>
  </sheetViews>
  <sheetFormatPr baseColWidth="10" defaultRowHeight="15.75" customHeight="1" x14ac:dyDescent="0.2"/>
  <cols>
    <col min="1" max="1" width="11.42578125" style="69"/>
    <col min="2" max="2" width="54.140625" style="74" customWidth="1"/>
    <col min="3" max="3" width="17.5703125" style="76" customWidth="1"/>
    <col min="4" max="4" width="12.42578125" style="69" bestFit="1" customWidth="1"/>
    <col min="5" max="5" width="38.7109375" style="69" customWidth="1"/>
    <col min="6" max="9" width="11.42578125" style="69"/>
    <col min="10" max="10" width="45.5703125" style="71" customWidth="1"/>
    <col min="11" max="16" width="11.42578125" style="69"/>
    <col min="17" max="17" width="11.5703125" style="70" bestFit="1" customWidth="1"/>
    <col min="18" max="19" width="11.42578125" style="69"/>
    <col min="20" max="20" width="11.5703125" style="71" bestFit="1" customWidth="1"/>
    <col min="21" max="21" width="11.5703125" style="69" bestFit="1" customWidth="1"/>
    <col min="22" max="22" width="14.28515625" style="176" bestFit="1" customWidth="1"/>
    <col min="23" max="23" width="15.85546875" style="176" bestFit="1" customWidth="1"/>
    <col min="24" max="24" width="13.28515625" style="73" bestFit="1" customWidth="1"/>
    <col min="25" max="25" width="11.42578125" style="70"/>
    <col min="26" max="26" width="24.140625" style="70" customWidth="1"/>
    <col min="27" max="27" width="19.140625" style="70" customWidth="1"/>
    <col min="28" max="16384" width="11.42578125" style="69"/>
  </cols>
  <sheetData>
    <row r="1" spans="2:27" ht="15.75" customHeight="1" x14ac:dyDescent="0.2">
      <c r="B1" s="195" t="s">
        <v>1</v>
      </c>
      <c r="C1" s="196"/>
      <c r="D1" s="196"/>
      <c r="E1" s="195"/>
      <c r="F1" s="196"/>
      <c r="G1" s="195"/>
      <c r="H1" s="195"/>
      <c r="I1" s="195"/>
      <c r="J1" s="195"/>
      <c r="K1" s="195"/>
      <c r="L1" s="195"/>
      <c r="M1" s="195"/>
      <c r="N1" s="195"/>
      <c r="O1" s="195"/>
      <c r="P1" s="195"/>
    </row>
    <row r="2" spans="2:27" ht="15.75" customHeight="1" x14ac:dyDescent="0.2">
      <c r="B2" s="197" t="s">
        <v>5845</v>
      </c>
      <c r="C2" s="198"/>
      <c r="D2" s="198"/>
      <c r="E2" s="197"/>
      <c r="F2" s="198"/>
      <c r="G2" s="197"/>
      <c r="H2" s="197"/>
      <c r="I2" s="197"/>
      <c r="J2" s="197"/>
      <c r="K2" s="197"/>
      <c r="L2" s="197"/>
      <c r="M2" s="197"/>
      <c r="N2" s="197"/>
      <c r="O2" s="197"/>
      <c r="P2" s="197"/>
    </row>
    <row r="3" spans="2:27" ht="15.75" customHeight="1" x14ac:dyDescent="0.2">
      <c r="B3" s="197" t="s">
        <v>8930</v>
      </c>
      <c r="C3" s="198"/>
      <c r="D3" s="198"/>
      <c r="E3" s="197"/>
      <c r="F3" s="198"/>
      <c r="G3" s="197"/>
      <c r="H3" s="197"/>
      <c r="I3" s="197"/>
      <c r="J3" s="197"/>
      <c r="K3" s="197"/>
      <c r="L3" s="197"/>
      <c r="M3" s="197"/>
      <c r="N3" s="197"/>
      <c r="O3" s="197"/>
      <c r="P3" s="197"/>
    </row>
    <row r="4" spans="2:27" ht="15.75" customHeight="1" x14ac:dyDescent="0.2">
      <c r="B4" s="199" t="s">
        <v>6486</v>
      </c>
      <c r="C4" s="200"/>
      <c r="D4" s="200"/>
      <c r="E4" s="199"/>
      <c r="F4" s="200"/>
      <c r="G4" s="199"/>
      <c r="H4" s="199"/>
      <c r="I4" s="199"/>
      <c r="J4" s="199"/>
      <c r="K4" s="199"/>
      <c r="L4" s="199"/>
      <c r="M4" s="199"/>
      <c r="N4" s="199"/>
      <c r="O4" s="199"/>
      <c r="P4" s="199"/>
    </row>
    <row r="5" spans="2:27" ht="15.75" customHeight="1" x14ac:dyDescent="0.2">
      <c r="D5" s="74"/>
      <c r="E5" s="76"/>
      <c r="F5" s="74"/>
      <c r="G5" s="76"/>
      <c r="H5" s="74"/>
      <c r="I5" s="76"/>
      <c r="J5" s="76"/>
      <c r="K5" s="76"/>
      <c r="L5" s="74"/>
      <c r="M5" s="76"/>
      <c r="N5" s="74"/>
      <c r="O5" s="76"/>
      <c r="P5" s="74"/>
      <c r="Q5" s="75"/>
      <c r="R5" s="74"/>
      <c r="S5" s="76"/>
      <c r="T5" s="76"/>
    </row>
    <row r="6" spans="2:27" ht="33" customHeight="1" x14ac:dyDescent="0.2">
      <c r="B6" s="1" t="s">
        <v>2</v>
      </c>
      <c r="C6" s="81" t="s">
        <v>3</v>
      </c>
      <c r="D6" s="2" t="s">
        <v>4</v>
      </c>
      <c r="E6" s="1" t="s">
        <v>5</v>
      </c>
      <c r="F6" s="1" t="s">
        <v>6</v>
      </c>
      <c r="G6" s="1" t="s">
        <v>7</v>
      </c>
      <c r="H6" s="1" t="s">
        <v>8</v>
      </c>
      <c r="I6" s="1" t="s">
        <v>10</v>
      </c>
      <c r="J6" s="3" t="s">
        <v>22</v>
      </c>
      <c r="K6" s="1" t="s">
        <v>9</v>
      </c>
      <c r="L6" s="1" t="s">
        <v>11</v>
      </c>
      <c r="M6" s="1" t="s">
        <v>12</v>
      </c>
      <c r="N6" s="1" t="s">
        <v>13</v>
      </c>
      <c r="O6" s="1" t="s">
        <v>23</v>
      </c>
      <c r="P6" s="1" t="s">
        <v>14</v>
      </c>
      <c r="Q6" s="1" t="s">
        <v>0</v>
      </c>
      <c r="R6" s="1" t="s">
        <v>15</v>
      </c>
      <c r="S6" s="1" t="s">
        <v>16</v>
      </c>
      <c r="T6" s="3" t="s">
        <v>17</v>
      </c>
      <c r="U6" s="4" t="s">
        <v>18</v>
      </c>
      <c r="V6" s="177" t="s">
        <v>8929</v>
      </c>
      <c r="W6" s="177" t="s">
        <v>6487</v>
      </c>
      <c r="X6" s="6" t="s">
        <v>19</v>
      </c>
      <c r="Y6" s="4" t="s">
        <v>20</v>
      </c>
      <c r="Z6" s="4" t="s">
        <v>21</v>
      </c>
      <c r="AA6" s="4" t="s">
        <v>6488</v>
      </c>
    </row>
    <row r="7" spans="2:27" ht="15.75" customHeight="1" x14ac:dyDescent="0.2">
      <c r="B7" s="68" t="s">
        <v>3556</v>
      </c>
      <c r="C7" s="68">
        <v>700700003</v>
      </c>
      <c r="D7" s="68" t="s">
        <v>49</v>
      </c>
      <c r="E7" s="68" t="s">
        <v>3557</v>
      </c>
      <c r="F7" s="68" t="s">
        <v>3558</v>
      </c>
      <c r="G7" s="68" t="s">
        <v>3559</v>
      </c>
      <c r="H7" s="68" t="s">
        <v>5959</v>
      </c>
      <c r="I7" s="68" t="s">
        <v>90</v>
      </c>
      <c r="J7" s="68" t="s">
        <v>5960</v>
      </c>
      <c r="K7" s="68" t="s">
        <v>5961</v>
      </c>
      <c r="L7" s="68" t="s">
        <v>5393</v>
      </c>
      <c r="M7" s="68" t="s">
        <v>5340</v>
      </c>
      <c r="N7" s="68" t="s">
        <v>3562</v>
      </c>
      <c r="O7" s="68" t="s">
        <v>3561</v>
      </c>
      <c r="P7" s="68" t="s">
        <v>3560</v>
      </c>
      <c r="Q7" s="68">
        <v>0</v>
      </c>
      <c r="R7" s="68" t="s">
        <v>3563</v>
      </c>
      <c r="S7" s="68" t="s">
        <v>5972</v>
      </c>
      <c r="T7" s="188">
        <v>37970</v>
      </c>
      <c r="U7" s="175">
        <v>150</v>
      </c>
      <c r="V7" s="186">
        <v>91927247</v>
      </c>
      <c r="W7" s="186">
        <v>385824736</v>
      </c>
      <c r="X7" s="187">
        <v>44469</v>
      </c>
      <c r="Y7" s="80" t="s">
        <v>6489</v>
      </c>
      <c r="Z7" s="80" t="s">
        <v>6490</v>
      </c>
      <c r="AA7" s="175" t="s">
        <v>6491</v>
      </c>
    </row>
    <row r="8" spans="2:27" ht="15.75" customHeight="1" x14ac:dyDescent="0.2">
      <c r="B8" s="68" t="s">
        <v>7534</v>
      </c>
      <c r="C8" s="68">
        <v>704164009</v>
      </c>
      <c r="D8" s="68" t="s">
        <v>49</v>
      </c>
      <c r="E8" s="68" t="s">
        <v>162</v>
      </c>
      <c r="F8" s="68" t="s">
        <v>7535</v>
      </c>
      <c r="G8" s="68" t="s">
        <v>162</v>
      </c>
      <c r="H8" s="68" t="s">
        <v>7536</v>
      </c>
      <c r="I8" s="68" t="s">
        <v>5697</v>
      </c>
      <c r="J8" s="68" t="s">
        <v>6352</v>
      </c>
      <c r="K8" s="68" t="s">
        <v>163</v>
      </c>
      <c r="L8" s="68" t="s">
        <v>165</v>
      </c>
      <c r="M8" s="68" t="s">
        <v>780</v>
      </c>
      <c r="N8" s="68" t="s">
        <v>166</v>
      </c>
      <c r="O8" s="68" t="s">
        <v>164</v>
      </c>
      <c r="P8" s="68">
        <v>0</v>
      </c>
      <c r="Q8" s="68">
        <v>0</v>
      </c>
      <c r="R8" s="68" t="s">
        <v>71</v>
      </c>
      <c r="S8" s="68" t="s">
        <v>7522</v>
      </c>
      <c r="T8" s="188">
        <v>37970</v>
      </c>
      <c r="U8" s="175">
        <v>225</v>
      </c>
      <c r="V8" s="186">
        <v>6249431</v>
      </c>
      <c r="W8" s="186">
        <v>63926448</v>
      </c>
      <c r="X8" s="187">
        <v>44469</v>
      </c>
      <c r="Y8" s="80" t="s">
        <v>6489</v>
      </c>
      <c r="Z8" s="80" t="s">
        <v>6490</v>
      </c>
      <c r="AA8" s="175" t="s">
        <v>6492</v>
      </c>
    </row>
    <row r="9" spans="2:27" ht="15.75" customHeight="1" x14ac:dyDescent="0.2">
      <c r="B9" s="68" t="s">
        <v>7534</v>
      </c>
      <c r="C9" s="68">
        <v>704164009</v>
      </c>
      <c r="D9" s="68" t="s">
        <v>49</v>
      </c>
      <c r="E9" s="68" t="s">
        <v>162</v>
      </c>
      <c r="F9" s="68" t="s">
        <v>7535</v>
      </c>
      <c r="G9" s="68" t="s">
        <v>162</v>
      </c>
      <c r="H9" s="68" t="s">
        <v>7536</v>
      </c>
      <c r="I9" s="68" t="s">
        <v>5697</v>
      </c>
      <c r="J9" s="68" t="s">
        <v>6352</v>
      </c>
      <c r="K9" s="68" t="s">
        <v>163</v>
      </c>
      <c r="L9" s="68" t="s">
        <v>165</v>
      </c>
      <c r="M9" s="68" t="s">
        <v>780</v>
      </c>
      <c r="N9" s="68" t="s">
        <v>166</v>
      </c>
      <c r="O9" s="68" t="s">
        <v>164</v>
      </c>
      <c r="P9" s="68">
        <v>0</v>
      </c>
      <c r="Q9" s="68">
        <v>0</v>
      </c>
      <c r="R9" s="68" t="s">
        <v>71</v>
      </c>
      <c r="S9" s="68" t="s">
        <v>7522</v>
      </c>
      <c r="T9" s="188">
        <v>37970</v>
      </c>
      <c r="U9" s="175">
        <v>225</v>
      </c>
      <c r="V9" s="186">
        <v>4854784</v>
      </c>
      <c r="W9" s="186">
        <v>49198813</v>
      </c>
      <c r="X9" s="187">
        <v>44469</v>
      </c>
      <c r="Y9" s="80" t="s">
        <v>6489</v>
      </c>
      <c r="Z9" s="80" t="s">
        <v>6490</v>
      </c>
      <c r="AA9" s="175" t="s">
        <v>6493</v>
      </c>
    </row>
    <row r="10" spans="2:27" ht="15.75" customHeight="1" x14ac:dyDescent="0.2">
      <c r="B10" s="68" t="s">
        <v>7539</v>
      </c>
      <c r="C10" s="68">
        <v>818329008</v>
      </c>
      <c r="D10" s="68" t="s">
        <v>72</v>
      </c>
      <c r="E10" s="68" t="s">
        <v>184</v>
      </c>
      <c r="F10" s="68" t="s">
        <v>7540</v>
      </c>
      <c r="G10" s="68" t="s">
        <v>185</v>
      </c>
      <c r="H10" s="68" t="s">
        <v>5821</v>
      </c>
      <c r="I10" s="68" t="s">
        <v>186</v>
      </c>
      <c r="J10" s="68" t="s">
        <v>7541</v>
      </c>
      <c r="K10" s="68" t="s">
        <v>5822</v>
      </c>
      <c r="L10" s="68" t="s">
        <v>5820</v>
      </c>
      <c r="M10" s="68" t="s">
        <v>544</v>
      </c>
      <c r="N10" s="68" t="s">
        <v>187</v>
      </c>
      <c r="O10" s="68" t="s">
        <v>188</v>
      </c>
      <c r="P10" s="68" t="s">
        <v>189</v>
      </c>
      <c r="Q10" s="68">
        <v>0</v>
      </c>
      <c r="R10" s="68">
        <v>93401</v>
      </c>
      <c r="S10" s="68" t="s">
        <v>7542</v>
      </c>
      <c r="T10" s="188">
        <v>37970</v>
      </c>
      <c r="U10" s="175">
        <v>250</v>
      </c>
      <c r="V10" s="186">
        <v>5074077</v>
      </c>
      <c r="W10" s="186">
        <v>46642487</v>
      </c>
      <c r="X10" s="187">
        <v>44469</v>
      </c>
      <c r="Y10" s="80" t="s">
        <v>6489</v>
      </c>
      <c r="Z10" s="80" t="s">
        <v>6490</v>
      </c>
      <c r="AA10" s="175" t="s">
        <v>6494</v>
      </c>
    </row>
    <row r="11" spans="2:27" ht="15.75" customHeight="1" x14ac:dyDescent="0.2">
      <c r="B11" s="68" t="s">
        <v>7539</v>
      </c>
      <c r="C11" s="68">
        <v>818329008</v>
      </c>
      <c r="D11" s="68" t="s">
        <v>72</v>
      </c>
      <c r="E11" s="68" t="s">
        <v>184</v>
      </c>
      <c r="F11" s="68" t="s">
        <v>7540</v>
      </c>
      <c r="G11" s="68" t="s">
        <v>185</v>
      </c>
      <c r="H11" s="68" t="s">
        <v>5821</v>
      </c>
      <c r="I11" s="68" t="s">
        <v>186</v>
      </c>
      <c r="J11" s="68" t="s">
        <v>7541</v>
      </c>
      <c r="K11" s="68" t="s">
        <v>5822</v>
      </c>
      <c r="L11" s="68" t="s">
        <v>5820</v>
      </c>
      <c r="M11" s="68" t="s">
        <v>544</v>
      </c>
      <c r="N11" s="68" t="s">
        <v>187</v>
      </c>
      <c r="O11" s="68" t="s">
        <v>188</v>
      </c>
      <c r="P11" s="68" t="s">
        <v>189</v>
      </c>
      <c r="Q11" s="68">
        <v>0</v>
      </c>
      <c r="R11" s="68">
        <v>93401</v>
      </c>
      <c r="S11" s="68" t="s">
        <v>7542</v>
      </c>
      <c r="T11" s="188">
        <v>37970</v>
      </c>
      <c r="U11" s="175">
        <v>250</v>
      </c>
      <c r="V11" s="186">
        <v>21356223</v>
      </c>
      <c r="W11" s="186">
        <v>147631616</v>
      </c>
      <c r="X11" s="187">
        <v>44469</v>
      </c>
      <c r="Y11" s="80" t="s">
        <v>6489</v>
      </c>
      <c r="Z11" s="80" t="s">
        <v>6490</v>
      </c>
      <c r="AA11" s="175" t="s">
        <v>6495</v>
      </c>
    </row>
    <row r="12" spans="2:27" ht="15.75" customHeight="1" x14ac:dyDescent="0.2">
      <c r="B12" s="68" t="s">
        <v>7539</v>
      </c>
      <c r="C12" s="68">
        <v>818329008</v>
      </c>
      <c r="D12" s="68" t="s">
        <v>72</v>
      </c>
      <c r="E12" s="68" t="s">
        <v>184</v>
      </c>
      <c r="F12" s="68" t="s">
        <v>7540</v>
      </c>
      <c r="G12" s="68" t="s">
        <v>185</v>
      </c>
      <c r="H12" s="68" t="s">
        <v>5821</v>
      </c>
      <c r="I12" s="68" t="s">
        <v>186</v>
      </c>
      <c r="J12" s="68" t="s">
        <v>7541</v>
      </c>
      <c r="K12" s="68" t="s">
        <v>5822</v>
      </c>
      <c r="L12" s="68" t="s">
        <v>5820</v>
      </c>
      <c r="M12" s="68" t="s">
        <v>544</v>
      </c>
      <c r="N12" s="68" t="s">
        <v>187</v>
      </c>
      <c r="O12" s="68" t="s">
        <v>188</v>
      </c>
      <c r="P12" s="68" t="s">
        <v>189</v>
      </c>
      <c r="Q12" s="68">
        <v>0</v>
      </c>
      <c r="R12" s="68">
        <v>93401</v>
      </c>
      <c r="S12" s="68" t="s">
        <v>7542</v>
      </c>
      <c r="T12" s="188">
        <v>37970</v>
      </c>
      <c r="U12" s="175">
        <v>250</v>
      </c>
      <c r="V12" s="186">
        <v>1592976</v>
      </c>
      <c r="W12" s="186">
        <v>9292360</v>
      </c>
      <c r="X12" s="187">
        <v>44469</v>
      </c>
      <c r="Y12" s="80" t="s">
        <v>6489</v>
      </c>
      <c r="Z12" s="80" t="s">
        <v>6490</v>
      </c>
      <c r="AA12" s="175" t="s">
        <v>6496</v>
      </c>
    </row>
    <row r="13" spans="2:27" ht="15.75" customHeight="1" x14ac:dyDescent="0.2">
      <c r="B13" s="68" t="s">
        <v>7539</v>
      </c>
      <c r="C13" s="68">
        <v>818329008</v>
      </c>
      <c r="D13" s="68" t="s">
        <v>72</v>
      </c>
      <c r="E13" s="68" t="s">
        <v>184</v>
      </c>
      <c r="F13" s="68" t="s">
        <v>7540</v>
      </c>
      <c r="G13" s="68" t="s">
        <v>185</v>
      </c>
      <c r="H13" s="68" t="s">
        <v>5821</v>
      </c>
      <c r="I13" s="68" t="s">
        <v>186</v>
      </c>
      <c r="J13" s="68" t="s">
        <v>7541</v>
      </c>
      <c r="K13" s="68" t="s">
        <v>5822</v>
      </c>
      <c r="L13" s="68" t="s">
        <v>5820</v>
      </c>
      <c r="M13" s="68" t="s">
        <v>544</v>
      </c>
      <c r="N13" s="68" t="s">
        <v>187</v>
      </c>
      <c r="O13" s="68" t="s">
        <v>188</v>
      </c>
      <c r="P13" s="68" t="s">
        <v>189</v>
      </c>
      <c r="Q13" s="68">
        <v>0</v>
      </c>
      <c r="R13" s="68">
        <v>93401</v>
      </c>
      <c r="S13" s="68" t="s">
        <v>7542</v>
      </c>
      <c r="T13" s="188">
        <v>37970</v>
      </c>
      <c r="U13" s="175">
        <v>250</v>
      </c>
      <c r="V13" s="186">
        <v>9901449</v>
      </c>
      <c r="W13" s="186">
        <v>78439586</v>
      </c>
      <c r="X13" s="187">
        <v>44469</v>
      </c>
      <c r="Y13" s="80" t="s">
        <v>6489</v>
      </c>
      <c r="Z13" s="80" t="s">
        <v>6490</v>
      </c>
      <c r="AA13" s="175" t="s">
        <v>6497</v>
      </c>
    </row>
    <row r="14" spans="2:27" ht="15.75" customHeight="1" x14ac:dyDescent="0.2">
      <c r="B14" s="68" t="s">
        <v>7539</v>
      </c>
      <c r="C14" s="68">
        <v>818329008</v>
      </c>
      <c r="D14" s="68" t="s">
        <v>72</v>
      </c>
      <c r="E14" s="68" t="s">
        <v>184</v>
      </c>
      <c r="F14" s="68" t="s">
        <v>7540</v>
      </c>
      <c r="G14" s="68" t="s">
        <v>185</v>
      </c>
      <c r="H14" s="68" t="s">
        <v>5821</v>
      </c>
      <c r="I14" s="68" t="s">
        <v>186</v>
      </c>
      <c r="J14" s="68" t="s">
        <v>7541</v>
      </c>
      <c r="K14" s="68" t="s">
        <v>5822</v>
      </c>
      <c r="L14" s="68" t="s">
        <v>5820</v>
      </c>
      <c r="M14" s="68" t="s">
        <v>544</v>
      </c>
      <c r="N14" s="68" t="s">
        <v>187</v>
      </c>
      <c r="O14" s="68" t="s">
        <v>188</v>
      </c>
      <c r="P14" s="68" t="s">
        <v>189</v>
      </c>
      <c r="Q14" s="68">
        <v>0</v>
      </c>
      <c r="R14" s="68">
        <v>93401</v>
      </c>
      <c r="S14" s="68" t="s">
        <v>7542</v>
      </c>
      <c r="T14" s="188">
        <v>37970</v>
      </c>
      <c r="U14" s="175">
        <v>250</v>
      </c>
      <c r="V14" s="186">
        <v>102526209</v>
      </c>
      <c r="W14" s="186">
        <v>629221272</v>
      </c>
      <c r="X14" s="187">
        <v>44469</v>
      </c>
      <c r="Y14" s="80" t="s">
        <v>6489</v>
      </c>
      <c r="Z14" s="80" t="s">
        <v>6490</v>
      </c>
      <c r="AA14" s="175" t="s">
        <v>6498</v>
      </c>
    </row>
    <row r="15" spans="2:27" ht="15.75" customHeight="1" x14ac:dyDescent="0.2">
      <c r="B15" s="68" t="s">
        <v>7539</v>
      </c>
      <c r="C15" s="68">
        <v>818329008</v>
      </c>
      <c r="D15" s="68" t="s">
        <v>72</v>
      </c>
      <c r="E15" s="68" t="s">
        <v>184</v>
      </c>
      <c r="F15" s="68" t="s">
        <v>7540</v>
      </c>
      <c r="G15" s="68" t="s">
        <v>185</v>
      </c>
      <c r="H15" s="68" t="s">
        <v>5821</v>
      </c>
      <c r="I15" s="68" t="s">
        <v>186</v>
      </c>
      <c r="J15" s="68" t="s">
        <v>7541</v>
      </c>
      <c r="K15" s="68" t="s">
        <v>5822</v>
      </c>
      <c r="L15" s="68" t="s">
        <v>5820</v>
      </c>
      <c r="M15" s="68" t="s">
        <v>544</v>
      </c>
      <c r="N15" s="68" t="s">
        <v>187</v>
      </c>
      <c r="O15" s="68" t="s">
        <v>188</v>
      </c>
      <c r="P15" s="68" t="s">
        <v>189</v>
      </c>
      <c r="Q15" s="68">
        <v>0</v>
      </c>
      <c r="R15" s="68">
        <v>93401</v>
      </c>
      <c r="S15" s="68" t="s">
        <v>7542</v>
      </c>
      <c r="T15" s="188">
        <v>37970</v>
      </c>
      <c r="U15" s="175">
        <v>250</v>
      </c>
      <c r="V15" s="186">
        <v>33370720</v>
      </c>
      <c r="W15" s="186">
        <v>373218710</v>
      </c>
      <c r="X15" s="187">
        <v>44469</v>
      </c>
      <c r="Y15" s="80" t="s">
        <v>6489</v>
      </c>
      <c r="Z15" s="80" t="s">
        <v>6490</v>
      </c>
      <c r="AA15" s="175" t="s">
        <v>7475</v>
      </c>
    </row>
    <row r="16" spans="2:27" ht="15.75" customHeight="1" x14ac:dyDescent="0.2">
      <c r="B16" s="68" t="s">
        <v>7531</v>
      </c>
      <c r="C16" s="68">
        <v>700134407</v>
      </c>
      <c r="D16" s="68" t="s">
        <v>72</v>
      </c>
      <c r="E16" s="68" t="s">
        <v>157</v>
      </c>
      <c r="F16" s="68" t="s">
        <v>5694</v>
      </c>
      <c r="G16" s="68" t="s">
        <v>158</v>
      </c>
      <c r="H16" s="68" t="s">
        <v>5695</v>
      </c>
      <c r="I16" s="68" t="s">
        <v>6136</v>
      </c>
      <c r="J16" s="68" t="s">
        <v>5696</v>
      </c>
      <c r="K16" s="68" t="s">
        <v>7532</v>
      </c>
      <c r="L16" s="68" t="s">
        <v>159</v>
      </c>
      <c r="M16" s="68" t="s">
        <v>544</v>
      </c>
      <c r="N16" s="68" t="s">
        <v>187</v>
      </c>
      <c r="O16" s="68" t="s">
        <v>161</v>
      </c>
      <c r="P16" s="68" t="s">
        <v>160</v>
      </c>
      <c r="Q16" s="68">
        <v>0</v>
      </c>
      <c r="R16" s="68">
        <v>93401</v>
      </c>
      <c r="S16" s="68" t="s">
        <v>7533</v>
      </c>
      <c r="T16" s="188">
        <v>37970</v>
      </c>
      <c r="U16" s="175">
        <v>400</v>
      </c>
      <c r="V16" s="186">
        <v>27566760</v>
      </c>
      <c r="W16" s="186">
        <v>248312421</v>
      </c>
      <c r="X16" s="187">
        <v>44469</v>
      </c>
      <c r="Y16" s="80" t="s">
        <v>6489</v>
      </c>
      <c r="Z16" s="80" t="s">
        <v>6490</v>
      </c>
      <c r="AA16" s="175" t="s">
        <v>6498</v>
      </c>
    </row>
    <row r="17" spans="2:27" ht="15.75" customHeight="1" x14ac:dyDescent="0.2">
      <c r="B17" s="68" t="s">
        <v>7553</v>
      </c>
      <c r="C17" s="68">
        <v>700006700</v>
      </c>
      <c r="D17" s="68" t="s">
        <v>272</v>
      </c>
      <c r="E17" s="68" t="s">
        <v>273</v>
      </c>
      <c r="F17" s="68" t="s">
        <v>7554</v>
      </c>
      <c r="G17" s="68" t="s">
        <v>226</v>
      </c>
      <c r="H17" s="68" t="s">
        <v>28</v>
      </c>
      <c r="I17" s="68">
        <v>0</v>
      </c>
      <c r="J17" s="68">
        <v>0</v>
      </c>
      <c r="K17" s="68" t="s">
        <v>6726</v>
      </c>
      <c r="L17" s="68" t="s">
        <v>276</v>
      </c>
      <c r="M17" s="68" t="s">
        <v>47</v>
      </c>
      <c r="N17" s="68" t="s">
        <v>5595</v>
      </c>
      <c r="O17" s="68" t="s">
        <v>275</v>
      </c>
      <c r="P17" s="68" t="s">
        <v>274</v>
      </c>
      <c r="Q17" s="68" t="s">
        <v>5596</v>
      </c>
      <c r="R17" s="68" t="s">
        <v>277</v>
      </c>
      <c r="S17" s="68" t="s">
        <v>7555</v>
      </c>
      <c r="T17" s="188">
        <v>37970</v>
      </c>
      <c r="U17" s="175">
        <v>1050</v>
      </c>
      <c r="V17" s="186">
        <v>45947872</v>
      </c>
      <c r="W17" s="186">
        <v>390349772</v>
      </c>
      <c r="X17" s="187">
        <v>44469</v>
      </c>
      <c r="Y17" s="80" t="s">
        <v>6489</v>
      </c>
      <c r="Z17" s="80" t="s">
        <v>6490</v>
      </c>
      <c r="AA17" s="175" t="s">
        <v>148</v>
      </c>
    </row>
    <row r="18" spans="2:27" ht="15.75" customHeight="1" x14ac:dyDescent="0.2">
      <c r="B18" s="68" t="s">
        <v>7553</v>
      </c>
      <c r="C18" s="68">
        <v>700006700</v>
      </c>
      <c r="D18" s="68" t="s">
        <v>272</v>
      </c>
      <c r="E18" s="68" t="s">
        <v>273</v>
      </c>
      <c r="F18" s="68" t="s">
        <v>7554</v>
      </c>
      <c r="G18" s="68" t="s">
        <v>226</v>
      </c>
      <c r="H18" s="68" t="s">
        <v>28</v>
      </c>
      <c r="I18" s="68">
        <v>0</v>
      </c>
      <c r="J18" s="68">
        <v>0</v>
      </c>
      <c r="K18" s="68" t="s">
        <v>6726</v>
      </c>
      <c r="L18" s="68" t="s">
        <v>276</v>
      </c>
      <c r="M18" s="68" t="s">
        <v>47</v>
      </c>
      <c r="N18" s="68" t="s">
        <v>5595</v>
      </c>
      <c r="O18" s="68" t="s">
        <v>275</v>
      </c>
      <c r="P18" s="68" t="s">
        <v>274</v>
      </c>
      <c r="Q18" s="68" t="s">
        <v>5596</v>
      </c>
      <c r="R18" s="68" t="s">
        <v>277</v>
      </c>
      <c r="S18" s="68" t="s">
        <v>7555</v>
      </c>
      <c r="T18" s="188">
        <v>37970</v>
      </c>
      <c r="U18" s="175">
        <v>1050</v>
      </c>
      <c r="V18" s="186">
        <v>22125816</v>
      </c>
      <c r="W18" s="186">
        <v>209393592</v>
      </c>
      <c r="X18" s="187">
        <v>44469</v>
      </c>
      <c r="Y18" s="80" t="s">
        <v>6489</v>
      </c>
      <c r="Z18" s="80" t="s">
        <v>6490</v>
      </c>
      <c r="AA18" s="175" t="s">
        <v>6500</v>
      </c>
    </row>
    <row r="19" spans="2:27" ht="15.75" customHeight="1" x14ac:dyDescent="0.2">
      <c r="B19" s="68" t="s">
        <v>7559</v>
      </c>
      <c r="C19" s="68">
        <v>706724001</v>
      </c>
      <c r="D19" s="68" t="s">
        <v>224</v>
      </c>
      <c r="E19" s="68" t="s">
        <v>294</v>
      </c>
      <c r="F19" s="68" t="s">
        <v>26</v>
      </c>
      <c r="G19" s="68" t="s">
        <v>226</v>
      </c>
      <c r="H19" s="68" t="s">
        <v>28</v>
      </c>
      <c r="I19" s="68">
        <v>0</v>
      </c>
      <c r="J19" s="68">
        <v>0</v>
      </c>
      <c r="K19" s="68" t="s">
        <v>295</v>
      </c>
      <c r="L19" s="68" t="s">
        <v>7560</v>
      </c>
      <c r="M19" s="68" t="s">
        <v>5343</v>
      </c>
      <c r="N19" s="68" t="s">
        <v>296</v>
      </c>
      <c r="O19" s="68" t="s">
        <v>7561</v>
      </c>
      <c r="P19" s="68" t="s">
        <v>7562</v>
      </c>
      <c r="Q19" s="68">
        <v>0</v>
      </c>
      <c r="R19" s="68">
        <v>93910</v>
      </c>
      <c r="S19" s="68" t="s">
        <v>7563</v>
      </c>
      <c r="T19" s="188">
        <v>37970</v>
      </c>
      <c r="U19" s="175">
        <v>1150</v>
      </c>
      <c r="V19" s="186">
        <v>33689892</v>
      </c>
      <c r="W19" s="186">
        <v>273028501</v>
      </c>
      <c r="X19" s="187">
        <v>44469</v>
      </c>
      <c r="Y19" s="80" t="s">
        <v>6489</v>
      </c>
      <c r="Z19" s="80" t="s">
        <v>6490</v>
      </c>
      <c r="AA19" s="175" t="s">
        <v>6501</v>
      </c>
    </row>
    <row r="20" spans="2:27" ht="15.75" customHeight="1" x14ac:dyDescent="0.2">
      <c r="B20" s="68" t="s">
        <v>7545</v>
      </c>
      <c r="C20" s="68">
        <v>702002001</v>
      </c>
      <c r="D20" s="68" t="s">
        <v>224</v>
      </c>
      <c r="E20" s="68" t="s">
        <v>225</v>
      </c>
      <c r="F20" s="68" t="s">
        <v>26</v>
      </c>
      <c r="G20" s="68" t="s">
        <v>226</v>
      </c>
      <c r="H20" s="68" t="s">
        <v>28</v>
      </c>
      <c r="I20" s="68" t="s">
        <v>28</v>
      </c>
      <c r="J20" s="68" t="s">
        <v>28</v>
      </c>
      <c r="K20" s="68" t="s">
        <v>227</v>
      </c>
      <c r="L20" s="68" t="s">
        <v>228</v>
      </c>
      <c r="M20" s="68" t="s">
        <v>47</v>
      </c>
      <c r="N20" s="68" t="s">
        <v>229</v>
      </c>
      <c r="O20" s="68" t="s">
        <v>5594</v>
      </c>
      <c r="P20" s="68" t="s">
        <v>5593</v>
      </c>
      <c r="Q20" s="68">
        <v>0</v>
      </c>
      <c r="R20" s="68" t="s">
        <v>230</v>
      </c>
      <c r="S20" s="68" t="s">
        <v>7546</v>
      </c>
      <c r="T20" s="188">
        <v>37956</v>
      </c>
      <c r="U20" s="175">
        <v>1200</v>
      </c>
      <c r="V20" s="186">
        <v>30491142</v>
      </c>
      <c r="W20" s="186">
        <v>251790752</v>
      </c>
      <c r="X20" s="187">
        <v>44469</v>
      </c>
      <c r="Y20" s="80" t="s">
        <v>6489</v>
      </c>
      <c r="Z20" s="80" t="s">
        <v>6490</v>
      </c>
      <c r="AA20" s="175" t="s">
        <v>6502</v>
      </c>
    </row>
    <row r="21" spans="2:27" ht="15.75" customHeight="1" x14ac:dyDescent="0.2">
      <c r="B21" s="68" t="s">
        <v>7568</v>
      </c>
      <c r="C21" s="68">
        <v>826902000</v>
      </c>
      <c r="D21" s="68" t="s">
        <v>224</v>
      </c>
      <c r="E21" s="68" t="s">
        <v>316</v>
      </c>
      <c r="F21" s="68" t="s">
        <v>26</v>
      </c>
      <c r="G21" s="68" t="s">
        <v>226</v>
      </c>
      <c r="H21" s="68" t="s">
        <v>28</v>
      </c>
      <c r="I21" s="68">
        <v>0</v>
      </c>
      <c r="J21" s="68">
        <v>0</v>
      </c>
      <c r="K21" s="68" t="s">
        <v>317</v>
      </c>
      <c r="L21" s="68" t="s">
        <v>5981</v>
      </c>
      <c r="M21" s="68" t="s">
        <v>47</v>
      </c>
      <c r="N21" s="68" t="s">
        <v>256</v>
      </c>
      <c r="O21" s="68" t="s">
        <v>319</v>
      </c>
      <c r="P21" s="68" t="s">
        <v>318</v>
      </c>
      <c r="Q21" s="68">
        <v>0</v>
      </c>
      <c r="R21" s="68">
        <v>93910</v>
      </c>
      <c r="S21" s="68" t="s">
        <v>7569</v>
      </c>
      <c r="T21" s="188">
        <v>37970</v>
      </c>
      <c r="U21" s="175">
        <v>1250</v>
      </c>
      <c r="V21" s="186">
        <v>38324353</v>
      </c>
      <c r="W21" s="186">
        <v>339997396</v>
      </c>
      <c r="X21" s="187">
        <v>44469</v>
      </c>
      <c r="Y21" s="80" t="s">
        <v>6489</v>
      </c>
      <c r="Z21" s="80" t="s">
        <v>6490</v>
      </c>
      <c r="AA21" s="175" t="s">
        <v>6503</v>
      </c>
    </row>
    <row r="22" spans="2:27" ht="15.75" customHeight="1" x14ac:dyDescent="0.2">
      <c r="B22" s="68" t="s">
        <v>7581</v>
      </c>
      <c r="C22" s="68">
        <v>700813002</v>
      </c>
      <c r="D22" s="68" t="s">
        <v>224</v>
      </c>
      <c r="E22" s="68" t="s">
        <v>278</v>
      </c>
      <c r="F22" s="68" t="s">
        <v>6350</v>
      </c>
      <c r="G22" s="68" t="s">
        <v>226</v>
      </c>
      <c r="H22" s="68" t="s">
        <v>28</v>
      </c>
      <c r="I22" s="68">
        <v>0</v>
      </c>
      <c r="J22" s="68">
        <v>0</v>
      </c>
      <c r="K22" s="68" t="s">
        <v>7582</v>
      </c>
      <c r="L22" s="68" t="s">
        <v>321</v>
      </c>
      <c r="M22" s="68" t="s">
        <v>47</v>
      </c>
      <c r="N22" s="68" t="s">
        <v>320</v>
      </c>
      <c r="O22" s="68" t="s">
        <v>322</v>
      </c>
      <c r="P22" s="68">
        <v>0</v>
      </c>
      <c r="Q22" s="68">
        <v>0</v>
      </c>
      <c r="R22" s="68" t="s">
        <v>230</v>
      </c>
      <c r="S22" s="68" t="s">
        <v>7583</v>
      </c>
      <c r="T22" s="188">
        <v>37970</v>
      </c>
      <c r="U22" s="175">
        <v>1450</v>
      </c>
      <c r="V22" s="186">
        <v>19038132</v>
      </c>
      <c r="W22" s="186">
        <v>235428793</v>
      </c>
      <c r="X22" s="187">
        <v>44469</v>
      </c>
      <c r="Y22" s="80" t="s">
        <v>6489</v>
      </c>
      <c r="Z22" s="80" t="s">
        <v>6490</v>
      </c>
      <c r="AA22" s="175" t="s">
        <v>6504</v>
      </c>
    </row>
    <row r="23" spans="2:27" ht="15.75" customHeight="1" x14ac:dyDescent="0.2">
      <c r="B23" s="68" t="s">
        <v>7570</v>
      </c>
      <c r="C23" s="68">
        <v>821567009</v>
      </c>
      <c r="D23" s="68" t="s">
        <v>272</v>
      </c>
      <c r="E23" s="68" t="s">
        <v>225</v>
      </c>
      <c r="F23" s="68" t="s">
        <v>7571</v>
      </c>
      <c r="G23" s="68" t="s">
        <v>226</v>
      </c>
      <c r="H23" s="68" t="s">
        <v>7572</v>
      </c>
      <c r="I23" s="68">
        <v>0</v>
      </c>
      <c r="J23" s="68">
        <v>0</v>
      </c>
      <c r="K23" s="68" t="s">
        <v>7573</v>
      </c>
      <c r="L23" s="68" t="s">
        <v>7574</v>
      </c>
      <c r="M23" s="68" t="s">
        <v>7575</v>
      </c>
      <c r="N23" s="68" t="s">
        <v>7576</v>
      </c>
      <c r="O23" s="68" t="s">
        <v>7577</v>
      </c>
      <c r="P23" s="68" t="s">
        <v>7578</v>
      </c>
      <c r="Q23" s="68">
        <v>0</v>
      </c>
      <c r="R23" s="68" t="s">
        <v>230</v>
      </c>
      <c r="S23" s="68" t="s">
        <v>7579</v>
      </c>
      <c r="T23" s="188" t="s">
        <v>7580</v>
      </c>
      <c r="U23" s="175">
        <v>1500</v>
      </c>
      <c r="V23" s="186">
        <v>33775714</v>
      </c>
      <c r="W23" s="186">
        <v>319185318</v>
      </c>
      <c r="X23" s="187">
        <v>44469</v>
      </c>
      <c r="Y23" s="80" t="s">
        <v>6489</v>
      </c>
      <c r="Z23" s="80" t="s">
        <v>6490</v>
      </c>
      <c r="AA23" s="175" t="s">
        <v>6505</v>
      </c>
    </row>
    <row r="24" spans="2:27" ht="15.75" customHeight="1" x14ac:dyDescent="0.2">
      <c r="B24" s="68" t="s">
        <v>7570</v>
      </c>
      <c r="C24" s="68">
        <v>821567009</v>
      </c>
      <c r="D24" s="68" t="s">
        <v>272</v>
      </c>
      <c r="E24" s="68" t="s">
        <v>225</v>
      </c>
      <c r="F24" s="68" t="s">
        <v>7571</v>
      </c>
      <c r="G24" s="68" t="s">
        <v>226</v>
      </c>
      <c r="H24" s="68" t="s">
        <v>7572</v>
      </c>
      <c r="I24" s="68">
        <v>0</v>
      </c>
      <c r="J24" s="68">
        <v>0</v>
      </c>
      <c r="K24" s="68" t="s">
        <v>7573</v>
      </c>
      <c r="L24" s="68" t="s">
        <v>7574</v>
      </c>
      <c r="M24" s="68" t="s">
        <v>7575</v>
      </c>
      <c r="N24" s="68" t="s">
        <v>7576</v>
      </c>
      <c r="O24" s="68" t="s">
        <v>7577</v>
      </c>
      <c r="P24" s="68" t="s">
        <v>7578</v>
      </c>
      <c r="Q24" s="68">
        <v>0</v>
      </c>
      <c r="R24" s="68" t="s">
        <v>230</v>
      </c>
      <c r="S24" s="68" t="s">
        <v>7579</v>
      </c>
      <c r="T24" s="188" t="s">
        <v>7580</v>
      </c>
      <c r="U24" s="175">
        <v>1500</v>
      </c>
      <c r="V24" s="186">
        <v>32181477</v>
      </c>
      <c r="W24" s="186">
        <v>318929120</v>
      </c>
      <c r="X24" s="187">
        <v>44469</v>
      </c>
      <c r="Y24" s="80" t="s">
        <v>6489</v>
      </c>
      <c r="Z24" s="80" t="s">
        <v>6490</v>
      </c>
      <c r="AA24" s="175" t="s">
        <v>6507</v>
      </c>
    </row>
    <row r="25" spans="2:27" ht="15.75" customHeight="1" x14ac:dyDescent="0.2">
      <c r="B25" s="68" t="s">
        <v>7584</v>
      </c>
      <c r="C25" s="68">
        <v>700230201</v>
      </c>
      <c r="D25" s="68" t="s">
        <v>224</v>
      </c>
      <c r="E25" s="68" t="s">
        <v>323</v>
      </c>
      <c r="F25" s="68" t="s">
        <v>7585</v>
      </c>
      <c r="G25" s="68" t="s">
        <v>226</v>
      </c>
      <c r="H25" s="68" t="s">
        <v>28</v>
      </c>
      <c r="I25" s="68">
        <v>0</v>
      </c>
      <c r="J25" s="68">
        <v>0</v>
      </c>
      <c r="K25" s="68" t="s">
        <v>324</v>
      </c>
      <c r="L25" s="68" t="s">
        <v>325</v>
      </c>
      <c r="M25" s="68" t="s">
        <v>47</v>
      </c>
      <c r="N25" s="68" t="s">
        <v>326</v>
      </c>
      <c r="O25" s="68" t="s">
        <v>6727</v>
      </c>
      <c r="P25" s="68" t="s">
        <v>6728</v>
      </c>
      <c r="Q25" s="68">
        <v>0</v>
      </c>
      <c r="R25" s="68" t="s">
        <v>327</v>
      </c>
      <c r="S25" s="68" t="s">
        <v>7586</v>
      </c>
      <c r="T25" s="188">
        <v>37970</v>
      </c>
      <c r="U25" s="175">
        <v>1550</v>
      </c>
      <c r="V25" s="186">
        <v>14507460</v>
      </c>
      <c r="W25" s="186">
        <v>108886500</v>
      </c>
      <c r="X25" s="187">
        <v>44469</v>
      </c>
      <c r="Y25" s="80" t="s">
        <v>6489</v>
      </c>
      <c r="Z25" s="80" t="s">
        <v>6490</v>
      </c>
      <c r="AA25" s="175" t="s">
        <v>6508</v>
      </c>
    </row>
    <row r="26" spans="2:27" ht="15.75" customHeight="1" x14ac:dyDescent="0.2">
      <c r="B26" s="68" t="s">
        <v>6139</v>
      </c>
      <c r="C26" s="68">
        <v>711524002</v>
      </c>
      <c r="D26" s="68" t="s">
        <v>1363</v>
      </c>
      <c r="E26" s="68" t="s">
        <v>1640</v>
      </c>
      <c r="F26" s="68" t="s">
        <v>8010</v>
      </c>
      <c r="G26" s="68" t="s">
        <v>1641</v>
      </c>
      <c r="H26" s="68" t="s">
        <v>8011</v>
      </c>
      <c r="I26" s="68" t="s">
        <v>1642</v>
      </c>
      <c r="J26" s="68" t="s">
        <v>6142</v>
      </c>
      <c r="K26" s="68" t="s">
        <v>8012</v>
      </c>
      <c r="L26" s="68" t="s">
        <v>1644</v>
      </c>
      <c r="M26" s="68" t="s">
        <v>47</v>
      </c>
      <c r="N26" s="68" t="s">
        <v>1646</v>
      </c>
      <c r="O26" s="68" t="s">
        <v>1645</v>
      </c>
      <c r="P26" s="68">
        <v>0</v>
      </c>
      <c r="Q26" s="68">
        <v>0</v>
      </c>
      <c r="R26" s="68">
        <v>93401</v>
      </c>
      <c r="S26" s="68" t="s">
        <v>8013</v>
      </c>
      <c r="T26" s="188">
        <v>37970</v>
      </c>
      <c r="U26" s="175">
        <v>1700</v>
      </c>
      <c r="V26" s="186">
        <v>33121488</v>
      </c>
      <c r="W26" s="186">
        <v>164093276</v>
      </c>
      <c r="X26" s="187">
        <v>44469</v>
      </c>
      <c r="Y26" s="80" t="s">
        <v>6489</v>
      </c>
      <c r="Z26" s="80" t="s">
        <v>6490</v>
      </c>
      <c r="AA26" s="175" t="s">
        <v>6534</v>
      </c>
    </row>
    <row r="27" spans="2:27" ht="15.75" customHeight="1" x14ac:dyDescent="0.2">
      <c r="B27" s="68" t="s">
        <v>7590</v>
      </c>
      <c r="C27" s="68">
        <v>817951724</v>
      </c>
      <c r="D27" s="68" t="s">
        <v>224</v>
      </c>
      <c r="E27" s="68" t="s">
        <v>344</v>
      </c>
      <c r="F27" s="68" t="s">
        <v>26</v>
      </c>
      <c r="G27" s="68" t="s">
        <v>226</v>
      </c>
      <c r="H27" s="68" t="s">
        <v>28</v>
      </c>
      <c r="I27" s="68">
        <v>0</v>
      </c>
      <c r="J27" s="68">
        <v>0</v>
      </c>
      <c r="K27" s="68" t="s">
        <v>7591</v>
      </c>
      <c r="L27" s="68" t="s">
        <v>7592</v>
      </c>
      <c r="M27" s="68" t="s">
        <v>309</v>
      </c>
      <c r="N27" s="68" t="s">
        <v>961</v>
      </c>
      <c r="O27" s="68" t="s">
        <v>7593</v>
      </c>
      <c r="P27" s="68" t="s">
        <v>7594</v>
      </c>
      <c r="Q27" s="68">
        <v>0</v>
      </c>
      <c r="R27" s="68" t="s">
        <v>257</v>
      </c>
      <c r="S27" s="68" t="s">
        <v>7595</v>
      </c>
      <c r="T27" s="188">
        <v>37970</v>
      </c>
      <c r="U27" s="175">
        <v>1750</v>
      </c>
      <c r="V27" s="186">
        <v>14209553</v>
      </c>
      <c r="W27" s="186">
        <v>157417773</v>
      </c>
      <c r="X27" s="187">
        <v>44469</v>
      </c>
      <c r="Y27" s="80" t="s">
        <v>6489</v>
      </c>
      <c r="Z27" s="80" t="s">
        <v>6490</v>
      </c>
      <c r="AA27" s="175" t="s">
        <v>6509</v>
      </c>
    </row>
    <row r="28" spans="2:27" ht="15.75" customHeight="1" x14ac:dyDescent="0.2">
      <c r="B28" s="68" t="s">
        <v>7590</v>
      </c>
      <c r="C28" s="68">
        <v>817951724</v>
      </c>
      <c r="D28" s="68" t="s">
        <v>224</v>
      </c>
      <c r="E28" s="68" t="s">
        <v>344</v>
      </c>
      <c r="F28" s="68" t="s">
        <v>26</v>
      </c>
      <c r="G28" s="68" t="s">
        <v>226</v>
      </c>
      <c r="H28" s="68" t="s">
        <v>28</v>
      </c>
      <c r="I28" s="68">
        <v>0</v>
      </c>
      <c r="J28" s="68">
        <v>0</v>
      </c>
      <c r="K28" s="68" t="s">
        <v>7591</v>
      </c>
      <c r="L28" s="68" t="s">
        <v>7592</v>
      </c>
      <c r="M28" s="68" t="s">
        <v>309</v>
      </c>
      <c r="N28" s="68" t="s">
        <v>961</v>
      </c>
      <c r="O28" s="68" t="s">
        <v>7593</v>
      </c>
      <c r="P28" s="68" t="s">
        <v>7594</v>
      </c>
      <c r="Q28" s="68">
        <v>0</v>
      </c>
      <c r="R28" s="68" t="s">
        <v>257</v>
      </c>
      <c r="S28" s="68" t="s">
        <v>7595</v>
      </c>
      <c r="T28" s="188">
        <v>37970</v>
      </c>
      <c r="U28" s="175">
        <v>1750</v>
      </c>
      <c r="V28" s="186">
        <v>29374980</v>
      </c>
      <c r="W28" s="186">
        <v>213645756</v>
      </c>
      <c r="X28" s="187">
        <v>44469</v>
      </c>
      <c r="Y28" s="80" t="s">
        <v>6489</v>
      </c>
      <c r="Z28" s="80" t="s">
        <v>6490</v>
      </c>
      <c r="AA28" s="175" t="s">
        <v>7477</v>
      </c>
    </row>
    <row r="29" spans="2:27" ht="15.75" customHeight="1" x14ac:dyDescent="0.2">
      <c r="B29" s="68" t="s">
        <v>7590</v>
      </c>
      <c r="C29" s="68">
        <v>817951724</v>
      </c>
      <c r="D29" s="68" t="s">
        <v>224</v>
      </c>
      <c r="E29" s="68" t="s">
        <v>344</v>
      </c>
      <c r="F29" s="68" t="s">
        <v>26</v>
      </c>
      <c r="G29" s="68" t="s">
        <v>226</v>
      </c>
      <c r="H29" s="68" t="s">
        <v>28</v>
      </c>
      <c r="I29" s="68">
        <v>0</v>
      </c>
      <c r="J29" s="68">
        <v>0</v>
      </c>
      <c r="K29" s="68" t="s">
        <v>7591</v>
      </c>
      <c r="L29" s="68" t="s">
        <v>7592</v>
      </c>
      <c r="M29" s="68" t="s">
        <v>309</v>
      </c>
      <c r="N29" s="68" t="s">
        <v>961</v>
      </c>
      <c r="O29" s="68" t="s">
        <v>7593</v>
      </c>
      <c r="P29" s="68" t="s">
        <v>7594</v>
      </c>
      <c r="Q29" s="68">
        <v>0</v>
      </c>
      <c r="R29" s="68" t="s">
        <v>257</v>
      </c>
      <c r="S29" s="68" t="s">
        <v>7595</v>
      </c>
      <c r="T29" s="188">
        <v>37970</v>
      </c>
      <c r="U29" s="175">
        <v>1750</v>
      </c>
      <c r="V29" s="186">
        <v>3423068</v>
      </c>
      <c r="W29" s="186">
        <v>33049698</v>
      </c>
      <c r="X29" s="187">
        <v>44469</v>
      </c>
      <c r="Y29" s="80" t="s">
        <v>6489</v>
      </c>
      <c r="Z29" s="80" t="s">
        <v>6490</v>
      </c>
      <c r="AA29" s="175" t="s">
        <v>148</v>
      </c>
    </row>
    <row r="30" spans="2:27" ht="15.75" customHeight="1" x14ac:dyDescent="0.2">
      <c r="B30" s="68" t="s">
        <v>7590</v>
      </c>
      <c r="C30" s="68">
        <v>817951724</v>
      </c>
      <c r="D30" s="68" t="s">
        <v>224</v>
      </c>
      <c r="E30" s="68" t="s">
        <v>344</v>
      </c>
      <c r="F30" s="68" t="s">
        <v>26</v>
      </c>
      <c r="G30" s="68" t="s">
        <v>226</v>
      </c>
      <c r="H30" s="68" t="s">
        <v>28</v>
      </c>
      <c r="I30" s="68">
        <v>0</v>
      </c>
      <c r="J30" s="68">
        <v>0</v>
      </c>
      <c r="K30" s="68" t="s">
        <v>7591</v>
      </c>
      <c r="L30" s="68" t="s">
        <v>7592</v>
      </c>
      <c r="M30" s="68" t="s">
        <v>309</v>
      </c>
      <c r="N30" s="68" t="s">
        <v>961</v>
      </c>
      <c r="O30" s="68" t="s">
        <v>7593</v>
      </c>
      <c r="P30" s="68" t="s">
        <v>7594</v>
      </c>
      <c r="Q30" s="68">
        <v>0</v>
      </c>
      <c r="R30" s="68" t="s">
        <v>257</v>
      </c>
      <c r="S30" s="68" t="s">
        <v>7595</v>
      </c>
      <c r="T30" s="188">
        <v>37970</v>
      </c>
      <c r="U30" s="175">
        <v>1750</v>
      </c>
      <c r="V30" s="186">
        <v>15133108</v>
      </c>
      <c r="W30" s="186">
        <v>141122549</v>
      </c>
      <c r="X30" s="187">
        <v>44469</v>
      </c>
      <c r="Y30" s="80" t="s">
        <v>6489</v>
      </c>
      <c r="Z30" s="80" t="s">
        <v>6490</v>
      </c>
      <c r="AA30" s="175" t="s">
        <v>7199</v>
      </c>
    </row>
    <row r="31" spans="2:27" ht="15.75" customHeight="1" x14ac:dyDescent="0.2">
      <c r="B31" s="68" t="s">
        <v>7590</v>
      </c>
      <c r="C31" s="68">
        <v>817951724</v>
      </c>
      <c r="D31" s="68" t="s">
        <v>224</v>
      </c>
      <c r="E31" s="68" t="s">
        <v>344</v>
      </c>
      <c r="F31" s="68" t="s">
        <v>26</v>
      </c>
      <c r="G31" s="68" t="s">
        <v>226</v>
      </c>
      <c r="H31" s="68" t="s">
        <v>28</v>
      </c>
      <c r="I31" s="68">
        <v>0</v>
      </c>
      <c r="J31" s="68">
        <v>0</v>
      </c>
      <c r="K31" s="68" t="s">
        <v>7591</v>
      </c>
      <c r="L31" s="68" t="s">
        <v>7592</v>
      </c>
      <c r="M31" s="68" t="s">
        <v>309</v>
      </c>
      <c r="N31" s="68" t="s">
        <v>961</v>
      </c>
      <c r="O31" s="68" t="s">
        <v>7593</v>
      </c>
      <c r="P31" s="68" t="s">
        <v>7594</v>
      </c>
      <c r="Q31" s="68">
        <v>0</v>
      </c>
      <c r="R31" s="68" t="s">
        <v>257</v>
      </c>
      <c r="S31" s="68" t="s">
        <v>7595</v>
      </c>
      <c r="T31" s="188">
        <v>37970</v>
      </c>
      <c r="U31" s="175">
        <v>1750</v>
      </c>
      <c r="V31" s="186">
        <v>16907010</v>
      </c>
      <c r="W31" s="186">
        <v>199522347</v>
      </c>
      <c r="X31" s="187">
        <v>44469</v>
      </c>
      <c r="Y31" s="80" t="s">
        <v>6489</v>
      </c>
      <c r="Z31" s="80" t="s">
        <v>6490</v>
      </c>
      <c r="AA31" s="175" t="s">
        <v>6511</v>
      </c>
    </row>
    <row r="32" spans="2:27" ht="15.75" customHeight="1" x14ac:dyDescent="0.2">
      <c r="B32" s="68" t="s">
        <v>7590</v>
      </c>
      <c r="C32" s="68">
        <v>817951724</v>
      </c>
      <c r="D32" s="68" t="s">
        <v>224</v>
      </c>
      <c r="E32" s="68" t="s">
        <v>344</v>
      </c>
      <c r="F32" s="68" t="s">
        <v>26</v>
      </c>
      <c r="G32" s="68" t="s">
        <v>226</v>
      </c>
      <c r="H32" s="68" t="s">
        <v>28</v>
      </c>
      <c r="I32" s="68">
        <v>0</v>
      </c>
      <c r="J32" s="68">
        <v>0</v>
      </c>
      <c r="K32" s="68" t="s">
        <v>7591</v>
      </c>
      <c r="L32" s="68" t="s">
        <v>7592</v>
      </c>
      <c r="M32" s="68" t="s">
        <v>309</v>
      </c>
      <c r="N32" s="68" t="s">
        <v>961</v>
      </c>
      <c r="O32" s="68" t="s">
        <v>7593</v>
      </c>
      <c r="P32" s="68" t="s">
        <v>7594</v>
      </c>
      <c r="Q32" s="68">
        <v>0</v>
      </c>
      <c r="R32" s="68" t="s">
        <v>257</v>
      </c>
      <c r="S32" s="68" t="s">
        <v>7595</v>
      </c>
      <c r="T32" s="188">
        <v>37970</v>
      </c>
      <c r="U32" s="175">
        <v>1750</v>
      </c>
      <c r="V32" s="186">
        <v>39809918</v>
      </c>
      <c r="W32" s="186">
        <v>61768986</v>
      </c>
      <c r="X32" s="187">
        <v>44469</v>
      </c>
      <c r="Y32" s="80" t="s">
        <v>6489</v>
      </c>
      <c r="Z32" s="80" t="s">
        <v>6490</v>
      </c>
      <c r="AA32" s="175" t="s">
        <v>171</v>
      </c>
    </row>
    <row r="33" spans="2:27" ht="15.75" customHeight="1" x14ac:dyDescent="0.2">
      <c r="B33" s="68" t="s">
        <v>7590</v>
      </c>
      <c r="C33" s="68">
        <v>817951724</v>
      </c>
      <c r="D33" s="68" t="s">
        <v>224</v>
      </c>
      <c r="E33" s="68" t="s">
        <v>344</v>
      </c>
      <c r="F33" s="68" t="s">
        <v>26</v>
      </c>
      <c r="G33" s="68" t="s">
        <v>226</v>
      </c>
      <c r="H33" s="68" t="s">
        <v>28</v>
      </c>
      <c r="I33" s="68">
        <v>0</v>
      </c>
      <c r="J33" s="68">
        <v>0</v>
      </c>
      <c r="K33" s="68" t="s">
        <v>7591</v>
      </c>
      <c r="L33" s="68" t="s">
        <v>7592</v>
      </c>
      <c r="M33" s="68" t="s">
        <v>309</v>
      </c>
      <c r="N33" s="68" t="s">
        <v>961</v>
      </c>
      <c r="O33" s="68" t="s">
        <v>7593</v>
      </c>
      <c r="P33" s="68" t="s">
        <v>7594</v>
      </c>
      <c r="Q33" s="68">
        <v>0</v>
      </c>
      <c r="R33" s="68" t="s">
        <v>257</v>
      </c>
      <c r="S33" s="68" t="s">
        <v>7595</v>
      </c>
      <c r="T33" s="188">
        <v>37970</v>
      </c>
      <c r="U33" s="175">
        <v>1750</v>
      </c>
      <c r="V33" s="186">
        <v>24660096</v>
      </c>
      <c r="W33" s="186">
        <v>252380670</v>
      </c>
      <c r="X33" s="187">
        <v>44469</v>
      </c>
      <c r="Y33" s="80" t="s">
        <v>6489</v>
      </c>
      <c r="Z33" s="80" t="s">
        <v>6490</v>
      </c>
      <c r="AA33" s="175" t="s">
        <v>6512</v>
      </c>
    </row>
    <row r="34" spans="2:27" ht="15.75" customHeight="1" x14ac:dyDescent="0.2">
      <c r="B34" s="68" t="s">
        <v>7590</v>
      </c>
      <c r="C34" s="68">
        <v>817951724</v>
      </c>
      <c r="D34" s="68" t="s">
        <v>224</v>
      </c>
      <c r="E34" s="68" t="s">
        <v>344</v>
      </c>
      <c r="F34" s="68" t="s">
        <v>26</v>
      </c>
      <c r="G34" s="68" t="s">
        <v>226</v>
      </c>
      <c r="H34" s="68" t="s">
        <v>28</v>
      </c>
      <c r="I34" s="68">
        <v>0</v>
      </c>
      <c r="J34" s="68">
        <v>0</v>
      </c>
      <c r="K34" s="68" t="s">
        <v>7591</v>
      </c>
      <c r="L34" s="68" t="s">
        <v>7592</v>
      </c>
      <c r="M34" s="68" t="s">
        <v>309</v>
      </c>
      <c r="N34" s="68" t="s">
        <v>961</v>
      </c>
      <c r="O34" s="68" t="s">
        <v>7593</v>
      </c>
      <c r="P34" s="68" t="s">
        <v>7594</v>
      </c>
      <c r="Q34" s="68">
        <v>0</v>
      </c>
      <c r="R34" s="68" t="s">
        <v>257</v>
      </c>
      <c r="S34" s="68" t="s">
        <v>7595</v>
      </c>
      <c r="T34" s="188">
        <v>37970</v>
      </c>
      <c r="U34" s="175">
        <v>1750</v>
      </c>
      <c r="V34" s="186">
        <v>8142797</v>
      </c>
      <c r="W34" s="186">
        <v>71100489</v>
      </c>
      <c r="X34" s="187">
        <v>44469</v>
      </c>
      <c r="Y34" s="80" t="s">
        <v>6489</v>
      </c>
      <c r="Z34" s="80" t="s">
        <v>6490</v>
      </c>
      <c r="AA34" s="175" t="s">
        <v>6513</v>
      </c>
    </row>
    <row r="35" spans="2:27" ht="15.75" customHeight="1" x14ac:dyDescent="0.2">
      <c r="B35" s="68" t="s">
        <v>7590</v>
      </c>
      <c r="C35" s="68">
        <v>817951724</v>
      </c>
      <c r="D35" s="68" t="s">
        <v>224</v>
      </c>
      <c r="E35" s="68" t="s">
        <v>344</v>
      </c>
      <c r="F35" s="68" t="s">
        <v>26</v>
      </c>
      <c r="G35" s="68" t="s">
        <v>226</v>
      </c>
      <c r="H35" s="68" t="s">
        <v>28</v>
      </c>
      <c r="I35" s="68">
        <v>0</v>
      </c>
      <c r="J35" s="68">
        <v>0</v>
      </c>
      <c r="K35" s="68" t="s">
        <v>7591</v>
      </c>
      <c r="L35" s="68" t="s">
        <v>7592</v>
      </c>
      <c r="M35" s="68" t="s">
        <v>309</v>
      </c>
      <c r="N35" s="68" t="s">
        <v>961</v>
      </c>
      <c r="O35" s="68" t="s">
        <v>7593</v>
      </c>
      <c r="P35" s="68" t="s">
        <v>7594</v>
      </c>
      <c r="Q35" s="68">
        <v>0</v>
      </c>
      <c r="R35" s="68" t="s">
        <v>257</v>
      </c>
      <c r="S35" s="68" t="s">
        <v>7595</v>
      </c>
      <c r="T35" s="188">
        <v>37970</v>
      </c>
      <c r="U35" s="175">
        <v>1750</v>
      </c>
      <c r="V35" s="186">
        <v>31595748</v>
      </c>
      <c r="W35" s="186">
        <v>249784148</v>
      </c>
      <c r="X35" s="187">
        <v>44469</v>
      </c>
      <c r="Y35" s="80" t="s">
        <v>6489</v>
      </c>
      <c r="Z35" s="80" t="s">
        <v>6490</v>
      </c>
      <c r="AA35" s="175" t="s">
        <v>6495</v>
      </c>
    </row>
    <row r="36" spans="2:27" ht="15.75" customHeight="1" x14ac:dyDescent="0.2">
      <c r="B36" s="68" t="s">
        <v>7590</v>
      </c>
      <c r="C36" s="68">
        <v>817951724</v>
      </c>
      <c r="D36" s="68" t="s">
        <v>224</v>
      </c>
      <c r="E36" s="68" t="s">
        <v>344</v>
      </c>
      <c r="F36" s="68" t="s">
        <v>26</v>
      </c>
      <c r="G36" s="68" t="s">
        <v>226</v>
      </c>
      <c r="H36" s="68" t="s">
        <v>28</v>
      </c>
      <c r="I36" s="68">
        <v>0</v>
      </c>
      <c r="J36" s="68">
        <v>0</v>
      </c>
      <c r="K36" s="68" t="s">
        <v>7591</v>
      </c>
      <c r="L36" s="68" t="s">
        <v>7592</v>
      </c>
      <c r="M36" s="68" t="s">
        <v>309</v>
      </c>
      <c r="N36" s="68" t="s">
        <v>961</v>
      </c>
      <c r="O36" s="68" t="s">
        <v>7593</v>
      </c>
      <c r="P36" s="68" t="s">
        <v>7594</v>
      </c>
      <c r="Q36" s="68">
        <v>0</v>
      </c>
      <c r="R36" s="68" t="s">
        <v>257</v>
      </c>
      <c r="S36" s="68" t="s">
        <v>7595</v>
      </c>
      <c r="T36" s="188">
        <v>37970</v>
      </c>
      <c r="U36" s="175">
        <v>1750</v>
      </c>
      <c r="V36" s="186">
        <v>22480410</v>
      </c>
      <c r="W36" s="186">
        <v>253760841</v>
      </c>
      <c r="X36" s="187">
        <v>44469</v>
      </c>
      <c r="Y36" s="80" t="s">
        <v>6489</v>
      </c>
      <c r="Z36" s="80" t="s">
        <v>6490</v>
      </c>
      <c r="AA36" s="175" t="s">
        <v>6514</v>
      </c>
    </row>
    <row r="37" spans="2:27" ht="15.75" customHeight="1" x14ac:dyDescent="0.2">
      <c r="B37" s="68" t="s">
        <v>7979</v>
      </c>
      <c r="C37" s="68">
        <v>700376001</v>
      </c>
      <c r="D37" s="68" t="s">
        <v>1375</v>
      </c>
      <c r="E37" s="68" t="s">
        <v>1549</v>
      </c>
      <c r="F37" s="68" t="s">
        <v>7980</v>
      </c>
      <c r="G37" s="68" t="s">
        <v>1550</v>
      </c>
      <c r="H37" s="68" t="s">
        <v>7981</v>
      </c>
      <c r="I37" s="68" t="s">
        <v>1551</v>
      </c>
      <c r="J37" s="68" t="s">
        <v>7982</v>
      </c>
      <c r="K37" s="68" t="s">
        <v>7983</v>
      </c>
      <c r="L37" s="68" t="s">
        <v>1552</v>
      </c>
      <c r="M37" s="68" t="s">
        <v>47</v>
      </c>
      <c r="N37" s="68" t="s">
        <v>739</v>
      </c>
      <c r="O37" s="68" t="s">
        <v>1553</v>
      </c>
      <c r="P37" s="68" t="s">
        <v>1554</v>
      </c>
      <c r="Q37" s="68">
        <v>0</v>
      </c>
      <c r="R37" s="68" t="s">
        <v>45</v>
      </c>
      <c r="S37" s="68" t="s">
        <v>7984</v>
      </c>
      <c r="T37" s="188">
        <v>37970</v>
      </c>
      <c r="U37" s="175">
        <v>1800</v>
      </c>
      <c r="V37" s="186">
        <v>13613256</v>
      </c>
      <c r="W37" s="186">
        <v>165997648</v>
      </c>
      <c r="X37" s="187">
        <v>44469</v>
      </c>
      <c r="Y37" s="80" t="s">
        <v>6489</v>
      </c>
      <c r="Z37" s="80" t="s">
        <v>6490</v>
      </c>
      <c r="AA37" s="175" t="s">
        <v>6515</v>
      </c>
    </row>
    <row r="38" spans="2:27" ht="15.75" customHeight="1" x14ac:dyDescent="0.2">
      <c r="B38" s="68" t="s">
        <v>7979</v>
      </c>
      <c r="C38" s="68">
        <v>700376001</v>
      </c>
      <c r="D38" s="68" t="s">
        <v>1375</v>
      </c>
      <c r="E38" s="68" t="s">
        <v>1549</v>
      </c>
      <c r="F38" s="68" t="s">
        <v>7980</v>
      </c>
      <c r="G38" s="68" t="s">
        <v>1550</v>
      </c>
      <c r="H38" s="68" t="s">
        <v>7981</v>
      </c>
      <c r="I38" s="68" t="s">
        <v>1551</v>
      </c>
      <c r="J38" s="68" t="s">
        <v>7982</v>
      </c>
      <c r="K38" s="68" t="s">
        <v>7983</v>
      </c>
      <c r="L38" s="68" t="s">
        <v>1552</v>
      </c>
      <c r="M38" s="68" t="s">
        <v>47</v>
      </c>
      <c r="N38" s="68" t="s">
        <v>739</v>
      </c>
      <c r="O38" s="68" t="s">
        <v>1553</v>
      </c>
      <c r="P38" s="68" t="s">
        <v>1554</v>
      </c>
      <c r="Q38" s="68">
        <v>0</v>
      </c>
      <c r="R38" s="68" t="s">
        <v>45</v>
      </c>
      <c r="S38" s="68" t="s">
        <v>7984</v>
      </c>
      <c r="T38" s="188">
        <v>37970</v>
      </c>
      <c r="U38" s="175">
        <v>1800</v>
      </c>
      <c r="V38" s="186">
        <v>69517303</v>
      </c>
      <c r="W38" s="186">
        <v>633906619</v>
      </c>
      <c r="X38" s="187">
        <v>44469</v>
      </c>
      <c r="Y38" s="80" t="s">
        <v>6489</v>
      </c>
      <c r="Z38" s="80" t="s">
        <v>6490</v>
      </c>
      <c r="AA38" s="175" t="s">
        <v>211</v>
      </c>
    </row>
    <row r="39" spans="2:27" ht="15.75" customHeight="1" x14ac:dyDescent="0.2">
      <c r="B39" s="68" t="s">
        <v>7979</v>
      </c>
      <c r="C39" s="68">
        <v>700376001</v>
      </c>
      <c r="D39" s="68" t="s">
        <v>1375</v>
      </c>
      <c r="E39" s="68" t="s">
        <v>1549</v>
      </c>
      <c r="F39" s="68" t="s">
        <v>7980</v>
      </c>
      <c r="G39" s="68" t="s">
        <v>1550</v>
      </c>
      <c r="H39" s="68" t="s">
        <v>7981</v>
      </c>
      <c r="I39" s="68" t="s">
        <v>1551</v>
      </c>
      <c r="J39" s="68" t="s">
        <v>7982</v>
      </c>
      <c r="K39" s="68" t="s">
        <v>7983</v>
      </c>
      <c r="L39" s="68" t="s">
        <v>1552</v>
      </c>
      <c r="M39" s="68" t="s">
        <v>47</v>
      </c>
      <c r="N39" s="68" t="s">
        <v>739</v>
      </c>
      <c r="O39" s="68" t="s">
        <v>1553</v>
      </c>
      <c r="P39" s="68" t="s">
        <v>1554</v>
      </c>
      <c r="Q39" s="68">
        <v>0</v>
      </c>
      <c r="R39" s="68" t="s">
        <v>45</v>
      </c>
      <c r="S39" s="68" t="s">
        <v>7984</v>
      </c>
      <c r="T39" s="188">
        <v>37970</v>
      </c>
      <c r="U39" s="175">
        <v>1800</v>
      </c>
      <c r="V39" s="186">
        <v>69571261</v>
      </c>
      <c r="W39" s="186">
        <v>296329115</v>
      </c>
      <c r="X39" s="187">
        <v>44469</v>
      </c>
      <c r="Y39" s="80" t="s">
        <v>6489</v>
      </c>
      <c r="Z39" s="80" t="s">
        <v>6490</v>
      </c>
      <c r="AA39" s="175" t="s">
        <v>6493</v>
      </c>
    </row>
    <row r="40" spans="2:27" ht="15.75" customHeight="1" x14ac:dyDescent="0.2">
      <c r="B40" s="68" t="s">
        <v>7979</v>
      </c>
      <c r="C40" s="68">
        <v>700376001</v>
      </c>
      <c r="D40" s="68" t="s">
        <v>1375</v>
      </c>
      <c r="E40" s="68" t="s">
        <v>1549</v>
      </c>
      <c r="F40" s="68" t="s">
        <v>7980</v>
      </c>
      <c r="G40" s="68" t="s">
        <v>1550</v>
      </c>
      <c r="H40" s="68" t="s">
        <v>7981</v>
      </c>
      <c r="I40" s="68" t="s">
        <v>1551</v>
      </c>
      <c r="J40" s="68" t="s">
        <v>7982</v>
      </c>
      <c r="K40" s="68" t="s">
        <v>7983</v>
      </c>
      <c r="L40" s="68" t="s">
        <v>1552</v>
      </c>
      <c r="M40" s="68" t="s">
        <v>47</v>
      </c>
      <c r="N40" s="68" t="s">
        <v>739</v>
      </c>
      <c r="O40" s="68" t="s">
        <v>1553</v>
      </c>
      <c r="P40" s="68" t="s">
        <v>1554</v>
      </c>
      <c r="Q40" s="68">
        <v>0</v>
      </c>
      <c r="R40" s="68" t="s">
        <v>45</v>
      </c>
      <c r="S40" s="68" t="s">
        <v>7984</v>
      </c>
      <c r="T40" s="188">
        <v>37970</v>
      </c>
      <c r="U40" s="175">
        <v>1800</v>
      </c>
      <c r="V40" s="186">
        <v>41027429</v>
      </c>
      <c r="W40" s="186">
        <v>525868613</v>
      </c>
      <c r="X40" s="187">
        <v>44469</v>
      </c>
      <c r="Y40" s="80" t="s">
        <v>6489</v>
      </c>
      <c r="Z40" s="80" t="s">
        <v>6490</v>
      </c>
      <c r="AA40" s="175" t="s">
        <v>6516</v>
      </c>
    </row>
    <row r="41" spans="2:27" ht="15.75" customHeight="1" x14ac:dyDescent="0.2">
      <c r="B41" s="68" t="s">
        <v>7979</v>
      </c>
      <c r="C41" s="68">
        <v>700376001</v>
      </c>
      <c r="D41" s="68" t="s">
        <v>1375</v>
      </c>
      <c r="E41" s="68" t="s">
        <v>1549</v>
      </c>
      <c r="F41" s="68" t="s">
        <v>7980</v>
      </c>
      <c r="G41" s="68" t="s">
        <v>1550</v>
      </c>
      <c r="H41" s="68" t="s">
        <v>7981</v>
      </c>
      <c r="I41" s="68" t="s">
        <v>1551</v>
      </c>
      <c r="J41" s="68" t="s">
        <v>7982</v>
      </c>
      <c r="K41" s="68" t="s">
        <v>7983</v>
      </c>
      <c r="L41" s="68" t="s">
        <v>1552</v>
      </c>
      <c r="M41" s="68" t="s">
        <v>47</v>
      </c>
      <c r="N41" s="68" t="s">
        <v>739</v>
      </c>
      <c r="O41" s="68" t="s">
        <v>1553</v>
      </c>
      <c r="P41" s="68" t="s">
        <v>1554</v>
      </c>
      <c r="Q41" s="68">
        <v>0</v>
      </c>
      <c r="R41" s="68" t="s">
        <v>45</v>
      </c>
      <c r="S41" s="68" t="s">
        <v>7984</v>
      </c>
      <c r="T41" s="188">
        <v>37970</v>
      </c>
      <c r="U41" s="175">
        <v>1800</v>
      </c>
      <c r="V41" s="186">
        <v>108361253</v>
      </c>
      <c r="W41" s="186">
        <v>585070473</v>
      </c>
      <c r="X41" s="187">
        <v>44469</v>
      </c>
      <c r="Y41" s="80" t="s">
        <v>6489</v>
      </c>
      <c r="Z41" s="80" t="s">
        <v>6490</v>
      </c>
      <c r="AA41" s="175" t="s">
        <v>6517</v>
      </c>
    </row>
    <row r="42" spans="2:27" ht="15.75" customHeight="1" x14ac:dyDescent="0.2">
      <c r="B42" s="68" t="s">
        <v>7979</v>
      </c>
      <c r="C42" s="68">
        <v>700376001</v>
      </c>
      <c r="D42" s="68" t="s">
        <v>1375</v>
      </c>
      <c r="E42" s="68" t="s">
        <v>1549</v>
      </c>
      <c r="F42" s="68" t="s">
        <v>7980</v>
      </c>
      <c r="G42" s="68" t="s">
        <v>1550</v>
      </c>
      <c r="H42" s="68" t="s">
        <v>7981</v>
      </c>
      <c r="I42" s="68" t="s">
        <v>1551</v>
      </c>
      <c r="J42" s="68" t="s">
        <v>7982</v>
      </c>
      <c r="K42" s="68" t="s">
        <v>7983</v>
      </c>
      <c r="L42" s="68" t="s">
        <v>1552</v>
      </c>
      <c r="M42" s="68" t="s">
        <v>47</v>
      </c>
      <c r="N42" s="68" t="s">
        <v>739</v>
      </c>
      <c r="O42" s="68" t="s">
        <v>1553</v>
      </c>
      <c r="P42" s="68" t="s">
        <v>1554</v>
      </c>
      <c r="Q42" s="68">
        <v>0</v>
      </c>
      <c r="R42" s="68" t="s">
        <v>45</v>
      </c>
      <c r="S42" s="68" t="s">
        <v>7984</v>
      </c>
      <c r="T42" s="188">
        <v>37970</v>
      </c>
      <c r="U42" s="175">
        <v>1800</v>
      </c>
      <c r="V42" s="186">
        <v>21170602</v>
      </c>
      <c r="W42" s="186">
        <v>200476244</v>
      </c>
      <c r="X42" s="187">
        <v>44469</v>
      </c>
      <c r="Y42" s="80" t="s">
        <v>6489</v>
      </c>
      <c r="Z42" s="80" t="s">
        <v>6490</v>
      </c>
      <c r="AA42" s="175" t="s">
        <v>6518</v>
      </c>
    </row>
    <row r="43" spans="2:27" ht="15.75" customHeight="1" x14ac:dyDescent="0.2">
      <c r="B43" s="68" t="s">
        <v>7979</v>
      </c>
      <c r="C43" s="68">
        <v>700376001</v>
      </c>
      <c r="D43" s="68" t="s">
        <v>1375</v>
      </c>
      <c r="E43" s="68" t="s">
        <v>1549</v>
      </c>
      <c r="F43" s="68" t="s">
        <v>7980</v>
      </c>
      <c r="G43" s="68" t="s">
        <v>1550</v>
      </c>
      <c r="H43" s="68" t="s">
        <v>7981</v>
      </c>
      <c r="I43" s="68" t="s">
        <v>1551</v>
      </c>
      <c r="J43" s="68" t="s">
        <v>7982</v>
      </c>
      <c r="K43" s="68" t="s">
        <v>7983</v>
      </c>
      <c r="L43" s="68" t="s">
        <v>1552</v>
      </c>
      <c r="M43" s="68" t="s">
        <v>47</v>
      </c>
      <c r="N43" s="68" t="s">
        <v>739</v>
      </c>
      <c r="O43" s="68" t="s">
        <v>1553</v>
      </c>
      <c r="P43" s="68" t="s">
        <v>1554</v>
      </c>
      <c r="Q43" s="68">
        <v>0</v>
      </c>
      <c r="R43" s="68" t="s">
        <v>45</v>
      </c>
      <c r="S43" s="68" t="s">
        <v>7984</v>
      </c>
      <c r="T43" s="188">
        <v>37970</v>
      </c>
      <c r="U43" s="175">
        <v>1800</v>
      </c>
      <c r="V43" s="186">
        <v>122921477</v>
      </c>
      <c r="W43" s="186">
        <v>535620723</v>
      </c>
      <c r="X43" s="187">
        <v>44469</v>
      </c>
      <c r="Y43" s="80" t="s">
        <v>6489</v>
      </c>
      <c r="Z43" s="80" t="s">
        <v>6490</v>
      </c>
      <c r="AA43" s="175" t="s">
        <v>6519</v>
      </c>
    </row>
    <row r="44" spans="2:27" ht="15.75" customHeight="1" x14ac:dyDescent="0.2">
      <c r="B44" s="68" t="s">
        <v>7979</v>
      </c>
      <c r="C44" s="68">
        <v>700376001</v>
      </c>
      <c r="D44" s="68" t="s">
        <v>1375</v>
      </c>
      <c r="E44" s="68" t="s">
        <v>1549</v>
      </c>
      <c r="F44" s="68" t="s">
        <v>7980</v>
      </c>
      <c r="G44" s="68" t="s">
        <v>1550</v>
      </c>
      <c r="H44" s="68" t="s">
        <v>7981</v>
      </c>
      <c r="I44" s="68" t="s">
        <v>1551</v>
      </c>
      <c r="J44" s="68" t="s">
        <v>7982</v>
      </c>
      <c r="K44" s="68" t="s">
        <v>7983</v>
      </c>
      <c r="L44" s="68" t="s">
        <v>1552</v>
      </c>
      <c r="M44" s="68" t="s">
        <v>47</v>
      </c>
      <c r="N44" s="68" t="s">
        <v>739</v>
      </c>
      <c r="O44" s="68" t="s">
        <v>1553</v>
      </c>
      <c r="P44" s="68" t="s">
        <v>1554</v>
      </c>
      <c r="Q44" s="68">
        <v>0</v>
      </c>
      <c r="R44" s="68" t="s">
        <v>45</v>
      </c>
      <c r="S44" s="68" t="s">
        <v>7984</v>
      </c>
      <c r="T44" s="188">
        <v>37970</v>
      </c>
      <c r="U44" s="175">
        <v>1800</v>
      </c>
      <c r="V44" s="186">
        <v>10628460</v>
      </c>
      <c r="W44" s="186">
        <v>75407760</v>
      </c>
      <c r="X44" s="187">
        <v>44469</v>
      </c>
      <c r="Y44" s="80" t="s">
        <v>6489</v>
      </c>
      <c r="Z44" s="80" t="s">
        <v>6490</v>
      </c>
      <c r="AA44" s="175" t="s">
        <v>6520</v>
      </c>
    </row>
    <row r="45" spans="2:27" ht="15.75" customHeight="1" x14ac:dyDescent="0.2">
      <c r="B45" s="68" t="s">
        <v>7979</v>
      </c>
      <c r="C45" s="68">
        <v>700376001</v>
      </c>
      <c r="D45" s="68" t="s">
        <v>1375</v>
      </c>
      <c r="E45" s="68" t="s">
        <v>1549</v>
      </c>
      <c r="F45" s="68" t="s">
        <v>7980</v>
      </c>
      <c r="G45" s="68" t="s">
        <v>1550</v>
      </c>
      <c r="H45" s="68" t="s">
        <v>7981</v>
      </c>
      <c r="I45" s="68" t="s">
        <v>1551</v>
      </c>
      <c r="J45" s="68" t="s">
        <v>7982</v>
      </c>
      <c r="K45" s="68" t="s">
        <v>7983</v>
      </c>
      <c r="L45" s="68" t="s">
        <v>1552</v>
      </c>
      <c r="M45" s="68" t="s">
        <v>47</v>
      </c>
      <c r="N45" s="68" t="s">
        <v>739</v>
      </c>
      <c r="O45" s="68" t="s">
        <v>1553</v>
      </c>
      <c r="P45" s="68" t="s">
        <v>1554</v>
      </c>
      <c r="Q45" s="68">
        <v>0</v>
      </c>
      <c r="R45" s="68" t="s">
        <v>45</v>
      </c>
      <c r="S45" s="68" t="s">
        <v>7984</v>
      </c>
      <c r="T45" s="188">
        <v>37970</v>
      </c>
      <c r="U45" s="175">
        <v>1800</v>
      </c>
      <c r="V45" s="186">
        <v>13708386</v>
      </c>
      <c r="W45" s="186">
        <v>157737806</v>
      </c>
      <c r="X45" s="187">
        <v>44469</v>
      </c>
      <c r="Y45" s="80" t="s">
        <v>6489</v>
      </c>
      <c r="Z45" s="80" t="s">
        <v>6490</v>
      </c>
      <c r="AA45" s="175" t="s">
        <v>148</v>
      </c>
    </row>
    <row r="46" spans="2:27" ht="15.75" customHeight="1" x14ac:dyDescent="0.2">
      <c r="B46" s="68" t="s">
        <v>7979</v>
      </c>
      <c r="C46" s="68">
        <v>700376001</v>
      </c>
      <c r="D46" s="68" t="s">
        <v>1375</v>
      </c>
      <c r="E46" s="68" t="s">
        <v>1549</v>
      </c>
      <c r="F46" s="68" t="s">
        <v>7980</v>
      </c>
      <c r="G46" s="68" t="s">
        <v>1550</v>
      </c>
      <c r="H46" s="68" t="s">
        <v>7981</v>
      </c>
      <c r="I46" s="68" t="s">
        <v>1551</v>
      </c>
      <c r="J46" s="68" t="s">
        <v>7982</v>
      </c>
      <c r="K46" s="68" t="s">
        <v>7983</v>
      </c>
      <c r="L46" s="68" t="s">
        <v>1552</v>
      </c>
      <c r="M46" s="68" t="s">
        <v>47</v>
      </c>
      <c r="N46" s="68" t="s">
        <v>739</v>
      </c>
      <c r="O46" s="68" t="s">
        <v>1553</v>
      </c>
      <c r="P46" s="68" t="s">
        <v>1554</v>
      </c>
      <c r="Q46" s="68">
        <v>0</v>
      </c>
      <c r="R46" s="68" t="s">
        <v>45</v>
      </c>
      <c r="S46" s="68" t="s">
        <v>7984</v>
      </c>
      <c r="T46" s="188">
        <v>37970</v>
      </c>
      <c r="U46" s="175">
        <v>1800</v>
      </c>
      <c r="V46" s="186">
        <v>19958231</v>
      </c>
      <c r="W46" s="186">
        <v>213555975</v>
      </c>
      <c r="X46" s="187">
        <v>44469</v>
      </c>
      <c r="Y46" s="80" t="s">
        <v>6489</v>
      </c>
      <c r="Z46" s="80" t="s">
        <v>6490</v>
      </c>
      <c r="AA46" s="175" t="s">
        <v>6521</v>
      </c>
    </row>
    <row r="47" spans="2:27" ht="15.75" customHeight="1" x14ac:dyDescent="0.2">
      <c r="B47" s="68" t="s">
        <v>7979</v>
      </c>
      <c r="C47" s="68">
        <v>700376001</v>
      </c>
      <c r="D47" s="68" t="s">
        <v>1375</v>
      </c>
      <c r="E47" s="68" t="s">
        <v>1549</v>
      </c>
      <c r="F47" s="68" t="s">
        <v>7980</v>
      </c>
      <c r="G47" s="68" t="s">
        <v>1550</v>
      </c>
      <c r="H47" s="68" t="s">
        <v>7981</v>
      </c>
      <c r="I47" s="68" t="s">
        <v>1551</v>
      </c>
      <c r="J47" s="68" t="s">
        <v>7982</v>
      </c>
      <c r="K47" s="68" t="s">
        <v>7983</v>
      </c>
      <c r="L47" s="68" t="s">
        <v>1552</v>
      </c>
      <c r="M47" s="68" t="s">
        <v>47</v>
      </c>
      <c r="N47" s="68" t="s">
        <v>739</v>
      </c>
      <c r="O47" s="68" t="s">
        <v>1553</v>
      </c>
      <c r="P47" s="68" t="s">
        <v>1554</v>
      </c>
      <c r="Q47" s="68">
        <v>0</v>
      </c>
      <c r="R47" s="68" t="s">
        <v>45</v>
      </c>
      <c r="S47" s="68" t="s">
        <v>7984</v>
      </c>
      <c r="T47" s="188">
        <v>37970</v>
      </c>
      <c r="U47" s="175">
        <v>1800</v>
      </c>
      <c r="V47" s="186">
        <v>14119560</v>
      </c>
      <c r="W47" s="186">
        <v>86680866</v>
      </c>
      <c r="X47" s="187">
        <v>44469</v>
      </c>
      <c r="Y47" s="80" t="s">
        <v>6489</v>
      </c>
      <c r="Z47" s="80" t="s">
        <v>6490</v>
      </c>
      <c r="AA47" s="175" t="s">
        <v>6522</v>
      </c>
    </row>
    <row r="48" spans="2:27" ht="15.75" customHeight="1" x14ac:dyDescent="0.2">
      <c r="B48" s="68" t="s">
        <v>7979</v>
      </c>
      <c r="C48" s="68">
        <v>700376001</v>
      </c>
      <c r="D48" s="68" t="s">
        <v>1375</v>
      </c>
      <c r="E48" s="68" t="s">
        <v>1549</v>
      </c>
      <c r="F48" s="68" t="s">
        <v>7980</v>
      </c>
      <c r="G48" s="68" t="s">
        <v>1550</v>
      </c>
      <c r="H48" s="68" t="s">
        <v>7981</v>
      </c>
      <c r="I48" s="68" t="s">
        <v>1551</v>
      </c>
      <c r="J48" s="68" t="s">
        <v>7982</v>
      </c>
      <c r="K48" s="68" t="s">
        <v>7983</v>
      </c>
      <c r="L48" s="68" t="s">
        <v>1552</v>
      </c>
      <c r="M48" s="68" t="s">
        <v>47</v>
      </c>
      <c r="N48" s="68" t="s">
        <v>739</v>
      </c>
      <c r="O48" s="68" t="s">
        <v>1553</v>
      </c>
      <c r="P48" s="68" t="s">
        <v>1554</v>
      </c>
      <c r="Q48" s="68">
        <v>0</v>
      </c>
      <c r="R48" s="68" t="s">
        <v>45</v>
      </c>
      <c r="S48" s="68" t="s">
        <v>7984</v>
      </c>
      <c r="T48" s="188">
        <v>37970</v>
      </c>
      <c r="U48" s="175">
        <v>1800</v>
      </c>
      <c r="V48" s="186">
        <v>1591942</v>
      </c>
      <c r="W48" s="186">
        <v>56277027</v>
      </c>
      <c r="X48" s="187">
        <v>44469</v>
      </c>
      <c r="Y48" s="80" t="s">
        <v>6489</v>
      </c>
      <c r="Z48" s="80" t="s">
        <v>6490</v>
      </c>
      <c r="AA48" s="175" t="s">
        <v>6523</v>
      </c>
    </row>
    <row r="49" spans="2:27" ht="15.75" customHeight="1" x14ac:dyDescent="0.2">
      <c r="B49" s="68" t="s">
        <v>7979</v>
      </c>
      <c r="C49" s="68">
        <v>700376001</v>
      </c>
      <c r="D49" s="68" t="s">
        <v>1375</v>
      </c>
      <c r="E49" s="68" t="s">
        <v>1549</v>
      </c>
      <c r="F49" s="68" t="s">
        <v>7980</v>
      </c>
      <c r="G49" s="68" t="s">
        <v>1550</v>
      </c>
      <c r="H49" s="68" t="s">
        <v>7981</v>
      </c>
      <c r="I49" s="68" t="s">
        <v>1551</v>
      </c>
      <c r="J49" s="68" t="s">
        <v>7982</v>
      </c>
      <c r="K49" s="68" t="s">
        <v>7983</v>
      </c>
      <c r="L49" s="68" t="s">
        <v>1552</v>
      </c>
      <c r="M49" s="68" t="s">
        <v>47</v>
      </c>
      <c r="N49" s="68" t="s">
        <v>739</v>
      </c>
      <c r="O49" s="68" t="s">
        <v>1553</v>
      </c>
      <c r="P49" s="68" t="s">
        <v>1554</v>
      </c>
      <c r="Q49" s="68">
        <v>0</v>
      </c>
      <c r="R49" s="68" t="s">
        <v>45</v>
      </c>
      <c r="S49" s="68" t="s">
        <v>7984</v>
      </c>
      <c r="T49" s="188">
        <v>37970</v>
      </c>
      <c r="U49" s="175">
        <v>1800</v>
      </c>
      <c r="V49" s="186">
        <v>30452736</v>
      </c>
      <c r="W49" s="186">
        <v>293991031</v>
      </c>
      <c r="X49" s="187">
        <v>44469</v>
      </c>
      <c r="Y49" s="80" t="s">
        <v>6489</v>
      </c>
      <c r="Z49" s="80" t="s">
        <v>6490</v>
      </c>
      <c r="AA49" s="175" t="s">
        <v>6524</v>
      </c>
    </row>
    <row r="50" spans="2:27" ht="15.75" customHeight="1" x14ac:dyDescent="0.2">
      <c r="B50" s="68" t="s">
        <v>7979</v>
      </c>
      <c r="C50" s="68">
        <v>700376001</v>
      </c>
      <c r="D50" s="68" t="s">
        <v>1375</v>
      </c>
      <c r="E50" s="68" t="s">
        <v>1549</v>
      </c>
      <c r="F50" s="68" t="s">
        <v>7980</v>
      </c>
      <c r="G50" s="68" t="s">
        <v>1550</v>
      </c>
      <c r="H50" s="68" t="s">
        <v>7981</v>
      </c>
      <c r="I50" s="68" t="s">
        <v>1551</v>
      </c>
      <c r="J50" s="68" t="s">
        <v>7982</v>
      </c>
      <c r="K50" s="68" t="s">
        <v>7983</v>
      </c>
      <c r="L50" s="68" t="s">
        <v>1552</v>
      </c>
      <c r="M50" s="68" t="s">
        <v>47</v>
      </c>
      <c r="N50" s="68" t="s">
        <v>739</v>
      </c>
      <c r="O50" s="68" t="s">
        <v>1553</v>
      </c>
      <c r="P50" s="68" t="s">
        <v>1554</v>
      </c>
      <c r="Q50" s="68">
        <v>0</v>
      </c>
      <c r="R50" s="68" t="s">
        <v>45</v>
      </c>
      <c r="S50" s="68" t="s">
        <v>7984</v>
      </c>
      <c r="T50" s="188">
        <v>37970</v>
      </c>
      <c r="U50" s="175">
        <v>1800</v>
      </c>
      <c r="V50" s="186">
        <v>50023584</v>
      </c>
      <c r="W50" s="186">
        <v>208726404</v>
      </c>
      <c r="X50" s="187">
        <v>44469</v>
      </c>
      <c r="Y50" s="80" t="s">
        <v>6489</v>
      </c>
      <c r="Z50" s="80" t="s">
        <v>6490</v>
      </c>
      <c r="AA50" s="175" t="s">
        <v>229</v>
      </c>
    </row>
    <row r="51" spans="2:27" ht="15.75" customHeight="1" x14ac:dyDescent="0.2">
      <c r="B51" s="68" t="s">
        <v>7979</v>
      </c>
      <c r="C51" s="68">
        <v>700376001</v>
      </c>
      <c r="D51" s="68" t="s">
        <v>1375</v>
      </c>
      <c r="E51" s="68" t="s">
        <v>1549</v>
      </c>
      <c r="F51" s="68" t="s">
        <v>7980</v>
      </c>
      <c r="G51" s="68" t="s">
        <v>1550</v>
      </c>
      <c r="H51" s="68" t="s">
        <v>7981</v>
      </c>
      <c r="I51" s="68" t="s">
        <v>1551</v>
      </c>
      <c r="J51" s="68" t="s">
        <v>7982</v>
      </c>
      <c r="K51" s="68" t="s">
        <v>7983</v>
      </c>
      <c r="L51" s="68" t="s">
        <v>1552</v>
      </c>
      <c r="M51" s="68" t="s">
        <v>47</v>
      </c>
      <c r="N51" s="68" t="s">
        <v>739</v>
      </c>
      <c r="O51" s="68" t="s">
        <v>1553</v>
      </c>
      <c r="P51" s="68" t="s">
        <v>1554</v>
      </c>
      <c r="Q51" s="68">
        <v>0</v>
      </c>
      <c r="R51" s="68" t="s">
        <v>45</v>
      </c>
      <c r="S51" s="68" t="s">
        <v>7984</v>
      </c>
      <c r="T51" s="188">
        <v>37970</v>
      </c>
      <c r="U51" s="175">
        <v>1800</v>
      </c>
      <c r="V51" s="186">
        <v>35081676</v>
      </c>
      <c r="W51" s="186">
        <v>270673340</v>
      </c>
      <c r="X51" s="187">
        <v>44469</v>
      </c>
      <c r="Y51" s="80" t="s">
        <v>6489</v>
      </c>
      <c r="Z51" s="80" t="s">
        <v>6490</v>
      </c>
      <c r="AA51" s="175" t="s">
        <v>6525</v>
      </c>
    </row>
    <row r="52" spans="2:27" ht="15.75" customHeight="1" x14ac:dyDescent="0.2">
      <c r="B52" s="68" t="s">
        <v>7979</v>
      </c>
      <c r="C52" s="68">
        <v>700376001</v>
      </c>
      <c r="D52" s="68" t="s">
        <v>1375</v>
      </c>
      <c r="E52" s="68" t="s">
        <v>1549</v>
      </c>
      <c r="F52" s="68" t="s">
        <v>7980</v>
      </c>
      <c r="G52" s="68" t="s">
        <v>1550</v>
      </c>
      <c r="H52" s="68" t="s">
        <v>7981</v>
      </c>
      <c r="I52" s="68" t="s">
        <v>1551</v>
      </c>
      <c r="J52" s="68" t="s">
        <v>7982</v>
      </c>
      <c r="K52" s="68" t="s">
        <v>7983</v>
      </c>
      <c r="L52" s="68" t="s">
        <v>1552</v>
      </c>
      <c r="M52" s="68" t="s">
        <v>47</v>
      </c>
      <c r="N52" s="68" t="s">
        <v>739</v>
      </c>
      <c r="O52" s="68" t="s">
        <v>1553</v>
      </c>
      <c r="P52" s="68" t="s">
        <v>1554</v>
      </c>
      <c r="Q52" s="68">
        <v>0</v>
      </c>
      <c r="R52" s="68" t="s">
        <v>45</v>
      </c>
      <c r="S52" s="68" t="s">
        <v>7984</v>
      </c>
      <c r="T52" s="188">
        <v>37970</v>
      </c>
      <c r="U52" s="175">
        <v>1800</v>
      </c>
      <c r="V52" s="186">
        <v>15048762</v>
      </c>
      <c r="W52" s="186">
        <v>179366569</v>
      </c>
      <c r="X52" s="187">
        <v>44469</v>
      </c>
      <c r="Y52" s="80" t="s">
        <v>6489</v>
      </c>
      <c r="Z52" s="80" t="s">
        <v>6490</v>
      </c>
      <c r="AA52" s="175" t="s">
        <v>6526</v>
      </c>
    </row>
    <row r="53" spans="2:27" ht="15.75" customHeight="1" x14ac:dyDescent="0.2">
      <c r="B53" s="68" t="s">
        <v>7979</v>
      </c>
      <c r="C53" s="68">
        <v>700376001</v>
      </c>
      <c r="D53" s="68" t="s">
        <v>1375</v>
      </c>
      <c r="E53" s="68" t="s">
        <v>1549</v>
      </c>
      <c r="F53" s="68" t="s">
        <v>7980</v>
      </c>
      <c r="G53" s="68" t="s">
        <v>1550</v>
      </c>
      <c r="H53" s="68" t="s">
        <v>7981</v>
      </c>
      <c r="I53" s="68" t="s">
        <v>1551</v>
      </c>
      <c r="J53" s="68" t="s">
        <v>7982</v>
      </c>
      <c r="K53" s="68" t="s">
        <v>7983</v>
      </c>
      <c r="L53" s="68" t="s">
        <v>1552</v>
      </c>
      <c r="M53" s="68" t="s">
        <v>47</v>
      </c>
      <c r="N53" s="68" t="s">
        <v>739</v>
      </c>
      <c r="O53" s="68" t="s">
        <v>1553</v>
      </c>
      <c r="P53" s="68" t="s">
        <v>1554</v>
      </c>
      <c r="Q53" s="68">
        <v>0</v>
      </c>
      <c r="R53" s="68" t="s">
        <v>45</v>
      </c>
      <c r="S53" s="68" t="s">
        <v>7984</v>
      </c>
      <c r="T53" s="188">
        <v>37970</v>
      </c>
      <c r="U53" s="175">
        <v>1800</v>
      </c>
      <c r="V53" s="186">
        <v>18438180</v>
      </c>
      <c r="W53" s="186">
        <v>38479680</v>
      </c>
      <c r="X53" s="187">
        <v>44469</v>
      </c>
      <c r="Y53" s="80" t="s">
        <v>6489</v>
      </c>
      <c r="Z53" s="80" t="s">
        <v>6490</v>
      </c>
      <c r="AA53" s="175" t="s">
        <v>65</v>
      </c>
    </row>
    <row r="54" spans="2:27" ht="15.75" customHeight="1" x14ac:dyDescent="0.2">
      <c r="B54" s="68" t="s">
        <v>7979</v>
      </c>
      <c r="C54" s="68">
        <v>700376001</v>
      </c>
      <c r="D54" s="68" t="s">
        <v>1375</v>
      </c>
      <c r="E54" s="68" t="s">
        <v>1549</v>
      </c>
      <c r="F54" s="68" t="s">
        <v>7980</v>
      </c>
      <c r="G54" s="68" t="s">
        <v>1550</v>
      </c>
      <c r="H54" s="68" t="s">
        <v>7981</v>
      </c>
      <c r="I54" s="68" t="s">
        <v>1551</v>
      </c>
      <c r="J54" s="68" t="s">
        <v>7982</v>
      </c>
      <c r="K54" s="68" t="s">
        <v>7983</v>
      </c>
      <c r="L54" s="68" t="s">
        <v>1552</v>
      </c>
      <c r="M54" s="68" t="s">
        <v>47</v>
      </c>
      <c r="N54" s="68" t="s">
        <v>739</v>
      </c>
      <c r="O54" s="68" t="s">
        <v>1553</v>
      </c>
      <c r="P54" s="68" t="s">
        <v>1554</v>
      </c>
      <c r="Q54" s="68">
        <v>0</v>
      </c>
      <c r="R54" s="68" t="s">
        <v>45</v>
      </c>
      <c r="S54" s="68" t="s">
        <v>7984</v>
      </c>
      <c r="T54" s="188">
        <v>37970</v>
      </c>
      <c r="U54" s="175">
        <v>1800</v>
      </c>
      <c r="V54" s="186">
        <v>49742750</v>
      </c>
      <c r="W54" s="186">
        <v>524895765</v>
      </c>
      <c r="X54" s="187">
        <v>44469</v>
      </c>
      <c r="Y54" s="80" t="s">
        <v>6489</v>
      </c>
      <c r="Z54" s="80" t="s">
        <v>6490</v>
      </c>
      <c r="AA54" s="175" t="s">
        <v>6502</v>
      </c>
    </row>
    <row r="55" spans="2:27" ht="15.75" customHeight="1" x14ac:dyDescent="0.2">
      <c r="B55" s="68" t="s">
        <v>7979</v>
      </c>
      <c r="C55" s="68">
        <v>700376001</v>
      </c>
      <c r="D55" s="68" t="s">
        <v>1375</v>
      </c>
      <c r="E55" s="68" t="s">
        <v>1549</v>
      </c>
      <c r="F55" s="68" t="s">
        <v>7980</v>
      </c>
      <c r="G55" s="68" t="s">
        <v>1550</v>
      </c>
      <c r="H55" s="68" t="s">
        <v>7981</v>
      </c>
      <c r="I55" s="68" t="s">
        <v>1551</v>
      </c>
      <c r="J55" s="68" t="s">
        <v>7982</v>
      </c>
      <c r="K55" s="68" t="s">
        <v>7983</v>
      </c>
      <c r="L55" s="68" t="s">
        <v>1552</v>
      </c>
      <c r="M55" s="68" t="s">
        <v>47</v>
      </c>
      <c r="N55" s="68" t="s">
        <v>739</v>
      </c>
      <c r="O55" s="68" t="s">
        <v>1553</v>
      </c>
      <c r="P55" s="68" t="s">
        <v>1554</v>
      </c>
      <c r="Q55" s="68">
        <v>0</v>
      </c>
      <c r="R55" s="68" t="s">
        <v>45</v>
      </c>
      <c r="S55" s="68" t="s">
        <v>7984</v>
      </c>
      <c r="T55" s="188">
        <v>37970</v>
      </c>
      <c r="U55" s="175">
        <v>1800</v>
      </c>
      <c r="V55" s="186">
        <v>30070010</v>
      </c>
      <c r="W55" s="186">
        <v>135491906</v>
      </c>
      <c r="X55" s="187">
        <v>44469</v>
      </c>
      <c r="Y55" s="80" t="s">
        <v>6489</v>
      </c>
      <c r="Z55" s="80" t="s">
        <v>6490</v>
      </c>
      <c r="AA55" s="175" t="s">
        <v>6527</v>
      </c>
    </row>
    <row r="56" spans="2:27" ht="15.75" customHeight="1" x14ac:dyDescent="0.2">
      <c r="B56" s="68" t="s">
        <v>7979</v>
      </c>
      <c r="C56" s="68">
        <v>700376001</v>
      </c>
      <c r="D56" s="68" t="s">
        <v>1375</v>
      </c>
      <c r="E56" s="68" t="s">
        <v>1549</v>
      </c>
      <c r="F56" s="68" t="s">
        <v>7980</v>
      </c>
      <c r="G56" s="68" t="s">
        <v>1550</v>
      </c>
      <c r="H56" s="68" t="s">
        <v>7981</v>
      </c>
      <c r="I56" s="68" t="s">
        <v>1551</v>
      </c>
      <c r="J56" s="68" t="s">
        <v>7982</v>
      </c>
      <c r="K56" s="68" t="s">
        <v>7983</v>
      </c>
      <c r="L56" s="68" t="s">
        <v>1552</v>
      </c>
      <c r="M56" s="68" t="s">
        <v>47</v>
      </c>
      <c r="N56" s="68" t="s">
        <v>739</v>
      </c>
      <c r="O56" s="68" t="s">
        <v>1553</v>
      </c>
      <c r="P56" s="68" t="s">
        <v>1554</v>
      </c>
      <c r="Q56" s="68">
        <v>0</v>
      </c>
      <c r="R56" s="68" t="s">
        <v>45</v>
      </c>
      <c r="S56" s="68" t="s">
        <v>7984</v>
      </c>
      <c r="T56" s="188">
        <v>37970</v>
      </c>
      <c r="U56" s="175">
        <v>1800</v>
      </c>
      <c r="V56" s="186">
        <v>16881408</v>
      </c>
      <c r="W56" s="186">
        <v>203768451</v>
      </c>
      <c r="X56" s="187">
        <v>44469</v>
      </c>
      <c r="Y56" s="80" t="s">
        <v>6489</v>
      </c>
      <c r="Z56" s="80" t="s">
        <v>6490</v>
      </c>
      <c r="AA56" s="175" t="s">
        <v>6528</v>
      </c>
    </row>
    <row r="57" spans="2:27" ht="15.75" customHeight="1" x14ac:dyDescent="0.2">
      <c r="B57" s="68" t="s">
        <v>7979</v>
      </c>
      <c r="C57" s="68">
        <v>700376001</v>
      </c>
      <c r="D57" s="68" t="s">
        <v>1375</v>
      </c>
      <c r="E57" s="68" t="s">
        <v>1549</v>
      </c>
      <c r="F57" s="68" t="s">
        <v>7980</v>
      </c>
      <c r="G57" s="68" t="s">
        <v>1550</v>
      </c>
      <c r="H57" s="68" t="s">
        <v>7981</v>
      </c>
      <c r="I57" s="68" t="s">
        <v>1551</v>
      </c>
      <c r="J57" s="68" t="s">
        <v>7982</v>
      </c>
      <c r="K57" s="68" t="s">
        <v>7983</v>
      </c>
      <c r="L57" s="68" t="s">
        <v>1552</v>
      </c>
      <c r="M57" s="68" t="s">
        <v>47</v>
      </c>
      <c r="N57" s="68" t="s">
        <v>739</v>
      </c>
      <c r="O57" s="68" t="s">
        <v>1553</v>
      </c>
      <c r="P57" s="68" t="s">
        <v>1554</v>
      </c>
      <c r="Q57" s="68">
        <v>0</v>
      </c>
      <c r="R57" s="68" t="s">
        <v>45</v>
      </c>
      <c r="S57" s="68" t="s">
        <v>7984</v>
      </c>
      <c r="T57" s="188">
        <v>37970</v>
      </c>
      <c r="U57" s="175">
        <v>1800</v>
      </c>
      <c r="V57" s="186">
        <v>148194868</v>
      </c>
      <c r="W57" s="186">
        <v>641940347</v>
      </c>
      <c r="X57" s="187">
        <v>44469</v>
      </c>
      <c r="Y57" s="80" t="s">
        <v>6489</v>
      </c>
      <c r="Z57" s="80" t="s">
        <v>6490</v>
      </c>
      <c r="AA57" s="175" t="s">
        <v>6529</v>
      </c>
    </row>
    <row r="58" spans="2:27" ht="15.75" customHeight="1" x14ac:dyDescent="0.2">
      <c r="B58" s="68" t="s">
        <v>7979</v>
      </c>
      <c r="C58" s="68">
        <v>700376001</v>
      </c>
      <c r="D58" s="68" t="s">
        <v>1375</v>
      </c>
      <c r="E58" s="68" t="s">
        <v>1549</v>
      </c>
      <c r="F58" s="68" t="s">
        <v>7980</v>
      </c>
      <c r="G58" s="68" t="s">
        <v>1550</v>
      </c>
      <c r="H58" s="68" t="s">
        <v>7981</v>
      </c>
      <c r="I58" s="68" t="s">
        <v>1551</v>
      </c>
      <c r="J58" s="68" t="s">
        <v>7982</v>
      </c>
      <c r="K58" s="68" t="s">
        <v>7983</v>
      </c>
      <c r="L58" s="68" t="s">
        <v>1552</v>
      </c>
      <c r="M58" s="68" t="s">
        <v>47</v>
      </c>
      <c r="N58" s="68" t="s">
        <v>739</v>
      </c>
      <c r="O58" s="68" t="s">
        <v>1553</v>
      </c>
      <c r="P58" s="68" t="s">
        <v>1554</v>
      </c>
      <c r="Q58" s="68">
        <v>0</v>
      </c>
      <c r="R58" s="68" t="s">
        <v>45</v>
      </c>
      <c r="S58" s="68" t="s">
        <v>7984</v>
      </c>
      <c r="T58" s="188">
        <v>37970</v>
      </c>
      <c r="U58" s="175">
        <v>1800</v>
      </c>
      <c r="V58" s="186">
        <v>24210132</v>
      </c>
      <c r="W58" s="186">
        <v>141930024</v>
      </c>
      <c r="X58" s="187">
        <v>44469</v>
      </c>
      <c r="Y58" s="80" t="s">
        <v>6489</v>
      </c>
      <c r="Z58" s="80" t="s">
        <v>6490</v>
      </c>
      <c r="AA58" s="175" t="s">
        <v>6530</v>
      </c>
    </row>
    <row r="59" spans="2:27" ht="15.75" customHeight="1" x14ac:dyDescent="0.2">
      <c r="B59" s="68" t="s">
        <v>7979</v>
      </c>
      <c r="C59" s="68">
        <v>700376001</v>
      </c>
      <c r="D59" s="68" t="s">
        <v>1375</v>
      </c>
      <c r="E59" s="68" t="s">
        <v>1549</v>
      </c>
      <c r="F59" s="68" t="s">
        <v>7980</v>
      </c>
      <c r="G59" s="68" t="s">
        <v>1550</v>
      </c>
      <c r="H59" s="68" t="s">
        <v>7981</v>
      </c>
      <c r="I59" s="68" t="s">
        <v>1551</v>
      </c>
      <c r="J59" s="68" t="s">
        <v>7982</v>
      </c>
      <c r="K59" s="68" t="s">
        <v>7983</v>
      </c>
      <c r="L59" s="68" t="s">
        <v>1552</v>
      </c>
      <c r="M59" s="68" t="s">
        <v>47</v>
      </c>
      <c r="N59" s="68" t="s">
        <v>739</v>
      </c>
      <c r="O59" s="68" t="s">
        <v>1553</v>
      </c>
      <c r="P59" s="68" t="s">
        <v>1554</v>
      </c>
      <c r="Q59" s="68">
        <v>0</v>
      </c>
      <c r="R59" s="68" t="s">
        <v>45</v>
      </c>
      <c r="S59" s="68" t="s">
        <v>7984</v>
      </c>
      <c r="T59" s="188">
        <v>37970</v>
      </c>
      <c r="U59" s="175">
        <v>1800</v>
      </c>
      <c r="V59" s="186">
        <v>10434751</v>
      </c>
      <c r="W59" s="186">
        <v>192797070</v>
      </c>
      <c r="X59" s="187">
        <v>44469</v>
      </c>
      <c r="Y59" s="80" t="s">
        <v>6489</v>
      </c>
      <c r="Z59" s="80" t="s">
        <v>6490</v>
      </c>
      <c r="AA59" s="175" t="s">
        <v>6491</v>
      </c>
    </row>
    <row r="60" spans="2:27" ht="15.75" customHeight="1" x14ac:dyDescent="0.2">
      <c r="B60" s="68" t="s">
        <v>7979</v>
      </c>
      <c r="C60" s="68">
        <v>700376001</v>
      </c>
      <c r="D60" s="68" t="s">
        <v>1375</v>
      </c>
      <c r="E60" s="68" t="s">
        <v>1549</v>
      </c>
      <c r="F60" s="68" t="s">
        <v>7980</v>
      </c>
      <c r="G60" s="68" t="s">
        <v>1550</v>
      </c>
      <c r="H60" s="68" t="s">
        <v>7981</v>
      </c>
      <c r="I60" s="68" t="s">
        <v>1551</v>
      </c>
      <c r="J60" s="68" t="s">
        <v>7982</v>
      </c>
      <c r="K60" s="68" t="s">
        <v>7983</v>
      </c>
      <c r="L60" s="68" t="s">
        <v>1552</v>
      </c>
      <c r="M60" s="68" t="s">
        <v>47</v>
      </c>
      <c r="N60" s="68" t="s">
        <v>739</v>
      </c>
      <c r="O60" s="68" t="s">
        <v>1553</v>
      </c>
      <c r="P60" s="68" t="s">
        <v>1554</v>
      </c>
      <c r="Q60" s="68">
        <v>0</v>
      </c>
      <c r="R60" s="68" t="s">
        <v>45</v>
      </c>
      <c r="S60" s="68" t="s">
        <v>7984</v>
      </c>
      <c r="T60" s="188">
        <v>37970</v>
      </c>
      <c r="U60" s="175">
        <v>1800</v>
      </c>
      <c r="V60" s="186">
        <v>21293692</v>
      </c>
      <c r="W60" s="186">
        <v>157829187</v>
      </c>
      <c r="X60" s="187">
        <v>44469</v>
      </c>
      <c r="Y60" s="80" t="s">
        <v>6489</v>
      </c>
      <c r="Z60" s="80" t="s">
        <v>6490</v>
      </c>
      <c r="AA60" s="175" t="s">
        <v>6531</v>
      </c>
    </row>
    <row r="61" spans="2:27" ht="15.75" customHeight="1" x14ac:dyDescent="0.2">
      <c r="B61" s="68" t="s">
        <v>7979</v>
      </c>
      <c r="C61" s="68">
        <v>700376001</v>
      </c>
      <c r="D61" s="68" t="s">
        <v>1375</v>
      </c>
      <c r="E61" s="68" t="s">
        <v>1549</v>
      </c>
      <c r="F61" s="68" t="s">
        <v>7980</v>
      </c>
      <c r="G61" s="68" t="s">
        <v>1550</v>
      </c>
      <c r="H61" s="68" t="s">
        <v>7981</v>
      </c>
      <c r="I61" s="68" t="s">
        <v>1551</v>
      </c>
      <c r="J61" s="68" t="s">
        <v>7982</v>
      </c>
      <c r="K61" s="68" t="s">
        <v>7983</v>
      </c>
      <c r="L61" s="68" t="s">
        <v>1552</v>
      </c>
      <c r="M61" s="68" t="s">
        <v>47</v>
      </c>
      <c r="N61" s="68" t="s">
        <v>739</v>
      </c>
      <c r="O61" s="68" t="s">
        <v>1553</v>
      </c>
      <c r="P61" s="68" t="s">
        <v>1554</v>
      </c>
      <c r="Q61" s="68">
        <v>0</v>
      </c>
      <c r="R61" s="68" t="s">
        <v>45</v>
      </c>
      <c r="S61" s="68" t="s">
        <v>7984</v>
      </c>
      <c r="T61" s="188">
        <v>37970</v>
      </c>
      <c r="U61" s="175">
        <v>1800</v>
      </c>
      <c r="V61" s="186">
        <v>11423655</v>
      </c>
      <c r="W61" s="186">
        <v>134799093</v>
      </c>
      <c r="X61" s="187">
        <v>44469</v>
      </c>
      <c r="Y61" s="80" t="s">
        <v>6489</v>
      </c>
      <c r="Z61" s="80" t="s">
        <v>6490</v>
      </c>
      <c r="AA61" s="175" t="s">
        <v>6532</v>
      </c>
    </row>
    <row r="62" spans="2:27" ht="15.75" customHeight="1" x14ac:dyDescent="0.2">
      <c r="B62" s="68" t="s">
        <v>7979</v>
      </c>
      <c r="C62" s="68">
        <v>700376001</v>
      </c>
      <c r="D62" s="68" t="s">
        <v>1375</v>
      </c>
      <c r="E62" s="68" t="s">
        <v>1549</v>
      </c>
      <c r="F62" s="68" t="s">
        <v>7980</v>
      </c>
      <c r="G62" s="68" t="s">
        <v>1550</v>
      </c>
      <c r="H62" s="68" t="s">
        <v>7981</v>
      </c>
      <c r="I62" s="68" t="s">
        <v>1551</v>
      </c>
      <c r="J62" s="68" t="s">
        <v>7982</v>
      </c>
      <c r="K62" s="68" t="s">
        <v>7983</v>
      </c>
      <c r="L62" s="68" t="s">
        <v>1552</v>
      </c>
      <c r="M62" s="68" t="s">
        <v>47</v>
      </c>
      <c r="N62" s="68" t="s">
        <v>739</v>
      </c>
      <c r="O62" s="68" t="s">
        <v>1553</v>
      </c>
      <c r="P62" s="68" t="s">
        <v>1554</v>
      </c>
      <c r="Q62" s="68">
        <v>0</v>
      </c>
      <c r="R62" s="68" t="s">
        <v>45</v>
      </c>
      <c r="S62" s="68" t="s">
        <v>7984</v>
      </c>
      <c r="T62" s="188">
        <v>37970</v>
      </c>
      <c r="U62" s="175">
        <v>1800</v>
      </c>
      <c r="V62" s="186">
        <v>75356040</v>
      </c>
      <c r="W62" s="186">
        <v>385758792</v>
      </c>
      <c r="X62" s="187">
        <v>44469</v>
      </c>
      <c r="Y62" s="80" t="s">
        <v>6489</v>
      </c>
      <c r="Z62" s="80" t="s">
        <v>6490</v>
      </c>
      <c r="AA62" s="175" t="s">
        <v>7478</v>
      </c>
    </row>
    <row r="63" spans="2:27" ht="15.75" customHeight="1" x14ac:dyDescent="0.2">
      <c r="B63" s="68" t="s">
        <v>7979</v>
      </c>
      <c r="C63" s="68">
        <v>700376001</v>
      </c>
      <c r="D63" s="68" t="s">
        <v>1375</v>
      </c>
      <c r="E63" s="68" t="s">
        <v>1549</v>
      </c>
      <c r="F63" s="68" t="s">
        <v>7980</v>
      </c>
      <c r="G63" s="68" t="s">
        <v>1550</v>
      </c>
      <c r="H63" s="68" t="s">
        <v>7981</v>
      </c>
      <c r="I63" s="68" t="s">
        <v>1551</v>
      </c>
      <c r="J63" s="68" t="s">
        <v>7982</v>
      </c>
      <c r="K63" s="68" t="s">
        <v>7983</v>
      </c>
      <c r="L63" s="68" t="s">
        <v>1552</v>
      </c>
      <c r="M63" s="68" t="s">
        <v>47</v>
      </c>
      <c r="N63" s="68" t="s">
        <v>739</v>
      </c>
      <c r="O63" s="68" t="s">
        <v>1553</v>
      </c>
      <c r="P63" s="68" t="s">
        <v>1554</v>
      </c>
      <c r="Q63" s="68">
        <v>0</v>
      </c>
      <c r="R63" s="68" t="s">
        <v>45</v>
      </c>
      <c r="S63" s="68" t="s">
        <v>7984</v>
      </c>
      <c r="T63" s="188">
        <v>37970</v>
      </c>
      <c r="U63" s="175">
        <v>1800</v>
      </c>
      <c r="V63" s="186">
        <v>55642100</v>
      </c>
      <c r="W63" s="186">
        <v>243899452</v>
      </c>
      <c r="X63" s="187">
        <v>44469</v>
      </c>
      <c r="Y63" s="80" t="s">
        <v>6489</v>
      </c>
      <c r="Z63" s="80" t="s">
        <v>6490</v>
      </c>
      <c r="AA63" s="175" t="s">
        <v>6533</v>
      </c>
    </row>
    <row r="64" spans="2:27" ht="15.75" customHeight="1" x14ac:dyDescent="0.2">
      <c r="B64" s="68" t="s">
        <v>7979</v>
      </c>
      <c r="C64" s="68">
        <v>700376001</v>
      </c>
      <c r="D64" s="68" t="s">
        <v>1375</v>
      </c>
      <c r="E64" s="68" t="s">
        <v>1549</v>
      </c>
      <c r="F64" s="68" t="s">
        <v>7980</v>
      </c>
      <c r="G64" s="68" t="s">
        <v>1550</v>
      </c>
      <c r="H64" s="68" t="s">
        <v>7981</v>
      </c>
      <c r="I64" s="68" t="s">
        <v>1551</v>
      </c>
      <c r="J64" s="68" t="s">
        <v>7982</v>
      </c>
      <c r="K64" s="68" t="s">
        <v>7983</v>
      </c>
      <c r="L64" s="68" t="s">
        <v>1552</v>
      </c>
      <c r="M64" s="68" t="s">
        <v>47</v>
      </c>
      <c r="N64" s="68" t="s">
        <v>739</v>
      </c>
      <c r="O64" s="68" t="s">
        <v>1553</v>
      </c>
      <c r="P64" s="68" t="s">
        <v>1554</v>
      </c>
      <c r="Q64" s="68">
        <v>0</v>
      </c>
      <c r="R64" s="68" t="s">
        <v>45</v>
      </c>
      <c r="S64" s="68" t="s">
        <v>7984</v>
      </c>
      <c r="T64" s="188">
        <v>37970</v>
      </c>
      <c r="U64" s="175">
        <v>1800</v>
      </c>
      <c r="V64" s="186">
        <v>20041500</v>
      </c>
      <c r="W64" s="186">
        <v>358357536</v>
      </c>
      <c r="X64" s="187">
        <v>44469</v>
      </c>
      <c r="Y64" s="80" t="s">
        <v>6489</v>
      </c>
      <c r="Z64" s="80" t="s">
        <v>6490</v>
      </c>
      <c r="AA64" s="175" t="s">
        <v>6534</v>
      </c>
    </row>
    <row r="65" spans="2:27" ht="15.75" customHeight="1" x14ac:dyDescent="0.2">
      <c r="B65" s="68" t="s">
        <v>7979</v>
      </c>
      <c r="C65" s="68">
        <v>700376001</v>
      </c>
      <c r="D65" s="68" t="s">
        <v>1375</v>
      </c>
      <c r="E65" s="68" t="s">
        <v>1549</v>
      </c>
      <c r="F65" s="68" t="s">
        <v>7980</v>
      </c>
      <c r="G65" s="68" t="s">
        <v>1550</v>
      </c>
      <c r="H65" s="68" t="s">
        <v>7981</v>
      </c>
      <c r="I65" s="68" t="s">
        <v>1551</v>
      </c>
      <c r="J65" s="68" t="s">
        <v>7982</v>
      </c>
      <c r="K65" s="68" t="s">
        <v>7983</v>
      </c>
      <c r="L65" s="68" t="s">
        <v>1552</v>
      </c>
      <c r="M65" s="68" t="s">
        <v>47</v>
      </c>
      <c r="N65" s="68" t="s">
        <v>739</v>
      </c>
      <c r="O65" s="68" t="s">
        <v>1553</v>
      </c>
      <c r="P65" s="68" t="s">
        <v>1554</v>
      </c>
      <c r="Q65" s="68">
        <v>0</v>
      </c>
      <c r="R65" s="68" t="s">
        <v>45</v>
      </c>
      <c r="S65" s="68" t="s">
        <v>7984</v>
      </c>
      <c r="T65" s="188">
        <v>37970</v>
      </c>
      <c r="U65" s="175">
        <v>1800</v>
      </c>
      <c r="V65" s="186">
        <v>74145544</v>
      </c>
      <c r="W65" s="186">
        <v>1204758305</v>
      </c>
      <c r="X65" s="187">
        <v>44469</v>
      </c>
      <c r="Y65" s="80" t="s">
        <v>6489</v>
      </c>
      <c r="Z65" s="80" t="s">
        <v>6490</v>
      </c>
      <c r="AA65" s="175" t="s">
        <v>6535</v>
      </c>
    </row>
    <row r="66" spans="2:27" ht="15.75" customHeight="1" x14ac:dyDescent="0.2">
      <c r="B66" s="68" t="s">
        <v>7979</v>
      </c>
      <c r="C66" s="68">
        <v>700376001</v>
      </c>
      <c r="D66" s="68" t="s">
        <v>1375</v>
      </c>
      <c r="E66" s="68" t="s">
        <v>1549</v>
      </c>
      <c r="F66" s="68" t="s">
        <v>7980</v>
      </c>
      <c r="G66" s="68" t="s">
        <v>1550</v>
      </c>
      <c r="H66" s="68" t="s">
        <v>7981</v>
      </c>
      <c r="I66" s="68" t="s">
        <v>1551</v>
      </c>
      <c r="J66" s="68" t="s">
        <v>7982</v>
      </c>
      <c r="K66" s="68" t="s">
        <v>7983</v>
      </c>
      <c r="L66" s="68" t="s">
        <v>1552</v>
      </c>
      <c r="M66" s="68" t="s">
        <v>47</v>
      </c>
      <c r="N66" s="68" t="s">
        <v>739</v>
      </c>
      <c r="O66" s="68" t="s">
        <v>1553</v>
      </c>
      <c r="P66" s="68" t="s">
        <v>1554</v>
      </c>
      <c r="Q66" s="68">
        <v>0</v>
      </c>
      <c r="R66" s="68" t="s">
        <v>45</v>
      </c>
      <c r="S66" s="68" t="s">
        <v>7984</v>
      </c>
      <c r="T66" s="188">
        <v>37970</v>
      </c>
      <c r="U66" s="175">
        <v>1800</v>
      </c>
      <c r="V66" s="186">
        <v>18277848</v>
      </c>
      <c r="W66" s="186">
        <v>18277848</v>
      </c>
      <c r="X66" s="187">
        <v>44469</v>
      </c>
      <c r="Y66" s="80" t="s">
        <v>6489</v>
      </c>
      <c r="Z66" s="80" t="s">
        <v>6490</v>
      </c>
      <c r="AA66" s="175" t="s">
        <v>6625</v>
      </c>
    </row>
    <row r="67" spans="2:27" ht="15.75" customHeight="1" x14ac:dyDescent="0.2">
      <c r="B67" s="68" t="s">
        <v>7979</v>
      </c>
      <c r="C67" s="68">
        <v>700376001</v>
      </c>
      <c r="D67" s="68" t="s">
        <v>1375</v>
      </c>
      <c r="E67" s="68" t="s">
        <v>1549</v>
      </c>
      <c r="F67" s="68" t="s">
        <v>7980</v>
      </c>
      <c r="G67" s="68" t="s">
        <v>1550</v>
      </c>
      <c r="H67" s="68" t="s">
        <v>7981</v>
      </c>
      <c r="I67" s="68" t="s">
        <v>1551</v>
      </c>
      <c r="J67" s="68" t="s">
        <v>7982</v>
      </c>
      <c r="K67" s="68" t="s">
        <v>7983</v>
      </c>
      <c r="L67" s="68" t="s">
        <v>1552</v>
      </c>
      <c r="M67" s="68" t="s">
        <v>47</v>
      </c>
      <c r="N67" s="68" t="s">
        <v>739</v>
      </c>
      <c r="O67" s="68" t="s">
        <v>1553</v>
      </c>
      <c r="P67" s="68" t="s">
        <v>1554</v>
      </c>
      <c r="Q67" s="68">
        <v>0</v>
      </c>
      <c r="R67" s="68" t="s">
        <v>45</v>
      </c>
      <c r="S67" s="68" t="s">
        <v>7984</v>
      </c>
      <c r="T67" s="188">
        <v>37970</v>
      </c>
      <c r="U67" s="175">
        <v>1800</v>
      </c>
      <c r="V67" s="186">
        <v>21896179</v>
      </c>
      <c r="W67" s="186">
        <v>249174405</v>
      </c>
      <c r="X67" s="187">
        <v>44469</v>
      </c>
      <c r="Y67" s="80" t="s">
        <v>6489</v>
      </c>
      <c r="Z67" s="80" t="s">
        <v>6490</v>
      </c>
      <c r="AA67" s="175" t="s">
        <v>6536</v>
      </c>
    </row>
    <row r="68" spans="2:27" ht="15.75" customHeight="1" x14ac:dyDescent="0.2">
      <c r="B68" s="68" t="s">
        <v>7979</v>
      </c>
      <c r="C68" s="68">
        <v>700376001</v>
      </c>
      <c r="D68" s="68" t="s">
        <v>1375</v>
      </c>
      <c r="E68" s="68" t="s">
        <v>1549</v>
      </c>
      <c r="F68" s="68" t="s">
        <v>7980</v>
      </c>
      <c r="G68" s="68" t="s">
        <v>1550</v>
      </c>
      <c r="H68" s="68" t="s">
        <v>7981</v>
      </c>
      <c r="I68" s="68" t="s">
        <v>1551</v>
      </c>
      <c r="J68" s="68" t="s">
        <v>7982</v>
      </c>
      <c r="K68" s="68" t="s">
        <v>7983</v>
      </c>
      <c r="L68" s="68" t="s">
        <v>1552</v>
      </c>
      <c r="M68" s="68" t="s">
        <v>47</v>
      </c>
      <c r="N68" s="68" t="s">
        <v>739</v>
      </c>
      <c r="O68" s="68" t="s">
        <v>1553</v>
      </c>
      <c r="P68" s="68" t="s">
        <v>1554</v>
      </c>
      <c r="Q68" s="68">
        <v>0</v>
      </c>
      <c r="R68" s="68" t="s">
        <v>45</v>
      </c>
      <c r="S68" s="68" t="s">
        <v>7984</v>
      </c>
      <c r="T68" s="188">
        <v>37970</v>
      </c>
      <c r="U68" s="175">
        <v>1800</v>
      </c>
      <c r="V68" s="186">
        <v>46315260</v>
      </c>
      <c r="W68" s="186">
        <v>286394328</v>
      </c>
      <c r="X68" s="187">
        <v>44469</v>
      </c>
      <c r="Y68" s="80" t="s">
        <v>6489</v>
      </c>
      <c r="Z68" s="80" t="s">
        <v>6490</v>
      </c>
      <c r="AA68" s="175" t="s">
        <v>6537</v>
      </c>
    </row>
    <row r="69" spans="2:27" ht="15.75" customHeight="1" x14ac:dyDescent="0.2">
      <c r="B69" s="68" t="s">
        <v>7979</v>
      </c>
      <c r="C69" s="68">
        <v>700376001</v>
      </c>
      <c r="D69" s="68" t="s">
        <v>1375</v>
      </c>
      <c r="E69" s="68" t="s">
        <v>1549</v>
      </c>
      <c r="F69" s="68" t="s">
        <v>7980</v>
      </c>
      <c r="G69" s="68" t="s">
        <v>1550</v>
      </c>
      <c r="H69" s="68" t="s">
        <v>7981</v>
      </c>
      <c r="I69" s="68" t="s">
        <v>1551</v>
      </c>
      <c r="J69" s="68" t="s">
        <v>7982</v>
      </c>
      <c r="K69" s="68" t="s">
        <v>7983</v>
      </c>
      <c r="L69" s="68" t="s">
        <v>1552</v>
      </c>
      <c r="M69" s="68" t="s">
        <v>47</v>
      </c>
      <c r="N69" s="68" t="s">
        <v>739</v>
      </c>
      <c r="O69" s="68" t="s">
        <v>1553</v>
      </c>
      <c r="P69" s="68" t="s">
        <v>1554</v>
      </c>
      <c r="Q69" s="68">
        <v>0</v>
      </c>
      <c r="R69" s="68" t="s">
        <v>45</v>
      </c>
      <c r="S69" s="68" t="s">
        <v>7984</v>
      </c>
      <c r="T69" s="188">
        <v>37970</v>
      </c>
      <c r="U69" s="175">
        <v>1800</v>
      </c>
      <c r="V69" s="186">
        <v>50183916</v>
      </c>
      <c r="W69" s="186">
        <v>246750948</v>
      </c>
      <c r="X69" s="187">
        <v>44469</v>
      </c>
      <c r="Y69" s="80" t="s">
        <v>6489</v>
      </c>
      <c r="Z69" s="80" t="s">
        <v>6490</v>
      </c>
      <c r="AA69" s="175" t="s">
        <v>6538</v>
      </c>
    </row>
    <row r="70" spans="2:27" ht="15.75" customHeight="1" x14ac:dyDescent="0.2">
      <c r="B70" s="68" t="s">
        <v>7979</v>
      </c>
      <c r="C70" s="68">
        <v>700376001</v>
      </c>
      <c r="D70" s="68" t="s">
        <v>1375</v>
      </c>
      <c r="E70" s="68" t="s">
        <v>1549</v>
      </c>
      <c r="F70" s="68" t="s">
        <v>7980</v>
      </c>
      <c r="G70" s="68" t="s">
        <v>1550</v>
      </c>
      <c r="H70" s="68" t="s">
        <v>7981</v>
      </c>
      <c r="I70" s="68" t="s">
        <v>1551</v>
      </c>
      <c r="J70" s="68" t="s">
        <v>7982</v>
      </c>
      <c r="K70" s="68" t="s">
        <v>7983</v>
      </c>
      <c r="L70" s="68" t="s">
        <v>1552</v>
      </c>
      <c r="M70" s="68" t="s">
        <v>47</v>
      </c>
      <c r="N70" s="68" t="s">
        <v>739</v>
      </c>
      <c r="O70" s="68" t="s">
        <v>1553</v>
      </c>
      <c r="P70" s="68" t="s">
        <v>1554</v>
      </c>
      <c r="Q70" s="68">
        <v>0</v>
      </c>
      <c r="R70" s="68" t="s">
        <v>45</v>
      </c>
      <c r="S70" s="68" t="s">
        <v>7984</v>
      </c>
      <c r="T70" s="188">
        <v>37970</v>
      </c>
      <c r="U70" s="175">
        <v>1800</v>
      </c>
      <c r="V70" s="186">
        <v>29008713</v>
      </c>
      <c r="W70" s="186">
        <v>137065106</v>
      </c>
      <c r="X70" s="187">
        <v>44469</v>
      </c>
      <c r="Y70" s="80" t="s">
        <v>6489</v>
      </c>
      <c r="Z70" s="80" t="s">
        <v>6490</v>
      </c>
      <c r="AA70" s="175" t="s">
        <v>6539</v>
      </c>
    </row>
    <row r="71" spans="2:27" ht="15.75" customHeight="1" x14ac:dyDescent="0.2">
      <c r="B71" s="68" t="s">
        <v>7979</v>
      </c>
      <c r="C71" s="68">
        <v>700376001</v>
      </c>
      <c r="D71" s="68" t="s">
        <v>1375</v>
      </c>
      <c r="E71" s="68" t="s">
        <v>1549</v>
      </c>
      <c r="F71" s="68" t="s">
        <v>7980</v>
      </c>
      <c r="G71" s="68" t="s">
        <v>1550</v>
      </c>
      <c r="H71" s="68" t="s">
        <v>7981</v>
      </c>
      <c r="I71" s="68" t="s">
        <v>1551</v>
      </c>
      <c r="J71" s="68" t="s">
        <v>7982</v>
      </c>
      <c r="K71" s="68" t="s">
        <v>7983</v>
      </c>
      <c r="L71" s="68" t="s">
        <v>1552</v>
      </c>
      <c r="M71" s="68" t="s">
        <v>47</v>
      </c>
      <c r="N71" s="68" t="s">
        <v>739</v>
      </c>
      <c r="O71" s="68" t="s">
        <v>1553</v>
      </c>
      <c r="P71" s="68" t="s">
        <v>1554</v>
      </c>
      <c r="Q71" s="68">
        <v>0</v>
      </c>
      <c r="R71" s="68" t="s">
        <v>45</v>
      </c>
      <c r="S71" s="68" t="s">
        <v>7984</v>
      </c>
      <c r="T71" s="188">
        <v>37970</v>
      </c>
      <c r="U71" s="175">
        <v>1800</v>
      </c>
      <c r="V71" s="186">
        <v>60574464</v>
      </c>
      <c r="W71" s="186">
        <v>311981751</v>
      </c>
      <c r="X71" s="187">
        <v>44469</v>
      </c>
      <c r="Y71" s="80" t="s">
        <v>6489</v>
      </c>
      <c r="Z71" s="80" t="s">
        <v>6490</v>
      </c>
      <c r="AA71" s="175" t="s">
        <v>6540</v>
      </c>
    </row>
    <row r="72" spans="2:27" ht="15.75" customHeight="1" x14ac:dyDescent="0.2">
      <c r="B72" s="68" t="s">
        <v>7979</v>
      </c>
      <c r="C72" s="68">
        <v>700376001</v>
      </c>
      <c r="D72" s="68" t="s">
        <v>1375</v>
      </c>
      <c r="E72" s="68" t="s">
        <v>1549</v>
      </c>
      <c r="F72" s="68" t="s">
        <v>7980</v>
      </c>
      <c r="G72" s="68" t="s">
        <v>1550</v>
      </c>
      <c r="H72" s="68" t="s">
        <v>7981</v>
      </c>
      <c r="I72" s="68" t="s">
        <v>1551</v>
      </c>
      <c r="J72" s="68" t="s">
        <v>7982</v>
      </c>
      <c r="K72" s="68" t="s">
        <v>7983</v>
      </c>
      <c r="L72" s="68" t="s">
        <v>1552</v>
      </c>
      <c r="M72" s="68" t="s">
        <v>47</v>
      </c>
      <c r="N72" s="68" t="s">
        <v>739</v>
      </c>
      <c r="O72" s="68" t="s">
        <v>1553</v>
      </c>
      <c r="P72" s="68" t="s">
        <v>1554</v>
      </c>
      <c r="Q72" s="68">
        <v>0</v>
      </c>
      <c r="R72" s="68" t="s">
        <v>45</v>
      </c>
      <c r="S72" s="68" t="s">
        <v>7984</v>
      </c>
      <c r="T72" s="188">
        <v>37970</v>
      </c>
      <c r="U72" s="175">
        <v>1800</v>
      </c>
      <c r="V72" s="186">
        <v>12124098</v>
      </c>
      <c r="W72" s="186">
        <v>84118338</v>
      </c>
      <c r="X72" s="187">
        <v>44469</v>
      </c>
      <c r="Y72" s="80" t="s">
        <v>6489</v>
      </c>
      <c r="Z72" s="80" t="s">
        <v>6490</v>
      </c>
      <c r="AA72" s="175" t="s">
        <v>6541</v>
      </c>
    </row>
    <row r="73" spans="2:27" ht="15.75" customHeight="1" x14ac:dyDescent="0.2">
      <c r="B73" s="68" t="s">
        <v>7979</v>
      </c>
      <c r="C73" s="68">
        <v>700376001</v>
      </c>
      <c r="D73" s="68" t="s">
        <v>1375</v>
      </c>
      <c r="E73" s="68" t="s">
        <v>1549</v>
      </c>
      <c r="F73" s="68" t="s">
        <v>7980</v>
      </c>
      <c r="G73" s="68" t="s">
        <v>1550</v>
      </c>
      <c r="H73" s="68" t="s">
        <v>7981</v>
      </c>
      <c r="I73" s="68" t="s">
        <v>1551</v>
      </c>
      <c r="J73" s="68" t="s">
        <v>7982</v>
      </c>
      <c r="K73" s="68" t="s">
        <v>7983</v>
      </c>
      <c r="L73" s="68" t="s">
        <v>1552</v>
      </c>
      <c r="M73" s="68" t="s">
        <v>47</v>
      </c>
      <c r="N73" s="68" t="s">
        <v>739</v>
      </c>
      <c r="O73" s="68" t="s">
        <v>1553</v>
      </c>
      <c r="P73" s="68" t="s">
        <v>1554</v>
      </c>
      <c r="Q73" s="68">
        <v>0</v>
      </c>
      <c r="R73" s="68" t="s">
        <v>45</v>
      </c>
      <c r="S73" s="68" t="s">
        <v>7984</v>
      </c>
      <c r="T73" s="188">
        <v>37970</v>
      </c>
      <c r="U73" s="175">
        <v>1800</v>
      </c>
      <c r="V73" s="186">
        <v>13676684</v>
      </c>
      <c r="W73" s="186">
        <v>168672813</v>
      </c>
      <c r="X73" s="187">
        <v>44469</v>
      </c>
      <c r="Y73" s="80" t="s">
        <v>6489</v>
      </c>
      <c r="Z73" s="80" t="s">
        <v>6490</v>
      </c>
      <c r="AA73" s="175" t="s">
        <v>6542</v>
      </c>
    </row>
    <row r="74" spans="2:27" ht="15.75" customHeight="1" x14ac:dyDescent="0.2">
      <c r="B74" s="68" t="s">
        <v>7979</v>
      </c>
      <c r="C74" s="68">
        <v>700376001</v>
      </c>
      <c r="D74" s="68" t="s">
        <v>1375</v>
      </c>
      <c r="E74" s="68" t="s">
        <v>1549</v>
      </c>
      <c r="F74" s="68" t="s">
        <v>7980</v>
      </c>
      <c r="G74" s="68" t="s">
        <v>1550</v>
      </c>
      <c r="H74" s="68" t="s">
        <v>7981</v>
      </c>
      <c r="I74" s="68" t="s">
        <v>1551</v>
      </c>
      <c r="J74" s="68" t="s">
        <v>7982</v>
      </c>
      <c r="K74" s="68" t="s">
        <v>7983</v>
      </c>
      <c r="L74" s="68" t="s">
        <v>1552</v>
      </c>
      <c r="M74" s="68" t="s">
        <v>47</v>
      </c>
      <c r="N74" s="68" t="s">
        <v>739</v>
      </c>
      <c r="O74" s="68" t="s">
        <v>1553</v>
      </c>
      <c r="P74" s="68" t="s">
        <v>1554</v>
      </c>
      <c r="Q74" s="68">
        <v>0</v>
      </c>
      <c r="R74" s="68" t="s">
        <v>45</v>
      </c>
      <c r="S74" s="68" t="s">
        <v>7984</v>
      </c>
      <c r="T74" s="188">
        <v>37970</v>
      </c>
      <c r="U74" s="175">
        <v>1800</v>
      </c>
      <c r="V74" s="186">
        <v>39922668</v>
      </c>
      <c r="W74" s="186">
        <v>303450072</v>
      </c>
      <c r="X74" s="187">
        <v>44469</v>
      </c>
      <c r="Y74" s="80" t="s">
        <v>6489</v>
      </c>
      <c r="Z74" s="80" t="s">
        <v>6490</v>
      </c>
      <c r="AA74" s="175" t="s">
        <v>6543</v>
      </c>
    </row>
    <row r="75" spans="2:27" ht="15.75" customHeight="1" x14ac:dyDescent="0.2">
      <c r="B75" s="68" t="s">
        <v>7979</v>
      </c>
      <c r="C75" s="68">
        <v>700376001</v>
      </c>
      <c r="D75" s="68" t="s">
        <v>1375</v>
      </c>
      <c r="E75" s="68" t="s">
        <v>1549</v>
      </c>
      <c r="F75" s="68" t="s">
        <v>7980</v>
      </c>
      <c r="G75" s="68" t="s">
        <v>1550</v>
      </c>
      <c r="H75" s="68" t="s">
        <v>7981</v>
      </c>
      <c r="I75" s="68" t="s">
        <v>1551</v>
      </c>
      <c r="J75" s="68" t="s">
        <v>7982</v>
      </c>
      <c r="K75" s="68" t="s">
        <v>7983</v>
      </c>
      <c r="L75" s="68" t="s">
        <v>1552</v>
      </c>
      <c r="M75" s="68" t="s">
        <v>47</v>
      </c>
      <c r="N75" s="68" t="s">
        <v>739</v>
      </c>
      <c r="O75" s="68" t="s">
        <v>1553</v>
      </c>
      <c r="P75" s="68" t="s">
        <v>1554</v>
      </c>
      <c r="Q75" s="68">
        <v>0</v>
      </c>
      <c r="R75" s="68" t="s">
        <v>45</v>
      </c>
      <c r="S75" s="68" t="s">
        <v>7984</v>
      </c>
      <c r="T75" s="188">
        <v>37970</v>
      </c>
      <c r="U75" s="175">
        <v>1800</v>
      </c>
      <c r="V75" s="186">
        <v>20103909</v>
      </c>
      <c r="W75" s="186">
        <v>20103909</v>
      </c>
      <c r="X75" s="187">
        <v>44469</v>
      </c>
      <c r="Y75" s="80" t="s">
        <v>6489</v>
      </c>
      <c r="Z75" s="80" t="s">
        <v>6490</v>
      </c>
      <c r="AA75" s="175" t="s">
        <v>5595</v>
      </c>
    </row>
    <row r="76" spans="2:27" ht="15.75" customHeight="1" x14ac:dyDescent="0.2">
      <c r="B76" s="68" t="s">
        <v>7979</v>
      </c>
      <c r="C76" s="68">
        <v>700376001</v>
      </c>
      <c r="D76" s="68" t="s">
        <v>1375</v>
      </c>
      <c r="E76" s="68" t="s">
        <v>1549</v>
      </c>
      <c r="F76" s="68" t="s">
        <v>7980</v>
      </c>
      <c r="G76" s="68" t="s">
        <v>1550</v>
      </c>
      <c r="H76" s="68" t="s">
        <v>7981</v>
      </c>
      <c r="I76" s="68" t="s">
        <v>1551</v>
      </c>
      <c r="J76" s="68" t="s">
        <v>7982</v>
      </c>
      <c r="K76" s="68" t="s">
        <v>7983</v>
      </c>
      <c r="L76" s="68" t="s">
        <v>1552</v>
      </c>
      <c r="M76" s="68" t="s">
        <v>47</v>
      </c>
      <c r="N76" s="68" t="s">
        <v>739</v>
      </c>
      <c r="O76" s="68" t="s">
        <v>1553</v>
      </c>
      <c r="P76" s="68" t="s">
        <v>1554</v>
      </c>
      <c r="Q76" s="68">
        <v>0</v>
      </c>
      <c r="R76" s="68" t="s">
        <v>45</v>
      </c>
      <c r="S76" s="68" t="s">
        <v>7984</v>
      </c>
      <c r="T76" s="188">
        <v>37970</v>
      </c>
      <c r="U76" s="175">
        <v>1800</v>
      </c>
      <c r="V76" s="186">
        <v>88182600</v>
      </c>
      <c r="W76" s="186">
        <v>540639504</v>
      </c>
      <c r="X76" s="187">
        <v>44469</v>
      </c>
      <c r="Y76" s="80" t="s">
        <v>6489</v>
      </c>
      <c r="Z76" s="80" t="s">
        <v>6490</v>
      </c>
      <c r="AA76" s="175" t="s">
        <v>6544</v>
      </c>
    </row>
    <row r="77" spans="2:27" ht="15.75" customHeight="1" x14ac:dyDescent="0.2">
      <c r="B77" s="68" t="s">
        <v>7979</v>
      </c>
      <c r="C77" s="68">
        <v>700376001</v>
      </c>
      <c r="D77" s="68" t="s">
        <v>1375</v>
      </c>
      <c r="E77" s="68" t="s">
        <v>1549</v>
      </c>
      <c r="F77" s="68" t="s">
        <v>7980</v>
      </c>
      <c r="G77" s="68" t="s">
        <v>1550</v>
      </c>
      <c r="H77" s="68" t="s">
        <v>7981</v>
      </c>
      <c r="I77" s="68" t="s">
        <v>1551</v>
      </c>
      <c r="J77" s="68" t="s">
        <v>7982</v>
      </c>
      <c r="K77" s="68" t="s">
        <v>7983</v>
      </c>
      <c r="L77" s="68" t="s">
        <v>1552</v>
      </c>
      <c r="M77" s="68" t="s">
        <v>47</v>
      </c>
      <c r="N77" s="68" t="s">
        <v>739</v>
      </c>
      <c r="O77" s="68" t="s">
        <v>1553</v>
      </c>
      <c r="P77" s="68" t="s">
        <v>1554</v>
      </c>
      <c r="Q77" s="68">
        <v>0</v>
      </c>
      <c r="R77" s="68" t="s">
        <v>45</v>
      </c>
      <c r="S77" s="68" t="s">
        <v>7984</v>
      </c>
      <c r="T77" s="188">
        <v>37970</v>
      </c>
      <c r="U77" s="175">
        <v>1800</v>
      </c>
      <c r="V77" s="186">
        <v>57343585</v>
      </c>
      <c r="W77" s="186">
        <v>308333581</v>
      </c>
      <c r="X77" s="187">
        <v>44469</v>
      </c>
      <c r="Y77" s="80" t="s">
        <v>6489</v>
      </c>
      <c r="Z77" s="80" t="s">
        <v>6490</v>
      </c>
      <c r="AA77" s="175" t="s">
        <v>181</v>
      </c>
    </row>
    <row r="78" spans="2:27" ht="15.75" customHeight="1" x14ac:dyDescent="0.2">
      <c r="B78" s="68" t="s">
        <v>7979</v>
      </c>
      <c r="C78" s="68">
        <v>700376001</v>
      </c>
      <c r="D78" s="68" t="s">
        <v>1375</v>
      </c>
      <c r="E78" s="68" t="s">
        <v>1549</v>
      </c>
      <c r="F78" s="68" t="s">
        <v>7980</v>
      </c>
      <c r="G78" s="68" t="s">
        <v>1550</v>
      </c>
      <c r="H78" s="68" t="s">
        <v>7981</v>
      </c>
      <c r="I78" s="68" t="s">
        <v>1551</v>
      </c>
      <c r="J78" s="68" t="s">
        <v>7982</v>
      </c>
      <c r="K78" s="68" t="s">
        <v>7983</v>
      </c>
      <c r="L78" s="68" t="s">
        <v>1552</v>
      </c>
      <c r="M78" s="68" t="s">
        <v>47</v>
      </c>
      <c r="N78" s="68" t="s">
        <v>739</v>
      </c>
      <c r="O78" s="68" t="s">
        <v>1553</v>
      </c>
      <c r="P78" s="68" t="s">
        <v>1554</v>
      </c>
      <c r="Q78" s="68">
        <v>0</v>
      </c>
      <c r="R78" s="68" t="s">
        <v>45</v>
      </c>
      <c r="S78" s="68" t="s">
        <v>7984</v>
      </c>
      <c r="T78" s="188">
        <v>37970</v>
      </c>
      <c r="U78" s="175">
        <v>1800</v>
      </c>
      <c r="V78" s="186">
        <v>31428204</v>
      </c>
      <c r="W78" s="186">
        <v>333231977</v>
      </c>
      <c r="X78" s="187">
        <v>44469</v>
      </c>
      <c r="Y78" s="80" t="s">
        <v>6489</v>
      </c>
      <c r="Z78" s="80" t="s">
        <v>6490</v>
      </c>
      <c r="AA78" s="175" t="s">
        <v>6545</v>
      </c>
    </row>
    <row r="79" spans="2:27" ht="15.75" customHeight="1" x14ac:dyDescent="0.2">
      <c r="B79" s="68" t="s">
        <v>7979</v>
      </c>
      <c r="C79" s="68">
        <v>700376001</v>
      </c>
      <c r="D79" s="68" t="s">
        <v>1375</v>
      </c>
      <c r="E79" s="68" t="s">
        <v>1549</v>
      </c>
      <c r="F79" s="68" t="s">
        <v>7980</v>
      </c>
      <c r="G79" s="68" t="s">
        <v>1550</v>
      </c>
      <c r="H79" s="68" t="s">
        <v>7981</v>
      </c>
      <c r="I79" s="68" t="s">
        <v>1551</v>
      </c>
      <c r="J79" s="68" t="s">
        <v>7982</v>
      </c>
      <c r="K79" s="68" t="s">
        <v>7983</v>
      </c>
      <c r="L79" s="68" t="s">
        <v>1552</v>
      </c>
      <c r="M79" s="68" t="s">
        <v>47</v>
      </c>
      <c r="N79" s="68" t="s">
        <v>739</v>
      </c>
      <c r="O79" s="68" t="s">
        <v>1553</v>
      </c>
      <c r="P79" s="68" t="s">
        <v>1554</v>
      </c>
      <c r="Q79" s="68">
        <v>0</v>
      </c>
      <c r="R79" s="68" t="s">
        <v>45</v>
      </c>
      <c r="S79" s="68" t="s">
        <v>7984</v>
      </c>
      <c r="T79" s="188">
        <v>37970</v>
      </c>
      <c r="U79" s="175">
        <v>1800</v>
      </c>
      <c r="V79" s="186">
        <v>31906068</v>
      </c>
      <c r="W79" s="186">
        <v>224304468</v>
      </c>
      <c r="X79" s="187">
        <v>44469</v>
      </c>
      <c r="Y79" s="80" t="s">
        <v>6489</v>
      </c>
      <c r="Z79" s="80" t="s">
        <v>6490</v>
      </c>
      <c r="AA79" s="175" t="s">
        <v>6498</v>
      </c>
    </row>
    <row r="80" spans="2:27" ht="15.75" customHeight="1" x14ac:dyDescent="0.2">
      <c r="B80" s="68" t="s">
        <v>7979</v>
      </c>
      <c r="C80" s="68">
        <v>700376001</v>
      </c>
      <c r="D80" s="68" t="s">
        <v>1375</v>
      </c>
      <c r="E80" s="68" t="s">
        <v>1549</v>
      </c>
      <c r="F80" s="68" t="s">
        <v>7980</v>
      </c>
      <c r="G80" s="68" t="s">
        <v>1550</v>
      </c>
      <c r="H80" s="68" t="s">
        <v>7981</v>
      </c>
      <c r="I80" s="68" t="s">
        <v>1551</v>
      </c>
      <c r="J80" s="68" t="s">
        <v>7982</v>
      </c>
      <c r="K80" s="68" t="s">
        <v>7983</v>
      </c>
      <c r="L80" s="68" t="s">
        <v>1552</v>
      </c>
      <c r="M80" s="68" t="s">
        <v>47</v>
      </c>
      <c r="N80" s="68" t="s">
        <v>739</v>
      </c>
      <c r="O80" s="68" t="s">
        <v>1553</v>
      </c>
      <c r="P80" s="68" t="s">
        <v>1554</v>
      </c>
      <c r="Q80" s="68">
        <v>0</v>
      </c>
      <c r="R80" s="68" t="s">
        <v>45</v>
      </c>
      <c r="S80" s="68" t="s">
        <v>7984</v>
      </c>
      <c r="T80" s="188">
        <v>37970</v>
      </c>
      <c r="U80" s="175">
        <v>1800</v>
      </c>
      <c r="V80" s="186">
        <v>57238524</v>
      </c>
      <c r="W80" s="186">
        <v>402607601</v>
      </c>
      <c r="X80" s="187">
        <v>44469</v>
      </c>
      <c r="Y80" s="80" t="s">
        <v>6489</v>
      </c>
      <c r="Z80" s="80" t="s">
        <v>6490</v>
      </c>
      <c r="AA80" s="175" t="s">
        <v>6546</v>
      </c>
    </row>
    <row r="81" spans="2:27" ht="15.75" customHeight="1" x14ac:dyDescent="0.2">
      <c r="B81" s="68" t="s">
        <v>7979</v>
      </c>
      <c r="C81" s="68">
        <v>700376001</v>
      </c>
      <c r="D81" s="68" t="s">
        <v>1375</v>
      </c>
      <c r="E81" s="68" t="s">
        <v>1549</v>
      </c>
      <c r="F81" s="68" t="s">
        <v>7980</v>
      </c>
      <c r="G81" s="68" t="s">
        <v>1550</v>
      </c>
      <c r="H81" s="68" t="s">
        <v>7981</v>
      </c>
      <c r="I81" s="68" t="s">
        <v>1551</v>
      </c>
      <c r="J81" s="68" t="s">
        <v>7982</v>
      </c>
      <c r="K81" s="68" t="s">
        <v>7983</v>
      </c>
      <c r="L81" s="68" t="s">
        <v>1552</v>
      </c>
      <c r="M81" s="68" t="s">
        <v>47</v>
      </c>
      <c r="N81" s="68" t="s">
        <v>739</v>
      </c>
      <c r="O81" s="68" t="s">
        <v>1553</v>
      </c>
      <c r="P81" s="68" t="s">
        <v>1554</v>
      </c>
      <c r="Q81" s="68">
        <v>0</v>
      </c>
      <c r="R81" s="68" t="s">
        <v>45</v>
      </c>
      <c r="S81" s="68" t="s">
        <v>7984</v>
      </c>
      <c r="T81" s="188">
        <v>37970</v>
      </c>
      <c r="U81" s="175">
        <v>1800</v>
      </c>
      <c r="V81" s="186">
        <v>16875307</v>
      </c>
      <c r="W81" s="186">
        <v>160904710</v>
      </c>
      <c r="X81" s="187">
        <v>44469</v>
      </c>
      <c r="Y81" s="80" t="s">
        <v>6489</v>
      </c>
      <c r="Z81" s="80" t="s">
        <v>6490</v>
      </c>
      <c r="AA81" s="175" t="s">
        <v>6547</v>
      </c>
    </row>
    <row r="82" spans="2:27" ht="15.75" customHeight="1" x14ac:dyDescent="0.2">
      <c r="B82" s="68" t="s">
        <v>8573</v>
      </c>
      <c r="C82" s="68">
        <v>700175006</v>
      </c>
      <c r="D82" s="68" t="s">
        <v>49</v>
      </c>
      <c r="E82" s="68" t="s">
        <v>3542</v>
      </c>
      <c r="F82" s="68" t="s">
        <v>6184</v>
      </c>
      <c r="G82" s="68" t="s">
        <v>3543</v>
      </c>
      <c r="H82" s="68" t="s">
        <v>6185</v>
      </c>
      <c r="I82" s="68" t="s">
        <v>1368</v>
      </c>
      <c r="J82" s="68" t="s">
        <v>6186</v>
      </c>
      <c r="K82" s="68" t="s">
        <v>6187</v>
      </c>
      <c r="L82" s="68" t="s">
        <v>3544</v>
      </c>
      <c r="M82" s="68" t="s">
        <v>47</v>
      </c>
      <c r="N82" s="68" t="s">
        <v>1239</v>
      </c>
      <c r="O82" s="68" t="s">
        <v>3546</v>
      </c>
      <c r="P82" s="68" t="s">
        <v>3545</v>
      </c>
      <c r="Q82" s="68">
        <v>0</v>
      </c>
      <c r="R82" s="68" t="s">
        <v>83</v>
      </c>
      <c r="S82" s="68" t="s">
        <v>6188</v>
      </c>
      <c r="T82" s="188">
        <v>37970</v>
      </c>
      <c r="U82" s="175">
        <v>1950</v>
      </c>
      <c r="V82" s="186">
        <v>94180508</v>
      </c>
      <c r="W82" s="186">
        <v>344117751</v>
      </c>
      <c r="X82" s="187">
        <v>44469</v>
      </c>
      <c r="Y82" s="80" t="s">
        <v>6489</v>
      </c>
      <c r="Z82" s="80" t="s">
        <v>6490</v>
      </c>
      <c r="AA82" s="175" t="s">
        <v>6548</v>
      </c>
    </row>
    <row r="83" spans="2:27" ht="15.75" customHeight="1" x14ac:dyDescent="0.2">
      <c r="B83" s="68" t="s">
        <v>7999</v>
      </c>
      <c r="C83" s="68">
        <v>702670004</v>
      </c>
      <c r="D83" s="68" t="s">
        <v>1363</v>
      </c>
      <c r="E83" s="68" t="s">
        <v>1597</v>
      </c>
      <c r="F83" s="68" t="s">
        <v>8000</v>
      </c>
      <c r="G83" s="68" t="s">
        <v>1598</v>
      </c>
      <c r="H83" s="68" t="s">
        <v>8001</v>
      </c>
      <c r="I83" s="68" t="s">
        <v>1599</v>
      </c>
      <c r="J83" s="68" t="s">
        <v>6315</v>
      </c>
      <c r="K83" s="68" t="s">
        <v>8002</v>
      </c>
      <c r="L83" s="68" t="s">
        <v>1600</v>
      </c>
      <c r="M83" s="68" t="s">
        <v>47</v>
      </c>
      <c r="N83" s="68" t="s">
        <v>1601</v>
      </c>
      <c r="O83" s="68" t="s">
        <v>1602</v>
      </c>
      <c r="P83" s="68" t="s">
        <v>1603</v>
      </c>
      <c r="Q83" s="68">
        <v>0</v>
      </c>
      <c r="R83" s="68">
        <v>93401</v>
      </c>
      <c r="S83" s="68" t="s">
        <v>8003</v>
      </c>
      <c r="T83" s="188">
        <v>37970</v>
      </c>
      <c r="U83" s="175">
        <v>2150</v>
      </c>
      <c r="V83" s="186">
        <v>44639798</v>
      </c>
      <c r="W83" s="186">
        <v>321731246</v>
      </c>
      <c r="X83" s="187">
        <v>44469</v>
      </c>
      <c r="Y83" s="80" t="s">
        <v>6489</v>
      </c>
      <c r="Z83" s="80" t="s">
        <v>6490</v>
      </c>
      <c r="AA83" s="175" t="s">
        <v>211</v>
      </c>
    </row>
    <row r="84" spans="2:27" ht="15.75" customHeight="1" x14ac:dyDescent="0.2">
      <c r="B84" s="68" t="s">
        <v>7999</v>
      </c>
      <c r="C84" s="68">
        <v>702670004</v>
      </c>
      <c r="D84" s="68" t="s">
        <v>1363</v>
      </c>
      <c r="E84" s="68" t="s">
        <v>1597</v>
      </c>
      <c r="F84" s="68" t="s">
        <v>8000</v>
      </c>
      <c r="G84" s="68" t="s">
        <v>1598</v>
      </c>
      <c r="H84" s="68" t="s">
        <v>8001</v>
      </c>
      <c r="I84" s="68" t="s">
        <v>1599</v>
      </c>
      <c r="J84" s="68" t="s">
        <v>6315</v>
      </c>
      <c r="K84" s="68" t="s">
        <v>8002</v>
      </c>
      <c r="L84" s="68" t="s">
        <v>1600</v>
      </c>
      <c r="M84" s="68" t="s">
        <v>47</v>
      </c>
      <c r="N84" s="68" t="s">
        <v>1601</v>
      </c>
      <c r="O84" s="68" t="s">
        <v>1602</v>
      </c>
      <c r="P84" s="68" t="s">
        <v>1603</v>
      </c>
      <c r="Q84" s="68">
        <v>0</v>
      </c>
      <c r="R84" s="68">
        <v>93401</v>
      </c>
      <c r="S84" s="68" t="s">
        <v>8003</v>
      </c>
      <c r="T84" s="188">
        <v>37970</v>
      </c>
      <c r="U84" s="175">
        <v>2150</v>
      </c>
      <c r="V84" s="186">
        <v>8891212</v>
      </c>
      <c r="W84" s="186">
        <v>77397278</v>
      </c>
      <c r="X84" s="187">
        <v>44469</v>
      </c>
      <c r="Y84" s="80" t="s">
        <v>6489</v>
      </c>
      <c r="Z84" s="80" t="s">
        <v>6490</v>
      </c>
      <c r="AA84" s="175" t="s">
        <v>6492</v>
      </c>
    </row>
    <row r="85" spans="2:27" ht="15.75" customHeight="1" x14ac:dyDescent="0.2">
      <c r="B85" s="68" t="s">
        <v>7999</v>
      </c>
      <c r="C85" s="68">
        <v>702670004</v>
      </c>
      <c r="D85" s="68" t="s">
        <v>1363</v>
      </c>
      <c r="E85" s="68" t="s">
        <v>1597</v>
      </c>
      <c r="F85" s="68" t="s">
        <v>8000</v>
      </c>
      <c r="G85" s="68" t="s">
        <v>1598</v>
      </c>
      <c r="H85" s="68" t="s">
        <v>8001</v>
      </c>
      <c r="I85" s="68" t="s">
        <v>1599</v>
      </c>
      <c r="J85" s="68" t="s">
        <v>6315</v>
      </c>
      <c r="K85" s="68" t="s">
        <v>8002</v>
      </c>
      <c r="L85" s="68" t="s">
        <v>1600</v>
      </c>
      <c r="M85" s="68" t="s">
        <v>47</v>
      </c>
      <c r="N85" s="68" t="s">
        <v>1601</v>
      </c>
      <c r="O85" s="68" t="s">
        <v>1602</v>
      </c>
      <c r="P85" s="68" t="s">
        <v>1603</v>
      </c>
      <c r="Q85" s="68">
        <v>0</v>
      </c>
      <c r="R85" s="68">
        <v>93401</v>
      </c>
      <c r="S85" s="68" t="s">
        <v>8003</v>
      </c>
      <c r="T85" s="188">
        <v>37970</v>
      </c>
      <c r="U85" s="175">
        <v>2150</v>
      </c>
      <c r="V85" s="186">
        <v>35861819</v>
      </c>
      <c r="W85" s="186">
        <v>306269318</v>
      </c>
      <c r="X85" s="187">
        <v>44469</v>
      </c>
      <c r="Y85" s="80" t="s">
        <v>6489</v>
      </c>
      <c r="Z85" s="80" t="s">
        <v>6490</v>
      </c>
      <c r="AA85" s="175" t="s">
        <v>6519</v>
      </c>
    </row>
    <row r="86" spans="2:27" ht="15.75" customHeight="1" x14ac:dyDescent="0.2">
      <c r="B86" s="68" t="s">
        <v>7999</v>
      </c>
      <c r="C86" s="68">
        <v>702670004</v>
      </c>
      <c r="D86" s="68" t="s">
        <v>1363</v>
      </c>
      <c r="E86" s="68" t="s">
        <v>1597</v>
      </c>
      <c r="F86" s="68" t="s">
        <v>8000</v>
      </c>
      <c r="G86" s="68" t="s">
        <v>1598</v>
      </c>
      <c r="H86" s="68" t="s">
        <v>8001</v>
      </c>
      <c r="I86" s="68" t="s">
        <v>1599</v>
      </c>
      <c r="J86" s="68" t="s">
        <v>6315</v>
      </c>
      <c r="K86" s="68" t="s">
        <v>8002</v>
      </c>
      <c r="L86" s="68" t="s">
        <v>1600</v>
      </c>
      <c r="M86" s="68" t="s">
        <v>47</v>
      </c>
      <c r="N86" s="68" t="s">
        <v>1601</v>
      </c>
      <c r="O86" s="68" t="s">
        <v>1602</v>
      </c>
      <c r="P86" s="68" t="s">
        <v>1603</v>
      </c>
      <c r="Q86" s="68">
        <v>0</v>
      </c>
      <c r="R86" s="68">
        <v>93401</v>
      </c>
      <c r="S86" s="68" t="s">
        <v>8003</v>
      </c>
      <c r="T86" s="188">
        <v>37970</v>
      </c>
      <c r="U86" s="175">
        <v>2150</v>
      </c>
      <c r="V86" s="186">
        <v>15998289</v>
      </c>
      <c r="W86" s="186">
        <v>128441018</v>
      </c>
      <c r="X86" s="187">
        <v>44469</v>
      </c>
      <c r="Y86" s="80" t="s">
        <v>6489</v>
      </c>
      <c r="Z86" s="80" t="s">
        <v>6490</v>
      </c>
      <c r="AA86" s="175" t="s">
        <v>6549</v>
      </c>
    </row>
    <row r="87" spans="2:27" ht="15.75" customHeight="1" x14ac:dyDescent="0.2">
      <c r="B87" s="68" t="s">
        <v>7999</v>
      </c>
      <c r="C87" s="68">
        <v>702670004</v>
      </c>
      <c r="D87" s="68" t="s">
        <v>1363</v>
      </c>
      <c r="E87" s="68" t="s">
        <v>1597</v>
      </c>
      <c r="F87" s="68" t="s">
        <v>8000</v>
      </c>
      <c r="G87" s="68" t="s">
        <v>1598</v>
      </c>
      <c r="H87" s="68" t="s">
        <v>8001</v>
      </c>
      <c r="I87" s="68" t="s">
        <v>1599</v>
      </c>
      <c r="J87" s="68" t="s">
        <v>6315</v>
      </c>
      <c r="K87" s="68" t="s">
        <v>8002</v>
      </c>
      <c r="L87" s="68" t="s">
        <v>1600</v>
      </c>
      <c r="M87" s="68" t="s">
        <v>47</v>
      </c>
      <c r="N87" s="68" t="s">
        <v>1601</v>
      </c>
      <c r="O87" s="68" t="s">
        <v>1602</v>
      </c>
      <c r="P87" s="68" t="s">
        <v>1603</v>
      </c>
      <c r="Q87" s="68">
        <v>0</v>
      </c>
      <c r="R87" s="68">
        <v>93401</v>
      </c>
      <c r="S87" s="68" t="s">
        <v>8003</v>
      </c>
      <c r="T87" s="188">
        <v>37970</v>
      </c>
      <c r="U87" s="175">
        <v>2150</v>
      </c>
      <c r="V87" s="186">
        <v>15450833</v>
      </c>
      <c r="W87" s="186">
        <v>155319517</v>
      </c>
      <c r="X87" s="187">
        <v>44469</v>
      </c>
      <c r="Y87" s="80" t="s">
        <v>6489</v>
      </c>
      <c r="Z87" s="80" t="s">
        <v>6490</v>
      </c>
      <c r="AA87" s="175" t="s">
        <v>6550</v>
      </c>
    </row>
    <row r="88" spans="2:27" ht="15.75" customHeight="1" x14ac:dyDescent="0.2">
      <c r="B88" s="68" t="s">
        <v>7999</v>
      </c>
      <c r="C88" s="68">
        <v>702670004</v>
      </c>
      <c r="D88" s="68" t="s">
        <v>1363</v>
      </c>
      <c r="E88" s="68" t="s">
        <v>1597</v>
      </c>
      <c r="F88" s="68" t="s">
        <v>8000</v>
      </c>
      <c r="G88" s="68" t="s">
        <v>1598</v>
      </c>
      <c r="H88" s="68" t="s">
        <v>8001</v>
      </c>
      <c r="I88" s="68" t="s">
        <v>1599</v>
      </c>
      <c r="J88" s="68" t="s">
        <v>6315</v>
      </c>
      <c r="K88" s="68" t="s">
        <v>8002</v>
      </c>
      <c r="L88" s="68" t="s">
        <v>1600</v>
      </c>
      <c r="M88" s="68" t="s">
        <v>47</v>
      </c>
      <c r="N88" s="68" t="s">
        <v>1601</v>
      </c>
      <c r="O88" s="68" t="s">
        <v>1602</v>
      </c>
      <c r="P88" s="68" t="s">
        <v>1603</v>
      </c>
      <c r="Q88" s="68">
        <v>0</v>
      </c>
      <c r="R88" s="68">
        <v>93401</v>
      </c>
      <c r="S88" s="68" t="s">
        <v>8003</v>
      </c>
      <c r="T88" s="188">
        <v>37970</v>
      </c>
      <c r="U88" s="175">
        <v>2150</v>
      </c>
      <c r="V88" s="186">
        <v>7904368</v>
      </c>
      <c r="W88" s="186">
        <v>55414255</v>
      </c>
      <c r="X88" s="187">
        <v>44469</v>
      </c>
      <c r="Y88" s="80" t="s">
        <v>6489</v>
      </c>
      <c r="Z88" s="80" t="s">
        <v>6490</v>
      </c>
      <c r="AA88" s="175" t="s">
        <v>6551</v>
      </c>
    </row>
    <row r="89" spans="2:27" ht="15.75" customHeight="1" x14ac:dyDescent="0.2">
      <c r="B89" s="68" t="s">
        <v>7999</v>
      </c>
      <c r="C89" s="68">
        <v>702670004</v>
      </c>
      <c r="D89" s="68" t="s">
        <v>1363</v>
      </c>
      <c r="E89" s="68" t="s">
        <v>1597</v>
      </c>
      <c r="F89" s="68" t="s">
        <v>8000</v>
      </c>
      <c r="G89" s="68" t="s">
        <v>1598</v>
      </c>
      <c r="H89" s="68" t="s">
        <v>8001</v>
      </c>
      <c r="I89" s="68" t="s">
        <v>1599</v>
      </c>
      <c r="J89" s="68" t="s">
        <v>6315</v>
      </c>
      <c r="K89" s="68" t="s">
        <v>8002</v>
      </c>
      <c r="L89" s="68" t="s">
        <v>1600</v>
      </c>
      <c r="M89" s="68" t="s">
        <v>47</v>
      </c>
      <c r="N89" s="68" t="s">
        <v>1601</v>
      </c>
      <c r="O89" s="68" t="s">
        <v>1602</v>
      </c>
      <c r="P89" s="68" t="s">
        <v>1603</v>
      </c>
      <c r="Q89" s="68">
        <v>0</v>
      </c>
      <c r="R89" s="68">
        <v>93401</v>
      </c>
      <c r="S89" s="68" t="s">
        <v>8003</v>
      </c>
      <c r="T89" s="188">
        <v>37970</v>
      </c>
      <c r="U89" s="175">
        <v>2150</v>
      </c>
      <c r="V89" s="186">
        <v>0</v>
      </c>
      <c r="W89" s="186">
        <v>28048937</v>
      </c>
      <c r="X89" s="187">
        <v>44469</v>
      </c>
      <c r="Y89" s="80" t="s">
        <v>6489</v>
      </c>
      <c r="Z89" s="80" t="s">
        <v>6490</v>
      </c>
      <c r="AA89" s="175" t="s">
        <v>6552</v>
      </c>
    </row>
    <row r="90" spans="2:27" ht="15.75" customHeight="1" x14ac:dyDescent="0.2">
      <c r="B90" s="68" t="s">
        <v>7999</v>
      </c>
      <c r="C90" s="68">
        <v>702670004</v>
      </c>
      <c r="D90" s="68" t="s">
        <v>1363</v>
      </c>
      <c r="E90" s="68" t="s">
        <v>1597</v>
      </c>
      <c r="F90" s="68" t="s">
        <v>8000</v>
      </c>
      <c r="G90" s="68" t="s">
        <v>1598</v>
      </c>
      <c r="H90" s="68" t="s">
        <v>8001</v>
      </c>
      <c r="I90" s="68" t="s">
        <v>1599</v>
      </c>
      <c r="J90" s="68" t="s">
        <v>6315</v>
      </c>
      <c r="K90" s="68" t="s">
        <v>8002</v>
      </c>
      <c r="L90" s="68" t="s">
        <v>1600</v>
      </c>
      <c r="M90" s="68" t="s">
        <v>47</v>
      </c>
      <c r="N90" s="68" t="s">
        <v>1601</v>
      </c>
      <c r="O90" s="68" t="s">
        <v>1602</v>
      </c>
      <c r="P90" s="68" t="s">
        <v>1603</v>
      </c>
      <c r="Q90" s="68">
        <v>0</v>
      </c>
      <c r="R90" s="68">
        <v>93401</v>
      </c>
      <c r="S90" s="68" t="s">
        <v>8003</v>
      </c>
      <c r="T90" s="188">
        <v>37970</v>
      </c>
      <c r="U90" s="175">
        <v>2150</v>
      </c>
      <c r="V90" s="186">
        <v>7001165</v>
      </c>
      <c r="W90" s="186">
        <v>56152012</v>
      </c>
      <c r="X90" s="187">
        <v>44469</v>
      </c>
      <c r="Y90" s="80" t="s">
        <v>6489</v>
      </c>
      <c r="Z90" s="80" t="s">
        <v>6490</v>
      </c>
      <c r="AA90" s="175" t="s">
        <v>6525</v>
      </c>
    </row>
    <row r="91" spans="2:27" ht="15.75" customHeight="1" x14ac:dyDescent="0.2">
      <c r="B91" s="68" t="s">
        <v>7999</v>
      </c>
      <c r="C91" s="68">
        <v>702670004</v>
      </c>
      <c r="D91" s="68" t="s">
        <v>1363</v>
      </c>
      <c r="E91" s="68" t="s">
        <v>1597</v>
      </c>
      <c r="F91" s="68" t="s">
        <v>8000</v>
      </c>
      <c r="G91" s="68" t="s">
        <v>1598</v>
      </c>
      <c r="H91" s="68" t="s">
        <v>8001</v>
      </c>
      <c r="I91" s="68" t="s">
        <v>1599</v>
      </c>
      <c r="J91" s="68" t="s">
        <v>6315</v>
      </c>
      <c r="K91" s="68" t="s">
        <v>8002</v>
      </c>
      <c r="L91" s="68" t="s">
        <v>1600</v>
      </c>
      <c r="M91" s="68" t="s">
        <v>47</v>
      </c>
      <c r="N91" s="68" t="s">
        <v>1601</v>
      </c>
      <c r="O91" s="68" t="s">
        <v>1602</v>
      </c>
      <c r="P91" s="68" t="s">
        <v>1603</v>
      </c>
      <c r="Q91" s="68">
        <v>0</v>
      </c>
      <c r="R91" s="68">
        <v>93401</v>
      </c>
      <c r="S91" s="68" t="s">
        <v>8003</v>
      </c>
      <c r="T91" s="188">
        <v>37970</v>
      </c>
      <c r="U91" s="175">
        <v>2150</v>
      </c>
      <c r="V91" s="186">
        <v>24867184</v>
      </c>
      <c r="W91" s="186">
        <v>268996182</v>
      </c>
      <c r="X91" s="187">
        <v>44469</v>
      </c>
      <c r="Y91" s="80" t="s">
        <v>6489</v>
      </c>
      <c r="Z91" s="80" t="s">
        <v>6490</v>
      </c>
      <c r="AA91" s="175" t="s">
        <v>6491</v>
      </c>
    </row>
    <row r="92" spans="2:27" ht="15.75" customHeight="1" x14ac:dyDescent="0.2">
      <c r="B92" s="68" t="s">
        <v>7999</v>
      </c>
      <c r="C92" s="68">
        <v>702670004</v>
      </c>
      <c r="D92" s="68" t="s">
        <v>1363</v>
      </c>
      <c r="E92" s="68" t="s">
        <v>1597</v>
      </c>
      <c r="F92" s="68" t="s">
        <v>8000</v>
      </c>
      <c r="G92" s="68" t="s">
        <v>1598</v>
      </c>
      <c r="H92" s="68" t="s">
        <v>8001</v>
      </c>
      <c r="I92" s="68" t="s">
        <v>1599</v>
      </c>
      <c r="J92" s="68" t="s">
        <v>6315</v>
      </c>
      <c r="K92" s="68" t="s">
        <v>8002</v>
      </c>
      <c r="L92" s="68" t="s">
        <v>1600</v>
      </c>
      <c r="M92" s="68" t="s">
        <v>47</v>
      </c>
      <c r="N92" s="68" t="s">
        <v>1601</v>
      </c>
      <c r="O92" s="68" t="s">
        <v>1602</v>
      </c>
      <c r="P92" s="68" t="s">
        <v>1603</v>
      </c>
      <c r="Q92" s="68">
        <v>0</v>
      </c>
      <c r="R92" s="68">
        <v>93401</v>
      </c>
      <c r="S92" s="68" t="s">
        <v>8003</v>
      </c>
      <c r="T92" s="188">
        <v>37970</v>
      </c>
      <c r="U92" s="175">
        <v>2150</v>
      </c>
      <c r="V92" s="186">
        <v>0</v>
      </c>
      <c r="W92" s="186">
        <v>11051075</v>
      </c>
      <c r="X92" s="187">
        <v>44469</v>
      </c>
      <c r="Y92" s="80" t="s">
        <v>6489</v>
      </c>
      <c r="Z92" s="80" t="s">
        <v>6490</v>
      </c>
      <c r="AA92" s="175" t="s">
        <v>6554</v>
      </c>
    </row>
    <row r="93" spans="2:27" ht="15.75" customHeight="1" x14ac:dyDescent="0.2">
      <c r="B93" s="68" t="s">
        <v>7999</v>
      </c>
      <c r="C93" s="68">
        <v>702670004</v>
      </c>
      <c r="D93" s="68" t="s">
        <v>1363</v>
      </c>
      <c r="E93" s="68" t="s">
        <v>1597</v>
      </c>
      <c r="F93" s="68" t="s">
        <v>8000</v>
      </c>
      <c r="G93" s="68" t="s">
        <v>1598</v>
      </c>
      <c r="H93" s="68" t="s">
        <v>8001</v>
      </c>
      <c r="I93" s="68" t="s">
        <v>1599</v>
      </c>
      <c r="J93" s="68" t="s">
        <v>6315</v>
      </c>
      <c r="K93" s="68" t="s">
        <v>8002</v>
      </c>
      <c r="L93" s="68" t="s">
        <v>1600</v>
      </c>
      <c r="M93" s="68" t="s">
        <v>47</v>
      </c>
      <c r="N93" s="68" t="s">
        <v>1601</v>
      </c>
      <c r="O93" s="68" t="s">
        <v>1602</v>
      </c>
      <c r="P93" s="68" t="s">
        <v>1603</v>
      </c>
      <c r="Q93" s="68">
        <v>0</v>
      </c>
      <c r="R93" s="68">
        <v>93401</v>
      </c>
      <c r="S93" s="68" t="s">
        <v>8003</v>
      </c>
      <c r="T93" s="188">
        <v>37970</v>
      </c>
      <c r="U93" s="175">
        <v>2150</v>
      </c>
      <c r="V93" s="186">
        <v>12024900</v>
      </c>
      <c r="W93" s="186">
        <v>98443848</v>
      </c>
      <c r="X93" s="187">
        <v>44469</v>
      </c>
      <c r="Y93" s="80" t="s">
        <v>6489</v>
      </c>
      <c r="Z93" s="80" t="s">
        <v>6490</v>
      </c>
      <c r="AA93" s="175" t="s">
        <v>70</v>
      </c>
    </row>
    <row r="94" spans="2:27" ht="15.75" customHeight="1" x14ac:dyDescent="0.2">
      <c r="B94" s="68" t="s">
        <v>7999</v>
      </c>
      <c r="C94" s="68">
        <v>702670004</v>
      </c>
      <c r="D94" s="68" t="s">
        <v>1363</v>
      </c>
      <c r="E94" s="68" t="s">
        <v>1597</v>
      </c>
      <c r="F94" s="68" t="s">
        <v>8000</v>
      </c>
      <c r="G94" s="68" t="s">
        <v>1598</v>
      </c>
      <c r="H94" s="68" t="s">
        <v>8001</v>
      </c>
      <c r="I94" s="68" t="s">
        <v>1599</v>
      </c>
      <c r="J94" s="68" t="s">
        <v>6315</v>
      </c>
      <c r="K94" s="68" t="s">
        <v>8002</v>
      </c>
      <c r="L94" s="68" t="s">
        <v>1600</v>
      </c>
      <c r="M94" s="68" t="s">
        <v>47</v>
      </c>
      <c r="N94" s="68" t="s">
        <v>1601</v>
      </c>
      <c r="O94" s="68" t="s">
        <v>1602</v>
      </c>
      <c r="P94" s="68" t="s">
        <v>1603</v>
      </c>
      <c r="Q94" s="68">
        <v>0</v>
      </c>
      <c r="R94" s="68">
        <v>93401</v>
      </c>
      <c r="S94" s="68" t="s">
        <v>8003</v>
      </c>
      <c r="T94" s="188">
        <v>37970</v>
      </c>
      <c r="U94" s="175">
        <v>2150</v>
      </c>
      <c r="V94" s="186">
        <v>16544432</v>
      </c>
      <c r="W94" s="186">
        <v>148631475</v>
      </c>
      <c r="X94" s="187">
        <v>44469</v>
      </c>
      <c r="Y94" s="80" t="s">
        <v>6489</v>
      </c>
      <c r="Z94" s="80" t="s">
        <v>6490</v>
      </c>
      <c r="AA94" s="175" t="s">
        <v>6535</v>
      </c>
    </row>
    <row r="95" spans="2:27" ht="15.75" customHeight="1" x14ac:dyDescent="0.2">
      <c r="B95" s="68" t="s">
        <v>7999</v>
      </c>
      <c r="C95" s="68">
        <v>702670004</v>
      </c>
      <c r="D95" s="68" t="s">
        <v>1363</v>
      </c>
      <c r="E95" s="68" t="s">
        <v>1597</v>
      </c>
      <c r="F95" s="68" t="s">
        <v>8000</v>
      </c>
      <c r="G95" s="68" t="s">
        <v>1598</v>
      </c>
      <c r="H95" s="68" t="s">
        <v>8001</v>
      </c>
      <c r="I95" s="68" t="s">
        <v>1599</v>
      </c>
      <c r="J95" s="68" t="s">
        <v>6315</v>
      </c>
      <c r="K95" s="68" t="s">
        <v>8002</v>
      </c>
      <c r="L95" s="68" t="s">
        <v>1600</v>
      </c>
      <c r="M95" s="68" t="s">
        <v>47</v>
      </c>
      <c r="N95" s="68" t="s">
        <v>1601</v>
      </c>
      <c r="O95" s="68" t="s">
        <v>1602</v>
      </c>
      <c r="P95" s="68" t="s">
        <v>1603</v>
      </c>
      <c r="Q95" s="68">
        <v>0</v>
      </c>
      <c r="R95" s="68">
        <v>93401</v>
      </c>
      <c r="S95" s="68" t="s">
        <v>8003</v>
      </c>
      <c r="T95" s="188">
        <v>37970</v>
      </c>
      <c r="U95" s="175">
        <v>2150</v>
      </c>
      <c r="V95" s="186">
        <v>16120477</v>
      </c>
      <c r="W95" s="186">
        <v>172992047</v>
      </c>
      <c r="X95" s="187">
        <v>44469</v>
      </c>
      <c r="Y95" s="80" t="s">
        <v>6489</v>
      </c>
      <c r="Z95" s="80" t="s">
        <v>6490</v>
      </c>
      <c r="AA95" s="175" t="s">
        <v>6555</v>
      </c>
    </row>
    <row r="96" spans="2:27" ht="15.75" customHeight="1" x14ac:dyDescent="0.2">
      <c r="B96" s="68" t="s">
        <v>7999</v>
      </c>
      <c r="C96" s="68">
        <v>702670004</v>
      </c>
      <c r="D96" s="68" t="s">
        <v>1363</v>
      </c>
      <c r="E96" s="68" t="s">
        <v>1597</v>
      </c>
      <c r="F96" s="68" t="s">
        <v>8000</v>
      </c>
      <c r="G96" s="68" t="s">
        <v>1598</v>
      </c>
      <c r="H96" s="68" t="s">
        <v>8001</v>
      </c>
      <c r="I96" s="68" t="s">
        <v>1599</v>
      </c>
      <c r="J96" s="68" t="s">
        <v>6315</v>
      </c>
      <c r="K96" s="68" t="s">
        <v>8002</v>
      </c>
      <c r="L96" s="68" t="s">
        <v>1600</v>
      </c>
      <c r="M96" s="68" t="s">
        <v>47</v>
      </c>
      <c r="N96" s="68" t="s">
        <v>1601</v>
      </c>
      <c r="O96" s="68" t="s">
        <v>1602</v>
      </c>
      <c r="P96" s="68" t="s">
        <v>1603</v>
      </c>
      <c r="Q96" s="68">
        <v>0</v>
      </c>
      <c r="R96" s="68">
        <v>93401</v>
      </c>
      <c r="S96" s="68" t="s">
        <v>8003</v>
      </c>
      <c r="T96" s="188">
        <v>37970</v>
      </c>
      <c r="U96" s="175">
        <v>2150</v>
      </c>
      <c r="V96" s="186">
        <v>14002328</v>
      </c>
      <c r="W96" s="186">
        <v>61847518</v>
      </c>
      <c r="X96" s="187">
        <v>44469</v>
      </c>
      <c r="Y96" s="80" t="s">
        <v>6489</v>
      </c>
      <c r="Z96" s="80" t="s">
        <v>6490</v>
      </c>
      <c r="AA96" s="175" t="s">
        <v>6508</v>
      </c>
    </row>
    <row r="97" spans="2:27" ht="15.75" customHeight="1" x14ac:dyDescent="0.2">
      <c r="B97" s="68" t="s">
        <v>7999</v>
      </c>
      <c r="C97" s="68">
        <v>702670004</v>
      </c>
      <c r="D97" s="68" t="s">
        <v>1363</v>
      </c>
      <c r="E97" s="68" t="s">
        <v>1597</v>
      </c>
      <c r="F97" s="68" t="s">
        <v>8000</v>
      </c>
      <c r="G97" s="68" t="s">
        <v>1598</v>
      </c>
      <c r="H97" s="68" t="s">
        <v>8001</v>
      </c>
      <c r="I97" s="68" t="s">
        <v>1599</v>
      </c>
      <c r="J97" s="68" t="s">
        <v>6315</v>
      </c>
      <c r="K97" s="68" t="s">
        <v>8002</v>
      </c>
      <c r="L97" s="68" t="s">
        <v>1600</v>
      </c>
      <c r="M97" s="68" t="s">
        <v>47</v>
      </c>
      <c r="N97" s="68" t="s">
        <v>1601</v>
      </c>
      <c r="O97" s="68" t="s">
        <v>1602</v>
      </c>
      <c r="P97" s="68" t="s">
        <v>1603</v>
      </c>
      <c r="Q97" s="68">
        <v>0</v>
      </c>
      <c r="R97" s="68">
        <v>93401</v>
      </c>
      <c r="S97" s="68" t="s">
        <v>8003</v>
      </c>
      <c r="T97" s="188">
        <v>37970</v>
      </c>
      <c r="U97" s="175">
        <v>2150</v>
      </c>
      <c r="V97" s="186">
        <v>4006697</v>
      </c>
      <c r="W97" s="186">
        <v>53474011</v>
      </c>
      <c r="X97" s="187">
        <v>44469</v>
      </c>
      <c r="Y97" s="80" t="s">
        <v>6489</v>
      </c>
      <c r="Z97" s="80" t="s">
        <v>6490</v>
      </c>
      <c r="AA97" s="175" t="s">
        <v>181</v>
      </c>
    </row>
    <row r="98" spans="2:27" ht="15.75" customHeight="1" x14ac:dyDescent="0.2">
      <c r="B98" s="68" t="s">
        <v>7999</v>
      </c>
      <c r="C98" s="68">
        <v>702670004</v>
      </c>
      <c r="D98" s="68" t="s">
        <v>1363</v>
      </c>
      <c r="E98" s="68" t="s">
        <v>1597</v>
      </c>
      <c r="F98" s="68" t="s">
        <v>8000</v>
      </c>
      <c r="G98" s="68" t="s">
        <v>1598</v>
      </c>
      <c r="H98" s="68" t="s">
        <v>8001</v>
      </c>
      <c r="I98" s="68" t="s">
        <v>1599</v>
      </c>
      <c r="J98" s="68" t="s">
        <v>6315</v>
      </c>
      <c r="K98" s="68" t="s">
        <v>8002</v>
      </c>
      <c r="L98" s="68" t="s">
        <v>1600</v>
      </c>
      <c r="M98" s="68" t="s">
        <v>47</v>
      </c>
      <c r="N98" s="68" t="s">
        <v>1601</v>
      </c>
      <c r="O98" s="68" t="s">
        <v>1602</v>
      </c>
      <c r="P98" s="68" t="s">
        <v>1603</v>
      </c>
      <c r="Q98" s="68">
        <v>0</v>
      </c>
      <c r="R98" s="68">
        <v>93401</v>
      </c>
      <c r="S98" s="68" t="s">
        <v>8003</v>
      </c>
      <c r="T98" s="188">
        <v>37970</v>
      </c>
      <c r="U98" s="175">
        <v>2150</v>
      </c>
      <c r="V98" s="186">
        <v>4838018</v>
      </c>
      <c r="W98" s="186">
        <v>66303815</v>
      </c>
      <c r="X98" s="187">
        <v>44469</v>
      </c>
      <c r="Y98" s="80" t="s">
        <v>6489</v>
      </c>
      <c r="Z98" s="80" t="s">
        <v>6490</v>
      </c>
      <c r="AA98" s="175" t="s">
        <v>7475</v>
      </c>
    </row>
    <row r="99" spans="2:27" ht="15.75" customHeight="1" x14ac:dyDescent="0.2">
      <c r="B99" s="68" t="s">
        <v>7757</v>
      </c>
      <c r="C99" s="68">
        <v>711620001</v>
      </c>
      <c r="D99" s="68" t="s">
        <v>72</v>
      </c>
      <c r="E99" s="68" t="s">
        <v>811</v>
      </c>
      <c r="F99" s="68" t="s">
        <v>7758</v>
      </c>
      <c r="G99" s="68" t="s">
        <v>812</v>
      </c>
      <c r="H99" s="68" t="s">
        <v>7759</v>
      </c>
      <c r="I99" s="68" t="s">
        <v>6082</v>
      </c>
      <c r="J99" s="68" t="s">
        <v>5792</v>
      </c>
      <c r="K99" s="68" t="s">
        <v>813</v>
      </c>
      <c r="L99" s="68" t="s">
        <v>814</v>
      </c>
      <c r="M99" s="68" t="s">
        <v>47</v>
      </c>
      <c r="N99" s="68" t="s">
        <v>582</v>
      </c>
      <c r="O99" s="68">
        <v>225589874</v>
      </c>
      <c r="P99" s="68" t="s">
        <v>5708</v>
      </c>
      <c r="Q99" s="68">
        <v>0</v>
      </c>
      <c r="R99" s="68">
        <v>93401</v>
      </c>
      <c r="S99" s="68" t="s">
        <v>7760</v>
      </c>
      <c r="T99" s="188">
        <v>37970</v>
      </c>
      <c r="U99" s="175">
        <v>2260</v>
      </c>
      <c r="V99" s="186">
        <v>0</v>
      </c>
      <c r="W99" s="186">
        <v>29652800</v>
      </c>
      <c r="X99" s="187">
        <v>44469</v>
      </c>
      <c r="Y99" s="80" t="s">
        <v>6489</v>
      </c>
      <c r="Z99" s="80" t="s">
        <v>6490</v>
      </c>
      <c r="AA99" s="175" t="s">
        <v>6549</v>
      </c>
    </row>
    <row r="100" spans="2:27" ht="15.75" customHeight="1" x14ac:dyDescent="0.2">
      <c r="B100" s="68" t="s">
        <v>7757</v>
      </c>
      <c r="C100" s="68">
        <v>711620001</v>
      </c>
      <c r="D100" s="68" t="s">
        <v>72</v>
      </c>
      <c r="E100" s="68" t="s">
        <v>811</v>
      </c>
      <c r="F100" s="68" t="s">
        <v>7758</v>
      </c>
      <c r="G100" s="68" t="s">
        <v>812</v>
      </c>
      <c r="H100" s="68" t="s">
        <v>7759</v>
      </c>
      <c r="I100" s="68" t="s">
        <v>6082</v>
      </c>
      <c r="J100" s="68" t="s">
        <v>5792</v>
      </c>
      <c r="K100" s="68" t="s">
        <v>813</v>
      </c>
      <c r="L100" s="68" t="s">
        <v>814</v>
      </c>
      <c r="M100" s="68" t="s">
        <v>47</v>
      </c>
      <c r="N100" s="68" t="s">
        <v>582</v>
      </c>
      <c r="O100" s="68">
        <v>225589874</v>
      </c>
      <c r="P100" s="68" t="s">
        <v>5708</v>
      </c>
      <c r="Q100" s="68">
        <v>0</v>
      </c>
      <c r="R100" s="68">
        <v>93401</v>
      </c>
      <c r="S100" s="68" t="s">
        <v>7760</v>
      </c>
      <c r="T100" s="188">
        <v>37970</v>
      </c>
      <c r="U100" s="175">
        <v>2260</v>
      </c>
      <c r="V100" s="186">
        <v>57797100</v>
      </c>
      <c r="W100" s="186">
        <v>520559214</v>
      </c>
      <c r="X100" s="187">
        <v>44469</v>
      </c>
      <c r="Y100" s="80" t="s">
        <v>6489</v>
      </c>
      <c r="Z100" s="80" t="s">
        <v>6490</v>
      </c>
      <c r="AA100" s="175" t="s">
        <v>6556</v>
      </c>
    </row>
    <row r="101" spans="2:27" ht="15.75" customHeight="1" x14ac:dyDescent="0.2">
      <c r="B101" s="68" t="s">
        <v>7757</v>
      </c>
      <c r="C101" s="68">
        <v>711620001</v>
      </c>
      <c r="D101" s="68" t="s">
        <v>72</v>
      </c>
      <c r="E101" s="68" t="s">
        <v>811</v>
      </c>
      <c r="F101" s="68" t="s">
        <v>7758</v>
      </c>
      <c r="G101" s="68" t="s">
        <v>812</v>
      </c>
      <c r="H101" s="68" t="s">
        <v>7759</v>
      </c>
      <c r="I101" s="68" t="s">
        <v>6082</v>
      </c>
      <c r="J101" s="68" t="s">
        <v>5792</v>
      </c>
      <c r="K101" s="68" t="s">
        <v>813</v>
      </c>
      <c r="L101" s="68" t="s">
        <v>814</v>
      </c>
      <c r="M101" s="68" t="s">
        <v>47</v>
      </c>
      <c r="N101" s="68" t="s">
        <v>582</v>
      </c>
      <c r="O101" s="68">
        <v>225589874</v>
      </c>
      <c r="P101" s="68" t="s">
        <v>5708</v>
      </c>
      <c r="Q101" s="68">
        <v>0</v>
      </c>
      <c r="R101" s="68">
        <v>93401</v>
      </c>
      <c r="S101" s="68" t="s">
        <v>7760</v>
      </c>
      <c r="T101" s="188">
        <v>37970</v>
      </c>
      <c r="U101" s="175">
        <v>2260</v>
      </c>
      <c r="V101" s="186">
        <v>19560504</v>
      </c>
      <c r="W101" s="186">
        <v>78562680</v>
      </c>
      <c r="X101" s="187">
        <v>44469</v>
      </c>
      <c r="Y101" s="80" t="s">
        <v>6489</v>
      </c>
      <c r="Z101" s="80" t="s">
        <v>6490</v>
      </c>
      <c r="AA101" s="175" t="s">
        <v>6557</v>
      </c>
    </row>
    <row r="102" spans="2:27" ht="15.75" customHeight="1" x14ac:dyDescent="0.2">
      <c r="B102" s="68" t="s">
        <v>7757</v>
      </c>
      <c r="C102" s="68">
        <v>711620001</v>
      </c>
      <c r="D102" s="68" t="s">
        <v>72</v>
      </c>
      <c r="E102" s="68" t="s">
        <v>811</v>
      </c>
      <c r="F102" s="68" t="s">
        <v>7758</v>
      </c>
      <c r="G102" s="68" t="s">
        <v>812</v>
      </c>
      <c r="H102" s="68" t="s">
        <v>7759</v>
      </c>
      <c r="I102" s="68" t="s">
        <v>6082</v>
      </c>
      <c r="J102" s="68" t="s">
        <v>5792</v>
      </c>
      <c r="K102" s="68" t="s">
        <v>813</v>
      </c>
      <c r="L102" s="68" t="s">
        <v>814</v>
      </c>
      <c r="M102" s="68" t="s">
        <v>47</v>
      </c>
      <c r="N102" s="68" t="s">
        <v>582</v>
      </c>
      <c r="O102" s="68">
        <v>225589874</v>
      </c>
      <c r="P102" s="68" t="s">
        <v>5708</v>
      </c>
      <c r="Q102" s="68">
        <v>0</v>
      </c>
      <c r="R102" s="68">
        <v>93401</v>
      </c>
      <c r="S102" s="68" t="s">
        <v>7760</v>
      </c>
      <c r="T102" s="188">
        <v>37970</v>
      </c>
      <c r="U102" s="175">
        <v>2260</v>
      </c>
      <c r="V102" s="186">
        <v>7214940</v>
      </c>
      <c r="W102" s="186">
        <v>69103092</v>
      </c>
      <c r="X102" s="187">
        <v>44469</v>
      </c>
      <c r="Y102" s="80" t="s">
        <v>6489</v>
      </c>
      <c r="Z102" s="80" t="s">
        <v>6490</v>
      </c>
      <c r="AA102" s="175" t="s">
        <v>6558</v>
      </c>
    </row>
    <row r="103" spans="2:27" ht="15.75" customHeight="1" x14ac:dyDescent="0.2">
      <c r="B103" s="68" t="s">
        <v>7757</v>
      </c>
      <c r="C103" s="68">
        <v>711620001</v>
      </c>
      <c r="D103" s="68" t="s">
        <v>72</v>
      </c>
      <c r="E103" s="68" t="s">
        <v>811</v>
      </c>
      <c r="F103" s="68" t="s">
        <v>7758</v>
      </c>
      <c r="G103" s="68" t="s">
        <v>812</v>
      </c>
      <c r="H103" s="68" t="s">
        <v>7759</v>
      </c>
      <c r="I103" s="68" t="s">
        <v>6082</v>
      </c>
      <c r="J103" s="68" t="s">
        <v>5792</v>
      </c>
      <c r="K103" s="68" t="s">
        <v>813</v>
      </c>
      <c r="L103" s="68" t="s">
        <v>814</v>
      </c>
      <c r="M103" s="68" t="s">
        <v>47</v>
      </c>
      <c r="N103" s="68" t="s">
        <v>582</v>
      </c>
      <c r="O103" s="68">
        <v>225589874</v>
      </c>
      <c r="P103" s="68" t="s">
        <v>5708</v>
      </c>
      <c r="Q103" s="68">
        <v>0</v>
      </c>
      <c r="R103" s="68">
        <v>93401</v>
      </c>
      <c r="S103" s="68" t="s">
        <v>7760</v>
      </c>
      <c r="T103" s="188">
        <v>37970</v>
      </c>
      <c r="U103" s="175">
        <v>2260</v>
      </c>
      <c r="V103" s="186">
        <v>5485768</v>
      </c>
      <c r="W103" s="186">
        <v>116387240</v>
      </c>
      <c r="X103" s="187">
        <v>44469</v>
      </c>
      <c r="Y103" s="80" t="s">
        <v>6489</v>
      </c>
      <c r="Z103" s="80" t="s">
        <v>6490</v>
      </c>
      <c r="AA103" s="175" t="s">
        <v>6544</v>
      </c>
    </row>
    <row r="104" spans="2:27" ht="15.75" customHeight="1" x14ac:dyDescent="0.2">
      <c r="B104" s="68" t="s">
        <v>7779</v>
      </c>
      <c r="C104" s="68">
        <v>713523003</v>
      </c>
      <c r="D104" s="68" t="s">
        <v>72</v>
      </c>
      <c r="E104" s="68" t="s">
        <v>858</v>
      </c>
      <c r="F104" s="68" t="s">
        <v>7780</v>
      </c>
      <c r="G104" s="68" t="s">
        <v>859</v>
      </c>
      <c r="H104" s="68" t="s">
        <v>6024</v>
      </c>
      <c r="I104" s="68" t="s">
        <v>784</v>
      </c>
      <c r="J104" s="68" t="s">
        <v>6025</v>
      </c>
      <c r="K104" s="68" t="s">
        <v>860</v>
      </c>
      <c r="L104" s="68" t="s">
        <v>6027</v>
      </c>
      <c r="M104" s="68" t="s">
        <v>5343</v>
      </c>
      <c r="N104" s="68" t="s">
        <v>861</v>
      </c>
      <c r="O104" s="68" t="s">
        <v>862</v>
      </c>
      <c r="P104" s="68" t="s">
        <v>6026</v>
      </c>
      <c r="Q104" s="68" t="s">
        <v>6028</v>
      </c>
      <c r="R104" s="68" t="s">
        <v>368</v>
      </c>
      <c r="S104" s="68" t="s">
        <v>7781</v>
      </c>
      <c r="T104" s="188">
        <v>37970</v>
      </c>
      <c r="U104" s="175">
        <v>2330</v>
      </c>
      <c r="V104" s="186">
        <v>14592798</v>
      </c>
      <c r="W104" s="186">
        <v>61401278</v>
      </c>
      <c r="X104" s="187">
        <v>44469</v>
      </c>
      <c r="Y104" s="80" t="s">
        <v>6489</v>
      </c>
      <c r="Z104" s="80" t="s">
        <v>6490</v>
      </c>
      <c r="AA104" s="175" t="s">
        <v>6559</v>
      </c>
    </row>
    <row r="105" spans="2:27" ht="15.75" customHeight="1" x14ac:dyDescent="0.2">
      <c r="B105" s="68" t="s">
        <v>7779</v>
      </c>
      <c r="C105" s="68">
        <v>713523003</v>
      </c>
      <c r="D105" s="68" t="s">
        <v>72</v>
      </c>
      <c r="E105" s="68" t="s">
        <v>858</v>
      </c>
      <c r="F105" s="68" t="s">
        <v>7780</v>
      </c>
      <c r="G105" s="68" t="s">
        <v>859</v>
      </c>
      <c r="H105" s="68" t="s">
        <v>6024</v>
      </c>
      <c r="I105" s="68" t="s">
        <v>784</v>
      </c>
      <c r="J105" s="68" t="s">
        <v>6025</v>
      </c>
      <c r="K105" s="68" t="s">
        <v>860</v>
      </c>
      <c r="L105" s="68" t="s">
        <v>6027</v>
      </c>
      <c r="M105" s="68" t="s">
        <v>5343</v>
      </c>
      <c r="N105" s="68" t="s">
        <v>861</v>
      </c>
      <c r="O105" s="68" t="s">
        <v>862</v>
      </c>
      <c r="P105" s="68" t="s">
        <v>6026</v>
      </c>
      <c r="Q105" s="68" t="s">
        <v>6028</v>
      </c>
      <c r="R105" s="68" t="s">
        <v>368</v>
      </c>
      <c r="S105" s="68" t="s">
        <v>7781</v>
      </c>
      <c r="T105" s="188">
        <v>37970</v>
      </c>
      <c r="U105" s="175">
        <v>2330</v>
      </c>
      <c r="V105" s="186">
        <v>9728532</v>
      </c>
      <c r="W105" s="186">
        <v>82338737</v>
      </c>
      <c r="X105" s="187">
        <v>44469</v>
      </c>
      <c r="Y105" s="80" t="s">
        <v>6489</v>
      </c>
      <c r="Z105" s="80" t="s">
        <v>6490</v>
      </c>
      <c r="AA105" s="175" t="s">
        <v>6560</v>
      </c>
    </row>
    <row r="106" spans="2:27" ht="15.75" customHeight="1" x14ac:dyDescent="0.2">
      <c r="B106" s="68" t="s">
        <v>7779</v>
      </c>
      <c r="C106" s="68">
        <v>713523003</v>
      </c>
      <c r="D106" s="68" t="s">
        <v>72</v>
      </c>
      <c r="E106" s="68" t="s">
        <v>858</v>
      </c>
      <c r="F106" s="68" t="s">
        <v>7780</v>
      </c>
      <c r="G106" s="68" t="s">
        <v>859</v>
      </c>
      <c r="H106" s="68" t="s">
        <v>6024</v>
      </c>
      <c r="I106" s="68" t="s">
        <v>784</v>
      </c>
      <c r="J106" s="68" t="s">
        <v>6025</v>
      </c>
      <c r="K106" s="68" t="s">
        <v>860</v>
      </c>
      <c r="L106" s="68" t="s">
        <v>6027</v>
      </c>
      <c r="M106" s="68" t="s">
        <v>5343</v>
      </c>
      <c r="N106" s="68" t="s">
        <v>861</v>
      </c>
      <c r="O106" s="68" t="s">
        <v>862</v>
      </c>
      <c r="P106" s="68" t="s">
        <v>6026</v>
      </c>
      <c r="Q106" s="68" t="s">
        <v>6028</v>
      </c>
      <c r="R106" s="68" t="s">
        <v>368</v>
      </c>
      <c r="S106" s="68" t="s">
        <v>7781</v>
      </c>
      <c r="T106" s="188">
        <v>37970</v>
      </c>
      <c r="U106" s="175">
        <v>2330</v>
      </c>
      <c r="V106" s="186">
        <v>51961563</v>
      </c>
      <c r="W106" s="186">
        <v>241555318</v>
      </c>
      <c r="X106" s="187">
        <v>44469</v>
      </c>
      <c r="Y106" s="80" t="s">
        <v>6489</v>
      </c>
      <c r="Z106" s="80" t="s">
        <v>6490</v>
      </c>
      <c r="AA106" s="175" t="s">
        <v>6561</v>
      </c>
    </row>
    <row r="107" spans="2:27" ht="15.75" customHeight="1" x14ac:dyDescent="0.2">
      <c r="B107" s="68" t="s">
        <v>7779</v>
      </c>
      <c r="C107" s="68">
        <v>713523003</v>
      </c>
      <c r="D107" s="68" t="s">
        <v>72</v>
      </c>
      <c r="E107" s="68" t="s">
        <v>858</v>
      </c>
      <c r="F107" s="68" t="s">
        <v>7780</v>
      </c>
      <c r="G107" s="68" t="s">
        <v>859</v>
      </c>
      <c r="H107" s="68" t="s">
        <v>6024</v>
      </c>
      <c r="I107" s="68" t="s">
        <v>784</v>
      </c>
      <c r="J107" s="68" t="s">
        <v>6025</v>
      </c>
      <c r="K107" s="68" t="s">
        <v>860</v>
      </c>
      <c r="L107" s="68" t="s">
        <v>6027</v>
      </c>
      <c r="M107" s="68" t="s">
        <v>5343</v>
      </c>
      <c r="N107" s="68" t="s">
        <v>861</v>
      </c>
      <c r="O107" s="68" t="s">
        <v>862</v>
      </c>
      <c r="P107" s="68" t="s">
        <v>6026</v>
      </c>
      <c r="Q107" s="68" t="s">
        <v>6028</v>
      </c>
      <c r="R107" s="68" t="s">
        <v>368</v>
      </c>
      <c r="S107" s="68" t="s">
        <v>7781</v>
      </c>
      <c r="T107" s="188">
        <v>37970</v>
      </c>
      <c r="U107" s="175">
        <v>2330</v>
      </c>
      <c r="V107" s="186">
        <v>0</v>
      </c>
      <c r="W107" s="186">
        <v>91389216</v>
      </c>
      <c r="X107" s="187">
        <v>44469</v>
      </c>
      <c r="Y107" s="80" t="s">
        <v>6489</v>
      </c>
      <c r="Z107" s="80" t="s">
        <v>6490</v>
      </c>
      <c r="AA107" s="175" t="s">
        <v>6501</v>
      </c>
    </row>
    <row r="108" spans="2:27" ht="15.75" customHeight="1" x14ac:dyDescent="0.2">
      <c r="B108" s="68" t="s">
        <v>7779</v>
      </c>
      <c r="C108" s="68">
        <v>713523003</v>
      </c>
      <c r="D108" s="68" t="s">
        <v>72</v>
      </c>
      <c r="E108" s="68" t="s">
        <v>858</v>
      </c>
      <c r="F108" s="68" t="s">
        <v>7780</v>
      </c>
      <c r="G108" s="68" t="s">
        <v>859</v>
      </c>
      <c r="H108" s="68" t="s">
        <v>6024</v>
      </c>
      <c r="I108" s="68" t="s">
        <v>784</v>
      </c>
      <c r="J108" s="68" t="s">
        <v>6025</v>
      </c>
      <c r="K108" s="68" t="s">
        <v>860</v>
      </c>
      <c r="L108" s="68" t="s">
        <v>6027</v>
      </c>
      <c r="M108" s="68" t="s">
        <v>5343</v>
      </c>
      <c r="N108" s="68" t="s">
        <v>861</v>
      </c>
      <c r="O108" s="68" t="s">
        <v>862</v>
      </c>
      <c r="P108" s="68" t="s">
        <v>6026</v>
      </c>
      <c r="Q108" s="68" t="s">
        <v>6028</v>
      </c>
      <c r="R108" s="68" t="s">
        <v>368</v>
      </c>
      <c r="S108" s="68" t="s">
        <v>7781</v>
      </c>
      <c r="T108" s="188">
        <v>37970</v>
      </c>
      <c r="U108" s="175">
        <v>2330</v>
      </c>
      <c r="V108" s="186">
        <v>8490355</v>
      </c>
      <c r="W108" s="186">
        <v>78889530</v>
      </c>
      <c r="X108" s="187">
        <v>44469</v>
      </c>
      <c r="Y108" s="80" t="s">
        <v>6489</v>
      </c>
      <c r="Z108" s="80" t="s">
        <v>6490</v>
      </c>
      <c r="AA108" s="175" t="s">
        <v>6562</v>
      </c>
    </row>
    <row r="109" spans="2:27" ht="15.75" customHeight="1" x14ac:dyDescent="0.2">
      <c r="B109" s="68" t="s">
        <v>7779</v>
      </c>
      <c r="C109" s="68">
        <v>713523003</v>
      </c>
      <c r="D109" s="68" t="s">
        <v>72</v>
      </c>
      <c r="E109" s="68" t="s">
        <v>858</v>
      </c>
      <c r="F109" s="68" t="s">
        <v>7780</v>
      </c>
      <c r="G109" s="68" t="s">
        <v>859</v>
      </c>
      <c r="H109" s="68" t="s">
        <v>6024</v>
      </c>
      <c r="I109" s="68" t="s">
        <v>784</v>
      </c>
      <c r="J109" s="68" t="s">
        <v>6025</v>
      </c>
      <c r="K109" s="68" t="s">
        <v>860</v>
      </c>
      <c r="L109" s="68" t="s">
        <v>6027</v>
      </c>
      <c r="M109" s="68" t="s">
        <v>5343</v>
      </c>
      <c r="N109" s="68" t="s">
        <v>861</v>
      </c>
      <c r="O109" s="68" t="s">
        <v>862</v>
      </c>
      <c r="P109" s="68" t="s">
        <v>6026</v>
      </c>
      <c r="Q109" s="68" t="s">
        <v>6028</v>
      </c>
      <c r="R109" s="68" t="s">
        <v>368</v>
      </c>
      <c r="S109" s="68" t="s">
        <v>7781</v>
      </c>
      <c r="T109" s="188">
        <v>37970</v>
      </c>
      <c r="U109" s="175">
        <v>2330</v>
      </c>
      <c r="V109" s="186">
        <v>0</v>
      </c>
      <c r="W109" s="186">
        <v>38915506</v>
      </c>
      <c r="X109" s="187">
        <v>44469</v>
      </c>
      <c r="Y109" s="80" t="s">
        <v>6489</v>
      </c>
      <c r="Z109" s="80" t="s">
        <v>6490</v>
      </c>
      <c r="AA109" s="175" t="s">
        <v>6524</v>
      </c>
    </row>
    <row r="110" spans="2:27" ht="15.75" customHeight="1" x14ac:dyDescent="0.2">
      <c r="B110" s="68" t="s">
        <v>7779</v>
      </c>
      <c r="C110" s="68">
        <v>713523003</v>
      </c>
      <c r="D110" s="68" t="s">
        <v>72</v>
      </c>
      <c r="E110" s="68" t="s">
        <v>858</v>
      </c>
      <c r="F110" s="68" t="s">
        <v>7780</v>
      </c>
      <c r="G110" s="68" t="s">
        <v>859</v>
      </c>
      <c r="H110" s="68" t="s">
        <v>6024</v>
      </c>
      <c r="I110" s="68" t="s">
        <v>784</v>
      </c>
      <c r="J110" s="68" t="s">
        <v>6025</v>
      </c>
      <c r="K110" s="68" t="s">
        <v>860</v>
      </c>
      <c r="L110" s="68" t="s">
        <v>6027</v>
      </c>
      <c r="M110" s="68" t="s">
        <v>5343</v>
      </c>
      <c r="N110" s="68" t="s">
        <v>861</v>
      </c>
      <c r="O110" s="68" t="s">
        <v>862</v>
      </c>
      <c r="P110" s="68" t="s">
        <v>6026</v>
      </c>
      <c r="Q110" s="68" t="s">
        <v>6028</v>
      </c>
      <c r="R110" s="68" t="s">
        <v>368</v>
      </c>
      <c r="S110" s="68" t="s">
        <v>7781</v>
      </c>
      <c r="T110" s="188">
        <v>37970</v>
      </c>
      <c r="U110" s="175">
        <v>2330</v>
      </c>
      <c r="V110" s="186">
        <v>37587510</v>
      </c>
      <c r="W110" s="186">
        <v>481811505</v>
      </c>
      <c r="X110" s="187">
        <v>44469</v>
      </c>
      <c r="Y110" s="80" t="s">
        <v>6489</v>
      </c>
      <c r="Z110" s="80" t="s">
        <v>6490</v>
      </c>
      <c r="AA110" s="175" t="s">
        <v>6525</v>
      </c>
    </row>
    <row r="111" spans="2:27" ht="15.75" customHeight="1" x14ac:dyDescent="0.2">
      <c r="B111" s="68" t="s">
        <v>7779</v>
      </c>
      <c r="C111" s="68">
        <v>713523003</v>
      </c>
      <c r="D111" s="68" t="s">
        <v>72</v>
      </c>
      <c r="E111" s="68" t="s">
        <v>858</v>
      </c>
      <c r="F111" s="68" t="s">
        <v>7780</v>
      </c>
      <c r="G111" s="68" t="s">
        <v>859</v>
      </c>
      <c r="H111" s="68" t="s">
        <v>6024</v>
      </c>
      <c r="I111" s="68" t="s">
        <v>784</v>
      </c>
      <c r="J111" s="68" t="s">
        <v>6025</v>
      </c>
      <c r="K111" s="68" t="s">
        <v>860</v>
      </c>
      <c r="L111" s="68" t="s">
        <v>6027</v>
      </c>
      <c r="M111" s="68" t="s">
        <v>5343</v>
      </c>
      <c r="N111" s="68" t="s">
        <v>861</v>
      </c>
      <c r="O111" s="68" t="s">
        <v>862</v>
      </c>
      <c r="P111" s="68" t="s">
        <v>6026</v>
      </c>
      <c r="Q111" s="68" t="s">
        <v>6028</v>
      </c>
      <c r="R111" s="68" t="s">
        <v>368</v>
      </c>
      <c r="S111" s="68" t="s">
        <v>7781</v>
      </c>
      <c r="T111" s="188">
        <v>37970</v>
      </c>
      <c r="U111" s="175">
        <v>2330</v>
      </c>
      <c r="V111" s="186">
        <v>11092100</v>
      </c>
      <c r="W111" s="186">
        <v>174047775</v>
      </c>
      <c r="X111" s="187">
        <v>44469</v>
      </c>
      <c r="Y111" s="80" t="s">
        <v>6489</v>
      </c>
      <c r="Z111" s="80" t="s">
        <v>6490</v>
      </c>
      <c r="AA111" s="175" t="s">
        <v>6563</v>
      </c>
    </row>
    <row r="112" spans="2:27" ht="15.75" customHeight="1" x14ac:dyDescent="0.2">
      <c r="B112" s="68" t="s">
        <v>7779</v>
      </c>
      <c r="C112" s="68">
        <v>713523003</v>
      </c>
      <c r="D112" s="68" t="s">
        <v>72</v>
      </c>
      <c r="E112" s="68" t="s">
        <v>858</v>
      </c>
      <c r="F112" s="68" t="s">
        <v>7780</v>
      </c>
      <c r="G112" s="68" t="s">
        <v>859</v>
      </c>
      <c r="H112" s="68" t="s">
        <v>6024</v>
      </c>
      <c r="I112" s="68" t="s">
        <v>784</v>
      </c>
      <c r="J112" s="68" t="s">
        <v>6025</v>
      </c>
      <c r="K112" s="68" t="s">
        <v>860</v>
      </c>
      <c r="L112" s="68" t="s">
        <v>6027</v>
      </c>
      <c r="M112" s="68" t="s">
        <v>5343</v>
      </c>
      <c r="N112" s="68" t="s">
        <v>861</v>
      </c>
      <c r="O112" s="68" t="s">
        <v>862</v>
      </c>
      <c r="P112" s="68" t="s">
        <v>6026</v>
      </c>
      <c r="Q112" s="68" t="s">
        <v>6028</v>
      </c>
      <c r="R112" s="68" t="s">
        <v>368</v>
      </c>
      <c r="S112" s="68" t="s">
        <v>7781</v>
      </c>
      <c r="T112" s="188">
        <v>37970</v>
      </c>
      <c r="U112" s="175">
        <v>2330</v>
      </c>
      <c r="V112" s="186">
        <v>9138924</v>
      </c>
      <c r="W112" s="186">
        <v>9138924</v>
      </c>
      <c r="X112" s="187">
        <v>44469</v>
      </c>
      <c r="Y112" s="80" t="s">
        <v>6489</v>
      </c>
      <c r="Z112" s="80" t="s">
        <v>6490</v>
      </c>
      <c r="AA112" s="175" t="s">
        <v>6604</v>
      </c>
    </row>
    <row r="113" spans="2:27" ht="15.75" customHeight="1" x14ac:dyDescent="0.2">
      <c r="B113" s="68" t="s">
        <v>7779</v>
      </c>
      <c r="C113" s="68">
        <v>713523003</v>
      </c>
      <c r="D113" s="68" t="s">
        <v>72</v>
      </c>
      <c r="E113" s="68" t="s">
        <v>858</v>
      </c>
      <c r="F113" s="68" t="s">
        <v>7780</v>
      </c>
      <c r="G113" s="68" t="s">
        <v>859</v>
      </c>
      <c r="H113" s="68" t="s">
        <v>6024</v>
      </c>
      <c r="I113" s="68" t="s">
        <v>784</v>
      </c>
      <c r="J113" s="68" t="s">
        <v>6025</v>
      </c>
      <c r="K113" s="68" t="s">
        <v>860</v>
      </c>
      <c r="L113" s="68" t="s">
        <v>6027</v>
      </c>
      <c r="M113" s="68" t="s">
        <v>5343</v>
      </c>
      <c r="N113" s="68" t="s">
        <v>861</v>
      </c>
      <c r="O113" s="68" t="s">
        <v>862</v>
      </c>
      <c r="P113" s="68" t="s">
        <v>6026</v>
      </c>
      <c r="Q113" s="68" t="s">
        <v>6028</v>
      </c>
      <c r="R113" s="68" t="s">
        <v>368</v>
      </c>
      <c r="S113" s="68" t="s">
        <v>7781</v>
      </c>
      <c r="T113" s="188">
        <v>37970</v>
      </c>
      <c r="U113" s="175">
        <v>2330</v>
      </c>
      <c r="V113" s="186">
        <v>17924084</v>
      </c>
      <c r="W113" s="186">
        <v>176577100</v>
      </c>
      <c r="X113" s="187">
        <v>44469</v>
      </c>
      <c r="Y113" s="80" t="s">
        <v>6489</v>
      </c>
      <c r="Z113" s="80" t="s">
        <v>6490</v>
      </c>
      <c r="AA113" s="175" t="s">
        <v>6514</v>
      </c>
    </row>
    <row r="114" spans="2:27" ht="15.75" customHeight="1" x14ac:dyDescent="0.2">
      <c r="B114" s="68" t="s">
        <v>7779</v>
      </c>
      <c r="C114" s="68">
        <v>713523003</v>
      </c>
      <c r="D114" s="68" t="s">
        <v>72</v>
      </c>
      <c r="E114" s="68" t="s">
        <v>858</v>
      </c>
      <c r="F114" s="68" t="s">
        <v>7780</v>
      </c>
      <c r="G114" s="68" t="s">
        <v>859</v>
      </c>
      <c r="H114" s="68" t="s">
        <v>6024</v>
      </c>
      <c r="I114" s="68" t="s">
        <v>784</v>
      </c>
      <c r="J114" s="68" t="s">
        <v>6025</v>
      </c>
      <c r="K114" s="68" t="s">
        <v>860</v>
      </c>
      <c r="L114" s="68" t="s">
        <v>6027</v>
      </c>
      <c r="M114" s="68" t="s">
        <v>5343</v>
      </c>
      <c r="N114" s="68" t="s">
        <v>861</v>
      </c>
      <c r="O114" s="68" t="s">
        <v>862</v>
      </c>
      <c r="P114" s="68" t="s">
        <v>6026</v>
      </c>
      <c r="Q114" s="68" t="s">
        <v>6028</v>
      </c>
      <c r="R114" s="68" t="s">
        <v>368</v>
      </c>
      <c r="S114" s="68" t="s">
        <v>7781</v>
      </c>
      <c r="T114" s="188">
        <v>37970</v>
      </c>
      <c r="U114" s="175">
        <v>2330</v>
      </c>
      <c r="V114" s="186">
        <v>10701385</v>
      </c>
      <c r="W114" s="186">
        <v>130627667</v>
      </c>
      <c r="X114" s="187">
        <v>44469</v>
      </c>
      <c r="Y114" s="80" t="s">
        <v>6489</v>
      </c>
      <c r="Z114" s="80" t="s">
        <v>6490</v>
      </c>
      <c r="AA114" s="175" t="s">
        <v>7479</v>
      </c>
    </row>
    <row r="115" spans="2:27" ht="15.75" customHeight="1" x14ac:dyDescent="0.2">
      <c r="B115" s="68" t="s">
        <v>7814</v>
      </c>
      <c r="C115" s="68">
        <v>700028100</v>
      </c>
      <c r="D115" s="68" t="s">
        <v>49</v>
      </c>
      <c r="E115" s="68" t="s">
        <v>967</v>
      </c>
      <c r="F115" s="68" t="s">
        <v>7815</v>
      </c>
      <c r="G115" s="68" t="s">
        <v>968</v>
      </c>
      <c r="H115" s="68" t="s">
        <v>7816</v>
      </c>
      <c r="I115" s="68" t="s">
        <v>969</v>
      </c>
      <c r="J115" s="68" t="s">
        <v>6330</v>
      </c>
      <c r="K115" s="68" t="s">
        <v>8933</v>
      </c>
      <c r="L115" s="68" t="s">
        <v>970</v>
      </c>
      <c r="M115" s="68" t="s">
        <v>47</v>
      </c>
      <c r="N115" s="68" t="s">
        <v>630</v>
      </c>
      <c r="O115" s="68" t="s">
        <v>5796</v>
      </c>
      <c r="P115" s="68" t="s">
        <v>971</v>
      </c>
      <c r="Q115" s="68">
        <v>0</v>
      </c>
      <c r="R115" s="68">
        <v>93401</v>
      </c>
      <c r="S115" s="68" t="s">
        <v>7817</v>
      </c>
      <c r="T115" s="188">
        <v>37970</v>
      </c>
      <c r="U115" s="175">
        <v>2450</v>
      </c>
      <c r="V115" s="186">
        <v>12368821</v>
      </c>
      <c r="W115" s="186">
        <v>147780840</v>
      </c>
      <c r="X115" s="187">
        <v>44469</v>
      </c>
      <c r="Y115" s="80" t="s">
        <v>6489</v>
      </c>
      <c r="Z115" s="80" t="s">
        <v>6490</v>
      </c>
      <c r="AA115" s="175" t="s">
        <v>6521</v>
      </c>
    </row>
    <row r="116" spans="2:27" ht="15.75" customHeight="1" x14ac:dyDescent="0.2">
      <c r="B116" s="68" t="s">
        <v>7814</v>
      </c>
      <c r="C116" s="68">
        <v>700028100</v>
      </c>
      <c r="D116" s="68" t="s">
        <v>49</v>
      </c>
      <c r="E116" s="68" t="s">
        <v>967</v>
      </c>
      <c r="F116" s="68" t="s">
        <v>7815</v>
      </c>
      <c r="G116" s="68" t="s">
        <v>968</v>
      </c>
      <c r="H116" s="68" t="s">
        <v>7816</v>
      </c>
      <c r="I116" s="68" t="s">
        <v>969</v>
      </c>
      <c r="J116" s="68" t="s">
        <v>6330</v>
      </c>
      <c r="K116" s="68" t="s">
        <v>8933</v>
      </c>
      <c r="L116" s="68" t="s">
        <v>970</v>
      </c>
      <c r="M116" s="68" t="s">
        <v>47</v>
      </c>
      <c r="N116" s="68" t="s">
        <v>630</v>
      </c>
      <c r="O116" s="68" t="s">
        <v>5796</v>
      </c>
      <c r="P116" s="68" t="s">
        <v>971</v>
      </c>
      <c r="Q116" s="68">
        <v>0</v>
      </c>
      <c r="R116" s="68">
        <v>93401</v>
      </c>
      <c r="S116" s="68" t="s">
        <v>7817</v>
      </c>
      <c r="T116" s="188">
        <v>37970</v>
      </c>
      <c r="U116" s="175">
        <v>2450</v>
      </c>
      <c r="V116" s="186">
        <v>9096516</v>
      </c>
      <c r="W116" s="186">
        <v>200945805</v>
      </c>
      <c r="X116" s="187">
        <v>44469</v>
      </c>
      <c r="Y116" s="80" t="s">
        <v>6489</v>
      </c>
      <c r="Z116" s="80" t="s">
        <v>6490</v>
      </c>
      <c r="AA116" s="175" t="s">
        <v>6564</v>
      </c>
    </row>
    <row r="117" spans="2:27" ht="15.75" customHeight="1" x14ac:dyDescent="0.2">
      <c r="B117" s="68" t="s">
        <v>7828</v>
      </c>
      <c r="C117" s="68">
        <v>708781002</v>
      </c>
      <c r="D117" s="68" t="s">
        <v>72</v>
      </c>
      <c r="E117" s="68" t="s">
        <v>999</v>
      </c>
      <c r="F117" s="68" t="s">
        <v>6320</v>
      </c>
      <c r="G117" s="68" t="s">
        <v>1000</v>
      </c>
      <c r="H117" s="68" t="s">
        <v>6328</v>
      </c>
      <c r="I117" s="68" t="s">
        <v>941</v>
      </c>
      <c r="J117" s="68" t="s">
        <v>6329</v>
      </c>
      <c r="K117" s="68" t="s">
        <v>5592</v>
      </c>
      <c r="L117" s="68" t="s">
        <v>1002</v>
      </c>
      <c r="M117" s="68" t="s">
        <v>47</v>
      </c>
      <c r="N117" s="68" t="s">
        <v>1004</v>
      </c>
      <c r="O117" s="68" t="s">
        <v>1003</v>
      </c>
      <c r="P117" s="68" t="s">
        <v>1001</v>
      </c>
      <c r="Q117" s="68">
        <v>0</v>
      </c>
      <c r="R117" s="68">
        <v>93101</v>
      </c>
      <c r="S117" s="68" t="s">
        <v>6319</v>
      </c>
      <c r="T117" s="188">
        <v>37970</v>
      </c>
      <c r="U117" s="175">
        <v>2550</v>
      </c>
      <c r="V117" s="186">
        <v>0</v>
      </c>
      <c r="W117" s="186">
        <v>145071907</v>
      </c>
      <c r="X117" s="187">
        <v>44469</v>
      </c>
      <c r="Y117" s="80" t="s">
        <v>6489</v>
      </c>
      <c r="Z117" s="80" t="s">
        <v>6490</v>
      </c>
      <c r="AA117" s="175" t="s">
        <v>6565</v>
      </c>
    </row>
    <row r="118" spans="2:27" ht="15.75" customHeight="1" x14ac:dyDescent="0.2">
      <c r="B118" s="68" t="s">
        <v>7828</v>
      </c>
      <c r="C118" s="68">
        <v>708781002</v>
      </c>
      <c r="D118" s="68" t="s">
        <v>72</v>
      </c>
      <c r="E118" s="68" t="s">
        <v>999</v>
      </c>
      <c r="F118" s="68" t="s">
        <v>6320</v>
      </c>
      <c r="G118" s="68" t="s">
        <v>1000</v>
      </c>
      <c r="H118" s="68" t="s">
        <v>6328</v>
      </c>
      <c r="I118" s="68" t="s">
        <v>941</v>
      </c>
      <c r="J118" s="68" t="s">
        <v>6329</v>
      </c>
      <c r="K118" s="68" t="s">
        <v>5592</v>
      </c>
      <c r="L118" s="68" t="s">
        <v>1002</v>
      </c>
      <c r="M118" s="68" t="s">
        <v>47</v>
      </c>
      <c r="N118" s="68" t="s">
        <v>1004</v>
      </c>
      <c r="O118" s="68" t="s">
        <v>1003</v>
      </c>
      <c r="P118" s="68" t="s">
        <v>1001</v>
      </c>
      <c r="Q118" s="68">
        <v>0</v>
      </c>
      <c r="R118" s="68">
        <v>93101</v>
      </c>
      <c r="S118" s="68" t="s">
        <v>6319</v>
      </c>
      <c r="T118" s="188">
        <v>37970</v>
      </c>
      <c r="U118" s="175">
        <v>2550</v>
      </c>
      <c r="V118" s="186">
        <v>0</v>
      </c>
      <c r="W118" s="186">
        <v>44833143</v>
      </c>
      <c r="X118" s="187">
        <v>44469</v>
      </c>
      <c r="Y118" s="80" t="s">
        <v>6489</v>
      </c>
      <c r="Z118" s="80" t="s">
        <v>6490</v>
      </c>
      <c r="AA118" s="175" t="s">
        <v>229</v>
      </c>
    </row>
    <row r="119" spans="2:27" ht="15.75" customHeight="1" x14ac:dyDescent="0.2">
      <c r="B119" s="68" t="s">
        <v>7884</v>
      </c>
      <c r="C119" s="68">
        <v>709963007</v>
      </c>
      <c r="D119" s="68" t="s">
        <v>8945</v>
      </c>
      <c r="E119" s="68" t="s">
        <v>7266</v>
      </c>
      <c r="F119" s="68" t="s">
        <v>7885</v>
      </c>
      <c r="G119" s="68" t="s">
        <v>1221</v>
      </c>
      <c r="H119" s="68" t="s">
        <v>5640</v>
      </c>
      <c r="I119" s="68" t="s">
        <v>1222</v>
      </c>
      <c r="J119" s="68" t="s">
        <v>7886</v>
      </c>
      <c r="K119" s="68" t="s">
        <v>5448</v>
      </c>
      <c r="L119" s="68" t="s">
        <v>1224</v>
      </c>
      <c r="M119" s="68" t="s">
        <v>47</v>
      </c>
      <c r="N119" s="68" t="s">
        <v>1225</v>
      </c>
      <c r="O119" s="68">
        <v>0</v>
      </c>
      <c r="P119" s="68" t="s">
        <v>1223</v>
      </c>
      <c r="Q119" s="68">
        <v>0</v>
      </c>
      <c r="R119" s="68" t="s">
        <v>45</v>
      </c>
      <c r="S119" s="68" t="s">
        <v>7887</v>
      </c>
      <c r="T119" s="188">
        <v>37970</v>
      </c>
      <c r="U119" s="175">
        <v>3200</v>
      </c>
      <c r="V119" s="186">
        <v>8708394</v>
      </c>
      <c r="W119" s="186">
        <v>98161238</v>
      </c>
      <c r="X119" s="187">
        <v>44469</v>
      </c>
      <c r="Y119" s="80" t="s">
        <v>6489</v>
      </c>
      <c r="Z119" s="80" t="s">
        <v>6490</v>
      </c>
      <c r="AA119" s="175" t="s">
        <v>6566</v>
      </c>
    </row>
    <row r="120" spans="2:27" ht="15.75" customHeight="1" x14ac:dyDescent="0.2">
      <c r="B120" s="68" t="s">
        <v>7884</v>
      </c>
      <c r="C120" s="68">
        <v>709963007</v>
      </c>
      <c r="D120" s="68" t="s">
        <v>8945</v>
      </c>
      <c r="E120" s="68" t="s">
        <v>7266</v>
      </c>
      <c r="F120" s="68" t="s">
        <v>7885</v>
      </c>
      <c r="G120" s="68" t="s">
        <v>1221</v>
      </c>
      <c r="H120" s="68" t="s">
        <v>5640</v>
      </c>
      <c r="I120" s="68" t="s">
        <v>1222</v>
      </c>
      <c r="J120" s="68" t="s">
        <v>7886</v>
      </c>
      <c r="K120" s="68" t="s">
        <v>5448</v>
      </c>
      <c r="L120" s="68" t="s">
        <v>1224</v>
      </c>
      <c r="M120" s="68" t="s">
        <v>47</v>
      </c>
      <c r="N120" s="68" t="s">
        <v>1225</v>
      </c>
      <c r="O120" s="68">
        <v>0</v>
      </c>
      <c r="P120" s="68" t="s">
        <v>1223</v>
      </c>
      <c r="Q120" s="68">
        <v>0</v>
      </c>
      <c r="R120" s="68" t="s">
        <v>45</v>
      </c>
      <c r="S120" s="68" t="s">
        <v>7887</v>
      </c>
      <c r="T120" s="188">
        <v>37970</v>
      </c>
      <c r="U120" s="175">
        <v>3200</v>
      </c>
      <c r="V120" s="186">
        <v>8001429</v>
      </c>
      <c r="W120" s="186">
        <v>95236529</v>
      </c>
      <c r="X120" s="187">
        <v>44469</v>
      </c>
      <c r="Y120" s="80" t="s">
        <v>6489</v>
      </c>
      <c r="Z120" s="80" t="s">
        <v>6490</v>
      </c>
      <c r="AA120" s="175" t="s">
        <v>7480</v>
      </c>
    </row>
    <row r="121" spans="2:27" ht="15.75" customHeight="1" x14ac:dyDescent="0.2">
      <c r="B121" s="68" t="s">
        <v>7884</v>
      </c>
      <c r="C121" s="68">
        <v>709963007</v>
      </c>
      <c r="D121" s="68" t="s">
        <v>8945</v>
      </c>
      <c r="E121" s="68" t="s">
        <v>7266</v>
      </c>
      <c r="F121" s="68" t="s">
        <v>7885</v>
      </c>
      <c r="G121" s="68" t="s">
        <v>1221</v>
      </c>
      <c r="H121" s="68" t="s">
        <v>5640</v>
      </c>
      <c r="I121" s="68" t="s">
        <v>1222</v>
      </c>
      <c r="J121" s="68" t="s">
        <v>7886</v>
      </c>
      <c r="K121" s="68" t="s">
        <v>5448</v>
      </c>
      <c r="L121" s="68" t="s">
        <v>1224</v>
      </c>
      <c r="M121" s="68" t="s">
        <v>47</v>
      </c>
      <c r="N121" s="68" t="s">
        <v>1225</v>
      </c>
      <c r="O121" s="68">
        <v>0</v>
      </c>
      <c r="P121" s="68" t="s">
        <v>1223</v>
      </c>
      <c r="Q121" s="68">
        <v>0</v>
      </c>
      <c r="R121" s="68" t="s">
        <v>45</v>
      </c>
      <c r="S121" s="68" t="s">
        <v>7887</v>
      </c>
      <c r="T121" s="188">
        <v>37970</v>
      </c>
      <c r="U121" s="175">
        <v>3200</v>
      </c>
      <c r="V121" s="186">
        <v>6708601</v>
      </c>
      <c r="W121" s="186">
        <v>74007518</v>
      </c>
      <c r="X121" s="187">
        <v>44469</v>
      </c>
      <c r="Y121" s="80" t="s">
        <v>6489</v>
      </c>
      <c r="Z121" s="80" t="s">
        <v>6490</v>
      </c>
      <c r="AA121" s="175" t="s">
        <v>7481</v>
      </c>
    </row>
    <row r="122" spans="2:27" ht="15.75" customHeight="1" x14ac:dyDescent="0.2">
      <c r="B122" s="68" t="s">
        <v>7884</v>
      </c>
      <c r="C122" s="68">
        <v>709963007</v>
      </c>
      <c r="D122" s="68" t="s">
        <v>8945</v>
      </c>
      <c r="E122" s="68" t="s">
        <v>7266</v>
      </c>
      <c r="F122" s="68" t="s">
        <v>7885</v>
      </c>
      <c r="G122" s="68" t="s">
        <v>1221</v>
      </c>
      <c r="H122" s="68" t="s">
        <v>5640</v>
      </c>
      <c r="I122" s="68" t="s">
        <v>1222</v>
      </c>
      <c r="J122" s="68" t="s">
        <v>7886</v>
      </c>
      <c r="K122" s="68" t="s">
        <v>5448</v>
      </c>
      <c r="L122" s="68" t="s">
        <v>1224</v>
      </c>
      <c r="M122" s="68" t="s">
        <v>47</v>
      </c>
      <c r="N122" s="68" t="s">
        <v>1225</v>
      </c>
      <c r="O122" s="68">
        <v>0</v>
      </c>
      <c r="P122" s="68" t="s">
        <v>1223</v>
      </c>
      <c r="Q122" s="68">
        <v>0</v>
      </c>
      <c r="R122" s="68" t="s">
        <v>45</v>
      </c>
      <c r="S122" s="68" t="s">
        <v>7887</v>
      </c>
      <c r="T122" s="188">
        <v>37970</v>
      </c>
      <c r="U122" s="175">
        <v>3200</v>
      </c>
      <c r="V122" s="186">
        <v>13479611</v>
      </c>
      <c r="W122" s="186">
        <v>217627078</v>
      </c>
      <c r="X122" s="187">
        <v>44469</v>
      </c>
      <c r="Y122" s="80" t="s">
        <v>6489</v>
      </c>
      <c r="Z122" s="80" t="s">
        <v>6490</v>
      </c>
      <c r="AA122" s="175" t="s">
        <v>6534</v>
      </c>
    </row>
    <row r="123" spans="2:27" ht="15.75" customHeight="1" x14ac:dyDescent="0.2">
      <c r="B123" s="68" t="s">
        <v>1358</v>
      </c>
      <c r="C123" s="68">
        <v>705121001</v>
      </c>
      <c r="D123" s="68" t="s">
        <v>1359</v>
      </c>
      <c r="E123" s="68" t="s">
        <v>1360</v>
      </c>
      <c r="F123" s="68" t="s">
        <v>26</v>
      </c>
      <c r="G123" s="68" t="s">
        <v>1361</v>
      </c>
      <c r="H123" s="68" t="s">
        <v>6392</v>
      </c>
      <c r="I123" s="68" t="s">
        <v>6395</v>
      </c>
      <c r="J123" s="68" t="s">
        <v>6393</v>
      </c>
      <c r="K123" s="68" t="s">
        <v>6394</v>
      </c>
      <c r="L123" s="68" t="s">
        <v>1362</v>
      </c>
      <c r="M123" s="68" t="s">
        <v>47</v>
      </c>
      <c r="N123" s="68" t="s">
        <v>739</v>
      </c>
      <c r="O123" s="68" t="s">
        <v>6390</v>
      </c>
      <c r="P123" s="68" t="s">
        <v>6391</v>
      </c>
      <c r="Q123" s="68">
        <v>0</v>
      </c>
      <c r="R123" s="68" t="s">
        <v>45</v>
      </c>
      <c r="S123" s="68" t="s">
        <v>6389</v>
      </c>
      <c r="T123" s="188">
        <v>37970</v>
      </c>
      <c r="U123" s="175">
        <v>3450</v>
      </c>
      <c r="V123" s="186">
        <v>72601100</v>
      </c>
      <c r="W123" s="186">
        <v>290071083</v>
      </c>
      <c r="X123" s="187">
        <v>44469</v>
      </c>
      <c r="Y123" s="80" t="s">
        <v>6489</v>
      </c>
      <c r="Z123" s="80" t="s">
        <v>6490</v>
      </c>
      <c r="AA123" s="175" t="s">
        <v>6568</v>
      </c>
    </row>
    <row r="124" spans="2:27" ht="15.75" customHeight="1" x14ac:dyDescent="0.2">
      <c r="B124" s="68" t="s">
        <v>1358</v>
      </c>
      <c r="C124" s="68">
        <v>705121001</v>
      </c>
      <c r="D124" s="68" t="s">
        <v>1359</v>
      </c>
      <c r="E124" s="68" t="s">
        <v>1360</v>
      </c>
      <c r="F124" s="68" t="s">
        <v>26</v>
      </c>
      <c r="G124" s="68" t="s">
        <v>1361</v>
      </c>
      <c r="H124" s="68" t="s">
        <v>6392</v>
      </c>
      <c r="I124" s="68" t="s">
        <v>6395</v>
      </c>
      <c r="J124" s="68" t="s">
        <v>6393</v>
      </c>
      <c r="K124" s="68" t="s">
        <v>6394</v>
      </c>
      <c r="L124" s="68" t="s">
        <v>1362</v>
      </c>
      <c r="M124" s="68" t="s">
        <v>47</v>
      </c>
      <c r="N124" s="68" t="s">
        <v>739</v>
      </c>
      <c r="O124" s="68" t="s">
        <v>6390</v>
      </c>
      <c r="P124" s="68" t="s">
        <v>6391</v>
      </c>
      <c r="Q124" s="68">
        <v>0</v>
      </c>
      <c r="R124" s="68" t="s">
        <v>45</v>
      </c>
      <c r="S124" s="68" t="s">
        <v>6389</v>
      </c>
      <c r="T124" s="188">
        <v>37970</v>
      </c>
      <c r="U124" s="175">
        <v>3450</v>
      </c>
      <c r="V124" s="186">
        <v>22198741</v>
      </c>
      <c r="W124" s="186">
        <v>76236324</v>
      </c>
      <c r="X124" s="187">
        <v>44469</v>
      </c>
      <c r="Y124" s="80" t="s">
        <v>6489</v>
      </c>
      <c r="Z124" s="80" t="s">
        <v>6490</v>
      </c>
      <c r="AA124" s="175" t="s">
        <v>6569</v>
      </c>
    </row>
    <row r="125" spans="2:27" ht="15.75" customHeight="1" x14ac:dyDescent="0.2">
      <c r="B125" s="68" t="s">
        <v>8006</v>
      </c>
      <c r="C125" s="68">
        <v>714041002</v>
      </c>
      <c r="D125" s="68" t="s">
        <v>1439</v>
      </c>
      <c r="E125" s="68" t="s">
        <v>1616</v>
      </c>
      <c r="F125" s="68" t="s">
        <v>8007</v>
      </c>
      <c r="G125" s="68" t="s">
        <v>1615</v>
      </c>
      <c r="H125" s="68" t="s">
        <v>5819</v>
      </c>
      <c r="I125" s="68" t="s">
        <v>246</v>
      </c>
      <c r="J125" s="68" t="s">
        <v>6167</v>
      </c>
      <c r="K125" s="68" t="s">
        <v>6170</v>
      </c>
      <c r="L125" s="68" t="s">
        <v>5916</v>
      </c>
      <c r="M125" s="68" t="s">
        <v>544</v>
      </c>
      <c r="N125" s="68" t="s">
        <v>3769</v>
      </c>
      <c r="O125" s="68">
        <v>352471664</v>
      </c>
      <c r="P125" s="68" t="s">
        <v>5917</v>
      </c>
      <c r="Q125" s="68">
        <v>0</v>
      </c>
      <c r="R125" s="68" t="s">
        <v>1101</v>
      </c>
      <c r="S125" s="68" t="s">
        <v>8008</v>
      </c>
      <c r="T125" s="188">
        <v>37970</v>
      </c>
      <c r="U125" s="175">
        <v>3650</v>
      </c>
      <c r="V125" s="186">
        <v>43024834</v>
      </c>
      <c r="W125" s="186">
        <v>427203316</v>
      </c>
      <c r="X125" s="187">
        <v>44469</v>
      </c>
      <c r="Y125" s="80" t="s">
        <v>6489</v>
      </c>
      <c r="Z125" s="80" t="s">
        <v>6490</v>
      </c>
      <c r="AA125" s="175" t="s">
        <v>6570</v>
      </c>
    </row>
    <row r="126" spans="2:27" ht="15.75" customHeight="1" x14ac:dyDescent="0.2">
      <c r="B126" s="68" t="s">
        <v>7976</v>
      </c>
      <c r="C126" s="68">
        <v>700177300</v>
      </c>
      <c r="D126" s="68" t="s">
        <v>1460</v>
      </c>
      <c r="E126" s="68" t="s">
        <v>1544</v>
      </c>
      <c r="F126" s="68" t="s">
        <v>1476</v>
      </c>
      <c r="G126" s="68" t="s">
        <v>1545</v>
      </c>
      <c r="H126" s="68" t="s">
        <v>7977</v>
      </c>
      <c r="I126" s="68" t="s">
        <v>6348</v>
      </c>
      <c r="J126" s="68" t="s">
        <v>6349</v>
      </c>
      <c r="K126" s="68" t="s">
        <v>1546</v>
      </c>
      <c r="L126" s="68" t="s">
        <v>5998</v>
      </c>
      <c r="M126" s="68" t="s">
        <v>309</v>
      </c>
      <c r="N126" s="68" t="s">
        <v>1548</v>
      </c>
      <c r="O126" s="68">
        <v>0</v>
      </c>
      <c r="P126" s="68" t="s">
        <v>1547</v>
      </c>
      <c r="Q126" s="68">
        <v>0</v>
      </c>
      <c r="R126" s="68" t="s">
        <v>45</v>
      </c>
      <c r="S126" s="68" t="s">
        <v>7978</v>
      </c>
      <c r="T126" s="188">
        <v>37970</v>
      </c>
      <c r="U126" s="175">
        <v>3800</v>
      </c>
      <c r="V126" s="186">
        <v>25429173</v>
      </c>
      <c r="W126" s="186">
        <v>227149315</v>
      </c>
      <c r="X126" s="187">
        <v>44469</v>
      </c>
      <c r="Y126" s="80" t="s">
        <v>6489</v>
      </c>
      <c r="Z126" s="80" t="s">
        <v>6490</v>
      </c>
      <c r="AA126" s="175" t="s">
        <v>6518</v>
      </c>
    </row>
    <row r="127" spans="2:27" ht="15.75" customHeight="1" x14ac:dyDescent="0.2">
      <c r="B127" s="68" t="s">
        <v>7976</v>
      </c>
      <c r="C127" s="68">
        <v>700177300</v>
      </c>
      <c r="D127" s="68" t="s">
        <v>1460</v>
      </c>
      <c r="E127" s="68" t="s">
        <v>1544</v>
      </c>
      <c r="F127" s="68" t="s">
        <v>1476</v>
      </c>
      <c r="G127" s="68" t="s">
        <v>1545</v>
      </c>
      <c r="H127" s="68" t="s">
        <v>7977</v>
      </c>
      <c r="I127" s="68" t="s">
        <v>6348</v>
      </c>
      <c r="J127" s="68" t="s">
        <v>6349</v>
      </c>
      <c r="K127" s="68" t="s">
        <v>1546</v>
      </c>
      <c r="L127" s="68" t="s">
        <v>5998</v>
      </c>
      <c r="M127" s="68" t="s">
        <v>309</v>
      </c>
      <c r="N127" s="68" t="s">
        <v>1548</v>
      </c>
      <c r="O127" s="68">
        <v>0</v>
      </c>
      <c r="P127" s="68" t="s">
        <v>1547</v>
      </c>
      <c r="Q127" s="68">
        <v>0</v>
      </c>
      <c r="R127" s="68" t="s">
        <v>45</v>
      </c>
      <c r="S127" s="68" t="s">
        <v>7978</v>
      </c>
      <c r="T127" s="188">
        <v>37970</v>
      </c>
      <c r="U127" s="175">
        <v>3800</v>
      </c>
      <c r="V127" s="186">
        <v>76861917</v>
      </c>
      <c r="W127" s="186">
        <v>803250364</v>
      </c>
      <c r="X127" s="187">
        <v>44469</v>
      </c>
      <c r="Y127" s="80" t="s">
        <v>6489</v>
      </c>
      <c r="Z127" s="80" t="s">
        <v>6490</v>
      </c>
      <c r="AA127" s="175" t="s">
        <v>148</v>
      </c>
    </row>
    <row r="128" spans="2:27" ht="15.75" customHeight="1" x14ac:dyDescent="0.2">
      <c r="B128" s="68" t="s">
        <v>7976</v>
      </c>
      <c r="C128" s="68">
        <v>700177300</v>
      </c>
      <c r="D128" s="68" t="s">
        <v>1460</v>
      </c>
      <c r="E128" s="68" t="s">
        <v>1544</v>
      </c>
      <c r="F128" s="68" t="s">
        <v>1476</v>
      </c>
      <c r="G128" s="68" t="s">
        <v>1545</v>
      </c>
      <c r="H128" s="68" t="s">
        <v>7977</v>
      </c>
      <c r="I128" s="68" t="s">
        <v>6348</v>
      </c>
      <c r="J128" s="68" t="s">
        <v>6349</v>
      </c>
      <c r="K128" s="68" t="s">
        <v>1546</v>
      </c>
      <c r="L128" s="68" t="s">
        <v>5998</v>
      </c>
      <c r="M128" s="68" t="s">
        <v>309</v>
      </c>
      <c r="N128" s="68" t="s">
        <v>1548</v>
      </c>
      <c r="O128" s="68">
        <v>0</v>
      </c>
      <c r="P128" s="68" t="s">
        <v>1547</v>
      </c>
      <c r="Q128" s="68">
        <v>0</v>
      </c>
      <c r="R128" s="68" t="s">
        <v>45</v>
      </c>
      <c r="S128" s="68" t="s">
        <v>7978</v>
      </c>
      <c r="T128" s="188">
        <v>37970</v>
      </c>
      <c r="U128" s="175">
        <v>3800</v>
      </c>
      <c r="V128" s="186">
        <v>79721628</v>
      </c>
      <c r="W128" s="186">
        <v>850045743</v>
      </c>
      <c r="X128" s="187">
        <v>44469</v>
      </c>
      <c r="Y128" s="80" t="s">
        <v>6489</v>
      </c>
      <c r="Z128" s="80" t="s">
        <v>6490</v>
      </c>
      <c r="AA128" s="175" t="s">
        <v>6550</v>
      </c>
    </row>
    <row r="129" spans="2:27" ht="15.75" customHeight="1" x14ac:dyDescent="0.2">
      <c r="B129" s="68" t="s">
        <v>7976</v>
      </c>
      <c r="C129" s="68">
        <v>700177300</v>
      </c>
      <c r="D129" s="68" t="s">
        <v>1460</v>
      </c>
      <c r="E129" s="68" t="s">
        <v>1544</v>
      </c>
      <c r="F129" s="68" t="s">
        <v>1476</v>
      </c>
      <c r="G129" s="68" t="s">
        <v>1545</v>
      </c>
      <c r="H129" s="68" t="s">
        <v>7977</v>
      </c>
      <c r="I129" s="68" t="s">
        <v>6348</v>
      </c>
      <c r="J129" s="68" t="s">
        <v>6349</v>
      </c>
      <c r="K129" s="68" t="s">
        <v>1546</v>
      </c>
      <c r="L129" s="68" t="s">
        <v>5998</v>
      </c>
      <c r="M129" s="68" t="s">
        <v>309</v>
      </c>
      <c r="N129" s="68" t="s">
        <v>1548</v>
      </c>
      <c r="O129" s="68">
        <v>0</v>
      </c>
      <c r="P129" s="68" t="s">
        <v>1547</v>
      </c>
      <c r="Q129" s="68">
        <v>0</v>
      </c>
      <c r="R129" s="68" t="s">
        <v>45</v>
      </c>
      <c r="S129" s="68" t="s">
        <v>7978</v>
      </c>
      <c r="T129" s="188">
        <v>37970</v>
      </c>
      <c r="U129" s="175">
        <v>3800</v>
      </c>
      <c r="V129" s="186">
        <v>27599550</v>
      </c>
      <c r="W129" s="186">
        <v>212858182</v>
      </c>
      <c r="X129" s="187">
        <v>44469</v>
      </c>
      <c r="Y129" s="80" t="s">
        <v>6489</v>
      </c>
      <c r="Z129" s="80" t="s">
        <v>6490</v>
      </c>
      <c r="AA129" s="175" t="s">
        <v>6542</v>
      </c>
    </row>
    <row r="130" spans="2:27" ht="15.75" customHeight="1" x14ac:dyDescent="0.2">
      <c r="B130" s="68" t="s">
        <v>7976</v>
      </c>
      <c r="C130" s="68">
        <v>700177300</v>
      </c>
      <c r="D130" s="68" t="s">
        <v>1460</v>
      </c>
      <c r="E130" s="68" t="s">
        <v>1544</v>
      </c>
      <c r="F130" s="68" t="s">
        <v>1476</v>
      </c>
      <c r="G130" s="68" t="s">
        <v>1545</v>
      </c>
      <c r="H130" s="68" t="s">
        <v>7977</v>
      </c>
      <c r="I130" s="68" t="s">
        <v>6348</v>
      </c>
      <c r="J130" s="68" t="s">
        <v>6349</v>
      </c>
      <c r="K130" s="68" t="s">
        <v>1546</v>
      </c>
      <c r="L130" s="68" t="s">
        <v>5998</v>
      </c>
      <c r="M130" s="68" t="s">
        <v>309</v>
      </c>
      <c r="N130" s="68" t="s">
        <v>1548</v>
      </c>
      <c r="O130" s="68">
        <v>0</v>
      </c>
      <c r="P130" s="68" t="s">
        <v>1547</v>
      </c>
      <c r="Q130" s="68">
        <v>0</v>
      </c>
      <c r="R130" s="68" t="s">
        <v>45</v>
      </c>
      <c r="S130" s="68" t="s">
        <v>7978</v>
      </c>
      <c r="T130" s="188">
        <v>37970</v>
      </c>
      <c r="U130" s="175">
        <v>3800</v>
      </c>
      <c r="V130" s="186">
        <v>57460646</v>
      </c>
      <c r="W130" s="186">
        <v>422047268</v>
      </c>
      <c r="X130" s="187">
        <v>44469</v>
      </c>
      <c r="Y130" s="80" t="s">
        <v>6489</v>
      </c>
      <c r="Z130" s="80" t="s">
        <v>6490</v>
      </c>
      <c r="AA130" s="175" t="s">
        <v>6571</v>
      </c>
    </row>
    <row r="131" spans="2:27" ht="15.75" customHeight="1" x14ac:dyDescent="0.2">
      <c r="B131" s="68" t="s">
        <v>7699</v>
      </c>
      <c r="C131" s="68">
        <v>719400000</v>
      </c>
      <c r="D131" s="68" t="s">
        <v>72</v>
      </c>
      <c r="E131" s="68" t="s">
        <v>626</v>
      </c>
      <c r="F131" s="68" t="s">
        <v>7700</v>
      </c>
      <c r="G131" s="68" t="s">
        <v>627</v>
      </c>
      <c r="H131" s="68" t="s">
        <v>7701</v>
      </c>
      <c r="I131" s="68" t="s">
        <v>628</v>
      </c>
      <c r="J131" s="68" t="s">
        <v>7702</v>
      </c>
      <c r="K131" s="68" t="s">
        <v>7703</v>
      </c>
      <c r="L131" s="68" t="s">
        <v>629</v>
      </c>
      <c r="M131" s="68" t="s">
        <v>47</v>
      </c>
      <c r="N131" s="68" t="s">
        <v>630</v>
      </c>
      <c r="O131" s="68" t="s">
        <v>6222</v>
      </c>
      <c r="P131" s="68" t="s">
        <v>631</v>
      </c>
      <c r="Q131" s="68">
        <v>0</v>
      </c>
      <c r="R131" s="68" t="s">
        <v>368</v>
      </c>
      <c r="S131" s="68" t="s">
        <v>7704</v>
      </c>
      <c r="T131" s="188">
        <v>37970</v>
      </c>
      <c r="U131" s="175">
        <v>3842</v>
      </c>
      <c r="V131" s="186">
        <v>0</v>
      </c>
      <c r="W131" s="186">
        <v>27126798</v>
      </c>
      <c r="X131" s="187">
        <v>44469</v>
      </c>
      <c r="Y131" s="80" t="s">
        <v>6489</v>
      </c>
      <c r="Z131" s="80" t="s">
        <v>6490</v>
      </c>
      <c r="AA131" s="175" t="s">
        <v>6522</v>
      </c>
    </row>
    <row r="132" spans="2:27" ht="15.75" customHeight="1" x14ac:dyDescent="0.2">
      <c r="B132" s="68" t="s">
        <v>7699</v>
      </c>
      <c r="C132" s="68">
        <v>719400000</v>
      </c>
      <c r="D132" s="68" t="s">
        <v>72</v>
      </c>
      <c r="E132" s="68" t="s">
        <v>626</v>
      </c>
      <c r="F132" s="68" t="s">
        <v>7700</v>
      </c>
      <c r="G132" s="68" t="s">
        <v>627</v>
      </c>
      <c r="H132" s="68" t="s">
        <v>7701</v>
      </c>
      <c r="I132" s="68" t="s">
        <v>628</v>
      </c>
      <c r="J132" s="68" t="s">
        <v>7702</v>
      </c>
      <c r="K132" s="68" t="s">
        <v>7703</v>
      </c>
      <c r="L132" s="68" t="s">
        <v>629</v>
      </c>
      <c r="M132" s="68" t="s">
        <v>47</v>
      </c>
      <c r="N132" s="68" t="s">
        <v>630</v>
      </c>
      <c r="O132" s="68" t="s">
        <v>6222</v>
      </c>
      <c r="P132" s="68" t="s">
        <v>631</v>
      </c>
      <c r="Q132" s="68">
        <v>0</v>
      </c>
      <c r="R132" s="68" t="s">
        <v>368</v>
      </c>
      <c r="S132" s="68" t="s">
        <v>7704</v>
      </c>
      <c r="T132" s="188">
        <v>37970</v>
      </c>
      <c r="U132" s="175">
        <v>3842</v>
      </c>
      <c r="V132" s="186">
        <v>15398768</v>
      </c>
      <c r="W132" s="186">
        <v>108630686</v>
      </c>
      <c r="X132" s="187">
        <v>44469</v>
      </c>
      <c r="Y132" s="80" t="s">
        <v>6489</v>
      </c>
      <c r="Z132" s="80" t="s">
        <v>6490</v>
      </c>
      <c r="AA132" s="175" t="s">
        <v>6572</v>
      </c>
    </row>
    <row r="133" spans="2:27" ht="15.75" customHeight="1" x14ac:dyDescent="0.2">
      <c r="B133" s="68" t="s">
        <v>7699</v>
      </c>
      <c r="C133" s="68">
        <v>719400000</v>
      </c>
      <c r="D133" s="68" t="s">
        <v>72</v>
      </c>
      <c r="E133" s="68" t="s">
        <v>626</v>
      </c>
      <c r="F133" s="68" t="s">
        <v>7700</v>
      </c>
      <c r="G133" s="68" t="s">
        <v>627</v>
      </c>
      <c r="H133" s="68" t="s">
        <v>7701</v>
      </c>
      <c r="I133" s="68" t="s">
        <v>628</v>
      </c>
      <c r="J133" s="68" t="s">
        <v>7702</v>
      </c>
      <c r="K133" s="68" t="s">
        <v>7703</v>
      </c>
      <c r="L133" s="68" t="s">
        <v>629</v>
      </c>
      <c r="M133" s="68" t="s">
        <v>47</v>
      </c>
      <c r="N133" s="68" t="s">
        <v>630</v>
      </c>
      <c r="O133" s="68" t="s">
        <v>6222</v>
      </c>
      <c r="P133" s="68" t="s">
        <v>631</v>
      </c>
      <c r="Q133" s="68">
        <v>0</v>
      </c>
      <c r="R133" s="68" t="s">
        <v>368</v>
      </c>
      <c r="S133" s="68" t="s">
        <v>7704</v>
      </c>
      <c r="T133" s="188">
        <v>37970</v>
      </c>
      <c r="U133" s="175">
        <v>3842</v>
      </c>
      <c r="V133" s="186">
        <v>95965737</v>
      </c>
      <c r="W133" s="186">
        <v>646280131</v>
      </c>
      <c r="X133" s="187">
        <v>44469</v>
      </c>
      <c r="Y133" s="80" t="s">
        <v>6489</v>
      </c>
      <c r="Z133" s="80" t="s">
        <v>6490</v>
      </c>
      <c r="AA133" s="175" t="s">
        <v>6507</v>
      </c>
    </row>
    <row r="134" spans="2:27" ht="15.75" customHeight="1" x14ac:dyDescent="0.2">
      <c r="B134" s="68" t="s">
        <v>7699</v>
      </c>
      <c r="C134" s="68">
        <v>719400000</v>
      </c>
      <c r="D134" s="68" t="s">
        <v>72</v>
      </c>
      <c r="E134" s="68" t="s">
        <v>626</v>
      </c>
      <c r="F134" s="68" t="s">
        <v>7700</v>
      </c>
      <c r="G134" s="68" t="s">
        <v>627</v>
      </c>
      <c r="H134" s="68" t="s">
        <v>7701</v>
      </c>
      <c r="I134" s="68" t="s">
        <v>628</v>
      </c>
      <c r="J134" s="68" t="s">
        <v>7702</v>
      </c>
      <c r="K134" s="68" t="s">
        <v>7703</v>
      </c>
      <c r="L134" s="68" t="s">
        <v>629</v>
      </c>
      <c r="M134" s="68" t="s">
        <v>47</v>
      </c>
      <c r="N134" s="68" t="s">
        <v>630</v>
      </c>
      <c r="O134" s="68" t="s">
        <v>6222</v>
      </c>
      <c r="P134" s="68" t="s">
        <v>631</v>
      </c>
      <c r="Q134" s="68">
        <v>0</v>
      </c>
      <c r="R134" s="68" t="s">
        <v>368</v>
      </c>
      <c r="S134" s="68" t="s">
        <v>7704</v>
      </c>
      <c r="T134" s="188">
        <v>37970</v>
      </c>
      <c r="U134" s="175">
        <v>3842</v>
      </c>
      <c r="V134" s="186">
        <v>8628620</v>
      </c>
      <c r="W134" s="186">
        <v>72480408</v>
      </c>
      <c r="X134" s="187">
        <v>44469</v>
      </c>
      <c r="Y134" s="80" t="s">
        <v>6489</v>
      </c>
      <c r="Z134" s="80" t="s">
        <v>6490</v>
      </c>
      <c r="AA134" s="175" t="s">
        <v>6573</v>
      </c>
    </row>
    <row r="135" spans="2:27" ht="15.75" customHeight="1" x14ac:dyDescent="0.2">
      <c r="B135" s="68" t="s">
        <v>7699</v>
      </c>
      <c r="C135" s="68">
        <v>719400000</v>
      </c>
      <c r="D135" s="68" t="s">
        <v>72</v>
      </c>
      <c r="E135" s="68" t="s">
        <v>626</v>
      </c>
      <c r="F135" s="68" t="s">
        <v>7700</v>
      </c>
      <c r="G135" s="68" t="s">
        <v>627</v>
      </c>
      <c r="H135" s="68" t="s">
        <v>7701</v>
      </c>
      <c r="I135" s="68" t="s">
        <v>628</v>
      </c>
      <c r="J135" s="68" t="s">
        <v>7702</v>
      </c>
      <c r="K135" s="68" t="s">
        <v>7703</v>
      </c>
      <c r="L135" s="68" t="s">
        <v>629</v>
      </c>
      <c r="M135" s="68" t="s">
        <v>47</v>
      </c>
      <c r="N135" s="68" t="s">
        <v>630</v>
      </c>
      <c r="O135" s="68" t="s">
        <v>6222</v>
      </c>
      <c r="P135" s="68" t="s">
        <v>631</v>
      </c>
      <c r="Q135" s="68">
        <v>0</v>
      </c>
      <c r="R135" s="68" t="s">
        <v>368</v>
      </c>
      <c r="S135" s="68" t="s">
        <v>7704</v>
      </c>
      <c r="T135" s="188">
        <v>37970</v>
      </c>
      <c r="U135" s="175">
        <v>3842</v>
      </c>
      <c r="V135" s="186">
        <v>18170960</v>
      </c>
      <c r="W135" s="186">
        <v>317213114</v>
      </c>
      <c r="X135" s="187">
        <v>44469</v>
      </c>
      <c r="Y135" s="80" t="s">
        <v>6489</v>
      </c>
      <c r="Z135" s="80" t="s">
        <v>6490</v>
      </c>
      <c r="AA135" s="175" t="s">
        <v>6574</v>
      </c>
    </row>
    <row r="136" spans="2:27" ht="15.75" customHeight="1" x14ac:dyDescent="0.2">
      <c r="B136" s="68" t="s">
        <v>7699</v>
      </c>
      <c r="C136" s="68">
        <v>719400000</v>
      </c>
      <c r="D136" s="68" t="s">
        <v>72</v>
      </c>
      <c r="E136" s="68" t="s">
        <v>626</v>
      </c>
      <c r="F136" s="68" t="s">
        <v>7700</v>
      </c>
      <c r="G136" s="68" t="s">
        <v>627</v>
      </c>
      <c r="H136" s="68" t="s">
        <v>7701</v>
      </c>
      <c r="I136" s="68" t="s">
        <v>628</v>
      </c>
      <c r="J136" s="68" t="s">
        <v>7702</v>
      </c>
      <c r="K136" s="68" t="s">
        <v>7703</v>
      </c>
      <c r="L136" s="68" t="s">
        <v>629</v>
      </c>
      <c r="M136" s="68" t="s">
        <v>47</v>
      </c>
      <c r="N136" s="68" t="s">
        <v>630</v>
      </c>
      <c r="O136" s="68" t="s">
        <v>6222</v>
      </c>
      <c r="P136" s="68" t="s">
        <v>631</v>
      </c>
      <c r="Q136" s="68">
        <v>0</v>
      </c>
      <c r="R136" s="68" t="s">
        <v>368</v>
      </c>
      <c r="S136" s="68" t="s">
        <v>7704</v>
      </c>
      <c r="T136" s="188">
        <v>37970</v>
      </c>
      <c r="U136" s="175">
        <v>3842</v>
      </c>
      <c r="V136" s="186">
        <v>33921596</v>
      </c>
      <c r="W136" s="186">
        <v>308291887</v>
      </c>
      <c r="X136" s="187">
        <v>44469</v>
      </c>
      <c r="Y136" s="80" t="s">
        <v>6489</v>
      </c>
      <c r="Z136" s="80" t="s">
        <v>6490</v>
      </c>
      <c r="AA136" s="175" t="s">
        <v>6575</v>
      </c>
    </row>
    <row r="137" spans="2:27" ht="15.75" customHeight="1" x14ac:dyDescent="0.2">
      <c r="B137" s="68" t="s">
        <v>7699</v>
      </c>
      <c r="C137" s="68">
        <v>719400000</v>
      </c>
      <c r="D137" s="68" t="s">
        <v>72</v>
      </c>
      <c r="E137" s="68" t="s">
        <v>626</v>
      </c>
      <c r="F137" s="68" t="s">
        <v>7700</v>
      </c>
      <c r="G137" s="68" t="s">
        <v>627</v>
      </c>
      <c r="H137" s="68" t="s">
        <v>7701</v>
      </c>
      <c r="I137" s="68" t="s">
        <v>628</v>
      </c>
      <c r="J137" s="68" t="s">
        <v>7702</v>
      </c>
      <c r="K137" s="68" t="s">
        <v>7703</v>
      </c>
      <c r="L137" s="68" t="s">
        <v>629</v>
      </c>
      <c r="M137" s="68" t="s">
        <v>47</v>
      </c>
      <c r="N137" s="68" t="s">
        <v>630</v>
      </c>
      <c r="O137" s="68" t="s">
        <v>6222</v>
      </c>
      <c r="P137" s="68" t="s">
        <v>631</v>
      </c>
      <c r="Q137" s="68">
        <v>0</v>
      </c>
      <c r="R137" s="68" t="s">
        <v>368</v>
      </c>
      <c r="S137" s="68" t="s">
        <v>7704</v>
      </c>
      <c r="T137" s="188">
        <v>37970</v>
      </c>
      <c r="U137" s="175">
        <v>3842</v>
      </c>
      <c r="V137" s="186">
        <v>31781940</v>
      </c>
      <c r="W137" s="186">
        <v>238933648</v>
      </c>
      <c r="X137" s="187">
        <v>44469</v>
      </c>
      <c r="Y137" s="80" t="s">
        <v>6489</v>
      </c>
      <c r="Z137" s="80" t="s">
        <v>6490</v>
      </c>
      <c r="AA137" s="175" t="s">
        <v>6541</v>
      </c>
    </row>
    <row r="138" spans="2:27" ht="15.75" customHeight="1" x14ac:dyDescent="0.2">
      <c r="B138" s="68" t="s">
        <v>7699</v>
      </c>
      <c r="C138" s="68">
        <v>719400000</v>
      </c>
      <c r="D138" s="68" t="s">
        <v>72</v>
      </c>
      <c r="E138" s="68" t="s">
        <v>626</v>
      </c>
      <c r="F138" s="68" t="s">
        <v>7700</v>
      </c>
      <c r="G138" s="68" t="s">
        <v>627</v>
      </c>
      <c r="H138" s="68" t="s">
        <v>7701</v>
      </c>
      <c r="I138" s="68" t="s">
        <v>628</v>
      </c>
      <c r="J138" s="68" t="s">
        <v>7702</v>
      </c>
      <c r="K138" s="68" t="s">
        <v>7703</v>
      </c>
      <c r="L138" s="68" t="s">
        <v>629</v>
      </c>
      <c r="M138" s="68" t="s">
        <v>47</v>
      </c>
      <c r="N138" s="68" t="s">
        <v>630</v>
      </c>
      <c r="O138" s="68" t="s">
        <v>6222</v>
      </c>
      <c r="P138" s="68" t="s">
        <v>631</v>
      </c>
      <c r="Q138" s="68">
        <v>0</v>
      </c>
      <c r="R138" s="68" t="s">
        <v>368</v>
      </c>
      <c r="S138" s="68" t="s">
        <v>7704</v>
      </c>
      <c r="T138" s="188">
        <v>37970</v>
      </c>
      <c r="U138" s="175">
        <v>3842</v>
      </c>
      <c r="V138" s="186">
        <v>20177868</v>
      </c>
      <c r="W138" s="186">
        <v>187426387</v>
      </c>
      <c r="X138" s="187">
        <v>44469</v>
      </c>
      <c r="Y138" s="80" t="s">
        <v>6489</v>
      </c>
      <c r="Z138" s="80" t="s">
        <v>6490</v>
      </c>
      <c r="AA138" s="175" t="s">
        <v>6555</v>
      </c>
    </row>
    <row r="139" spans="2:27" ht="15.75" customHeight="1" x14ac:dyDescent="0.2">
      <c r="B139" s="68" t="s">
        <v>7699</v>
      </c>
      <c r="C139" s="68">
        <v>719400000</v>
      </c>
      <c r="D139" s="68" t="s">
        <v>72</v>
      </c>
      <c r="E139" s="68" t="s">
        <v>626</v>
      </c>
      <c r="F139" s="68" t="s">
        <v>7700</v>
      </c>
      <c r="G139" s="68" t="s">
        <v>627</v>
      </c>
      <c r="H139" s="68" t="s">
        <v>7701</v>
      </c>
      <c r="I139" s="68" t="s">
        <v>628</v>
      </c>
      <c r="J139" s="68" t="s">
        <v>7702</v>
      </c>
      <c r="K139" s="68" t="s">
        <v>7703</v>
      </c>
      <c r="L139" s="68" t="s">
        <v>629</v>
      </c>
      <c r="M139" s="68" t="s">
        <v>47</v>
      </c>
      <c r="N139" s="68" t="s">
        <v>630</v>
      </c>
      <c r="O139" s="68" t="s">
        <v>6222</v>
      </c>
      <c r="P139" s="68" t="s">
        <v>631</v>
      </c>
      <c r="Q139" s="68">
        <v>0</v>
      </c>
      <c r="R139" s="68" t="s">
        <v>368</v>
      </c>
      <c r="S139" s="68" t="s">
        <v>7704</v>
      </c>
      <c r="T139" s="188">
        <v>37970</v>
      </c>
      <c r="U139" s="175">
        <v>3842</v>
      </c>
      <c r="V139" s="186">
        <v>17440156</v>
      </c>
      <c r="W139" s="186">
        <v>166758716</v>
      </c>
      <c r="X139" s="187">
        <v>44469</v>
      </c>
      <c r="Y139" s="80" t="s">
        <v>6489</v>
      </c>
      <c r="Z139" s="80" t="s">
        <v>6490</v>
      </c>
      <c r="AA139" s="175" t="s">
        <v>5595</v>
      </c>
    </row>
    <row r="140" spans="2:27" ht="15.75" customHeight="1" x14ac:dyDescent="0.2">
      <c r="B140" s="68" t="s">
        <v>7699</v>
      </c>
      <c r="C140" s="68">
        <v>719400000</v>
      </c>
      <c r="D140" s="68" t="s">
        <v>72</v>
      </c>
      <c r="E140" s="68" t="s">
        <v>626</v>
      </c>
      <c r="F140" s="68" t="s">
        <v>7700</v>
      </c>
      <c r="G140" s="68" t="s">
        <v>627</v>
      </c>
      <c r="H140" s="68" t="s">
        <v>7701</v>
      </c>
      <c r="I140" s="68" t="s">
        <v>628</v>
      </c>
      <c r="J140" s="68" t="s">
        <v>7702</v>
      </c>
      <c r="K140" s="68" t="s">
        <v>7703</v>
      </c>
      <c r="L140" s="68" t="s">
        <v>629</v>
      </c>
      <c r="M140" s="68" t="s">
        <v>47</v>
      </c>
      <c r="N140" s="68" t="s">
        <v>630</v>
      </c>
      <c r="O140" s="68" t="s">
        <v>6222</v>
      </c>
      <c r="P140" s="68" t="s">
        <v>631</v>
      </c>
      <c r="Q140" s="68">
        <v>0</v>
      </c>
      <c r="R140" s="68" t="s">
        <v>368</v>
      </c>
      <c r="S140" s="68" t="s">
        <v>7704</v>
      </c>
      <c r="T140" s="188">
        <v>37970</v>
      </c>
      <c r="U140" s="175">
        <v>3842</v>
      </c>
      <c r="V140" s="186">
        <v>9553029</v>
      </c>
      <c r="W140" s="186">
        <v>103325698</v>
      </c>
      <c r="X140" s="187">
        <v>44469</v>
      </c>
      <c r="Y140" s="80" t="s">
        <v>6489</v>
      </c>
      <c r="Z140" s="80" t="s">
        <v>6490</v>
      </c>
      <c r="AA140" s="175" t="s">
        <v>6544</v>
      </c>
    </row>
    <row r="141" spans="2:27" ht="15.75" customHeight="1" x14ac:dyDescent="0.2">
      <c r="B141" s="68" t="s">
        <v>8856</v>
      </c>
      <c r="C141" s="68">
        <v>800665612</v>
      </c>
      <c r="D141" s="68" t="s">
        <v>3401</v>
      </c>
      <c r="E141" s="68" t="s">
        <v>5029</v>
      </c>
      <c r="F141" s="68" t="s">
        <v>5030</v>
      </c>
      <c r="G141" s="68" t="s">
        <v>5030</v>
      </c>
      <c r="H141" s="68" t="s">
        <v>28</v>
      </c>
      <c r="I141" s="68">
        <v>0</v>
      </c>
      <c r="J141" s="68">
        <v>0</v>
      </c>
      <c r="K141" s="68" t="s">
        <v>6353</v>
      </c>
      <c r="L141" s="68" t="s">
        <v>5031</v>
      </c>
      <c r="M141" s="68" t="s">
        <v>309</v>
      </c>
      <c r="N141" s="68" t="s">
        <v>1509</v>
      </c>
      <c r="O141" s="68" t="s">
        <v>5032</v>
      </c>
      <c r="P141" s="68">
        <v>0</v>
      </c>
      <c r="Q141" s="68">
        <v>0</v>
      </c>
      <c r="R141" s="68" t="s">
        <v>230</v>
      </c>
      <c r="S141" s="68" t="s">
        <v>8857</v>
      </c>
      <c r="T141" s="188">
        <v>37970</v>
      </c>
      <c r="U141" s="175">
        <v>3846</v>
      </c>
      <c r="V141" s="186">
        <v>4004617</v>
      </c>
      <c r="W141" s="186">
        <v>60959190</v>
      </c>
      <c r="X141" s="187">
        <v>44469</v>
      </c>
      <c r="Y141" s="80" t="s">
        <v>6489</v>
      </c>
      <c r="Z141" s="80" t="s">
        <v>6490</v>
      </c>
      <c r="AA141" s="175" t="s">
        <v>6521</v>
      </c>
    </row>
    <row r="142" spans="2:27" ht="15.75" customHeight="1" x14ac:dyDescent="0.2">
      <c r="B142" s="68" t="s">
        <v>3400</v>
      </c>
      <c r="C142" s="68">
        <v>702085047</v>
      </c>
      <c r="D142" s="68" t="s">
        <v>3401</v>
      </c>
      <c r="E142" s="68" t="s">
        <v>140</v>
      </c>
      <c r="F142" s="68" t="s">
        <v>1476</v>
      </c>
      <c r="G142" s="68" t="s">
        <v>3402</v>
      </c>
      <c r="H142" s="68" t="s">
        <v>28</v>
      </c>
      <c r="I142" s="68">
        <v>0</v>
      </c>
      <c r="J142" s="68">
        <v>0</v>
      </c>
      <c r="K142" s="68" t="s">
        <v>6075</v>
      </c>
      <c r="L142" s="68" t="s">
        <v>5565</v>
      </c>
      <c r="M142" s="68" t="s">
        <v>5340</v>
      </c>
      <c r="N142" s="68" t="s">
        <v>3660</v>
      </c>
      <c r="O142" s="68" t="s">
        <v>5564</v>
      </c>
      <c r="P142" s="68" t="s">
        <v>5566</v>
      </c>
      <c r="Q142" s="68">
        <v>0</v>
      </c>
      <c r="R142" s="68" t="s">
        <v>230</v>
      </c>
      <c r="S142" s="68" t="s">
        <v>6161</v>
      </c>
      <c r="T142" s="188">
        <v>37970</v>
      </c>
      <c r="U142" s="175">
        <v>3848</v>
      </c>
      <c r="V142" s="186">
        <v>0</v>
      </c>
      <c r="W142" s="186">
        <v>50429984</v>
      </c>
      <c r="X142" s="187">
        <v>44469</v>
      </c>
      <c r="Y142" s="80" t="s">
        <v>6489</v>
      </c>
      <c r="Z142" s="80" t="s">
        <v>6490</v>
      </c>
      <c r="AA142" s="175" t="s">
        <v>6535</v>
      </c>
    </row>
    <row r="143" spans="2:27" ht="15.75" customHeight="1" x14ac:dyDescent="0.2">
      <c r="B143" s="68" t="s">
        <v>8015</v>
      </c>
      <c r="C143" s="68">
        <v>814968006</v>
      </c>
      <c r="D143" s="68" t="s">
        <v>1363</v>
      </c>
      <c r="E143" s="68" t="s">
        <v>1647</v>
      </c>
      <c r="F143" s="68" t="s">
        <v>8016</v>
      </c>
      <c r="G143" s="68" t="s">
        <v>1648</v>
      </c>
      <c r="H143" s="68" t="s">
        <v>8017</v>
      </c>
      <c r="I143" s="68" t="s">
        <v>6262</v>
      </c>
      <c r="J143" s="68" t="s">
        <v>8018</v>
      </c>
      <c r="K143" s="68" t="s">
        <v>8019</v>
      </c>
      <c r="L143" s="68" t="s">
        <v>5915</v>
      </c>
      <c r="M143" s="68" t="s">
        <v>47</v>
      </c>
      <c r="N143" s="68" t="s">
        <v>1649</v>
      </c>
      <c r="O143" s="68">
        <v>225409300</v>
      </c>
      <c r="P143" s="68" t="s">
        <v>6261</v>
      </c>
      <c r="Q143" s="68">
        <v>0</v>
      </c>
      <c r="R143" s="68" t="s">
        <v>1101</v>
      </c>
      <c r="S143" s="68" t="s">
        <v>8020</v>
      </c>
      <c r="T143" s="188">
        <v>37970</v>
      </c>
      <c r="U143" s="175">
        <v>3950</v>
      </c>
      <c r="V143" s="186">
        <v>25087503</v>
      </c>
      <c r="W143" s="186">
        <v>155297253</v>
      </c>
      <c r="X143" s="187">
        <v>44469</v>
      </c>
      <c r="Y143" s="80" t="s">
        <v>6489</v>
      </c>
      <c r="Z143" s="80" t="s">
        <v>6490</v>
      </c>
      <c r="AA143" s="175" t="s">
        <v>6572</v>
      </c>
    </row>
    <row r="144" spans="2:27" ht="15.75" customHeight="1" x14ac:dyDescent="0.2">
      <c r="B144" s="68" t="s">
        <v>8015</v>
      </c>
      <c r="C144" s="68">
        <v>814968006</v>
      </c>
      <c r="D144" s="68" t="s">
        <v>1363</v>
      </c>
      <c r="E144" s="68" t="s">
        <v>1647</v>
      </c>
      <c r="F144" s="68" t="s">
        <v>8016</v>
      </c>
      <c r="G144" s="68" t="s">
        <v>1648</v>
      </c>
      <c r="H144" s="68" t="s">
        <v>8017</v>
      </c>
      <c r="I144" s="68" t="s">
        <v>6262</v>
      </c>
      <c r="J144" s="68" t="s">
        <v>8018</v>
      </c>
      <c r="K144" s="68" t="s">
        <v>8019</v>
      </c>
      <c r="L144" s="68" t="s">
        <v>5915</v>
      </c>
      <c r="M144" s="68" t="s">
        <v>47</v>
      </c>
      <c r="N144" s="68" t="s">
        <v>1649</v>
      </c>
      <c r="O144" s="68">
        <v>225409300</v>
      </c>
      <c r="P144" s="68" t="s">
        <v>6261</v>
      </c>
      <c r="Q144" s="68">
        <v>0</v>
      </c>
      <c r="R144" s="68" t="s">
        <v>1101</v>
      </c>
      <c r="S144" s="68" t="s">
        <v>8020</v>
      </c>
      <c r="T144" s="188">
        <v>37970</v>
      </c>
      <c r="U144" s="175">
        <v>3950</v>
      </c>
      <c r="V144" s="186">
        <v>30288874</v>
      </c>
      <c r="W144" s="186">
        <v>257601437</v>
      </c>
      <c r="X144" s="187">
        <v>44469</v>
      </c>
      <c r="Y144" s="80" t="s">
        <v>6489</v>
      </c>
      <c r="Z144" s="80" t="s">
        <v>6490</v>
      </c>
      <c r="AA144" s="175" t="s">
        <v>6525</v>
      </c>
    </row>
    <row r="145" spans="2:27" ht="15.75" customHeight="1" x14ac:dyDescent="0.2">
      <c r="B145" s="68" t="s">
        <v>8015</v>
      </c>
      <c r="C145" s="68">
        <v>814968006</v>
      </c>
      <c r="D145" s="68" t="s">
        <v>1363</v>
      </c>
      <c r="E145" s="68" t="s">
        <v>1647</v>
      </c>
      <c r="F145" s="68" t="s">
        <v>8016</v>
      </c>
      <c r="G145" s="68" t="s">
        <v>1648</v>
      </c>
      <c r="H145" s="68" t="s">
        <v>8017</v>
      </c>
      <c r="I145" s="68" t="s">
        <v>6262</v>
      </c>
      <c r="J145" s="68" t="s">
        <v>8018</v>
      </c>
      <c r="K145" s="68" t="s">
        <v>8019</v>
      </c>
      <c r="L145" s="68" t="s">
        <v>5915</v>
      </c>
      <c r="M145" s="68" t="s">
        <v>47</v>
      </c>
      <c r="N145" s="68" t="s">
        <v>1649</v>
      </c>
      <c r="O145" s="68">
        <v>225409300</v>
      </c>
      <c r="P145" s="68" t="s">
        <v>6261</v>
      </c>
      <c r="Q145" s="68">
        <v>0</v>
      </c>
      <c r="R145" s="68" t="s">
        <v>1101</v>
      </c>
      <c r="S145" s="68" t="s">
        <v>8020</v>
      </c>
      <c r="T145" s="188">
        <v>37970</v>
      </c>
      <c r="U145" s="175">
        <v>3950</v>
      </c>
      <c r="V145" s="186">
        <v>10853392</v>
      </c>
      <c r="W145" s="186">
        <v>33632614</v>
      </c>
      <c r="X145" s="187">
        <v>44469</v>
      </c>
      <c r="Y145" s="80" t="s">
        <v>6489</v>
      </c>
      <c r="Z145" s="80" t="s">
        <v>6490</v>
      </c>
      <c r="AA145" s="175" t="s">
        <v>70</v>
      </c>
    </row>
    <row r="146" spans="2:27" ht="15.75" customHeight="1" x14ac:dyDescent="0.2">
      <c r="B146" s="68" t="s">
        <v>8069</v>
      </c>
      <c r="C146" s="68">
        <v>707182008</v>
      </c>
      <c r="D146" s="68" t="s">
        <v>1375</v>
      </c>
      <c r="E146" s="68" t="s">
        <v>1885</v>
      </c>
      <c r="F146" s="68" t="s">
        <v>1886</v>
      </c>
      <c r="G146" s="68" t="s">
        <v>1887</v>
      </c>
      <c r="H146" s="68" t="s">
        <v>5989</v>
      </c>
      <c r="I146" s="68" t="s">
        <v>1888</v>
      </c>
      <c r="J146" s="68" t="s">
        <v>5990</v>
      </c>
      <c r="K146" s="68" t="s">
        <v>1889</v>
      </c>
      <c r="L146" s="68" t="s">
        <v>1891</v>
      </c>
      <c r="M146" s="68" t="s">
        <v>5345</v>
      </c>
      <c r="N146" s="68" t="s">
        <v>879</v>
      </c>
      <c r="O146" s="68" t="s">
        <v>1892</v>
      </c>
      <c r="P146" s="68" t="s">
        <v>1890</v>
      </c>
      <c r="Q146" s="68">
        <v>0</v>
      </c>
      <c r="R146" s="68">
        <v>91401</v>
      </c>
      <c r="S146" s="68" t="s">
        <v>5991</v>
      </c>
      <c r="T146" s="188">
        <v>37970</v>
      </c>
      <c r="U146" s="175">
        <v>4100</v>
      </c>
      <c r="V146" s="186">
        <v>0</v>
      </c>
      <c r="W146" s="186">
        <v>37277791</v>
      </c>
      <c r="X146" s="187">
        <v>44469</v>
      </c>
      <c r="Y146" s="80" t="s">
        <v>6489</v>
      </c>
      <c r="Z146" s="80" t="s">
        <v>6490</v>
      </c>
      <c r="AA146" s="175" t="s">
        <v>6508</v>
      </c>
    </row>
    <row r="147" spans="2:27" ht="15.75" customHeight="1" x14ac:dyDescent="0.2">
      <c r="B147" s="68" t="s">
        <v>8118</v>
      </c>
      <c r="C147" s="68" t="s">
        <v>6427</v>
      </c>
      <c r="D147" s="68" t="s">
        <v>1425</v>
      </c>
      <c r="E147" s="68" t="s">
        <v>2053</v>
      </c>
      <c r="F147" s="68" t="s">
        <v>8119</v>
      </c>
      <c r="G147" s="68" t="s">
        <v>2054</v>
      </c>
      <c r="H147" s="68" t="s">
        <v>8120</v>
      </c>
      <c r="I147" s="68" t="s">
        <v>414</v>
      </c>
      <c r="J147" s="68" t="s">
        <v>6369</v>
      </c>
      <c r="K147" s="68" t="s">
        <v>6793</v>
      </c>
      <c r="L147" s="68" t="s">
        <v>2055</v>
      </c>
      <c r="M147" s="68" t="s">
        <v>47</v>
      </c>
      <c r="N147" s="68" t="s">
        <v>739</v>
      </c>
      <c r="O147" s="68" t="s">
        <v>2056</v>
      </c>
      <c r="P147" s="68" t="s">
        <v>6381</v>
      </c>
      <c r="Q147" s="68">
        <v>0</v>
      </c>
      <c r="R147" s="68">
        <v>93401</v>
      </c>
      <c r="S147" s="68" t="s">
        <v>8121</v>
      </c>
      <c r="T147" s="188">
        <v>37970</v>
      </c>
      <c r="U147" s="175">
        <v>4250</v>
      </c>
      <c r="V147" s="186">
        <v>10420339</v>
      </c>
      <c r="W147" s="186">
        <v>96166937</v>
      </c>
      <c r="X147" s="187">
        <v>44469</v>
      </c>
      <c r="Y147" s="80" t="s">
        <v>6489</v>
      </c>
      <c r="Z147" s="80" t="s">
        <v>6490</v>
      </c>
      <c r="AA147" s="175" t="s">
        <v>6515</v>
      </c>
    </row>
    <row r="148" spans="2:27" ht="15.75" customHeight="1" x14ac:dyDescent="0.2">
      <c r="B148" s="68" t="s">
        <v>8118</v>
      </c>
      <c r="C148" s="68" t="s">
        <v>6427</v>
      </c>
      <c r="D148" s="68" t="s">
        <v>1425</v>
      </c>
      <c r="E148" s="68" t="s">
        <v>2053</v>
      </c>
      <c r="F148" s="68" t="s">
        <v>8119</v>
      </c>
      <c r="G148" s="68" t="s">
        <v>2054</v>
      </c>
      <c r="H148" s="68" t="s">
        <v>8120</v>
      </c>
      <c r="I148" s="68" t="s">
        <v>414</v>
      </c>
      <c r="J148" s="68" t="s">
        <v>6369</v>
      </c>
      <c r="K148" s="68" t="s">
        <v>6793</v>
      </c>
      <c r="L148" s="68" t="s">
        <v>2055</v>
      </c>
      <c r="M148" s="68" t="s">
        <v>47</v>
      </c>
      <c r="N148" s="68" t="s">
        <v>739</v>
      </c>
      <c r="O148" s="68" t="s">
        <v>2056</v>
      </c>
      <c r="P148" s="68" t="s">
        <v>6381</v>
      </c>
      <c r="Q148" s="68">
        <v>0</v>
      </c>
      <c r="R148" s="68">
        <v>93401</v>
      </c>
      <c r="S148" s="68" t="s">
        <v>8121</v>
      </c>
      <c r="T148" s="188">
        <v>37970</v>
      </c>
      <c r="U148" s="175">
        <v>4250</v>
      </c>
      <c r="V148" s="186">
        <v>101335639</v>
      </c>
      <c r="W148" s="186">
        <v>643337888</v>
      </c>
      <c r="X148" s="187">
        <v>44469</v>
      </c>
      <c r="Y148" s="80" t="s">
        <v>6489</v>
      </c>
      <c r="Z148" s="80" t="s">
        <v>6490</v>
      </c>
      <c r="AA148" s="175" t="s">
        <v>6492</v>
      </c>
    </row>
    <row r="149" spans="2:27" ht="15.75" customHeight="1" x14ac:dyDescent="0.2">
      <c r="B149" s="68" t="s">
        <v>8118</v>
      </c>
      <c r="C149" s="68" t="s">
        <v>6427</v>
      </c>
      <c r="D149" s="68" t="s">
        <v>1425</v>
      </c>
      <c r="E149" s="68" t="s">
        <v>2053</v>
      </c>
      <c r="F149" s="68" t="s">
        <v>8119</v>
      </c>
      <c r="G149" s="68" t="s">
        <v>2054</v>
      </c>
      <c r="H149" s="68" t="s">
        <v>8120</v>
      </c>
      <c r="I149" s="68" t="s">
        <v>414</v>
      </c>
      <c r="J149" s="68" t="s">
        <v>6369</v>
      </c>
      <c r="K149" s="68" t="s">
        <v>6793</v>
      </c>
      <c r="L149" s="68" t="s">
        <v>2055</v>
      </c>
      <c r="M149" s="68" t="s">
        <v>47</v>
      </c>
      <c r="N149" s="68" t="s">
        <v>739</v>
      </c>
      <c r="O149" s="68" t="s">
        <v>2056</v>
      </c>
      <c r="P149" s="68" t="s">
        <v>6381</v>
      </c>
      <c r="Q149" s="68">
        <v>0</v>
      </c>
      <c r="R149" s="68">
        <v>93401</v>
      </c>
      <c r="S149" s="68" t="s">
        <v>8121</v>
      </c>
      <c r="T149" s="188">
        <v>37970</v>
      </c>
      <c r="U149" s="175">
        <v>4250</v>
      </c>
      <c r="V149" s="186">
        <v>2667924</v>
      </c>
      <c r="W149" s="186">
        <v>219429600</v>
      </c>
      <c r="X149" s="187">
        <v>44469</v>
      </c>
      <c r="Y149" s="80" t="s">
        <v>6489</v>
      </c>
      <c r="Z149" s="80" t="s">
        <v>6490</v>
      </c>
      <c r="AA149" s="175" t="s">
        <v>6509</v>
      </c>
    </row>
    <row r="150" spans="2:27" ht="15.75" customHeight="1" x14ac:dyDescent="0.2">
      <c r="B150" s="68" t="s">
        <v>8118</v>
      </c>
      <c r="C150" s="68" t="s">
        <v>6427</v>
      </c>
      <c r="D150" s="68" t="s">
        <v>1425</v>
      </c>
      <c r="E150" s="68" t="s">
        <v>2053</v>
      </c>
      <c r="F150" s="68" t="s">
        <v>8119</v>
      </c>
      <c r="G150" s="68" t="s">
        <v>2054</v>
      </c>
      <c r="H150" s="68" t="s">
        <v>8120</v>
      </c>
      <c r="I150" s="68" t="s">
        <v>414</v>
      </c>
      <c r="J150" s="68" t="s">
        <v>6369</v>
      </c>
      <c r="K150" s="68" t="s">
        <v>6793</v>
      </c>
      <c r="L150" s="68" t="s">
        <v>2055</v>
      </c>
      <c r="M150" s="68" t="s">
        <v>47</v>
      </c>
      <c r="N150" s="68" t="s">
        <v>739</v>
      </c>
      <c r="O150" s="68" t="s">
        <v>2056</v>
      </c>
      <c r="P150" s="68" t="s">
        <v>6381</v>
      </c>
      <c r="Q150" s="68">
        <v>0</v>
      </c>
      <c r="R150" s="68">
        <v>93401</v>
      </c>
      <c r="S150" s="68" t="s">
        <v>8121</v>
      </c>
      <c r="T150" s="188">
        <v>37970</v>
      </c>
      <c r="U150" s="175">
        <v>4250</v>
      </c>
      <c r="V150" s="186">
        <v>24530796</v>
      </c>
      <c r="W150" s="186">
        <v>173799888</v>
      </c>
      <c r="X150" s="187">
        <v>44469</v>
      </c>
      <c r="Y150" s="80" t="s">
        <v>6489</v>
      </c>
      <c r="Z150" s="80" t="s">
        <v>6490</v>
      </c>
      <c r="AA150" s="175" t="s">
        <v>6504</v>
      </c>
    </row>
    <row r="151" spans="2:27" ht="15.75" customHeight="1" x14ac:dyDescent="0.2">
      <c r="B151" s="68" t="s">
        <v>8118</v>
      </c>
      <c r="C151" s="68" t="s">
        <v>6427</v>
      </c>
      <c r="D151" s="68" t="s">
        <v>1425</v>
      </c>
      <c r="E151" s="68" t="s">
        <v>2053</v>
      </c>
      <c r="F151" s="68" t="s">
        <v>8119</v>
      </c>
      <c r="G151" s="68" t="s">
        <v>2054</v>
      </c>
      <c r="H151" s="68" t="s">
        <v>8120</v>
      </c>
      <c r="I151" s="68" t="s">
        <v>414</v>
      </c>
      <c r="J151" s="68" t="s">
        <v>6369</v>
      </c>
      <c r="K151" s="68" t="s">
        <v>6793</v>
      </c>
      <c r="L151" s="68" t="s">
        <v>2055</v>
      </c>
      <c r="M151" s="68" t="s">
        <v>47</v>
      </c>
      <c r="N151" s="68" t="s">
        <v>739</v>
      </c>
      <c r="O151" s="68" t="s">
        <v>2056</v>
      </c>
      <c r="P151" s="68" t="s">
        <v>6381</v>
      </c>
      <c r="Q151" s="68">
        <v>0</v>
      </c>
      <c r="R151" s="68">
        <v>93401</v>
      </c>
      <c r="S151" s="68" t="s">
        <v>8121</v>
      </c>
      <c r="T151" s="188">
        <v>37970</v>
      </c>
      <c r="U151" s="175">
        <v>4250</v>
      </c>
      <c r="V151" s="186">
        <v>105357000</v>
      </c>
      <c r="W151" s="186">
        <v>674660436</v>
      </c>
      <c r="X151" s="187">
        <v>44469</v>
      </c>
      <c r="Y151" s="80" t="s">
        <v>6489</v>
      </c>
      <c r="Z151" s="80" t="s">
        <v>6490</v>
      </c>
      <c r="AA151" s="175" t="s">
        <v>6493</v>
      </c>
    </row>
    <row r="152" spans="2:27" ht="15.75" customHeight="1" x14ac:dyDescent="0.2">
      <c r="B152" s="68" t="s">
        <v>8118</v>
      </c>
      <c r="C152" s="68" t="s">
        <v>6427</v>
      </c>
      <c r="D152" s="68" t="s">
        <v>1425</v>
      </c>
      <c r="E152" s="68" t="s">
        <v>2053</v>
      </c>
      <c r="F152" s="68" t="s">
        <v>8119</v>
      </c>
      <c r="G152" s="68" t="s">
        <v>2054</v>
      </c>
      <c r="H152" s="68" t="s">
        <v>8120</v>
      </c>
      <c r="I152" s="68" t="s">
        <v>414</v>
      </c>
      <c r="J152" s="68" t="s">
        <v>6369</v>
      </c>
      <c r="K152" s="68" t="s">
        <v>6793</v>
      </c>
      <c r="L152" s="68" t="s">
        <v>2055</v>
      </c>
      <c r="M152" s="68" t="s">
        <v>47</v>
      </c>
      <c r="N152" s="68" t="s">
        <v>739</v>
      </c>
      <c r="O152" s="68" t="s">
        <v>2056</v>
      </c>
      <c r="P152" s="68" t="s">
        <v>6381</v>
      </c>
      <c r="Q152" s="68">
        <v>0</v>
      </c>
      <c r="R152" s="68">
        <v>93401</v>
      </c>
      <c r="S152" s="68" t="s">
        <v>8121</v>
      </c>
      <c r="T152" s="188">
        <v>37970</v>
      </c>
      <c r="U152" s="175">
        <v>4250</v>
      </c>
      <c r="V152" s="186">
        <v>17465638</v>
      </c>
      <c r="W152" s="186">
        <v>213355719</v>
      </c>
      <c r="X152" s="187">
        <v>44469</v>
      </c>
      <c r="Y152" s="80" t="s">
        <v>6489</v>
      </c>
      <c r="Z152" s="80" t="s">
        <v>6490</v>
      </c>
      <c r="AA152" s="175" t="s">
        <v>6577</v>
      </c>
    </row>
    <row r="153" spans="2:27" ht="15.75" customHeight="1" x14ac:dyDescent="0.2">
      <c r="B153" s="68" t="s">
        <v>8118</v>
      </c>
      <c r="C153" s="68" t="s">
        <v>6427</v>
      </c>
      <c r="D153" s="68" t="s">
        <v>1425</v>
      </c>
      <c r="E153" s="68" t="s">
        <v>2053</v>
      </c>
      <c r="F153" s="68" t="s">
        <v>8119</v>
      </c>
      <c r="G153" s="68" t="s">
        <v>2054</v>
      </c>
      <c r="H153" s="68" t="s">
        <v>8120</v>
      </c>
      <c r="I153" s="68" t="s">
        <v>414</v>
      </c>
      <c r="J153" s="68" t="s">
        <v>6369</v>
      </c>
      <c r="K153" s="68" t="s">
        <v>6793</v>
      </c>
      <c r="L153" s="68" t="s">
        <v>2055</v>
      </c>
      <c r="M153" s="68" t="s">
        <v>47</v>
      </c>
      <c r="N153" s="68" t="s">
        <v>739</v>
      </c>
      <c r="O153" s="68" t="s">
        <v>2056</v>
      </c>
      <c r="P153" s="68" t="s">
        <v>6381</v>
      </c>
      <c r="Q153" s="68">
        <v>0</v>
      </c>
      <c r="R153" s="68">
        <v>93401</v>
      </c>
      <c r="S153" s="68" t="s">
        <v>8121</v>
      </c>
      <c r="T153" s="188">
        <v>37970</v>
      </c>
      <c r="U153" s="175">
        <v>4250</v>
      </c>
      <c r="V153" s="186">
        <v>5353020</v>
      </c>
      <c r="W153" s="186">
        <v>49651200</v>
      </c>
      <c r="X153" s="187">
        <v>44469</v>
      </c>
      <c r="Y153" s="80" t="s">
        <v>6489</v>
      </c>
      <c r="Z153" s="80" t="s">
        <v>6490</v>
      </c>
      <c r="AA153" s="175" t="s">
        <v>6578</v>
      </c>
    </row>
    <row r="154" spans="2:27" ht="15.75" customHeight="1" x14ac:dyDescent="0.2">
      <c r="B154" s="68" t="s">
        <v>8118</v>
      </c>
      <c r="C154" s="68" t="s">
        <v>6427</v>
      </c>
      <c r="D154" s="68" t="s">
        <v>1425</v>
      </c>
      <c r="E154" s="68" t="s">
        <v>2053</v>
      </c>
      <c r="F154" s="68" t="s">
        <v>8119</v>
      </c>
      <c r="G154" s="68" t="s">
        <v>2054</v>
      </c>
      <c r="H154" s="68" t="s">
        <v>8120</v>
      </c>
      <c r="I154" s="68" t="s">
        <v>414</v>
      </c>
      <c r="J154" s="68" t="s">
        <v>6369</v>
      </c>
      <c r="K154" s="68" t="s">
        <v>6793</v>
      </c>
      <c r="L154" s="68" t="s">
        <v>2055</v>
      </c>
      <c r="M154" s="68" t="s">
        <v>47</v>
      </c>
      <c r="N154" s="68" t="s">
        <v>739</v>
      </c>
      <c r="O154" s="68" t="s">
        <v>2056</v>
      </c>
      <c r="P154" s="68" t="s">
        <v>6381</v>
      </c>
      <c r="Q154" s="68">
        <v>0</v>
      </c>
      <c r="R154" s="68">
        <v>93401</v>
      </c>
      <c r="S154" s="68" t="s">
        <v>8121</v>
      </c>
      <c r="T154" s="188">
        <v>37970</v>
      </c>
      <c r="U154" s="175">
        <v>4250</v>
      </c>
      <c r="V154" s="186">
        <v>7944192</v>
      </c>
      <c r="W154" s="186">
        <v>71497696</v>
      </c>
      <c r="X154" s="187">
        <v>44469</v>
      </c>
      <c r="Y154" s="80" t="s">
        <v>6489</v>
      </c>
      <c r="Z154" s="80" t="s">
        <v>6490</v>
      </c>
      <c r="AA154" s="175" t="s">
        <v>6516</v>
      </c>
    </row>
    <row r="155" spans="2:27" ht="15.75" customHeight="1" x14ac:dyDescent="0.2">
      <c r="B155" s="68" t="s">
        <v>8118</v>
      </c>
      <c r="C155" s="68" t="s">
        <v>6427</v>
      </c>
      <c r="D155" s="68" t="s">
        <v>1425</v>
      </c>
      <c r="E155" s="68" t="s">
        <v>2053</v>
      </c>
      <c r="F155" s="68" t="s">
        <v>8119</v>
      </c>
      <c r="G155" s="68" t="s">
        <v>2054</v>
      </c>
      <c r="H155" s="68" t="s">
        <v>8120</v>
      </c>
      <c r="I155" s="68" t="s">
        <v>414</v>
      </c>
      <c r="J155" s="68" t="s">
        <v>6369</v>
      </c>
      <c r="K155" s="68" t="s">
        <v>6793</v>
      </c>
      <c r="L155" s="68" t="s">
        <v>2055</v>
      </c>
      <c r="M155" s="68" t="s">
        <v>47</v>
      </c>
      <c r="N155" s="68" t="s">
        <v>739</v>
      </c>
      <c r="O155" s="68" t="s">
        <v>2056</v>
      </c>
      <c r="P155" s="68" t="s">
        <v>6381</v>
      </c>
      <c r="Q155" s="68">
        <v>0</v>
      </c>
      <c r="R155" s="68">
        <v>93401</v>
      </c>
      <c r="S155" s="68" t="s">
        <v>8121</v>
      </c>
      <c r="T155" s="188">
        <v>37970</v>
      </c>
      <c r="U155" s="175">
        <v>4250</v>
      </c>
      <c r="V155" s="186">
        <v>31087168</v>
      </c>
      <c r="W155" s="186">
        <v>303772383</v>
      </c>
      <c r="X155" s="187">
        <v>44469</v>
      </c>
      <c r="Y155" s="80" t="s">
        <v>6489</v>
      </c>
      <c r="Z155" s="80" t="s">
        <v>6490</v>
      </c>
      <c r="AA155" s="175" t="s">
        <v>6579</v>
      </c>
    </row>
    <row r="156" spans="2:27" ht="15.75" customHeight="1" x14ac:dyDescent="0.2">
      <c r="B156" s="68" t="s">
        <v>8118</v>
      </c>
      <c r="C156" s="68" t="s">
        <v>6427</v>
      </c>
      <c r="D156" s="68" t="s">
        <v>1425</v>
      </c>
      <c r="E156" s="68" t="s">
        <v>2053</v>
      </c>
      <c r="F156" s="68" t="s">
        <v>8119</v>
      </c>
      <c r="G156" s="68" t="s">
        <v>2054</v>
      </c>
      <c r="H156" s="68" t="s">
        <v>8120</v>
      </c>
      <c r="I156" s="68" t="s">
        <v>414</v>
      </c>
      <c r="J156" s="68" t="s">
        <v>6369</v>
      </c>
      <c r="K156" s="68" t="s">
        <v>6793</v>
      </c>
      <c r="L156" s="68" t="s">
        <v>2055</v>
      </c>
      <c r="M156" s="68" t="s">
        <v>47</v>
      </c>
      <c r="N156" s="68" t="s">
        <v>739</v>
      </c>
      <c r="O156" s="68" t="s">
        <v>2056</v>
      </c>
      <c r="P156" s="68" t="s">
        <v>6381</v>
      </c>
      <c r="Q156" s="68">
        <v>0</v>
      </c>
      <c r="R156" s="68">
        <v>93401</v>
      </c>
      <c r="S156" s="68" t="s">
        <v>8121</v>
      </c>
      <c r="T156" s="188">
        <v>37970</v>
      </c>
      <c r="U156" s="175">
        <v>4250</v>
      </c>
      <c r="V156" s="186">
        <v>14041980</v>
      </c>
      <c r="W156" s="186">
        <v>109387800</v>
      </c>
      <c r="X156" s="187">
        <v>44469</v>
      </c>
      <c r="Y156" s="80" t="s">
        <v>6489</v>
      </c>
      <c r="Z156" s="80" t="s">
        <v>6490</v>
      </c>
      <c r="AA156" s="175" t="s">
        <v>6500</v>
      </c>
    </row>
    <row r="157" spans="2:27" ht="15.75" customHeight="1" x14ac:dyDescent="0.2">
      <c r="B157" s="68" t="s">
        <v>8118</v>
      </c>
      <c r="C157" s="68" t="s">
        <v>6427</v>
      </c>
      <c r="D157" s="68" t="s">
        <v>1425</v>
      </c>
      <c r="E157" s="68" t="s">
        <v>2053</v>
      </c>
      <c r="F157" s="68" t="s">
        <v>8119</v>
      </c>
      <c r="G157" s="68" t="s">
        <v>2054</v>
      </c>
      <c r="H157" s="68" t="s">
        <v>8120</v>
      </c>
      <c r="I157" s="68" t="s">
        <v>414</v>
      </c>
      <c r="J157" s="68" t="s">
        <v>6369</v>
      </c>
      <c r="K157" s="68" t="s">
        <v>6793</v>
      </c>
      <c r="L157" s="68" t="s">
        <v>2055</v>
      </c>
      <c r="M157" s="68" t="s">
        <v>47</v>
      </c>
      <c r="N157" s="68" t="s">
        <v>739</v>
      </c>
      <c r="O157" s="68" t="s">
        <v>2056</v>
      </c>
      <c r="P157" s="68" t="s">
        <v>6381</v>
      </c>
      <c r="Q157" s="68">
        <v>0</v>
      </c>
      <c r="R157" s="68">
        <v>93401</v>
      </c>
      <c r="S157" s="68" t="s">
        <v>8121</v>
      </c>
      <c r="T157" s="188">
        <v>37970</v>
      </c>
      <c r="U157" s="175">
        <v>4250</v>
      </c>
      <c r="V157" s="186">
        <v>2741677</v>
      </c>
      <c r="W157" s="186">
        <v>24492307</v>
      </c>
      <c r="X157" s="187">
        <v>44469</v>
      </c>
      <c r="Y157" s="80" t="s">
        <v>6489</v>
      </c>
      <c r="Z157" s="80" t="s">
        <v>6490</v>
      </c>
      <c r="AA157" s="175" t="s">
        <v>6561</v>
      </c>
    </row>
    <row r="158" spans="2:27" ht="15.75" customHeight="1" x14ac:dyDescent="0.2">
      <c r="B158" s="68" t="s">
        <v>8118</v>
      </c>
      <c r="C158" s="68" t="s">
        <v>6427</v>
      </c>
      <c r="D158" s="68" t="s">
        <v>1425</v>
      </c>
      <c r="E158" s="68" t="s">
        <v>2053</v>
      </c>
      <c r="F158" s="68" t="s">
        <v>8119</v>
      </c>
      <c r="G158" s="68" t="s">
        <v>2054</v>
      </c>
      <c r="H158" s="68" t="s">
        <v>8120</v>
      </c>
      <c r="I158" s="68" t="s">
        <v>414</v>
      </c>
      <c r="J158" s="68" t="s">
        <v>6369</v>
      </c>
      <c r="K158" s="68" t="s">
        <v>6793</v>
      </c>
      <c r="L158" s="68" t="s">
        <v>2055</v>
      </c>
      <c r="M158" s="68" t="s">
        <v>47</v>
      </c>
      <c r="N158" s="68" t="s">
        <v>739</v>
      </c>
      <c r="O158" s="68" t="s">
        <v>2056</v>
      </c>
      <c r="P158" s="68" t="s">
        <v>6381</v>
      </c>
      <c r="Q158" s="68">
        <v>0</v>
      </c>
      <c r="R158" s="68">
        <v>93401</v>
      </c>
      <c r="S158" s="68" t="s">
        <v>8121</v>
      </c>
      <c r="T158" s="188">
        <v>37970</v>
      </c>
      <c r="U158" s="175">
        <v>4250</v>
      </c>
      <c r="V158" s="186">
        <v>3290013</v>
      </c>
      <c r="W158" s="186">
        <v>29244568</v>
      </c>
      <c r="X158" s="187">
        <v>44469</v>
      </c>
      <c r="Y158" s="80" t="s">
        <v>6489</v>
      </c>
      <c r="Z158" s="80" t="s">
        <v>6490</v>
      </c>
      <c r="AA158" s="175" t="s">
        <v>6501</v>
      </c>
    </row>
    <row r="159" spans="2:27" ht="15.75" customHeight="1" x14ac:dyDescent="0.2">
      <c r="B159" s="68" t="s">
        <v>8118</v>
      </c>
      <c r="C159" s="68" t="s">
        <v>6427</v>
      </c>
      <c r="D159" s="68" t="s">
        <v>1425</v>
      </c>
      <c r="E159" s="68" t="s">
        <v>2053</v>
      </c>
      <c r="F159" s="68" t="s">
        <v>8119</v>
      </c>
      <c r="G159" s="68" t="s">
        <v>2054</v>
      </c>
      <c r="H159" s="68" t="s">
        <v>8120</v>
      </c>
      <c r="I159" s="68" t="s">
        <v>414</v>
      </c>
      <c r="J159" s="68" t="s">
        <v>6369</v>
      </c>
      <c r="K159" s="68" t="s">
        <v>6793</v>
      </c>
      <c r="L159" s="68" t="s">
        <v>2055</v>
      </c>
      <c r="M159" s="68" t="s">
        <v>47</v>
      </c>
      <c r="N159" s="68" t="s">
        <v>739</v>
      </c>
      <c r="O159" s="68" t="s">
        <v>2056</v>
      </c>
      <c r="P159" s="68" t="s">
        <v>6381</v>
      </c>
      <c r="Q159" s="68">
        <v>0</v>
      </c>
      <c r="R159" s="68">
        <v>93401</v>
      </c>
      <c r="S159" s="68" t="s">
        <v>8121</v>
      </c>
      <c r="T159" s="188">
        <v>37970</v>
      </c>
      <c r="U159" s="175">
        <v>4250</v>
      </c>
      <c r="V159" s="186">
        <v>14590212</v>
      </c>
      <c r="W159" s="186">
        <v>94435548</v>
      </c>
      <c r="X159" s="187">
        <v>44469</v>
      </c>
      <c r="Y159" s="80" t="s">
        <v>6489</v>
      </c>
      <c r="Z159" s="80" t="s">
        <v>6490</v>
      </c>
      <c r="AA159" s="175" t="s">
        <v>6556</v>
      </c>
    </row>
    <row r="160" spans="2:27" ht="15.75" customHeight="1" x14ac:dyDescent="0.2">
      <c r="B160" s="68" t="s">
        <v>8118</v>
      </c>
      <c r="C160" s="68" t="s">
        <v>6427</v>
      </c>
      <c r="D160" s="68" t="s">
        <v>1425</v>
      </c>
      <c r="E160" s="68" t="s">
        <v>2053</v>
      </c>
      <c r="F160" s="68" t="s">
        <v>8119</v>
      </c>
      <c r="G160" s="68" t="s">
        <v>2054</v>
      </c>
      <c r="H160" s="68" t="s">
        <v>8120</v>
      </c>
      <c r="I160" s="68" t="s">
        <v>414</v>
      </c>
      <c r="J160" s="68" t="s">
        <v>6369</v>
      </c>
      <c r="K160" s="68" t="s">
        <v>6793</v>
      </c>
      <c r="L160" s="68" t="s">
        <v>2055</v>
      </c>
      <c r="M160" s="68" t="s">
        <v>47</v>
      </c>
      <c r="N160" s="68" t="s">
        <v>739</v>
      </c>
      <c r="O160" s="68" t="s">
        <v>2056</v>
      </c>
      <c r="P160" s="68" t="s">
        <v>6381</v>
      </c>
      <c r="Q160" s="68">
        <v>0</v>
      </c>
      <c r="R160" s="68">
        <v>93401</v>
      </c>
      <c r="S160" s="68" t="s">
        <v>8121</v>
      </c>
      <c r="T160" s="188">
        <v>37970</v>
      </c>
      <c r="U160" s="175">
        <v>4250</v>
      </c>
      <c r="V160" s="186">
        <v>5424394</v>
      </c>
      <c r="W160" s="186">
        <v>75292928</v>
      </c>
      <c r="X160" s="187">
        <v>44469</v>
      </c>
      <c r="Y160" s="80" t="s">
        <v>6489</v>
      </c>
      <c r="Z160" s="80" t="s">
        <v>6490</v>
      </c>
      <c r="AA160" s="175" t="s">
        <v>6580</v>
      </c>
    </row>
    <row r="161" spans="2:27" ht="15.75" customHeight="1" x14ac:dyDescent="0.2">
      <c r="B161" s="68" t="s">
        <v>8118</v>
      </c>
      <c r="C161" s="68" t="s">
        <v>6427</v>
      </c>
      <c r="D161" s="68" t="s">
        <v>1425</v>
      </c>
      <c r="E161" s="68" t="s">
        <v>2053</v>
      </c>
      <c r="F161" s="68" t="s">
        <v>8119</v>
      </c>
      <c r="G161" s="68" t="s">
        <v>2054</v>
      </c>
      <c r="H161" s="68" t="s">
        <v>8120</v>
      </c>
      <c r="I161" s="68" t="s">
        <v>414</v>
      </c>
      <c r="J161" s="68" t="s">
        <v>6369</v>
      </c>
      <c r="K161" s="68" t="s">
        <v>6793</v>
      </c>
      <c r="L161" s="68" t="s">
        <v>2055</v>
      </c>
      <c r="M161" s="68" t="s">
        <v>47</v>
      </c>
      <c r="N161" s="68" t="s">
        <v>739</v>
      </c>
      <c r="O161" s="68" t="s">
        <v>2056</v>
      </c>
      <c r="P161" s="68" t="s">
        <v>6381</v>
      </c>
      <c r="Q161" s="68">
        <v>0</v>
      </c>
      <c r="R161" s="68">
        <v>93401</v>
      </c>
      <c r="S161" s="68" t="s">
        <v>8121</v>
      </c>
      <c r="T161" s="188">
        <v>37970</v>
      </c>
      <c r="U161" s="175">
        <v>4250</v>
      </c>
      <c r="V161" s="186">
        <v>3630744</v>
      </c>
      <c r="W161" s="186">
        <v>32918756</v>
      </c>
      <c r="X161" s="187">
        <v>44469</v>
      </c>
      <c r="Y161" s="80" t="s">
        <v>6489</v>
      </c>
      <c r="Z161" s="80" t="s">
        <v>6490</v>
      </c>
      <c r="AA161" s="175" t="s">
        <v>6581</v>
      </c>
    </row>
    <row r="162" spans="2:27" ht="15.75" customHeight="1" x14ac:dyDescent="0.2">
      <c r="B162" s="68" t="s">
        <v>8118</v>
      </c>
      <c r="C162" s="68" t="s">
        <v>6427</v>
      </c>
      <c r="D162" s="68" t="s">
        <v>1425</v>
      </c>
      <c r="E162" s="68" t="s">
        <v>2053</v>
      </c>
      <c r="F162" s="68" t="s">
        <v>8119</v>
      </c>
      <c r="G162" s="68" t="s">
        <v>2054</v>
      </c>
      <c r="H162" s="68" t="s">
        <v>8120</v>
      </c>
      <c r="I162" s="68" t="s">
        <v>414</v>
      </c>
      <c r="J162" s="68" t="s">
        <v>6369</v>
      </c>
      <c r="K162" s="68" t="s">
        <v>6793</v>
      </c>
      <c r="L162" s="68" t="s">
        <v>2055</v>
      </c>
      <c r="M162" s="68" t="s">
        <v>47</v>
      </c>
      <c r="N162" s="68" t="s">
        <v>739</v>
      </c>
      <c r="O162" s="68" t="s">
        <v>2056</v>
      </c>
      <c r="P162" s="68" t="s">
        <v>6381</v>
      </c>
      <c r="Q162" s="68">
        <v>0</v>
      </c>
      <c r="R162" s="68">
        <v>93401</v>
      </c>
      <c r="S162" s="68" t="s">
        <v>8121</v>
      </c>
      <c r="T162" s="188">
        <v>37970</v>
      </c>
      <c r="U162" s="175">
        <v>4250</v>
      </c>
      <c r="V162" s="186">
        <v>12412800</v>
      </c>
      <c r="W162" s="186">
        <v>83476080</v>
      </c>
      <c r="X162" s="187">
        <v>44469</v>
      </c>
      <c r="Y162" s="80" t="s">
        <v>6489</v>
      </c>
      <c r="Z162" s="80" t="s">
        <v>6490</v>
      </c>
      <c r="AA162" s="175" t="s">
        <v>6576</v>
      </c>
    </row>
    <row r="163" spans="2:27" ht="15.75" customHeight="1" x14ac:dyDescent="0.2">
      <c r="B163" s="68" t="s">
        <v>8118</v>
      </c>
      <c r="C163" s="68" t="s">
        <v>6427</v>
      </c>
      <c r="D163" s="68" t="s">
        <v>1425</v>
      </c>
      <c r="E163" s="68" t="s">
        <v>2053</v>
      </c>
      <c r="F163" s="68" t="s">
        <v>8119</v>
      </c>
      <c r="G163" s="68" t="s">
        <v>2054</v>
      </c>
      <c r="H163" s="68" t="s">
        <v>8120</v>
      </c>
      <c r="I163" s="68" t="s">
        <v>414</v>
      </c>
      <c r="J163" s="68" t="s">
        <v>6369</v>
      </c>
      <c r="K163" s="68" t="s">
        <v>6793</v>
      </c>
      <c r="L163" s="68" t="s">
        <v>2055</v>
      </c>
      <c r="M163" s="68" t="s">
        <v>47</v>
      </c>
      <c r="N163" s="68" t="s">
        <v>739</v>
      </c>
      <c r="O163" s="68" t="s">
        <v>2056</v>
      </c>
      <c r="P163" s="68" t="s">
        <v>6381</v>
      </c>
      <c r="Q163" s="68">
        <v>0</v>
      </c>
      <c r="R163" s="68">
        <v>93401</v>
      </c>
      <c r="S163" s="68" t="s">
        <v>8121</v>
      </c>
      <c r="T163" s="188">
        <v>37970</v>
      </c>
      <c r="U163" s="175">
        <v>4250</v>
      </c>
      <c r="V163" s="186">
        <v>6898414</v>
      </c>
      <c r="W163" s="186">
        <v>61746101</v>
      </c>
      <c r="X163" s="187">
        <v>44469</v>
      </c>
      <c r="Y163" s="80" t="s">
        <v>6489</v>
      </c>
      <c r="Z163" s="80" t="s">
        <v>6490</v>
      </c>
      <c r="AA163" s="175" t="s">
        <v>6582</v>
      </c>
    </row>
    <row r="164" spans="2:27" ht="15.75" customHeight="1" x14ac:dyDescent="0.2">
      <c r="B164" s="68" t="s">
        <v>8118</v>
      </c>
      <c r="C164" s="68" t="s">
        <v>6427</v>
      </c>
      <c r="D164" s="68" t="s">
        <v>1425</v>
      </c>
      <c r="E164" s="68" t="s">
        <v>2053</v>
      </c>
      <c r="F164" s="68" t="s">
        <v>8119</v>
      </c>
      <c r="G164" s="68" t="s">
        <v>2054</v>
      </c>
      <c r="H164" s="68" t="s">
        <v>8120</v>
      </c>
      <c r="I164" s="68" t="s">
        <v>414</v>
      </c>
      <c r="J164" s="68" t="s">
        <v>6369</v>
      </c>
      <c r="K164" s="68" t="s">
        <v>6793</v>
      </c>
      <c r="L164" s="68" t="s">
        <v>2055</v>
      </c>
      <c r="M164" s="68" t="s">
        <v>47</v>
      </c>
      <c r="N164" s="68" t="s">
        <v>739</v>
      </c>
      <c r="O164" s="68" t="s">
        <v>2056</v>
      </c>
      <c r="P164" s="68" t="s">
        <v>6381</v>
      </c>
      <c r="Q164" s="68">
        <v>0</v>
      </c>
      <c r="R164" s="68">
        <v>93401</v>
      </c>
      <c r="S164" s="68" t="s">
        <v>8121</v>
      </c>
      <c r="T164" s="188">
        <v>37970</v>
      </c>
      <c r="U164" s="175">
        <v>4250</v>
      </c>
      <c r="V164" s="186">
        <v>25577195</v>
      </c>
      <c r="W164" s="186">
        <v>25577195</v>
      </c>
      <c r="X164" s="187">
        <v>44469</v>
      </c>
      <c r="Y164" s="80" t="s">
        <v>6489</v>
      </c>
      <c r="Z164" s="80" t="s">
        <v>6490</v>
      </c>
      <c r="AA164" s="175" t="s">
        <v>6524</v>
      </c>
    </row>
    <row r="165" spans="2:27" ht="15.75" customHeight="1" x14ac:dyDescent="0.2">
      <c r="B165" s="68" t="s">
        <v>8118</v>
      </c>
      <c r="C165" s="68" t="s">
        <v>6427</v>
      </c>
      <c r="D165" s="68" t="s">
        <v>1425</v>
      </c>
      <c r="E165" s="68" t="s">
        <v>2053</v>
      </c>
      <c r="F165" s="68" t="s">
        <v>8119</v>
      </c>
      <c r="G165" s="68" t="s">
        <v>2054</v>
      </c>
      <c r="H165" s="68" t="s">
        <v>8120</v>
      </c>
      <c r="I165" s="68" t="s">
        <v>414</v>
      </c>
      <c r="J165" s="68" t="s">
        <v>6369</v>
      </c>
      <c r="K165" s="68" t="s">
        <v>6793</v>
      </c>
      <c r="L165" s="68" t="s">
        <v>2055</v>
      </c>
      <c r="M165" s="68" t="s">
        <v>47</v>
      </c>
      <c r="N165" s="68" t="s">
        <v>739</v>
      </c>
      <c r="O165" s="68" t="s">
        <v>2056</v>
      </c>
      <c r="P165" s="68" t="s">
        <v>6381</v>
      </c>
      <c r="Q165" s="68">
        <v>0</v>
      </c>
      <c r="R165" s="68">
        <v>93401</v>
      </c>
      <c r="S165" s="68" t="s">
        <v>8121</v>
      </c>
      <c r="T165" s="188">
        <v>37970</v>
      </c>
      <c r="U165" s="175">
        <v>4250</v>
      </c>
      <c r="V165" s="186">
        <v>52428564</v>
      </c>
      <c r="W165" s="186">
        <v>241299660</v>
      </c>
      <c r="X165" s="187">
        <v>44469</v>
      </c>
      <c r="Y165" s="80" t="s">
        <v>6489</v>
      </c>
      <c r="Z165" s="80" t="s">
        <v>6490</v>
      </c>
      <c r="AA165" s="175" t="s">
        <v>6551</v>
      </c>
    </row>
    <row r="166" spans="2:27" ht="15.75" customHeight="1" x14ac:dyDescent="0.2">
      <c r="B166" s="68" t="s">
        <v>8118</v>
      </c>
      <c r="C166" s="68" t="s">
        <v>6427</v>
      </c>
      <c r="D166" s="68" t="s">
        <v>1425</v>
      </c>
      <c r="E166" s="68" t="s">
        <v>2053</v>
      </c>
      <c r="F166" s="68" t="s">
        <v>8119</v>
      </c>
      <c r="G166" s="68" t="s">
        <v>2054</v>
      </c>
      <c r="H166" s="68" t="s">
        <v>8120</v>
      </c>
      <c r="I166" s="68" t="s">
        <v>414</v>
      </c>
      <c r="J166" s="68" t="s">
        <v>6369</v>
      </c>
      <c r="K166" s="68" t="s">
        <v>6793</v>
      </c>
      <c r="L166" s="68" t="s">
        <v>2055</v>
      </c>
      <c r="M166" s="68" t="s">
        <v>47</v>
      </c>
      <c r="N166" s="68" t="s">
        <v>739</v>
      </c>
      <c r="O166" s="68" t="s">
        <v>2056</v>
      </c>
      <c r="P166" s="68" t="s">
        <v>6381</v>
      </c>
      <c r="Q166" s="68">
        <v>0</v>
      </c>
      <c r="R166" s="68">
        <v>93401</v>
      </c>
      <c r="S166" s="68" t="s">
        <v>8121</v>
      </c>
      <c r="T166" s="188">
        <v>37970</v>
      </c>
      <c r="U166" s="175">
        <v>4250</v>
      </c>
      <c r="V166" s="186">
        <v>8016600</v>
      </c>
      <c r="W166" s="186">
        <v>72149400</v>
      </c>
      <c r="X166" s="187">
        <v>44469</v>
      </c>
      <c r="Y166" s="80" t="s">
        <v>6489</v>
      </c>
      <c r="Z166" s="80" t="s">
        <v>6490</v>
      </c>
      <c r="AA166" s="175" t="s">
        <v>6583</v>
      </c>
    </row>
    <row r="167" spans="2:27" ht="15.75" customHeight="1" x14ac:dyDescent="0.2">
      <c r="B167" s="68" t="s">
        <v>8118</v>
      </c>
      <c r="C167" s="68" t="s">
        <v>6427</v>
      </c>
      <c r="D167" s="68" t="s">
        <v>1425</v>
      </c>
      <c r="E167" s="68" t="s">
        <v>2053</v>
      </c>
      <c r="F167" s="68" t="s">
        <v>8119</v>
      </c>
      <c r="G167" s="68" t="s">
        <v>2054</v>
      </c>
      <c r="H167" s="68" t="s">
        <v>8120</v>
      </c>
      <c r="I167" s="68" t="s">
        <v>414</v>
      </c>
      <c r="J167" s="68" t="s">
        <v>6369</v>
      </c>
      <c r="K167" s="68" t="s">
        <v>6793</v>
      </c>
      <c r="L167" s="68" t="s">
        <v>2055</v>
      </c>
      <c r="M167" s="68" t="s">
        <v>47</v>
      </c>
      <c r="N167" s="68" t="s">
        <v>739</v>
      </c>
      <c r="O167" s="68" t="s">
        <v>2056</v>
      </c>
      <c r="P167" s="68" t="s">
        <v>6381</v>
      </c>
      <c r="Q167" s="68">
        <v>0</v>
      </c>
      <c r="R167" s="68">
        <v>93401</v>
      </c>
      <c r="S167" s="68" t="s">
        <v>8121</v>
      </c>
      <c r="T167" s="188">
        <v>37970</v>
      </c>
      <c r="U167" s="175">
        <v>4250</v>
      </c>
      <c r="V167" s="186">
        <v>40083000</v>
      </c>
      <c r="W167" s="186">
        <v>207469608</v>
      </c>
      <c r="X167" s="187">
        <v>44469</v>
      </c>
      <c r="Y167" s="80" t="s">
        <v>6489</v>
      </c>
      <c r="Z167" s="80" t="s">
        <v>6490</v>
      </c>
      <c r="AA167" s="175" t="s">
        <v>6548</v>
      </c>
    </row>
    <row r="168" spans="2:27" ht="15.75" customHeight="1" x14ac:dyDescent="0.2">
      <c r="B168" s="68" t="s">
        <v>8118</v>
      </c>
      <c r="C168" s="68" t="s">
        <v>6427</v>
      </c>
      <c r="D168" s="68" t="s">
        <v>1425</v>
      </c>
      <c r="E168" s="68" t="s">
        <v>2053</v>
      </c>
      <c r="F168" s="68" t="s">
        <v>8119</v>
      </c>
      <c r="G168" s="68" t="s">
        <v>2054</v>
      </c>
      <c r="H168" s="68" t="s">
        <v>8120</v>
      </c>
      <c r="I168" s="68" t="s">
        <v>414</v>
      </c>
      <c r="J168" s="68" t="s">
        <v>6369</v>
      </c>
      <c r="K168" s="68" t="s">
        <v>6793</v>
      </c>
      <c r="L168" s="68" t="s">
        <v>2055</v>
      </c>
      <c r="M168" s="68" t="s">
        <v>47</v>
      </c>
      <c r="N168" s="68" t="s">
        <v>739</v>
      </c>
      <c r="O168" s="68" t="s">
        <v>2056</v>
      </c>
      <c r="P168" s="68" t="s">
        <v>6381</v>
      </c>
      <c r="Q168" s="68">
        <v>0</v>
      </c>
      <c r="R168" s="68">
        <v>93401</v>
      </c>
      <c r="S168" s="68" t="s">
        <v>8121</v>
      </c>
      <c r="T168" s="188">
        <v>37970</v>
      </c>
      <c r="U168" s="175">
        <v>4250</v>
      </c>
      <c r="V168" s="186">
        <v>20325960</v>
      </c>
      <c r="W168" s="186">
        <v>154151459</v>
      </c>
      <c r="X168" s="187">
        <v>44469</v>
      </c>
      <c r="Y168" s="80" t="s">
        <v>6489</v>
      </c>
      <c r="Z168" s="80" t="s">
        <v>6490</v>
      </c>
      <c r="AA168" s="175" t="s">
        <v>6584</v>
      </c>
    </row>
    <row r="169" spans="2:27" ht="15.75" customHeight="1" x14ac:dyDescent="0.2">
      <c r="B169" s="68" t="s">
        <v>8118</v>
      </c>
      <c r="C169" s="68" t="s">
        <v>6427</v>
      </c>
      <c r="D169" s="68" t="s">
        <v>1425</v>
      </c>
      <c r="E169" s="68" t="s">
        <v>2053</v>
      </c>
      <c r="F169" s="68" t="s">
        <v>8119</v>
      </c>
      <c r="G169" s="68" t="s">
        <v>2054</v>
      </c>
      <c r="H169" s="68" t="s">
        <v>8120</v>
      </c>
      <c r="I169" s="68" t="s">
        <v>414</v>
      </c>
      <c r="J169" s="68" t="s">
        <v>6369</v>
      </c>
      <c r="K169" s="68" t="s">
        <v>6793</v>
      </c>
      <c r="L169" s="68" t="s">
        <v>2055</v>
      </c>
      <c r="M169" s="68" t="s">
        <v>47</v>
      </c>
      <c r="N169" s="68" t="s">
        <v>739</v>
      </c>
      <c r="O169" s="68" t="s">
        <v>2056</v>
      </c>
      <c r="P169" s="68" t="s">
        <v>6381</v>
      </c>
      <c r="Q169" s="68">
        <v>0</v>
      </c>
      <c r="R169" s="68">
        <v>93401</v>
      </c>
      <c r="S169" s="68" t="s">
        <v>8121</v>
      </c>
      <c r="T169" s="188">
        <v>37970</v>
      </c>
      <c r="U169" s="175">
        <v>4250</v>
      </c>
      <c r="V169" s="186">
        <v>0</v>
      </c>
      <c r="W169" s="186">
        <v>30213683</v>
      </c>
      <c r="X169" s="187">
        <v>44469</v>
      </c>
      <c r="Y169" s="80" t="s">
        <v>6489</v>
      </c>
      <c r="Z169" s="80" t="s">
        <v>6490</v>
      </c>
      <c r="AA169" s="175" t="s">
        <v>6585</v>
      </c>
    </row>
    <row r="170" spans="2:27" ht="15.75" customHeight="1" x14ac:dyDescent="0.2">
      <c r="B170" s="68" t="s">
        <v>8118</v>
      </c>
      <c r="C170" s="68" t="s">
        <v>6427</v>
      </c>
      <c r="D170" s="68" t="s">
        <v>1425</v>
      </c>
      <c r="E170" s="68" t="s">
        <v>2053</v>
      </c>
      <c r="F170" s="68" t="s">
        <v>8119</v>
      </c>
      <c r="G170" s="68" t="s">
        <v>2054</v>
      </c>
      <c r="H170" s="68" t="s">
        <v>8120</v>
      </c>
      <c r="I170" s="68" t="s">
        <v>414</v>
      </c>
      <c r="J170" s="68" t="s">
        <v>6369</v>
      </c>
      <c r="K170" s="68" t="s">
        <v>6793</v>
      </c>
      <c r="L170" s="68" t="s">
        <v>2055</v>
      </c>
      <c r="M170" s="68" t="s">
        <v>47</v>
      </c>
      <c r="N170" s="68" t="s">
        <v>739</v>
      </c>
      <c r="O170" s="68" t="s">
        <v>2056</v>
      </c>
      <c r="P170" s="68" t="s">
        <v>6381</v>
      </c>
      <c r="Q170" s="68">
        <v>0</v>
      </c>
      <c r="R170" s="68">
        <v>93401</v>
      </c>
      <c r="S170" s="68" t="s">
        <v>8121</v>
      </c>
      <c r="T170" s="188">
        <v>37970</v>
      </c>
      <c r="U170" s="175">
        <v>4250</v>
      </c>
      <c r="V170" s="186">
        <v>57668728</v>
      </c>
      <c r="W170" s="186">
        <v>275239252</v>
      </c>
      <c r="X170" s="187">
        <v>44469</v>
      </c>
      <c r="Y170" s="80" t="s">
        <v>6489</v>
      </c>
      <c r="Z170" s="80" t="s">
        <v>6490</v>
      </c>
      <c r="AA170" s="175" t="s">
        <v>6557</v>
      </c>
    </row>
    <row r="171" spans="2:27" ht="15.75" customHeight="1" x14ac:dyDescent="0.2">
      <c r="B171" s="68" t="s">
        <v>8118</v>
      </c>
      <c r="C171" s="68" t="s">
        <v>6427</v>
      </c>
      <c r="D171" s="68" t="s">
        <v>1425</v>
      </c>
      <c r="E171" s="68" t="s">
        <v>2053</v>
      </c>
      <c r="F171" s="68" t="s">
        <v>8119</v>
      </c>
      <c r="G171" s="68" t="s">
        <v>2054</v>
      </c>
      <c r="H171" s="68" t="s">
        <v>8120</v>
      </c>
      <c r="I171" s="68" t="s">
        <v>414</v>
      </c>
      <c r="J171" s="68" t="s">
        <v>6369</v>
      </c>
      <c r="K171" s="68" t="s">
        <v>6793</v>
      </c>
      <c r="L171" s="68" t="s">
        <v>2055</v>
      </c>
      <c r="M171" s="68" t="s">
        <v>47</v>
      </c>
      <c r="N171" s="68" t="s">
        <v>739</v>
      </c>
      <c r="O171" s="68" t="s">
        <v>2056</v>
      </c>
      <c r="P171" s="68" t="s">
        <v>6381</v>
      </c>
      <c r="Q171" s="68">
        <v>0</v>
      </c>
      <c r="R171" s="68">
        <v>93401</v>
      </c>
      <c r="S171" s="68" t="s">
        <v>8121</v>
      </c>
      <c r="T171" s="188">
        <v>37970</v>
      </c>
      <c r="U171" s="175">
        <v>4250</v>
      </c>
      <c r="V171" s="186">
        <v>18073038</v>
      </c>
      <c r="W171" s="186">
        <v>110154927</v>
      </c>
      <c r="X171" s="187">
        <v>44469</v>
      </c>
      <c r="Y171" s="80" t="s">
        <v>6489</v>
      </c>
      <c r="Z171" s="80" t="s">
        <v>6490</v>
      </c>
      <c r="AA171" s="175" t="s">
        <v>6586</v>
      </c>
    </row>
    <row r="172" spans="2:27" ht="15.75" customHeight="1" x14ac:dyDescent="0.2">
      <c r="B172" s="68" t="s">
        <v>8118</v>
      </c>
      <c r="C172" s="68" t="s">
        <v>6427</v>
      </c>
      <c r="D172" s="68" t="s">
        <v>1425</v>
      </c>
      <c r="E172" s="68" t="s">
        <v>2053</v>
      </c>
      <c r="F172" s="68" t="s">
        <v>8119</v>
      </c>
      <c r="G172" s="68" t="s">
        <v>2054</v>
      </c>
      <c r="H172" s="68" t="s">
        <v>8120</v>
      </c>
      <c r="I172" s="68" t="s">
        <v>414</v>
      </c>
      <c r="J172" s="68" t="s">
        <v>6369</v>
      </c>
      <c r="K172" s="68" t="s">
        <v>6793</v>
      </c>
      <c r="L172" s="68" t="s">
        <v>2055</v>
      </c>
      <c r="M172" s="68" t="s">
        <v>47</v>
      </c>
      <c r="N172" s="68" t="s">
        <v>739</v>
      </c>
      <c r="O172" s="68" t="s">
        <v>2056</v>
      </c>
      <c r="P172" s="68" t="s">
        <v>6381</v>
      </c>
      <c r="Q172" s="68">
        <v>0</v>
      </c>
      <c r="R172" s="68">
        <v>93401</v>
      </c>
      <c r="S172" s="68" t="s">
        <v>8121</v>
      </c>
      <c r="T172" s="188">
        <v>37970</v>
      </c>
      <c r="U172" s="175">
        <v>4250</v>
      </c>
      <c r="V172" s="186">
        <v>78643668</v>
      </c>
      <c r="W172" s="186">
        <v>757328150</v>
      </c>
      <c r="X172" s="187">
        <v>44469</v>
      </c>
      <c r="Y172" s="80" t="s">
        <v>6489</v>
      </c>
      <c r="Z172" s="80" t="s">
        <v>6490</v>
      </c>
      <c r="AA172" s="175" t="s">
        <v>6491</v>
      </c>
    </row>
    <row r="173" spans="2:27" ht="15.75" customHeight="1" x14ac:dyDescent="0.2">
      <c r="B173" s="68" t="s">
        <v>8118</v>
      </c>
      <c r="C173" s="68" t="s">
        <v>6427</v>
      </c>
      <c r="D173" s="68" t="s">
        <v>1425</v>
      </c>
      <c r="E173" s="68" t="s">
        <v>2053</v>
      </c>
      <c r="F173" s="68" t="s">
        <v>8119</v>
      </c>
      <c r="G173" s="68" t="s">
        <v>2054</v>
      </c>
      <c r="H173" s="68" t="s">
        <v>8120</v>
      </c>
      <c r="I173" s="68" t="s">
        <v>414</v>
      </c>
      <c r="J173" s="68" t="s">
        <v>6369</v>
      </c>
      <c r="K173" s="68" t="s">
        <v>6793</v>
      </c>
      <c r="L173" s="68" t="s">
        <v>2055</v>
      </c>
      <c r="M173" s="68" t="s">
        <v>47</v>
      </c>
      <c r="N173" s="68" t="s">
        <v>739</v>
      </c>
      <c r="O173" s="68" t="s">
        <v>2056</v>
      </c>
      <c r="P173" s="68" t="s">
        <v>6381</v>
      </c>
      <c r="Q173" s="68">
        <v>0</v>
      </c>
      <c r="R173" s="68">
        <v>93401</v>
      </c>
      <c r="S173" s="68" t="s">
        <v>8121</v>
      </c>
      <c r="T173" s="188">
        <v>37970</v>
      </c>
      <c r="U173" s="175">
        <v>4250</v>
      </c>
      <c r="V173" s="186">
        <v>31163635</v>
      </c>
      <c r="W173" s="186">
        <v>307188954</v>
      </c>
      <c r="X173" s="187">
        <v>44469</v>
      </c>
      <c r="Y173" s="80" t="s">
        <v>6489</v>
      </c>
      <c r="Z173" s="80" t="s">
        <v>6490</v>
      </c>
      <c r="AA173" s="175" t="s">
        <v>6563</v>
      </c>
    </row>
    <row r="174" spans="2:27" ht="15.75" customHeight="1" x14ac:dyDescent="0.2">
      <c r="B174" s="68" t="s">
        <v>8118</v>
      </c>
      <c r="C174" s="68" t="s">
        <v>6427</v>
      </c>
      <c r="D174" s="68" t="s">
        <v>1425</v>
      </c>
      <c r="E174" s="68" t="s">
        <v>2053</v>
      </c>
      <c r="F174" s="68" t="s">
        <v>8119</v>
      </c>
      <c r="G174" s="68" t="s">
        <v>2054</v>
      </c>
      <c r="H174" s="68" t="s">
        <v>8120</v>
      </c>
      <c r="I174" s="68" t="s">
        <v>414</v>
      </c>
      <c r="J174" s="68" t="s">
        <v>6369</v>
      </c>
      <c r="K174" s="68" t="s">
        <v>6793</v>
      </c>
      <c r="L174" s="68" t="s">
        <v>2055</v>
      </c>
      <c r="M174" s="68" t="s">
        <v>47</v>
      </c>
      <c r="N174" s="68" t="s">
        <v>739</v>
      </c>
      <c r="O174" s="68" t="s">
        <v>2056</v>
      </c>
      <c r="P174" s="68" t="s">
        <v>6381</v>
      </c>
      <c r="Q174" s="68">
        <v>0</v>
      </c>
      <c r="R174" s="68">
        <v>93401</v>
      </c>
      <c r="S174" s="68" t="s">
        <v>8121</v>
      </c>
      <c r="T174" s="188">
        <v>37970</v>
      </c>
      <c r="U174" s="175">
        <v>4250</v>
      </c>
      <c r="V174" s="186">
        <v>9669572</v>
      </c>
      <c r="W174" s="186">
        <v>94953191</v>
      </c>
      <c r="X174" s="187">
        <v>44469</v>
      </c>
      <c r="Y174" s="80" t="s">
        <v>6489</v>
      </c>
      <c r="Z174" s="80" t="s">
        <v>6490</v>
      </c>
      <c r="AA174" s="175" t="s">
        <v>6531</v>
      </c>
    </row>
    <row r="175" spans="2:27" ht="15.75" customHeight="1" x14ac:dyDescent="0.2">
      <c r="B175" s="68" t="s">
        <v>8118</v>
      </c>
      <c r="C175" s="68" t="s">
        <v>6427</v>
      </c>
      <c r="D175" s="68" t="s">
        <v>1425</v>
      </c>
      <c r="E175" s="68" t="s">
        <v>2053</v>
      </c>
      <c r="F175" s="68" t="s">
        <v>8119</v>
      </c>
      <c r="G175" s="68" t="s">
        <v>2054</v>
      </c>
      <c r="H175" s="68" t="s">
        <v>8120</v>
      </c>
      <c r="I175" s="68" t="s">
        <v>414</v>
      </c>
      <c r="J175" s="68" t="s">
        <v>6369</v>
      </c>
      <c r="K175" s="68" t="s">
        <v>6793</v>
      </c>
      <c r="L175" s="68" t="s">
        <v>2055</v>
      </c>
      <c r="M175" s="68" t="s">
        <v>47</v>
      </c>
      <c r="N175" s="68" t="s">
        <v>739</v>
      </c>
      <c r="O175" s="68" t="s">
        <v>2056</v>
      </c>
      <c r="P175" s="68" t="s">
        <v>6381</v>
      </c>
      <c r="Q175" s="68">
        <v>0</v>
      </c>
      <c r="R175" s="68">
        <v>93401</v>
      </c>
      <c r="S175" s="68" t="s">
        <v>8121</v>
      </c>
      <c r="T175" s="188">
        <v>37970</v>
      </c>
      <c r="U175" s="175">
        <v>4250</v>
      </c>
      <c r="V175" s="186">
        <v>10318140</v>
      </c>
      <c r="W175" s="186">
        <v>62520811</v>
      </c>
      <c r="X175" s="187">
        <v>44469</v>
      </c>
      <c r="Y175" s="80" t="s">
        <v>6489</v>
      </c>
      <c r="Z175" s="80" t="s">
        <v>6490</v>
      </c>
      <c r="AA175" s="175" t="s">
        <v>7478</v>
      </c>
    </row>
    <row r="176" spans="2:27" ht="15.75" customHeight="1" x14ac:dyDescent="0.2">
      <c r="B176" s="68" t="s">
        <v>8118</v>
      </c>
      <c r="C176" s="68" t="s">
        <v>6427</v>
      </c>
      <c r="D176" s="68" t="s">
        <v>1425</v>
      </c>
      <c r="E176" s="68" t="s">
        <v>2053</v>
      </c>
      <c r="F176" s="68" t="s">
        <v>8119</v>
      </c>
      <c r="G176" s="68" t="s">
        <v>2054</v>
      </c>
      <c r="H176" s="68" t="s">
        <v>8120</v>
      </c>
      <c r="I176" s="68" t="s">
        <v>414</v>
      </c>
      <c r="J176" s="68" t="s">
        <v>6369</v>
      </c>
      <c r="K176" s="68" t="s">
        <v>6793</v>
      </c>
      <c r="L176" s="68" t="s">
        <v>2055</v>
      </c>
      <c r="M176" s="68" t="s">
        <v>47</v>
      </c>
      <c r="N176" s="68" t="s">
        <v>739</v>
      </c>
      <c r="O176" s="68" t="s">
        <v>2056</v>
      </c>
      <c r="P176" s="68" t="s">
        <v>6381</v>
      </c>
      <c r="Q176" s="68">
        <v>0</v>
      </c>
      <c r="R176" s="68">
        <v>93401</v>
      </c>
      <c r="S176" s="68" t="s">
        <v>8121</v>
      </c>
      <c r="T176" s="188">
        <v>37970</v>
      </c>
      <c r="U176" s="175">
        <v>4250</v>
      </c>
      <c r="V176" s="186">
        <v>4835820</v>
      </c>
      <c r="W176" s="186">
        <v>40548480</v>
      </c>
      <c r="X176" s="187">
        <v>44469</v>
      </c>
      <c r="Y176" s="80" t="s">
        <v>6489</v>
      </c>
      <c r="Z176" s="80" t="s">
        <v>6490</v>
      </c>
      <c r="AA176" s="175" t="s">
        <v>6650</v>
      </c>
    </row>
    <row r="177" spans="2:27" ht="15.75" customHeight="1" x14ac:dyDescent="0.2">
      <c r="B177" s="68" t="s">
        <v>8118</v>
      </c>
      <c r="C177" s="68" t="s">
        <v>6427</v>
      </c>
      <c r="D177" s="68" t="s">
        <v>1425</v>
      </c>
      <c r="E177" s="68" t="s">
        <v>2053</v>
      </c>
      <c r="F177" s="68" t="s">
        <v>8119</v>
      </c>
      <c r="G177" s="68" t="s">
        <v>2054</v>
      </c>
      <c r="H177" s="68" t="s">
        <v>8120</v>
      </c>
      <c r="I177" s="68" t="s">
        <v>414</v>
      </c>
      <c r="J177" s="68" t="s">
        <v>6369</v>
      </c>
      <c r="K177" s="68" t="s">
        <v>6793</v>
      </c>
      <c r="L177" s="68" t="s">
        <v>2055</v>
      </c>
      <c r="M177" s="68" t="s">
        <v>47</v>
      </c>
      <c r="N177" s="68" t="s">
        <v>739</v>
      </c>
      <c r="O177" s="68" t="s">
        <v>2056</v>
      </c>
      <c r="P177" s="68" t="s">
        <v>6381</v>
      </c>
      <c r="Q177" s="68">
        <v>0</v>
      </c>
      <c r="R177" s="68">
        <v>93401</v>
      </c>
      <c r="S177" s="68" t="s">
        <v>8121</v>
      </c>
      <c r="T177" s="188">
        <v>37970</v>
      </c>
      <c r="U177" s="175">
        <v>4250</v>
      </c>
      <c r="V177" s="186">
        <v>25172124</v>
      </c>
      <c r="W177" s="186">
        <v>49061592</v>
      </c>
      <c r="X177" s="187">
        <v>44469</v>
      </c>
      <c r="Y177" s="80" t="s">
        <v>6489</v>
      </c>
      <c r="Z177" s="80" t="s">
        <v>6490</v>
      </c>
      <c r="AA177" s="175" t="s">
        <v>6617</v>
      </c>
    </row>
    <row r="178" spans="2:27" ht="15.75" customHeight="1" x14ac:dyDescent="0.2">
      <c r="B178" s="68" t="s">
        <v>8118</v>
      </c>
      <c r="C178" s="68" t="s">
        <v>6427</v>
      </c>
      <c r="D178" s="68" t="s">
        <v>1425</v>
      </c>
      <c r="E178" s="68" t="s">
        <v>2053</v>
      </c>
      <c r="F178" s="68" t="s">
        <v>8119</v>
      </c>
      <c r="G178" s="68" t="s">
        <v>2054</v>
      </c>
      <c r="H178" s="68" t="s">
        <v>8120</v>
      </c>
      <c r="I178" s="68" t="s">
        <v>414</v>
      </c>
      <c r="J178" s="68" t="s">
        <v>6369</v>
      </c>
      <c r="K178" s="68" t="s">
        <v>6793</v>
      </c>
      <c r="L178" s="68" t="s">
        <v>2055</v>
      </c>
      <c r="M178" s="68" t="s">
        <v>47</v>
      </c>
      <c r="N178" s="68" t="s">
        <v>739</v>
      </c>
      <c r="O178" s="68" t="s">
        <v>2056</v>
      </c>
      <c r="P178" s="68" t="s">
        <v>6381</v>
      </c>
      <c r="Q178" s="68">
        <v>0</v>
      </c>
      <c r="R178" s="68">
        <v>93401</v>
      </c>
      <c r="S178" s="68" t="s">
        <v>8121</v>
      </c>
      <c r="T178" s="188">
        <v>37970</v>
      </c>
      <c r="U178" s="175">
        <v>4250</v>
      </c>
      <c r="V178" s="186">
        <v>4386684</v>
      </c>
      <c r="W178" s="186">
        <v>83425592</v>
      </c>
      <c r="X178" s="187">
        <v>44469</v>
      </c>
      <c r="Y178" s="80" t="s">
        <v>6489</v>
      </c>
      <c r="Z178" s="80" t="s">
        <v>6490</v>
      </c>
      <c r="AA178" s="175" t="s">
        <v>6535</v>
      </c>
    </row>
    <row r="179" spans="2:27" ht="15.75" customHeight="1" x14ac:dyDescent="0.2">
      <c r="B179" s="68" t="s">
        <v>8118</v>
      </c>
      <c r="C179" s="68" t="s">
        <v>6427</v>
      </c>
      <c r="D179" s="68" t="s">
        <v>1425</v>
      </c>
      <c r="E179" s="68" t="s">
        <v>2053</v>
      </c>
      <c r="F179" s="68" t="s">
        <v>8119</v>
      </c>
      <c r="G179" s="68" t="s">
        <v>2054</v>
      </c>
      <c r="H179" s="68" t="s">
        <v>8120</v>
      </c>
      <c r="I179" s="68" t="s">
        <v>414</v>
      </c>
      <c r="J179" s="68" t="s">
        <v>6369</v>
      </c>
      <c r="K179" s="68" t="s">
        <v>6793</v>
      </c>
      <c r="L179" s="68" t="s">
        <v>2055</v>
      </c>
      <c r="M179" s="68" t="s">
        <v>47</v>
      </c>
      <c r="N179" s="68" t="s">
        <v>739</v>
      </c>
      <c r="O179" s="68" t="s">
        <v>2056</v>
      </c>
      <c r="P179" s="68" t="s">
        <v>6381</v>
      </c>
      <c r="Q179" s="68">
        <v>0</v>
      </c>
      <c r="R179" s="68">
        <v>93401</v>
      </c>
      <c r="S179" s="68" t="s">
        <v>8121</v>
      </c>
      <c r="T179" s="188">
        <v>37970</v>
      </c>
      <c r="U179" s="175">
        <v>4250</v>
      </c>
      <c r="V179" s="186">
        <v>7051134</v>
      </c>
      <c r="W179" s="186">
        <v>39580067</v>
      </c>
      <c r="X179" s="187">
        <v>44469</v>
      </c>
      <c r="Y179" s="80" t="s">
        <v>6489</v>
      </c>
      <c r="Z179" s="80" t="s">
        <v>6490</v>
      </c>
      <c r="AA179" s="175" t="s">
        <v>6564</v>
      </c>
    </row>
    <row r="180" spans="2:27" ht="15.75" customHeight="1" x14ac:dyDescent="0.2">
      <c r="B180" s="68" t="s">
        <v>8118</v>
      </c>
      <c r="C180" s="68" t="s">
        <v>6427</v>
      </c>
      <c r="D180" s="68" t="s">
        <v>1425</v>
      </c>
      <c r="E180" s="68" t="s">
        <v>2053</v>
      </c>
      <c r="F180" s="68" t="s">
        <v>8119</v>
      </c>
      <c r="G180" s="68" t="s">
        <v>2054</v>
      </c>
      <c r="H180" s="68" t="s">
        <v>8120</v>
      </c>
      <c r="I180" s="68" t="s">
        <v>414</v>
      </c>
      <c r="J180" s="68" t="s">
        <v>6369</v>
      </c>
      <c r="K180" s="68" t="s">
        <v>6793</v>
      </c>
      <c r="L180" s="68" t="s">
        <v>2055</v>
      </c>
      <c r="M180" s="68" t="s">
        <v>47</v>
      </c>
      <c r="N180" s="68" t="s">
        <v>739</v>
      </c>
      <c r="O180" s="68" t="s">
        <v>2056</v>
      </c>
      <c r="P180" s="68" t="s">
        <v>6381</v>
      </c>
      <c r="Q180" s="68">
        <v>0</v>
      </c>
      <c r="R180" s="68">
        <v>93401</v>
      </c>
      <c r="S180" s="68" t="s">
        <v>8121</v>
      </c>
      <c r="T180" s="188">
        <v>37970</v>
      </c>
      <c r="U180" s="175">
        <v>4250</v>
      </c>
      <c r="V180" s="186">
        <v>58195344</v>
      </c>
      <c r="W180" s="186">
        <v>385976016</v>
      </c>
      <c r="X180" s="187">
        <v>44469</v>
      </c>
      <c r="Y180" s="80" t="s">
        <v>6489</v>
      </c>
      <c r="Z180" s="80" t="s">
        <v>6490</v>
      </c>
      <c r="AA180" s="175" t="s">
        <v>6507</v>
      </c>
    </row>
    <row r="181" spans="2:27" ht="15.75" customHeight="1" x14ac:dyDescent="0.2">
      <c r="B181" s="68" t="s">
        <v>8118</v>
      </c>
      <c r="C181" s="68" t="s">
        <v>6427</v>
      </c>
      <c r="D181" s="68" t="s">
        <v>1425</v>
      </c>
      <c r="E181" s="68" t="s">
        <v>2053</v>
      </c>
      <c r="F181" s="68" t="s">
        <v>8119</v>
      </c>
      <c r="G181" s="68" t="s">
        <v>2054</v>
      </c>
      <c r="H181" s="68" t="s">
        <v>8120</v>
      </c>
      <c r="I181" s="68" t="s">
        <v>414</v>
      </c>
      <c r="J181" s="68" t="s">
        <v>6369</v>
      </c>
      <c r="K181" s="68" t="s">
        <v>6793</v>
      </c>
      <c r="L181" s="68" t="s">
        <v>2055</v>
      </c>
      <c r="M181" s="68" t="s">
        <v>47</v>
      </c>
      <c r="N181" s="68" t="s">
        <v>739</v>
      </c>
      <c r="O181" s="68" t="s">
        <v>2056</v>
      </c>
      <c r="P181" s="68" t="s">
        <v>6381</v>
      </c>
      <c r="Q181" s="68">
        <v>0</v>
      </c>
      <c r="R181" s="68">
        <v>93401</v>
      </c>
      <c r="S181" s="68" t="s">
        <v>8121</v>
      </c>
      <c r="T181" s="188">
        <v>37970</v>
      </c>
      <c r="U181" s="175">
        <v>4250</v>
      </c>
      <c r="V181" s="186">
        <v>53999411</v>
      </c>
      <c r="W181" s="186">
        <v>243365656</v>
      </c>
      <c r="X181" s="187">
        <v>44469</v>
      </c>
      <c r="Y181" s="80" t="s">
        <v>6489</v>
      </c>
      <c r="Z181" s="80" t="s">
        <v>6490</v>
      </c>
      <c r="AA181" s="175" t="s">
        <v>6574</v>
      </c>
    </row>
    <row r="182" spans="2:27" ht="15.75" customHeight="1" x14ac:dyDescent="0.2">
      <c r="B182" s="68" t="s">
        <v>8118</v>
      </c>
      <c r="C182" s="68" t="s">
        <v>6427</v>
      </c>
      <c r="D182" s="68" t="s">
        <v>1425</v>
      </c>
      <c r="E182" s="68" t="s">
        <v>2053</v>
      </c>
      <c r="F182" s="68" t="s">
        <v>8119</v>
      </c>
      <c r="G182" s="68" t="s">
        <v>2054</v>
      </c>
      <c r="H182" s="68" t="s">
        <v>8120</v>
      </c>
      <c r="I182" s="68" t="s">
        <v>414</v>
      </c>
      <c r="J182" s="68" t="s">
        <v>6369</v>
      </c>
      <c r="K182" s="68" t="s">
        <v>6793</v>
      </c>
      <c r="L182" s="68" t="s">
        <v>2055</v>
      </c>
      <c r="M182" s="68" t="s">
        <v>47</v>
      </c>
      <c r="N182" s="68" t="s">
        <v>739</v>
      </c>
      <c r="O182" s="68" t="s">
        <v>2056</v>
      </c>
      <c r="P182" s="68" t="s">
        <v>6381</v>
      </c>
      <c r="Q182" s="68">
        <v>0</v>
      </c>
      <c r="R182" s="68">
        <v>93401</v>
      </c>
      <c r="S182" s="68" t="s">
        <v>8121</v>
      </c>
      <c r="T182" s="188">
        <v>37970</v>
      </c>
      <c r="U182" s="175">
        <v>4250</v>
      </c>
      <c r="V182" s="186">
        <v>91313228</v>
      </c>
      <c r="W182" s="186">
        <v>446119177</v>
      </c>
      <c r="X182" s="187">
        <v>44469</v>
      </c>
      <c r="Y182" s="80" t="s">
        <v>6489</v>
      </c>
      <c r="Z182" s="80" t="s">
        <v>6490</v>
      </c>
      <c r="AA182" s="175" t="s">
        <v>6540</v>
      </c>
    </row>
    <row r="183" spans="2:27" ht="15.75" customHeight="1" x14ac:dyDescent="0.2">
      <c r="B183" s="68" t="s">
        <v>8118</v>
      </c>
      <c r="C183" s="68" t="s">
        <v>6427</v>
      </c>
      <c r="D183" s="68" t="s">
        <v>1425</v>
      </c>
      <c r="E183" s="68" t="s">
        <v>2053</v>
      </c>
      <c r="F183" s="68" t="s">
        <v>8119</v>
      </c>
      <c r="G183" s="68" t="s">
        <v>2054</v>
      </c>
      <c r="H183" s="68" t="s">
        <v>8120</v>
      </c>
      <c r="I183" s="68" t="s">
        <v>414</v>
      </c>
      <c r="J183" s="68" t="s">
        <v>6369</v>
      </c>
      <c r="K183" s="68" t="s">
        <v>6793</v>
      </c>
      <c r="L183" s="68" t="s">
        <v>2055</v>
      </c>
      <c r="M183" s="68" t="s">
        <v>47</v>
      </c>
      <c r="N183" s="68" t="s">
        <v>739</v>
      </c>
      <c r="O183" s="68" t="s">
        <v>2056</v>
      </c>
      <c r="P183" s="68" t="s">
        <v>6381</v>
      </c>
      <c r="Q183" s="68">
        <v>0</v>
      </c>
      <c r="R183" s="68">
        <v>93401</v>
      </c>
      <c r="S183" s="68" t="s">
        <v>8121</v>
      </c>
      <c r="T183" s="188">
        <v>37970</v>
      </c>
      <c r="U183" s="175">
        <v>4250</v>
      </c>
      <c r="V183" s="186">
        <v>115599372</v>
      </c>
      <c r="W183" s="186">
        <v>647004897</v>
      </c>
      <c r="X183" s="187">
        <v>44469</v>
      </c>
      <c r="Y183" s="80" t="s">
        <v>6489</v>
      </c>
      <c r="Z183" s="80" t="s">
        <v>6490</v>
      </c>
      <c r="AA183" s="175" t="s">
        <v>6575</v>
      </c>
    </row>
    <row r="184" spans="2:27" ht="15.75" customHeight="1" x14ac:dyDescent="0.2">
      <c r="B184" s="68" t="s">
        <v>8118</v>
      </c>
      <c r="C184" s="68" t="s">
        <v>6427</v>
      </c>
      <c r="D184" s="68" t="s">
        <v>1425</v>
      </c>
      <c r="E184" s="68" t="s">
        <v>2053</v>
      </c>
      <c r="F184" s="68" t="s">
        <v>8119</v>
      </c>
      <c r="G184" s="68" t="s">
        <v>2054</v>
      </c>
      <c r="H184" s="68" t="s">
        <v>8120</v>
      </c>
      <c r="I184" s="68" t="s">
        <v>414</v>
      </c>
      <c r="J184" s="68" t="s">
        <v>6369</v>
      </c>
      <c r="K184" s="68" t="s">
        <v>6793</v>
      </c>
      <c r="L184" s="68" t="s">
        <v>2055</v>
      </c>
      <c r="M184" s="68" t="s">
        <v>47</v>
      </c>
      <c r="N184" s="68" t="s">
        <v>739</v>
      </c>
      <c r="O184" s="68" t="s">
        <v>2056</v>
      </c>
      <c r="P184" s="68" t="s">
        <v>6381</v>
      </c>
      <c r="Q184" s="68">
        <v>0</v>
      </c>
      <c r="R184" s="68">
        <v>93401</v>
      </c>
      <c r="S184" s="68" t="s">
        <v>8121</v>
      </c>
      <c r="T184" s="188">
        <v>37970</v>
      </c>
      <c r="U184" s="175">
        <v>4250</v>
      </c>
      <c r="V184" s="186">
        <v>104289862</v>
      </c>
      <c r="W184" s="186">
        <v>423822666</v>
      </c>
      <c r="X184" s="187">
        <v>44469</v>
      </c>
      <c r="Y184" s="80" t="s">
        <v>6489</v>
      </c>
      <c r="Z184" s="80" t="s">
        <v>6490</v>
      </c>
      <c r="AA184" s="175" t="s">
        <v>6587</v>
      </c>
    </row>
    <row r="185" spans="2:27" ht="15.75" customHeight="1" x14ac:dyDescent="0.2">
      <c r="B185" s="68" t="s">
        <v>8118</v>
      </c>
      <c r="C185" s="68" t="s">
        <v>6427</v>
      </c>
      <c r="D185" s="68" t="s">
        <v>1425</v>
      </c>
      <c r="E185" s="68" t="s">
        <v>2053</v>
      </c>
      <c r="F185" s="68" t="s">
        <v>8119</v>
      </c>
      <c r="G185" s="68" t="s">
        <v>2054</v>
      </c>
      <c r="H185" s="68" t="s">
        <v>8120</v>
      </c>
      <c r="I185" s="68" t="s">
        <v>414</v>
      </c>
      <c r="J185" s="68" t="s">
        <v>6369</v>
      </c>
      <c r="K185" s="68" t="s">
        <v>6793</v>
      </c>
      <c r="L185" s="68" t="s">
        <v>2055</v>
      </c>
      <c r="M185" s="68" t="s">
        <v>47</v>
      </c>
      <c r="N185" s="68" t="s">
        <v>739</v>
      </c>
      <c r="O185" s="68" t="s">
        <v>2056</v>
      </c>
      <c r="P185" s="68" t="s">
        <v>6381</v>
      </c>
      <c r="Q185" s="68">
        <v>0</v>
      </c>
      <c r="R185" s="68">
        <v>93401</v>
      </c>
      <c r="S185" s="68" t="s">
        <v>8121</v>
      </c>
      <c r="T185" s="188">
        <v>37970</v>
      </c>
      <c r="U185" s="175">
        <v>4250</v>
      </c>
      <c r="V185" s="186">
        <v>29997600</v>
      </c>
      <c r="W185" s="186">
        <v>212242089</v>
      </c>
      <c r="X185" s="187">
        <v>44469</v>
      </c>
      <c r="Y185" s="80" t="s">
        <v>6489</v>
      </c>
      <c r="Z185" s="80" t="s">
        <v>6490</v>
      </c>
      <c r="AA185" s="175" t="s">
        <v>6555</v>
      </c>
    </row>
    <row r="186" spans="2:27" ht="15.75" customHeight="1" x14ac:dyDescent="0.2">
      <c r="B186" s="68" t="s">
        <v>8118</v>
      </c>
      <c r="C186" s="68" t="s">
        <v>6427</v>
      </c>
      <c r="D186" s="68" t="s">
        <v>1425</v>
      </c>
      <c r="E186" s="68" t="s">
        <v>2053</v>
      </c>
      <c r="F186" s="68" t="s">
        <v>8119</v>
      </c>
      <c r="G186" s="68" t="s">
        <v>2054</v>
      </c>
      <c r="H186" s="68" t="s">
        <v>8120</v>
      </c>
      <c r="I186" s="68" t="s">
        <v>414</v>
      </c>
      <c r="J186" s="68" t="s">
        <v>6369</v>
      </c>
      <c r="K186" s="68" t="s">
        <v>6793</v>
      </c>
      <c r="L186" s="68" t="s">
        <v>2055</v>
      </c>
      <c r="M186" s="68" t="s">
        <v>47</v>
      </c>
      <c r="N186" s="68" t="s">
        <v>739</v>
      </c>
      <c r="O186" s="68" t="s">
        <v>2056</v>
      </c>
      <c r="P186" s="68" t="s">
        <v>6381</v>
      </c>
      <c r="Q186" s="68">
        <v>0</v>
      </c>
      <c r="R186" s="68">
        <v>93401</v>
      </c>
      <c r="S186" s="68" t="s">
        <v>8121</v>
      </c>
      <c r="T186" s="188">
        <v>37970</v>
      </c>
      <c r="U186" s="175">
        <v>4250</v>
      </c>
      <c r="V186" s="186">
        <v>16033200</v>
      </c>
      <c r="W186" s="186">
        <v>80166000</v>
      </c>
      <c r="X186" s="187">
        <v>44469</v>
      </c>
      <c r="Y186" s="80" t="s">
        <v>6489</v>
      </c>
      <c r="Z186" s="80" t="s">
        <v>6490</v>
      </c>
      <c r="AA186" s="175" t="s">
        <v>6588</v>
      </c>
    </row>
    <row r="187" spans="2:27" ht="15.75" customHeight="1" x14ac:dyDescent="0.2">
      <c r="B187" s="68" t="s">
        <v>8118</v>
      </c>
      <c r="C187" s="68" t="s">
        <v>6427</v>
      </c>
      <c r="D187" s="68" t="s">
        <v>1425</v>
      </c>
      <c r="E187" s="68" t="s">
        <v>2053</v>
      </c>
      <c r="F187" s="68" t="s">
        <v>8119</v>
      </c>
      <c r="G187" s="68" t="s">
        <v>2054</v>
      </c>
      <c r="H187" s="68" t="s">
        <v>8120</v>
      </c>
      <c r="I187" s="68" t="s">
        <v>414</v>
      </c>
      <c r="J187" s="68" t="s">
        <v>6369</v>
      </c>
      <c r="K187" s="68" t="s">
        <v>6793</v>
      </c>
      <c r="L187" s="68" t="s">
        <v>2055</v>
      </c>
      <c r="M187" s="68" t="s">
        <v>47</v>
      </c>
      <c r="N187" s="68" t="s">
        <v>739</v>
      </c>
      <c r="O187" s="68" t="s">
        <v>2056</v>
      </c>
      <c r="P187" s="68" t="s">
        <v>6381</v>
      </c>
      <c r="Q187" s="68">
        <v>0</v>
      </c>
      <c r="R187" s="68">
        <v>93401</v>
      </c>
      <c r="S187" s="68" t="s">
        <v>8121</v>
      </c>
      <c r="T187" s="188">
        <v>37970</v>
      </c>
      <c r="U187" s="175">
        <v>4250</v>
      </c>
      <c r="V187" s="186">
        <v>7909712</v>
      </c>
      <c r="W187" s="186">
        <v>35005820</v>
      </c>
      <c r="X187" s="187">
        <v>44469</v>
      </c>
      <c r="Y187" s="80" t="s">
        <v>6489</v>
      </c>
      <c r="Z187" s="80" t="s">
        <v>6490</v>
      </c>
      <c r="AA187" s="175" t="s">
        <v>6595</v>
      </c>
    </row>
    <row r="188" spans="2:27" ht="15.75" customHeight="1" x14ac:dyDescent="0.2">
      <c r="B188" s="68" t="s">
        <v>8118</v>
      </c>
      <c r="C188" s="68" t="s">
        <v>6427</v>
      </c>
      <c r="D188" s="68" t="s">
        <v>1425</v>
      </c>
      <c r="E188" s="68" t="s">
        <v>2053</v>
      </c>
      <c r="F188" s="68" t="s">
        <v>8119</v>
      </c>
      <c r="G188" s="68" t="s">
        <v>2054</v>
      </c>
      <c r="H188" s="68" t="s">
        <v>8120</v>
      </c>
      <c r="I188" s="68" t="s">
        <v>414</v>
      </c>
      <c r="J188" s="68" t="s">
        <v>6369</v>
      </c>
      <c r="K188" s="68" t="s">
        <v>6793</v>
      </c>
      <c r="L188" s="68" t="s">
        <v>2055</v>
      </c>
      <c r="M188" s="68" t="s">
        <v>47</v>
      </c>
      <c r="N188" s="68" t="s">
        <v>739</v>
      </c>
      <c r="O188" s="68" t="s">
        <v>2056</v>
      </c>
      <c r="P188" s="68" t="s">
        <v>6381</v>
      </c>
      <c r="Q188" s="68">
        <v>0</v>
      </c>
      <c r="R188" s="68">
        <v>93401</v>
      </c>
      <c r="S188" s="68" t="s">
        <v>8121</v>
      </c>
      <c r="T188" s="188">
        <v>37970</v>
      </c>
      <c r="U188" s="175">
        <v>4250</v>
      </c>
      <c r="V188" s="186">
        <v>0</v>
      </c>
      <c r="W188" s="186">
        <v>86579280</v>
      </c>
      <c r="X188" s="187">
        <v>44469</v>
      </c>
      <c r="Y188" s="80" t="s">
        <v>6489</v>
      </c>
      <c r="Z188" s="80" t="s">
        <v>6490</v>
      </c>
      <c r="AA188" s="175" t="s">
        <v>6543</v>
      </c>
    </row>
    <row r="189" spans="2:27" ht="15.75" customHeight="1" x14ac:dyDescent="0.2">
      <c r="B189" s="68" t="s">
        <v>8118</v>
      </c>
      <c r="C189" s="68" t="s">
        <v>6427</v>
      </c>
      <c r="D189" s="68" t="s">
        <v>1425</v>
      </c>
      <c r="E189" s="68" t="s">
        <v>2053</v>
      </c>
      <c r="F189" s="68" t="s">
        <v>8119</v>
      </c>
      <c r="G189" s="68" t="s">
        <v>2054</v>
      </c>
      <c r="H189" s="68" t="s">
        <v>8120</v>
      </c>
      <c r="I189" s="68" t="s">
        <v>414</v>
      </c>
      <c r="J189" s="68" t="s">
        <v>6369</v>
      </c>
      <c r="K189" s="68" t="s">
        <v>6793</v>
      </c>
      <c r="L189" s="68" t="s">
        <v>2055</v>
      </c>
      <c r="M189" s="68" t="s">
        <v>47</v>
      </c>
      <c r="N189" s="68" t="s">
        <v>739</v>
      </c>
      <c r="O189" s="68" t="s">
        <v>2056</v>
      </c>
      <c r="P189" s="68" t="s">
        <v>6381</v>
      </c>
      <c r="Q189" s="68">
        <v>0</v>
      </c>
      <c r="R189" s="68">
        <v>93401</v>
      </c>
      <c r="S189" s="68" t="s">
        <v>8121</v>
      </c>
      <c r="T189" s="188">
        <v>37970</v>
      </c>
      <c r="U189" s="175">
        <v>4250</v>
      </c>
      <c r="V189" s="186">
        <v>75746301</v>
      </c>
      <c r="W189" s="186">
        <v>576894575</v>
      </c>
      <c r="X189" s="187">
        <v>44469</v>
      </c>
      <c r="Y189" s="80" t="s">
        <v>6489</v>
      </c>
      <c r="Z189" s="80" t="s">
        <v>6490</v>
      </c>
      <c r="AA189" s="175" t="s">
        <v>181</v>
      </c>
    </row>
    <row r="190" spans="2:27" ht="15.75" customHeight="1" x14ac:dyDescent="0.2">
      <c r="B190" s="68" t="s">
        <v>8118</v>
      </c>
      <c r="C190" s="68" t="s">
        <v>6427</v>
      </c>
      <c r="D190" s="68" t="s">
        <v>1425</v>
      </c>
      <c r="E190" s="68" t="s">
        <v>2053</v>
      </c>
      <c r="F190" s="68" t="s">
        <v>8119</v>
      </c>
      <c r="G190" s="68" t="s">
        <v>2054</v>
      </c>
      <c r="H190" s="68" t="s">
        <v>8120</v>
      </c>
      <c r="I190" s="68" t="s">
        <v>414</v>
      </c>
      <c r="J190" s="68" t="s">
        <v>6369</v>
      </c>
      <c r="K190" s="68" t="s">
        <v>6793</v>
      </c>
      <c r="L190" s="68" t="s">
        <v>2055</v>
      </c>
      <c r="M190" s="68" t="s">
        <v>47</v>
      </c>
      <c r="N190" s="68" t="s">
        <v>739</v>
      </c>
      <c r="O190" s="68" t="s">
        <v>2056</v>
      </c>
      <c r="P190" s="68" t="s">
        <v>6381</v>
      </c>
      <c r="Q190" s="68">
        <v>0</v>
      </c>
      <c r="R190" s="68">
        <v>93401</v>
      </c>
      <c r="S190" s="68" t="s">
        <v>8121</v>
      </c>
      <c r="T190" s="188">
        <v>37970</v>
      </c>
      <c r="U190" s="175">
        <v>4250</v>
      </c>
      <c r="V190" s="186">
        <v>5527575</v>
      </c>
      <c r="W190" s="186">
        <v>68320811</v>
      </c>
      <c r="X190" s="187">
        <v>44469</v>
      </c>
      <c r="Y190" s="80" t="s">
        <v>6489</v>
      </c>
      <c r="Z190" s="80" t="s">
        <v>6490</v>
      </c>
      <c r="AA190" s="175" t="s">
        <v>6590</v>
      </c>
    </row>
    <row r="191" spans="2:27" ht="15.75" customHeight="1" x14ac:dyDescent="0.2">
      <c r="B191" s="68" t="s">
        <v>8118</v>
      </c>
      <c r="C191" s="68" t="s">
        <v>6427</v>
      </c>
      <c r="D191" s="68" t="s">
        <v>1425</v>
      </c>
      <c r="E191" s="68" t="s">
        <v>2053</v>
      </c>
      <c r="F191" s="68" t="s">
        <v>8119</v>
      </c>
      <c r="G191" s="68" t="s">
        <v>2054</v>
      </c>
      <c r="H191" s="68" t="s">
        <v>8120</v>
      </c>
      <c r="I191" s="68" t="s">
        <v>414</v>
      </c>
      <c r="J191" s="68" t="s">
        <v>6369</v>
      </c>
      <c r="K191" s="68" t="s">
        <v>6793</v>
      </c>
      <c r="L191" s="68" t="s">
        <v>2055</v>
      </c>
      <c r="M191" s="68" t="s">
        <v>47</v>
      </c>
      <c r="N191" s="68" t="s">
        <v>739</v>
      </c>
      <c r="O191" s="68" t="s">
        <v>2056</v>
      </c>
      <c r="P191" s="68" t="s">
        <v>6381</v>
      </c>
      <c r="Q191" s="68">
        <v>0</v>
      </c>
      <c r="R191" s="68">
        <v>93401</v>
      </c>
      <c r="S191" s="68" t="s">
        <v>8121</v>
      </c>
      <c r="T191" s="188">
        <v>37970</v>
      </c>
      <c r="U191" s="175">
        <v>4250</v>
      </c>
      <c r="V191" s="186">
        <v>89129222</v>
      </c>
      <c r="W191" s="186">
        <v>598156805</v>
      </c>
      <c r="X191" s="187">
        <v>44469</v>
      </c>
      <c r="Y191" s="80" t="s">
        <v>6489</v>
      </c>
      <c r="Z191" s="80" t="s">
        <v>6490</v>
      </c>
      <c r="AA191" s="175" t="s">
        <v>6545</v>
      </c>
    </row>
    <row r="192" spans="2:27" ht="15.75" customHeight="1" x14ac:dyDescent="0.2">
      <c r="B192" s="68" t="s">
        <v>8118</v>
      </c>
      <c r="C192" s="68" t="s">
        <v>6427</v>
      </c>
      <c r="D192" s="68" t="s">
        <v>1425</v>
      </c>
      <c r="E192" s="68" t="s">
        <v>2053</v>
      </c>
      <c r="F192" s="68" t="s">
        <v>8119</v>
      </c>
      <c r="G192" s="68" t="s">
        <v>2054</v>
      </c>
      <c r="H192" s="68" t="s">
        <v>8120</v>
      </c>
      <c r="I192" s="68" t="s">
        <v>414</v>
      </c>
      <c r="J192" s="68" t="s">
        <v>6369</v>
      </c>
      <c r="K192" s="68" t="s">
        <v>6793</v>
      </c>
      <c r="L192" s="68" t="s">
        <v>2055</v>
      </c>
      <c r="M192" s="68" t="s">
        <v>47</v>
      </c>
      <c r="N192" s="68" t="s">
        <v>739</v>
      </c>
      <c r="O192" s="68" t="s">
        <v>2056</v>
      </c>
      <c r="P192" s="68" t="s">
        <v>6381</v>
      </c>
      <c r="Q192" s="68">
        <v>0</v>
      </c>
      <c r="R192" s="68">
        <v>93401</v>
      </c>
      <c r="S192" s="68" t="s">
        <v>8121</v>
      </c>
      <c r="T192" s="188">
        <v>37970</v>
      </c>
      <c r="U192" s="175">
        <v>4250</v>
      </c>
      <c r="V192" s="186">
        <v>29845888</v>
      </c>
      <c r="W192" s="186">
        <v>153477376</v>
      </c>
      <c r="X192" s="187">
        <v>44469</v>
      </c>
      <c r="Y192" s="80" t="s">
        <v>6489</v>
      </c>
      <c r="Z192" s="80" t="s">
        <v>6490</v>
      </c>
      <c r="AA192" s="175" t="s">
        <v>6498</v>
      </c>
    </row>
    <row r="193" spans="2:27" ht="15.75" customHeight="1" x14ac:dyDescent="0.2">
      <c r="B193" s="68" t="s">
        <v>8118</v>
      </c>
      <c r="C193" s="68" t="s">
        <v>6427</v>
      </c>
      <c r="D193" s="68" t="s">
        <v>1425</v>
      </c>
      <c r="E193" s="68" t="s">
        <v>2053</v>
      </c>
      <c r="F193" s="68" t="s">
        <v>8119</v>
      </c>
      <c r="G193" s="68" t="s">
        <v>2054</v>
      </c>
      <c r="H193" s="68" t="s">
        <v>8120</v>
      </c>
      <c r="I193" s="68" t="s">
        <v>414</v>
      </c>
      <c r="J193" s="68" t="s">
        <v>6369</v>
      </c>
      <c r="K193" s="68" t="s">
        <v>6793</v>
      </c>
      <c r="L193" s="68" t="s">
        <v>2055</v>
      </c>
      <c r="M193" s="68" t="s">
        <v>47</v>
      </c>
      <c r="N193" s="68" t="s">
        <v>739</v>
      </c>
      <c r="O193" s="68" t="s">
        <v>2056</v>
      </c>
      <c r="P193" s="68" t="s">
        <v>6381</v>
      </c>
      <c r="Q193" s="68">
        <v>0</v>
      </c>
      <c r="R193" s="68">
        <v>93401</v>
      </c>
      <c r="S193" s="68" t="s">
        <v>8121</v>
      </c>
      <c r="T193" s="188">
        <v>37970</v>
      </c>
      <c r="U193" s="175">
        <v>4250</v>
      </c>
      <c r="V193" s="186">
        <v>6220364</v>
      </c>
      <c r="W193" s="186">
        <v>97820602</v>
      </c>
      <c r="X193" s="187">
        <v>44469</v>
      </c>
      <c r="Y193" s="80" t="s">
        <v>6489</v>
      </c>
      <c r="Z193" s="80" t="s">
        <v>6490</v>
      </c>
      <c r="AA193" s="175" t="s">
        <v>6591</v>
      </c>
    </row>
    <row r="194" spans="2:27" ht="15.75" customHeight="1" x14ac:dyDescent="0.2">
      <c r="B194" s="68" t="s">
        <v>8118</v>
      </c>
      <c r="C194" s="68" t="s">
        <v>6427</v>
      </c>
      <c r="D194" s="68" t="s">
        <v>1425</v>
      </c>
      <c r="E194" s="68" t="s">
        <v>2053</v>
      </c>
      <c r="F194" s="68" t="s">
        <v>8119</v>
      </c>
      <c r="G194" s="68" t="s">
        <v>2054</v>
      </c>
      <c r="H194" s="68" t="s">
        <v>8120</v>
      </c>
      <c r="I194" s="68" t="s">
        <v>414</v>
      </c>
      <c r="J194" s="68" t="s">
        <v>6369</v>
      </c>
      <c r="K194" s="68" t="s">
        <v>6793</v>
      </c>
      <c r="L194" s="68" t="s">
        <v>2055</v>
      </c>
      <c r="M194" s="68" t="s">
        <v>47</v>
      </c>
      <c r="N194" s="68" t="s">
        <v>739</v>
      </c>
      <c r="O194" s="68" t="s">
        <v>2056</v>
      </c>
      <c r="P194" s="68" t="s">
        <v>6381</v>
      </c>
      <c r="Q194" s="68">
        <v>0</v>
      </c>
      <c r="R194" s="68">
        <v>93401</v>
      </c>
      <c r="S194" s="68" t="s">
        <v>8121</v>
      </c>
      <c r="T194" s="188">
        <v>37970</v>
      </c>
      <c r="U194" s="175">
        <v>4250</v>
      </c>
      <c r="V194" s="186">
        <v>23849968</v>
      </c>
      <c r="W194" s="186">
        <v>131422591</v>
      </c>
      <c r="X194" s="187">
        <v>44469</v>
      </c>
      <c r="Y194" s="80" t="s">
        <v>6489</v>
      </c>
      <c r="Z194" s="80" t="s">
        <v>6490</v>
      </c>
      <c r="AA194" s="175" t="s">
        <v>7475</v>
      </c>
    </row>
    <row r="195" spans="2:27" ht="15.75" customHeight="1" x14ac:dyDescent="0.2">
      <c r="B195" s="68" t="s">
        <v>8122</v>
      </c>
      <c r="C195" s="68" t="s">
        <v>6428</v>
      </c>
      <c r="D195" s="68" t="s">
        <v>1375</v>
      </c>
      <c r="E195" s="68" t="s">
        <v>2057</v>
      </c>
      <c r="F195" s="68" t="s">
        <v>6189</v>
      </c>
      <c r="G195" s="68" t="s">
        <v>2058</v>
      </c>
      <c r="H195" s="68" t="s">
        <v>6191</v>
      </c>
      <c r="I195" s="68" t="s">
        <v>4113</v>
      </c>
      <c r="J195" s="68">
        <v>43622</v>
      </c>
      <c r="K195" s="68" t="s">
        <v>5693</v>
      </c>
      <c r="L195" s="68" t="s">
        <v>2059</v>
      </c>
      <c r="M195" s="68" t="s">
        <v>5345</v>
      </c>
      <c r="N195" s="68" t="s">
        <v>2060</v>
      </c>
      <c r="O195" s="68" t="s">
        <v>6190</v>
      </c>
      <c r="P195" s="68" t="s">
        <v>5692</v>
      </c>
      <c r="Q195" s="68">
        <v>0</v>
      </c>
      <c r="R195" s="68">
        <v>93401</v>
      </c>
      <c r="S195" s="68" t="s">
        <v>6022</v>
      </c>
      <c r="T195" s="188">
        <v>37970</v>
      </c>
      <c r="U195" s="175">
        <v>4300</v>
      </c>
      <c r="V195" s="186">
        <v>0</v>
      </c>
      <c r="W195" s="186">
        <v>135143642</v>
      </c>
      <c r="X195" s="187">
        <v>44469</v>
      </c>
      <c r="Y195" s="80" t="s">
        <v>6489</v>
      </c>
      <c r="Z195" s="80" t="s">
        <v>6490</v>
      </c>
      <c r="AA195" s="175" t="s">
        <v>6517</v>
      </c>
    </row>
    <row r="196" spans="2:27" ht="15.75" customHeight="1" x14ac:dyDescent="0.2">
      <c r="B196" s="68" t="s">
        <v>8122</v>
      </c>
      <c r="C196" s="68" t="s">
        <v>6428</v>
      </c>
      <c r="D196" s="68" t="s">
        <v>1375</v>
      </c>
      <c r="E196" s="68" t="s">
        <v>2057</v>
      </c>
      <c r="F196" s="68" t="s">
        <v>6189</v>
      </c>
      <c r="G196" s="68" t="s">
        <v>2058</v>
      </c>
      <c r="H196" s="68" t="s">
        <v>6191</v>
      </c>
      <c r="I196" s="68" t="s">
        <v>4113</v>
      </c>
      <c r="J196" s="68">
        <v>43622</v>
      </c>
      <c r="K196" s="68" t="s">
        <v>5693</v>
      </c>
      <c r="L196" s="68" t="s">
        <v>2059</v>
      </c>
      <c r="M196" s="68" t="s">
        <v>5345</v>
      </c>
      <c r="N196" s="68" t="s">
        <v>2060</v>
      </c>
      <c r="O196" s="68" t="s">
        <v>6190</v>
      </c>
      <c r="P196" s="68" t="s">
        <v>5692</v>
      </c>
      <c r="Q196" s="68">
        <v>0</v>
      </c>
      <c r="R196" s="68">
        <v>93401</v>
      </c>
      <c r="S196" s="68" t="s">
        <v>6022</v>
      </c>
      <c r="T196" s="188">
        <v>37970</v>
      </c>
      <c r="U196" s="175">
        <v>4300</v>
      </c>
      <c r="V196" s="186">
        <v>0</v>
      </c>
      <c r="W196" s="186">
        <v>125436120</v>
      </c>
      <c r="X196" s="187">
        <v>44469</v>
      </c>
      <c r="Y196" s="80" t="s">
        <v>6489</v>
      </c>
      <c r="Z196" s="80" t="s">
        <v>6490</v>
      </c>
      <c r="AA196" s="175" t="s">
        <v>6592</v>
      </c>
    </row>
    <row r="197" spans="2:27" ht="15.75" customHeight="1" x14ac:dyDescent="0.2">
      <c r="B197" s="68" t="s">
        <v>8141</v>
      </c>
      <c r="C197" s="68">
        <v>702358000</v>
      </c>
      <c r="D197" s="68" t="s">
        <v>1375</v>
      </c>
      <c r="E197" s="68" t="s">
        <v>2108</v>
      </c>
      <c r="F197" s="68" t="s">
        <v>8142</v>
      </c>
      <c r="G197" s="68" t="s">
        <v>2109</v>
      </c>
      <c r="H197" s="68" t="s">
        <v>8143</v>
      </c>
      <c r="I197" s="68" t="s">
        <v>6228</v>
      </c>
      <c r="J197" s="68" t="s">
        <v>8144</v>
      </c>
      <c r="K197" s="68" t="s">
        <v>8145</v>
      </c>
      <c r="L197" s="68" t="s">
        <v>6229</v>
      </c>
      <c r="M197" s="68" t="s">
        <v>47</v>
      </c>
      <c r="N197" s="68" t="s">
        <v>2110</v>
      </c>
      <c r="O197" s="68">
        <v>222108293</v>
      </c>
      <c r="P197" s="68" t="s">
        <v>5927</v>
      </c>
      <c r="Q197" s="68">
        <v>0</v>
      </c>
      <c r="R197" s="68" t="s">
        <v>2111</v>
      </c>
      <c r="S197" s="68" t="s">
        <v>8146</v>
      </c>
      <c r="T197" s="188">
        <v>37970</v>
      </c>
      <c r="U197" s="175">
        <v>4400</v>
      </c>
      <c r="V197" s="186">
        <v>30380298</v>
      </c>
      <c r="W197" s="186">
        <v>239804731</v>
      </c>
      <c r="X197" s="187">
        <v>44469</v>
      </c>
      <c r="Y197" s="80" t="s">
        <v>6489</v>
      </c>
      <c r="Z197" s="80" t="s">
        <v>6490</v>
      </c>
      <c r="AA197" s="175" t="s">
        <v>171</v>
      </c>
    </row>
    <row r="198" spans="2:27" ht="15.75" customHeight="1" x14ac:dyDescent="0.2">
      <c r="B198" s="68" t="s">
        <v>8141</v>
      </c>
      <c r="C198" s="68">
        <v>702358000</v>
      </c>
      <c r="D198" s="68" t="s">
        <v>1375</v>
      </c>
      <c r="E198" s="68" t="s">
        <v>2108</v>
      </c>
      <c r="F198" s="68" t="s">
        <v>8142</v>
      </c>
      <c r="G198" s="68" t="s">
        <v>2109</v>
      </c>
      <c r="H198" s="68" t="s">
        <v>8143</v>
      </c>
      <c r="I198" s="68" t="s">
        <v>6228</v>
      </c>
      <c r="J198" s="68" t="s">
        <v>8144</v>
      </c>
      <c r="K198" s="68" t="s">
        <v>8145</v>
      </c>
      <c r="L198" s="68" t="s">
        <v>6229</v>
      </c>
      <c r="M198" s="68" t="s">
        <v>47</v>
      </c>
      <c r="N198" s="68" t="s">
        <v>2110</v>
      </c>
      <c r="O198" s="68">
        <v>222108293</v>
      </c>
      <c r="P198" s="68" t="s">
        <v>5927</v>
      </c>
      <c r="Q198" s="68">
        <v>0</v>
      </c>
      <c r="R198" s="68" t="s">
        <v>2111</v>
      </c>
      <c r="S198" s="68" t="s">
        <v>8146</v>
      </c>
      <c r="T198" s="188">
        <v>37970</v>
      </c>
      <c r="U198" s="175">
        <v>4400</v>
      </c>
      <c r="V198" s="186">
        <v>55004587</v>
      </c>
      <c r="W198" s="186">
        <v>403559116</v>
      </c>
      <c r="X198" s="187">
        <v>44469</v>
      </c>
      <c r="Y198" s="80" t="s">
        <v>6489</v>
      </c>
      <c r="Z198" s="80" t="s">
        <v>6490</v>
      </c>
      <c r="AA198" s="175" t="s">
        <v>6593</v>
      </c>
    </row>
    <row r="199" spans="2:27" ht="15.75" customHeight="1" x14ac:dyDescent="0.2">
      <c r="B199" s="68" t="s">
        <v>8141</v>
      </c>
      <c r="C199" s="68">
        <v>702358000</v>
      </c>
      <c r="D199" s="68" t="s">
        <v>1375</v>
      </c>
      <c r="E199" s="68" t="s">
        <v>2108</v>
      </c>
      <c r="F199" s="68" t="s">
        <v>8142</v>
      </c>
      <c r="G199" s="68" t="s">
        <v>2109</v>
      </c>
      <c r="H199" s="68" t="s">
        <v>8143</v>
      </c>
      <c r="I199" s="68" t="s">
        <v>6228</v>
      </c>
      <c r="J199" s="68" t="s">
        <v>8144</v>
      </c>
      <c r="K199" s="68" t="s">
        <v>8145</v>
      </c>
      <c r="L199" s="68" t="s">
        <v>6229</v>
      </c>
      <c r="M199" s="68" t="s">
        <v>47</v>
      </c>
      <c r="N199" s="68" t="s">
        <v>2110</v>
      </c>
      <c r="O199" s="68">
        <v>222108293</v>
      </c>
      <c r="P199" s="68" t="s">
        <v>5927</v>
      </c>
      <c r="Q199" s="68">
        <v>0</v>
      </c>
      <c r="R199" s="68" t="s">
        <v>2111</v>
      </c>
      <c r="S199" s="68" t="s">
        <v>8146</v>
      </c>
      <c r="T199" s="188">
        <v>37970</v>
      </c>
      <c r="U199" s="175">
        <v>4400</v>
      </c>
      <c r="V199" s="186">
        <v>70339361</v>
      </c>
      <c r="W199" s="186">
        <v>126479389</v>
      </c>
      <c r="X199" s="187">
        <v>44469</v>
      </c>
      <c r="Y199" s="80" t="s">
        <v>6489</v>
      </c>
      <c r="Z199" s="80" t="s">
        <v>6490</v>
      </c>
      <c r="AA199" s="175" t="s">
        <v>6602</v>
      </c>
    </row>
    <row r="200" spans="2:27" ht="15.75" customHeight="1" x14ac:dyDescent="0.2">
      <c r="B200" s="68" t="s">
        <v>8141</v>
      </c>
      <c r="C200" s="68">
        <v>702358000</v>
      </c>
      <c r="D200" s="68" t="s">
        <v>1375</v>
      </c>
      <c r="E200" s="68" t="s">
        <v>2108</v>
      </c>
      <c r="F200" s="68" t="s">
        <v>8142</v>
      </c>
      <c r="G200" s="68" t="s">
        <v>2109</v>
      </c>
      <c r="H200" s="68" t="s">
        <v>8143</v>
      </c>
      <c r="I200" s="68" t="s">
        <v>6228</v>
      </c>
      <c r="J200" s="68" t="s">
        <v>8144</v>
      </c>
      <c r="K200" s="68" t="s">
        <v>8145</v>
      </c>
      <c r="L200" s="68" t="s">
        <v>6229</v>
      </c>
      <c r="M200" s="68" t="s">
        <v>47</v>
      </c>
      <c r="N200" s="68" t="s">
        <v>2110</v>
      </c>
      <c r="O200" s="68">
        <v>222108293</v>
      </c>
      <c r="P200" s="68" t="s">
        <v>5927</v>
      </c>
      <c r="Q200" s="68">
        <v>0</v>
      </c>
      <c r="R200" s="68" t="s">
        <v>2111</v>
      </c>
      <c r="S200" s="68" t="s">
        <v>8146</v>
      </c>
      <c r="T200" s="188">
        <v>37970</v>
      </c>
      <c r="U200" s="175">
        <v>4400</v>
      </c>
      <c r="V200" s="186">
        <v>18448967</v>
      </c>
      <c r="W200" s="186">
        <v>179824425</v>
      </c>
      <c r="X200" s="187">
        <v>44469</v>
      </c>
      <c r="Y200" s="80" t="s">
        <v>6489</v>
      </c>
      <c r="Z200" s="80" t="s">
        <v>6490</v>
      </c>
      <c r="AA200" s="175" t="s">
        <v>6491</v>
      </c>
    </row>
    <row r="201" spans="2:27" ht="15.75" customHeight="1" x14ac:dyDescent="0.2">
      <c r="B201" s="68" t="s">
        <v>8141</v>
      </c>
      <c r="C201" s="68">
        <v>702358000</v>
      </c>
      <c r="D201" s="68" t="s">
        <v>1375</v>
      </c>
      <c r="E201" s="68" t="s">
        <v>2108</v>
      </c>
      <c r="F201" s="68" t="s">
        <v>8142</v>
      </c>
      <c r="G201" s="68" t="s">
        <v>2109</v>
      </c>
      <c r="H201" s="68" t="s">
        <v>8143</v>
      </c>
      <c r="I201" s="68" t="s">
        <v>6228</v>
      </c>
      <c r="J201" s="68" t="s">
        <v>8144</v>
      </c>
      <c r="K201" s="68" t="s">
        <v>8145</v>
      </c>
      <c r="L201" s="68" t="s">
        <v>6229</v>
      </c>
      <c r="M201" s="68" t="s">
        <v>47</v>
      </c>
      <c r="N201" s="68" t="s">
        <v>2110</v>
      </c>
      <c r="O201" s="68">
        <v>222108293</v>
      </c>
      <c r="P201" s="68" t="s">
        <v>5927</v>
      </c>
      <c r="Q201" s="68">
        <v>0</v>
      </c>
      <c r="R201" s="68" t="s">
        <v>2111</v>
      </c>
      <c r="S201" s="68" t="s">
        <v>8146</v>
      </c>
      <c r="T201" s="188">
        <v>37970</v>
      </c>
      <c r="U201" s="175">
        <v>4400</v>
      </c>
      <c r="V201" s="186">
        <v>25161101</v>
      </c>
      <c r="W201" s="186">
        <v>137683121</v>
      </c>
      <c r="X201" s="187">
        <v>44469</v>
      </c>
      <c r="Y201" s="80" t="s">
        <v>6489</v>
      </c>
      <c r="Z201" s="80" t="s">
        <v>6490</v>
      </c>
      <c r="AA201" s="175" t="s">
        <v>6563</v>
      </c>
    </row>
    <row r="202" spans="2:27" ht="15.75" customHeight="1" x14ac:dyDescent="0.2">
      <c r="B202" s="68" t="s">
        <v>8141</v>
      </c>
      <c r="C202" s="68">
        <v>702358000</v>
      </c>
      <c r="D202" s="68" t="s">
        <v>1375</v>
      </c>
      <c r="E202" s="68" t="s">
        <v>2108</v>
      </c>
      <c r="F202" s="68" t="s">
        <v>8142</v>
      </c>
      <c r="G202" s="68" t="s">
        <v>2109</v>
      </c>
      <c r="H202" s="68" t="s">
        <v>8143</v>
      </c>
      <c r="I202" s="68" t="s">
        <v>6228</v>
      </c>
      <c r="J202" s="68" t="s">
        <v>8144</v>
      </c>
      <c r="K202" s="68" t="s">
        <v>8145</v>
      </c>
      <c r="L202" s="68" t="s">
        <v>6229</v>
      </c>
      <c r="M202" s="68" t="s">
        <v>47</v>
      </c>
      <c r="N202" s="68" t="s">
        <v>2110</v>
      </c>
      <c r="O202" s="68">
        <v>222108293</v>
      </c>
      <c r="P202" s="68" t="s">
        <v>5927</v>
      </c>
      <c r="Q202" s="68">
        <v>0</v>
      </c>
      <c r="R202" s="68" t="s">
        <v>2111</v>
      </c>
      <c r="S202" s="68" t="s">
        <v>8146</v>
      </c>
      <c r="T202" s="188">
        <v>37970</v>
      </c>
      <c r="U202" s="175">
        <v>4400</v>
      </c>
      <c r="V202" s="186">
        <v>19504209</v>
      </c>
      <c r="W202" s="186">
        <v>149404485</v>
      </c>
      <c r="X202" s="187">
        <v>44469</v>
      </c>
      <c r="Y202" s="80" t="s">
        <v>6489</v>
      </c>
      <c r="Z202" s="80" t="s">
        <v>6490</v>
      </c>
      <c r="AA202" s="175" t="s">
        <v>6594</v>
      </c>
    </row>
    <row r="203" spans="2:27" ht="15.75" customHeight="1" x14ac:dyDescent="0.2">
      <c r="B203" s="68" t="s">
        <v>2147</v>
      </c>
      <c r="C203" s="68">
        <v>711789006</v>
      </c>
      <c r="D203" s="68" t="s">
        <v>1375</v>
      </c>
      <c r="E203" s="68" t="s">
        <v>2148</v>
      </c>
      <c r="F203" s="68" t="s">
        <v>8155</v>
      </c>
      <c r="G203" s="68" t="s">
        <v>2147</v>
      </c>
      <c r="H203" s="68" t="s">
        <v>8156</v>
      </c>
      <c r="I203" s="68" t="s">
        <v>2149</v>
      </c>
      <c r="J203" s="68" t="s">
        <v>6333</v>
      </c>
      <c r="K203" s="68" t="s">
        <v>8157</v>
      </c>
      <c r="L203" s="68" t="s">
        <v>2151</v>
      </c>
      <c r="M203" s="68" t="s">
        <v>47</v>
      </c>
      <c r="N203" s="68" t="s">
        <v>2153</v>
      </c>
      <c r="O203" s="68" t="s">
        <v>2152</v>
      </c>
      <c r="P203" s="68" t="s">
        <v>2150</v>
      </c>
      <c r="Q203" s="68">
        <v>0</v>
      </c>
      <c r="R203" s="68">
        <v>93401</v>
      </c>
      <c r="S203" s="68" t="s">
        <v>8158</v>
      </c>
      <c r="T203" s="188">
        <v>37970</v>
      </c>
      <c r="U203" s="175">
        <v>4425</v>
      </c>
      <c r="V203" s="186">
        <v>30197859</v>
      </c>
      <c r="W203" s="186">
        <v>298512023</v>
      </c>
      <c r="X203" s="187">
        <v>44469</v>
      </c>
      <c r="Y203" s="80" t="s">
        <v>6489</v>
      </c>
      <c r="Z203" s="80" t="s">
        <v>6490</v>
      </c>
      <c r="AA203" s="175" t="s">
        <v>6548</v>
      </c>
    </row>
    <row r="204" spans="2:27" ht="15.75" customHeight="1" x14ac:dyDescent="0.2">
      <c r="B204" s="68" t="s">
        <v>2147</v>
      </c>
      <c r="C204" s="68">
        <v>711789006</v>
      </c>
      <c r="D204" s="68" t="s">
        <v>1375</v>
      </c>
      <c r="E204" s="68" t="s">
        <v>2148</v>
      </c>
      <c r="F204" s="68" t="s">
        <v>8155</v>
      </c>
      <c r="G204" s="68" t="s">
        <v>2147</v>
      </c>
      <c r="H204" s="68" t="s">
        <v>8156</v>
      </c>
      <c r="I204" s="68" t="s">
        <v>2149</v>
      </c>
      <c r="J204" s="68" t="s">
        <v>6333</v>
      </c>
      <c r="K204" s="68" t="s">
        <v>8157</v>
      </c>
      <c r="L204" s="68" t="s">
        <v>2151</v>
      </c>
      <c r="M204" s="68" t="s">
        <v>47</v>
      </c>
      <c r="N204" s="68" t="s">
        <v>2153</v>
      </c>
      <c r="O204" s="68" t="s">
        <v>2152</v>
      </c>
      <c r="P204" s="68" t="s">
        <v>2150</v>
      </c>
      <c r="Q204" s="68">
        <v>0</v>
      </c>
      <c r="R204" s="68">
        <v>93401</v>
      </c>
      <c r="S204" s="68" t="s">
        <v>8158</v>
      </c>
      <c r="T204" s="188">
        <v>37970</v>
      </c>
      <c r="U204" s="175">
        <v>4425</v>
      </c>
      <c r="V204" s="186">
        <v>44201857</v>
      </c>
      <c r="W204" s="186">
        <v>176848172</v>
      </c>
      <c r="X204" s="187">
        <v>44469</v>
      </c>
      <c r="Y204" s="80" t="s">
        <v>6489</v>
      </c>
      <c r="Z204" s="80" t="s">
        <v>6490</v>
      </c>
      <c r="AA204" s="175" t="s">
        <v>6595</v>
      </c>
    </row>
    <row r="205" spans="2:27" ht="15.75" customHeight="1" x14ac:dyDescent="0.2">
      <c r="B205" s="68" t="s">
        <v>8197</v>
      </c>
      <c r="C205" s="68">
        <v>706786007</v>
      </c>
      <c r="D205" s="68" t="s">
        <v>1375</v>
      </c>
      <c r="E205" s="68" t="s">
        <v>2207</v>
      </c>
      <c r="F205" s="68" t="s">
        <v>8198</v>
      </c>
      <c r="G205" s="68" t="s">
        <v>2208</v>
      </c>
      <c r="H205" s="68" t="s">
        <v>8199</v>
      </c>
      <c r="I205" s="68" t="s">
        <v>2209</v>
      </c>
      <c r="J205" s="68" t="s">
        <v>2210</v>
      </c>
      <c r="K205" s="68" t="s">
        <v>2211</v>
      </c>
      <c r="L205" s="68" t="s">
        <v>2213</v>
      </c>
      <c r="M205" s="68" t="s">
        <v>47</v>
      </c>
      <c r="N205" s="68" t="s">
        <v>739</v>
      </c>
      <c r="O205" s="68">
        <v>0</v>
      </c>
      <c r="P205" s="68" t="s">
        <v>2212</v>
      </c>
      <c r="Q205" s="68">
        <v>0</v>
      </c>
      <c r="R205" s="68">
        <v>93401</v>
      </c>
      <c r="S205" s="68" t="s">
        <v>8200</v>
      </c>
      <c r="T205" s="188">
        <v>37970</v>
      </c>
      <c r="U205" s="175">
        <v>4450</v>
      </c>
      <c r="V205" s="186">
        <v>9036517</v>
      </c>
      <c r="W205" s="186">
        <v>92152581</v>
      </c>
      <c r="X205" s="187">
        <v>44469</v>
      </c>
      <c r="Y205" s="80" t="s">
        <v>6489</v>
      </c>
      <c r="Z205" s="80" t="s">
        <v>6490</v>
      </c>
      <c r="AA205" s="175" t="s">
        <v>6509</v>
      </c>
    </row>
    <row r="206" spans="2:27" ht="15.75" customHeight="1" x14ac:dyDescent="0.2">
      <c r="B206" s="68" t="s">
        <v>8197</v>
      </c>
      <c r="C206" s="68">
        <v>706786007</v>
      </c>
      <c r="D206" s="68" t="s">
        <v>1375</v>
      </c>
      <c r="E206" s="68" t="s">
        <v>2207</v>
      </c>
      <c r="F206" s="68" t="s">
        <v>8198</v>
      </c>
      <c r="G206" s="68" t="s">
        <v>2208</v>
      </c>
      <c r="H206" s="68" t="s">
        <v>8199</v>
      </c>
      <c r="I206" s="68" t="s">
        <v>2209</v>
      </c>
      <c r="J206" s="68" t="s">
        <v>2210</v>
      </c>
      <c r="K206" s="68" t="s">
        <v>2211</v>
      </c>
      <c r="L206" s="68" t="s">
        <v>2213</v>
      </c>
      <c r="M206" s="68" t="s">
        <v>47</v>
      </c>
      <c r="N206" s="68" t="s">
        <v>739</v>
      </c>
      <c r="O206" s="68">
        <v>0</v>
      </c>
      <c r="P206" s="68" t="s">
        <v>2212</v>
      </c>
      <c r="Q206" s="68">
        <v>0</v>
      </c>
      <c r="R206" s="68">
        <v>93401</v>
      </c>
      <c r="S206" s="68" t="s">
        <v>8200</v>
      </c>
      <c r="T206" s="188">
        <v>37970</v>
      </c>
      <c r="U206" s="175">
        <v>4450</v>
      </c>
      <c r="V206" s="186">
        <v>12473062</v>
      </c>
      <c r="W206" s="186">
        <v>78184857</v>
      </c>
      <c r="X206" s="187">
        <v>44469</v>
      </c>
      <c r="Y206" s="80" t="s">
        <v>6489</v>
      </c>
      <c r="Z206" s="80" t="s">
        <v>6490</v>
      </c>
      <c r="AA206" s="175" t="s">
        <v>6568</v>
      </c>
    </row>
    <row r="207" spans="2:27" ht="15.75" customHeight="1" x14ac:dyDescent="0.2">
      <c r="B207" s="68" t="s">
        <v>8197</v>
      </c>
      <c r="C207" s="68">
        <v>706786007</v>
      </c>
      <c r="D207" s="68" t="s">
        <v>1375</v>
      </c>
      <c r="E207" s="68" t="s">
        <v>2207</v>
      </c>
      <c r="F207" s="68" t="s">
        <v>8198</v>
      </c>
      <c r="G207" s="68" t="s">
        <v>2208</v>
      </c>
      <c r="H207" s="68" t="s">
        <v>8199</v>
      </c>
      <c r="I207" s="68" t="s">
        <v>2209</v>
      </c>
      <c r="J207" s="68" t="s">
        <v>2210</v>
      </c>
      <c r="K207" s="68" t="s">
        <v>2211</v>
      </c>
      <c r="L207" s="68" t="s">
        <v>2213</v>
      </c>
      <c r="M207" s="68" t="s">
        <v>47</v>
      </c>
      <c r="N207" s="68" t="s">
        <v>739</v>
      </c>
      <c r="O207" s="68">
        <v>0</v>
      </c>
      <c r="P207" s="68" t="s">
        <v>2212</v>
      </c>
      <c r="Q207" s="68">
        <v>0</v>
      </c>
      <c r="R207" s="68">
        <v>93401</v>
      </c>
      <c r="S207" s="68" t="s">
        <v>8200</v>
      </c>
      <c r="T207" s="188">
        <v>37970</v>
      </c>
      <c r="U207" s="175">
        <v>4450</v>
      </c>
      <c r="V207" s="186">
        <v>9309600</v>
      </c>
      <c r="W207" s="186">
        <v>64468980</v>
      </c>
      <c r="X207" s="187">
        <v>44469</v>
      </c>
      <c r="Y207" s="80" t="s">
        <v>6489</v>
      </c>
      <c r="Z207" s="80" t="s">
        <v>6490</v>
      </c>
      <c r="AA207" s="175" t="s">
        <v>6494</v>
      </c>
    </row>
    <row r="208" spans="2:27" ht="15.75" customHeight="1" x14ac:dyDescent="0.2">
      <c r="B208" s="68" t="s">
        <v>8197</v>
      </c>
      <c r="C208" s="68">
        <v>706786007</v>
      </c>
      <c r="D208" s="68" t="s">
        <v>1375</v>
      </c>
      <c r="E208" s="68" t="s">
        <v>2207</v>
      </c>
      <c r="F208" s="68" t="s">
        <v>8198</v>
      </c>
      <c r="G208" s="68" t="s">
        <v>2208</v>
      </c>
      <c r="H208" s="68" t="s">
        <v>8199</v>
      </c>
      <c r="I208" s="68" t="s">
        <v>2209</v>
      </c>
      <c r="J208" s="68" t="s">
        <v>2210</v>
      </c>
      <c r="K208" s="68" t="s">
        <v>2211</v>
      </c>
      <c r="L208" s="68" t="s">
        <v>2213</v>
      </c>
      <c r="M208" s="68" t="s">
        <v>47</v>
      </c>
      <c r="N208" s="68" t="s">
        <v>739</v>
      </c>
      <c r="O208" s="68">
        <v>0</v>
      </c>
      <c r="P208" s="68" t="s">
        <v>2212</v>
      </c>
      <c r="Q208" s="68">
        <v>0</v>
      </c>
      <c r="R208" s="68">
        <v>93401</v>
      </c>
      <c r="S208" s="68" t="s">
        <v>8200</v>
      </c>
      <c r="T208" s="188">
        <v>37970</v>
      </c>
      <c r="U208" s="175">
        <v>4450</v>
      </c>
      <c r="V208" s="186">
        <v>12735533</v>
      </c>
      <c r="W208" s="186">
        <v>104891248</v>
      </c>
      <c r="X208" s="187">
        <v>44469</v>
      </c>
      <c r="Y208" s="80" t="s">
        <v>6489</v>
      </c>
      <c r="Z208" s="80" t="s">
        <v>6490</v>
      </c>
      <c r="AA208" s="175" t="s">
        <v>6517</v>
      </c>
    </row>
    <row r="209" spans="2:27" ht="15.75" customHeight="1" x14ac:dyDescent="0.2">
      <c r="B209" s="68" t="s">
        <v>8197</v>
      </c>
      <c r="C209" s="68">
        <v>706786007</v>
      </c>
      <c r="D209" s="68" t="s">
        <v>1375</v>
      </c>
      <c r="E209" s="68" t="s">
        <v>2207</v>
      </c>
      <c r="F209" s="68" t="s">
        <v>8198</v>
      </c>
      <c r="G209" s="68" t="s">
        <v>2208</v>
      </c>
      <c r="H209" s="68" t="s">
        <v>8199</v>
      </c>
      <c r="I209" s="68" t="s">
        <v>2209</v>
      </c>
      <c r="J209" s="68" t="s">
        <v>2210</v>
      </c>
      <c r="K209" s="68" t="s">
        <v>2211</v>
      </c>
      <c r="L209" s="68" t="s">
        <v>2213</v>
      </c>
      <c r="M209" s="68" t="s">
        <v>47</v>
      </c>
      <c r="N209" s="68" t="s">
        <v>739</v>
      </c>
      <c r="O209" s="68">
        <v>0</v>
      </c>
      <c r="P209" s="68" t="s">
        <v>2212</v>
      </c>
      <c r="Q209" s="68">
        <v>0</v>
      </c>
      <c r="R209" s="68">
        <v>93401</v>
      </c>
      <c r="S209" s="68" t="s">
        <v>8200</v>
      </c>
      <c r="T209" s="188">
        <v>37970</v>
      </c>
      <c r="U209" s="175">
        <v>4450</v>
      </c>
      <c r="V209" s="186">
        <v>7959707</v>
      </c>
      <c r="W209" s="186">
        <v>71106704</v>
      </c>
      <c r="X209" s="187">
        <v>44469</v>
      </c>
      <c r="Y209" s="80" t="s">
        <v>6489</v>
      </c>
      <c r="Z209" s="80" t="s">
        <v>6490</v>
      </c>
      <c r="AA209" s="175" t="s">
        <v>6596</v>
      </c>
    </row>
    <row r="210" spans="2:27" ht="15.75" customHeight="1" x14ac:dyDescent="0.2">
      <c r="B210" s="68" t="s">
        <v>8197</v>
      </c>
      <c r="C210" s="68">
        <v>706786007</v>
      </c>
      <c r="D210" s="68" t="s">
        <v>1375</v>
      </c>
      <c r="E210" s="68" t="s">
        <v>2207</v>
      </c>
      <c r="F210" s="68" t="s">
        <v>8198</v>
      </c>
      <c r="G210" s="68" t="s">
        <v>2208</v>
      </c>
      <c r="H210" s="68" t="s">
        <v>8199</v>
      </c>
      <c r="I210" s="68" t="s">
        <v>2209</v>
      </c>
      <c r="J210" s="68" t="s">
        <v>2210</v>
      </c>
      <c r="K210" s="68" t="s">
        <v>2211</v>
      </c>
      <c r="L210" s="68" t="s">
        <v>2213</v>
      </c>
      <c r="M210" s="68" t="s">
        <v>47</v>
      </c>
      <c r="N210" s="68" t="s">
        <v>739</v>
      </c>
      <c r="O210" s="68">
        <v>0</v>
      </c>
      <c r="P210" s="68" t="s">
        <v>2212</v>
      </c>
      <c r="Q210" s="68">
        <v>0</v>
      </c>
      <c r="R210" s="68">
        <v>93401</v>
      </c>
      <c r="S210" s="68" t="s">
        <v>8200</v>
      </c>
      <c r="T210" s="188">
        <v>37970</v>
      </c>
      <c r="U210" s="175">
        <v>4450</v>
      </c>
      <c r="V210" s="186">
        <v>10426794</v>
      </c>
      <c r="W210" s="186">
        <v>95528915</v>
      </c>
      <c r="X210" s="187">
        <v>44469</v>
      </c>
      <c r="Y210" s="80" t="s">
        <v>6489</v>
      </c>
      <c r="Z210" s="80" t="s">
        <v>6490</v>
      </c>
      <c r="AA210" s="175" t="s">
        <v>171</v>
      </c>
    </row>
    <row r="211" spans="2:27" ht="15.75" customHeight="1" x14ac:dyDescent="0.2">
      <c r="B211" s="68" t="s">
        <v>8197</v>
      </c>
      <c r="C211" s="68">
        <v>706786007</v>
      </c>
      <c r="D211" s="68" t="s">
        <v>1375</v>
      </c>
      <c r="E211" s="68" t="s">
        <v>2207</v>
      </c>
      <c r="F211" s="68" t="s">
        <v>8198</v>
      </c>
      <c r="G211" s="68" t="s">
        <v>2208</v>
      </c>
      <c r="H211" s="68" t="s">
        <v>8199</v>
      </c>
      <c r="I211" s="68" t="s">
        <v>2209</v>
      </c>
      <c r="J211" s="68" t="s">
        <v>2210</v>
      </c>
      <c r="K211" s="68" t="s">
        <v>2211</v>
      </c>
      <c r="L211" s="68" t="s">
        <v>2213</v>
      </c>
      <c r="M211" s="68" t="s">
        <v>47</v>
      </c>
      <c r="N211" s="68" t="s">
        <v>739</v>
      </c>
      <c r="O211" s="68">
        <v>0</v>
      </c>
      <c r="P211" s="68" t="s">
        <v>2212</v>
      </c>
      <c r="Q211" s="68">
        <v>0</v>
      </c>
      <c r="R211" s="68">
        <v>93401</v>
      </c>
      <c r="S211" s="68" t="s">
        <v>8200</v>
      </c>
      <c r="T211" s="188">
        <v>37970</v>
      </c>
      <c r="U211" s="175">
        <v>4450</v>
      </c>
      <c r="V211" s="186">
        <v>10327449</v>
      </c>
      <c r="W211" s="186">
        <v>91060269</v>
      </c>
      <c r="X211" s="187">
        <v>44469</v>
      </c>
      <c r="Y211" s="80" t="s">
        <v>6489</v>
      </c>
      <c r="Z211" s="80" t="s">
        <v>6490</v>
      </c>
      <c r="AA211" s="175" t="s">
        <v>6597</v>
      </c>
    </row>
    <row r="212" spans="2:27" ht="15.75" customHeight="1" x14ac:dyDescent="0.2">
      <c r="B212" s="68" t="s">
        <v>8197</v>
      </c>
      <c r="C212" s="68">
        <v>706786007</v>
      </c>
      <c r="D212" s="68" t="s">
        <v>1375</v>
      </c>
      <c r="E212" s="68" t="s">
        <v>2207</v>
      </c>
      <c r="F212" s="68" t="s">
        <v>8198</v>
      </c>
      <c r="G212" s="68" t="s">
        <v>2208</v>
      </c>
      <c r="H212" s="68" t="s">
        <v>8199</v>
      </c>
      <c r="I212" s="68" t="s">
        <v>2209</v>
      </c>
      <c r="J212" s="68" t="s">
        <v>2210</v>
      </c>
      <c r="K212" s="68" t="s">
        <v>2211</v>
      </c>
      <c r="L212" s="68" t="s">
        <v>2213</v>
      </c>
      <c r="M212" s="68" t="s">
        <v>47</v>
      </c>
      <c r="N212" s="68" t="s">
        <v>739</v>
      </c>
      <c r="O212" s="68">
        <v>0</v>
      </c>
      <c r="P212" s="68" t="s">
        <v>2212</v>
      </c>
      <c r="Q212" s="68">
        <v>0</v>
      </c>
      <c r="R212" s="68">
        <v>93401</v>
      </c>
      <c r="S212" s="68" t="s">
        <v>8200</v>
      </c>
      <c r="T212" s="188">
        <v>37970</v>
      </c>
      <c r="U212" s="175">
        <v>4450</v>
      </c>
      <c r="V212" s="186">
        <v>6283980</v>
      </c>
      <c r="W212" s="186">
        <v>49806360</v>
      </c>
      <c r="X212" s="187">
        <v>44469</v>
      </c>
      <c r="Y212" s="80" t="s">
        <v>6489</v>
      </c>
      <c r="Z212" s="80" t="s">
        <v>6490</v>
      </c>
      <c r="AA212" s="175" t="s">
        <v>6598</v>
      </c>
    </row>
    <row r="213" spans="2:27" ht="15.75" customHeight="1" x14ac:dyDescent="0.2">
      <c r="B213" s="68" t="s">
        <v>8197</v>
      </c>
      <c r="C213" s="68">
        <v>706786007</v>
      </c>
      <c r="D213" s="68" t="s">
        <v>1375</v>
      </c>
      <c r="E213" s="68" t="s">
        <v>2207</v>
      </c>
      <c r="F213" s="68" t="s">
        <v>8198</v>
      </c>
      <c r="G213" s="68" t="s">
        <v>2208</v>
      </c>
      <c r="H213" s="68" t="s">
        <v>8199</v>
      </c>
      <c r="I213" s="68" t="s">
        <v>2209</v>
      </c>
      <c r="J213" s="68" t="s">
        <v>2210</v>
      </c>
      <c r="K213" s="68" t="s">
        <v>2211</v>
      </c>
      <c r="L213" s="68" t="s">
        <v>2213</v>
      </c>
      <c r="M213" s="68" t="s">
        <v>47</v>
      </c>
      <c r="N213" s="68" t="s">
        <v>739</v>
      </c>
      <c r="O213" s="68">
        <v>0</v>
      </c>
      <c r="P213" s="68" t="s">
        <v>2212</v>
      </c>
      <c r="Q213" s="68">
        <v>0</v>
      </c>
      <c r="R213" s="68">
        <v>93401</v>
      </c>
      <c r="S213" s="68" t="s">
        <v>8200</v>
      </c>
      <c r="T213" s="188">
        <v>37970</v>
      </c>
      <c r="U213" s="175">
        <v>4450</v>
      </c>
      <c r="V213" s="186">
        <v>33359400</v>
      </c>
      <c r="W213" s="186">
        <v>235610460</v>
      </c>
      <c r="X213" s="187">
        <v>44469</v>
      </c>
      <c r="Y213" s="80" t="s">
        <v>6489</v>
      </c>
      <c r="Z213" s="80" t="s">
        <v>6490</v>
      </c>
      <c r="AA213" s="175" t="s">
        <v>6599</v>
      </c>
    </row>
    <row r="214" spans="2:27" ht="15.75" customHeight="1" x14ac:dyDescent="0.2">
      <c r="B214" s="68" t="s">
        <v>8197</v>
      </c>
      <c r="C214" s="68">
        <v>706786007</v>
      </c>
      <c r="D214" s="68" t="s">
        <v>1375</v>
      </c>
      <c r="E214" s="68" t="s">
        <v>2207</v>
      </c>
      <c r="F214" s="68" t="s">
        <v>8198</v>
      </c>
      <c r="G214" s="68" t="s">
        <v>2208</v>
      </c>
      <c r="H214" s="68" t="s">
        <v>8199</v>
      </c>
      <c r="I214" s="68" t="s">
        <v>2209</v>
      </c>
      <c r="J214" s="68" t="s">
        <v>2210</v>
      </c>
      <c r="K214" s="68" t="s">
        <v>2211</v>
      </c>
      <c r="L214" s="68" t="s">
        <v>2213</v>
      </c>
      <c r="M214" s="68" t="s">
        <v>47</v>
      </c>
      <c r="N214" s="68" t="s">
        <v>739</v>
      </c>
      <c r="O214" s="68">
        <v>0</v>
      </c>
      <c r="P214" s="68" t="s">
        <v>2212</v>
      </c>
      <c r="Q214" s="68">
        <v>0</v>
      </c>
      <c r="R214" s="68">
        <v>93401</v>
      </c>
      <c r="S214" s="68" t="s">
        <v>8200</v>
      </c>
      <c r="T214" s="188">
        <v>37970</v>
      </c>
      <c r="U214" s="175">
        <v>4450</v>
      </c>
      <c r="V214" s="186">
        <v>11481840</v>
      </c>
      <c r="W214" s="186">
        <v>60592230</v>
      </c>
      <c r="X214" s="187">
        <v>44469</v>
      </c>
      <c r="Y214" s="80" t="s">
        <v>6489</v>
      </c>
      <c r="Z214" s="80" t="s">
        <v>6490</v>
      </c>
      <c r="AA214" s="175" t="s">
        <v>6600</v>
      </c>
    </row>
    <row r="215" spans="2:27" ht="15.75" customHeight="1" x14ac:dyDescent="0.2">
      <c r="B215" s="68" t="s">
        <v>8197</v>
      </c>
      <c r="C215" s="68">
        <v>706786007</v>
      </c>
      <c r="D215" s="68" t="s">
        <v>1375</v>
      </c>
      <c r="E215" s="68" t="s">
        <v>2207</v>
      </c>
      <c r="F215" s="68" t="s">
        <v>8198</v>
      </c>
      <c r="G215" s="68" t="s">
        <v>2208</v>
      </c>
      <c r="H215" s="68" t="s">
        <v>8199</v>
      </c>
      <c r="I215" s="68" t="s">
        <v>2209</v>
      </c>
      <c r="J215" s="68" t="s">
        <v>2210</v>
      </c>
      <c r="K215" s="68" t="s">
        <v>2211</v>
      </c>
      <c r="L215" s="68" t="s">
        <v>2213</v>
      </c>
      <c r="M215" s="68" t="s">
        <v>47</v>
      </c>
      <c r="N215" s="68" t="s">
        <v>739</v>
      </c>
      <c r="O215" s="68">
        <v>0</v>
      </c>
      <c r="P215" s="68" t="s">
        <v>2212</v>
      </c>
      <c r="Q215" s="68">
        <v>0</v>
      </c>
      <c r="R215" s="68">
        <v>93401</v>
      </c>
      <c r="S215" s="68" t="s">
        <v>8200</v>
      </c>
      <c r="T215" s="188">
        <v>37970</v>
      </c>
      <c r="U215" s="175">
        <v>4450</v>
      </c>
      <c r="V215" s="186">
        <v>7370100</v>
      </c>
      <c r="W215" s="186">
        <v>82456660</v>
      </c>
      <c r="X215" s="187">
        <v>44469</v>
      </c>
      <c r="Y215" s="80" t="s">
        <v>6489</v>
      </c>
      <c r="Z215" s="80" t="s">
        <v>6490</v>
      </c>
      <c r="AA215" s="175" t="s">
        <v>6601</v>
      </c>
    </row>
    <row r="216" spans="2:27" ht="15.75" customHeight="1" x14ac:dyDescent="0.2">
      <c r="B216" s="68" t="s">
        <v>8197</v>
      </c>
      <c r="C216" s="68">
        <v>706786007</v>
      </c>
      <c r="D216" s="68" t="s">
        <v>1375</v>
      </c>
      <c r="E216" s="68" t="s">
        <v>2207</v>
      </c>
      <c r="F216" s="68" t="s">
        <v>8198</v>
      </c>
      <c r="G216" s="68" t="s">
        <v>2208</v>
      </c>
      <c r="H216" s="68" t="s">
        <v>8199</v>
      </c>
      <c r="I216" s="68" t="s">
        <v>2209</v>
      </c>
      <c r="J216" s="68" t="s">
        <v>2210</v>
      </c>
      <c r="K216" s="68" t="s">
        <v>2211</v>
      </c>
      <c r="L216" s="68" t="s">
        <v>2213</v>
      </c>
      <c r="M216" s="68" t="s">
        <v>47</v>
      </c>
      <c r="N216" s="68" t="s">
        <v>739</v>
      </c>
      <c r="O216" s="68">
        <v>0</v>
      </c>
      <c r="P216" s="68" t="s">
        <v>2212</v>
      </c>
      <c r="Q216" s="68">
        <v>0</v>
      </c>
      <c r="R216" s="68">
        <v>93401</v>
      </c>
      <c r="S216" s="68" t="s">
        <v>8200</v>
      </c>
      <c r="T216" s="188">
        <v>37970</v>
      </c>
      <c r="U216" s="175">
        <v>4450</v>
      </c>
      <c r="V216" s="186">
        <v>12704500</v>
      </c>
      <c r="W216" s="186">
        <v>105204668</v>
      </c>
      <c r="X216" s="187">
        <v>44469</v>
      </c>
      <c r="Y216" s="80" t="s">
        <v>6489</v>
      </c>
      <c r="Z216" s="80" t="s">
        <v>6490</v>
      </c>
      <c r="AA216" s="175" t="s">
        <v>6602</v>
      </c>
    </row>
    <row r="217" spans="2:27" ht="15.75" customHeight="1" x14ac:dyDescent="0.2">
      <c r="B217" s="68" t="s">
        <v>8197</v>
      </c>
      <c r="C217" s="68">
        <v>706786007</v>
      </c>
      <c r="D217" s="68" t="s">
        <v>1375</v>
      </c>
      <c r="E217" s="68" t="s">
        <v>2207</v>
      </c>
      <c r="F217" s="68" t="s">
        <v>8198</v>
      </c>
      <c r="G217" s="68" t="s">
        <v>2208</v>
      </c>
      <c r="H217" s="68" t="s">
        <v>8199</v>
      </c>
      <c r="I217" s="68" t="s">
        <v>2209</v>
      </c>
      <c r="J217" s="68" t="s">
        <v>2210</v>
      </c>
      <c r="K217" s="68" t="s">
        <v>2211</v>
      </c>
      <c r="L217" s="68" t="s">
        <v>2213</v>
      </c>
      <c r="M217" s="68" t="s">
        <v>47</v>
      </c>
      <c r="N217" s="68" t="s">
        <v>739</v>
      </c>
      <c r="O217" s="68">
        <v>0</v>
      </c>
      <c r="P217" s="68" t="s">
        <v>2212</v>
      </c>
      <c r="Q217" s="68">
        <v>0</v>
      </c>
      <c r="R217" s="68">
        <v>93401</v>
      </c>
      <c r="S217" s="68" t="s">
        <v>8200</v>
      </c>
      <c r="T217" s="188">
        <v>37970</v>
      </c>
      <c r="U217" s="175">
        <v>4450</v>
      </c>
      <c r="V217" s="186">
        <v>44058457</v>
      </c>
      <c r="W217" s="186">
        <v>452664406</v>
      </c>
      <c r="X217" s="187">
        <v>44469</v>
      </c>
      <c r="Y217" s="80" t="s">
        <v>6489</v>
      </c>
      <c r="Z217" s="80" t="s">
        <v>6490</v>
      </c>
      <c r="AA217" s="175" t="s">
        <v>6491</v>
      </c>
    </row>
    <row r="218" spans="2:27" ht="15.75" customHeight="1" x14ac:dyDescent="0.2">
      <c r="B218" s="68" t="s">
        <v>8197</v>
      </c>
      <c r="C218" s="68">
        <v>706786007</v>
      </c>
      <c r="D218" s="68" t="s">
        <v>1375</v>
      </c>
      <c r="E218" s="68" t="s">
        <v>2207</v>
      </c>
      <c r="F218" s="68" t="s">
        <v>8198</v>
      </c>
      <c r="G218" s="68" t="s">
        <v>2208</v>
      </c>
      <c r="H218" s="68" t="s">
        <v>8199</v>
      </c>
      <c r="I218" s="68" t="s">
        <v>2209</v>
      </c>
      <c r="J218" s="68" t="s">
        <v>2210</v>
      </c>
      <c r="K218" s="68" t="s">
        <v>2211</v>
      </c>
      <c r="L218" s="68" t="s">
        <v>2213</v>
      </c>
      <c r="M218" s="68" t="s">
        <v>47</v>
      </c>
      <c r="N218" s="68" t="s">
        <v>739</v>
      </c>
      <c r="O218" s="68">
        <v>0</v>
      </c>
      <c r="P218" s="68" t="s">
        <v>2212</v>
      </c>
      <c r="Q218" s="68">
        <v>0</v>
      </c>
      <c r="R218" s="68">
        <v>93401</v>
      </c>
      <c r="S218" s="68" t="s">
        <v>8200</v>
      </c>
      <c r="T218" s="188">
        <v>37970</v>
      </c>
      <c r="U218" s="175">
        <v>4450</v>
      </c>
      <c r="V218" s="186">
        <v>11869740</v>
      </c>
      <c r="W218" s="186">
        <v>97905960</v>
      </c>
      <c r="X218" s="187">
        <v>44469</v>
      </c>
      <c r="Y218" s="80" t="s">
        <v>6489</v>
      </c>
      <c r="Z218" s="80" t="s">
        <v>6490</v>
      </c>
      <c r="AA218" s="175" t="s">
        <v>6603</v>
      </c>
    </row>
    <row r="219" spans="2:27" ht="15.75" customHeight="1" x14ac:dyDescent="0.2">
      <c r="B219" s="68" t="s">
        <v>8197</v>
      </c>
      <c r="C219" s="68">
        <v>706786007</v>
      </c>
      <c r="D219" s="68" t="s">
        <v>1375</v>
      </c>
      <c r="E219" s="68" t="s">
        <v>2207</v>
      </c>
      <c r="F219" s="68" t="s">
        <v>8198</v>
      </c>
      <c r="G219" s="68" t="s">
        <v>2208</v>
      </c>
      <c r="H219" s="68" t="s">
        <v>8199</v>
      </c>
      <c r="I219" s="68" t="s">
        <v>2209</v>
      </c>
      <c r="J219" s="68" t="s">
        <v>2210</v>
      </c>
      <c r="K219" s="68" t="s">
        <v>2211</v>
      </c>
      <c r="L219" s="68" t="s">
        <v>2213</v>
      </c>
      <c r="M219" s="68" t="s">
        <v>47</v>
      </c>
      <c r="N219" s="68" t="s">
        <v>739</v>
      </c>
      <c r="O219" s="68">
        <v>0</v>
      </c>
      <c r="P219" s="68" t="s">
        <v>2212</v>
      </c>
      <c r="Q219" s="68">
        <v>0</v>
      </c>
      <c r="R219" s="68">
        <v>93401</v>
      </c>
      <c r="S219" s="68" t="s">
        <v>8200</v>
      </c>
      <c r="T219" s="188">
        <v>37970</v>
      </c>
      <c r="U219" s="175">
        <v>4450</v>
      </c>
      <c r="V219" s="186">
        <v>14972940</v>
      </c>
      <c r="W219" s="186">
        <v>116292420</v>
      </c>
      <c r="X219" s="187">
        <v>44469</v>
      </c>
      <c r="Y219" s="80" t="s">
        <v>6489</v>
      </c>
      <c r="Z219" s="80" t="s">
        <v>6490</v>
      </c>
      <c r="AA219" s="175" t="s">
        <v>6534</v>
      </c>
    </row>
    <row r="220" spans="2:27" ht="15.75" customHeight="1" x14ac:dyDescent="0.2">
      <c r="B220" s="68" t="s">
        <v>8197</v>
      </c>
      <c r="C220" s="68">
        <v>706786007</v>
      </c>
      <c r="D220" s="68" t="s">
        <v>1375</v>
      </c>
      <c r="E220" s="68" t="s">
        <v>2207</v>
      </c>
      <c r="F220" s="68" t="s">
        <v>8198</v>
      </c>
      <c r="G220" s="68" t="s">
        <v>2208</v>
      </c>
      <c r="H220" s="68" t="s">
        <v>8199</v>
      </c>
      <c r="I220" s="68" t="s">
        <v>2209</v>
      </c>
      <c r="J220" s="68" t="s">
        <v>2210</v>
      </c>
      <c r="K220" s="68" t="s">
        <v>2211</v>
      </c>
      <c r="L220" s="68" t="s">
        <v>2213</v>
      </c>
      <c r="M220" s="68" t="s">
        <v>47</v>
      </c>
      <c r="N220" s="68" t="s">
        <v>739</v>
      </c>
      <c r="O220" s="68">
        <v>0</v>
      </c>
      <c r="P220" s="68" t="s">
        <v>2212</v>
      </c>
      <c r="Q220" s="68">
        <v>0</v>
      </c>
      <c r="R220" s="68">
        <v>93401</v>
      </c>
      <c r="S220" s="68" t="s">
        <v>8200</v>
      </c>
      <c r="T220" s="188">
        <v>37970</v>
      </c>
      <c r="U220" s="175">
        <v>4450</v>
      </c>
      <c r="V220" s="186">
        <v>6594300</v>
      </c>
      <c r="W220" s="186">
        <v>57874680</v>
      </c>
      <c r="X220" s="187">
        <v>44469</v>
      </c>
      <c r="Y220" s="80" t="s">
        <v>6489</v>
      </c>
      <c r="Z220" s="80" t="s">
        <v>6490</v>
      </c>
      <c r="AA220" s="175" t="s">
        <v>6604</v>
      </c>
    </row>
    <row r="221" spans="2:27" ht="15.75" customHeight="1" x14ac:dyDescent="0.2">
      <c r="B221" s="68" t="s">
        <v>8197</v>
      </c>
      <c r="C221" s="68">
        <v>706786007</v>
      </c>
      <c r="D221" s="68" t="s">
        <v>1375</v>
      </c>
      <c r="E221" s="68" t="s">
        <v>2207</v>
      </c>
      <c r="F221" s="68" t="s">
        <v>8198</v>
      </c>
      <c r="G221" s="68" t="s">
        <v>2208</v>
      </c>
      <c r="H221" s="68" t="s">
        <v>8199</v>
      </c>
      <c r="I221" s="68" t="s">
        <v>2209</v>
      </c>
      <c r="J221" s="68" t="s">
        <v>2210</v>
      </c>
      <c r="K221" s="68" t="s">
        <v>2211</v>
      </c>
      <c r="L221" s="68" t="s">
        <v>2213</v>
      </c>
      <c r="M221" s="68" t="s">
        <v>47</v>
      </c>
      <c r="N221" s="68" t="s">
        <v>739</v>
      </c>
      <c r="O221" s="68">
        <v>0</v>
      </c>
      <c r="P221" s="68" t="s">
        <v>2212</v>
      </c>
      <c r="Q221" s="68">
        <v>0</v>
      </c>
      <c r="R221" s="68">
        <v>93401</v>
      </c>
      <c r="S221" s="68" t="s">
        <v>8200</v>
      </c>
      <c r="T221" s="188">
        <v>37970</v>
      </c>
      <c r="U221" s="175">
        <v>4450</v>
      </c>
      <c r="V221" s="186">
        <v>9775080</v>
      </c>
      <c r="W221" s="186">
        <v>92863260</v>
      </c>
      <c r="X221" s="187">
        <v>44469</v>
      </c>
      <c r="Y221" s="80" t="s">
        <v>6489</v>
      </c>
      <c r="Z221" s="80" t="s">
        <v>6490</v>
      </c>
      <c r="AA221" s="175" t="s">
        <v>6605</v>
      </c>
    </row>
    <row r="222" spans="2:27" ht="15.75" customHeight="1" x14ac:dyDescent="0.2">
      <c r="B222" s="68" t="s">
        <v>8197</v>
      </c>
      <c r="C222" s="68">
        <v>706786007</v>
      </c>
      <c r="D222" s="68" t="s">
        <v>1375</v>
      </c>
      <c r="E222" s="68" t="s">
        <v>2207</v>
      </c>
      <c r="F222" s="68" t="s">
        <v>8198</v>
      </c>
      <c r="G222" s="68" t="s">
        <v>2208</v>
      </c>
      <c r="H222" s="68" t="s">
        <v>8199</v>
      </c>
      <c r="I222" s="68" t="s">
        <v>2209</v>
      </c>
      <c r="J222" s="68" t="s">
        <v>2210</v>
      </c>
      <c r="K222" s="68" t="s">
        <v>2211</v>
      </c>
      <c r="L222" s="68" t="s">
        <v>2213</v>
      </c>
      <c r="M222" s="68" t="s">
        <v>47</v>
      </c>
      <c r="N222" s="68" t="s">
        <v>739</v>
      </c>
      <c r="O222" s="68">
        <v>0</v>
      </c>
      <c r="P222" s="68" t="s">
        <v>2212</v>
      </c>
      <c r="Q222" s="68">
        <v>0</v>
      </c>
      <c r="R222" s="68">
        <v>93401</v>
      </c>
      <c r="S222" s="68" t="s">
        <v>8200</v>
      </c>
      <c r="T222" s="188">
        <v>37970</v>
      </c>
      <c r="U222" s="175">
        <v>4450</v>
      </c>
      <c r="V222" s="186">
        <v>8068320</v>
      </c>
      <c r="W222" s="186">
        <v>59038380</v>
      </c>
      <c r="X222" s="187">
        <v>44469</v>
      </c>
      <c r="Y222" s="80" t="s">
        <v>6489</v>
      </c>
      <c r="Z222" s="80" t="s">
        <v>6490</v>
      </c>
      <c r="AA222" s="175" t="s">
        <v>6606</v>
      </c>
    </row>
    <row r="223" spans="2:27" ht="15.75" customHeight="1" x14ac:dyDescent="0.2">
      <c r="B223" s="68" t="s">
        <v>8197</v>
      </c>
      <c r="C223" s="68">
        <v>706786007</v>
      </c>
      <c r="D223" s="68" t="s">
        <v>1375</v>
      </c>
      <c r="E223" s="68" t="s">
        <v>2207</v>
      </c>
      <c r="F223" s="68" t="s">
        <v>8198</v>
      </c>
      <c r="G223" s="68" t="s">
        <v>2208</v>
      </c>
      <c r="H223" s="68" t="s">
        <v>8199</v>
      </c>
      <c r="I223" s="68" t="s">
        <v>2209</v>
      </c>
      <c r="J223" s="68" t="s">
        <v>2210</v>
      </c>
      <c r="K223" s="68" t="s">
        <v>2211</v>
      </c>
      <c r="L223" s="68" t="s">
        <v>2213</v>
      </c>
      <c r="M223" s="68" t="s">
        <v>47</v>
      </c>
      <c r="N223" s="68" t="s">
        <v>739</v>
      </c>
      <c r="O223" s="68">
        <v>0</v>
      </c>
      <c r="P223" s="68" t="s">
        <v>2212</v>
      </c>
      <c r="Q223" s="68">
        <v>0</v>
      </c>
      <c r="R223" s="68">
        <v>93401</v>
      </c>
      <c r="S223" s="68" t="s">
        <v>8200</v>
      </c>
      <c r="T223" s="188">
        <v>37970</v>
      </c>
      <c r="U223" s="175">
        <v>4450</v>
      </c>
      <c r="V223" s="186">
        <v>18277848</v>
      </c>
      <c r="W223" s="186">
        <v>222352730</v>
      </c>
      <c r="X223" s="187">
        <v>44469</v>
      </c>
      <c r="Y223" s="80" t="s">
        <v>6489</v>
      </c>
      <c r="Z223" s="80" t="s">
        <v>6490</v>
      </c>
      <c r="AA223" s="175" t="s">
        <v>6542</v>
      </c>
    </row>
    <row r="224" spans="2:27" ht="15.75" customHeight="1" x14ac:dyDescent="0.2">
      <c r="B224" s="68" t="s">
        <v>8197</v>
      </c>
      <c r="C224" s="68">
        <v>706786007</v>
      </c>
      <c r="D224" s="68" t="s">
        <v>1375</v>
      </c>
      <c r="E224" s="68" t="s">
        <v>2207</v>
      </c>
      <c r="F224" s="68" t="s">
        <v>8198</v>
      </c>
      <c r="G224" s="68" t="s">
        <v>2208</v>
      </c>
      <c r="H224" s="68" t="s">
        <v>8199</v>
      </c>
      <c r="I224" s="68" t="s">
        <v>2209</v>
      </c>
      <c r="J224" s="68" t="s">
        <v>2210</v>
      </c>
      <c r="K224" s="68" t="s">
        <v>2211</v>
      </c>
      <c r="L224" s="68" t="s">
        <v>2213</v>
      </c>
      <c r="M224" s="68" t="s">
        <v>47</v>
      </c>
      <c r="N224" s="68" t="s">
        <v>739</v>
      </c>
      <c r="O224" s="68">
        <v>0</v>
      </c>
      <c r="P224" s="68" t="s">
        <v>2212</v>
      </c>
      <c r="Q224" s="68">
        <v>0</v>
      </c>
      <c r="R224" s="68">
        <v>93401</v>
      </c>
      <c r="S224" s="68" t="s">
        <v>8200</v>
      </c>
      <c r="T224" s="188">
        <v>37970</v>
      </c>
      <c r="U224" s="175">
        <v>4450</v>
      </c>
      <c r="V224" s="186">
        <v>0</v>
      </c>
      <c r="W224" s="186">
        <v>65018397</v>
      </c>
      <c r="X224" s="187">
        <v>44469</v>
      </c>
      <c r="Y224" s="80" t="s">
        <v>6489</v>
      </c>
      <c r="Z224" s="80" t="s">
        <v>6490</v>
      </c>
      <c r="AA224" s="175" t="s">
        <v>6589</v>
      </c>
    </row>
    <row r="225" spans="2:27" ht="15.75" customHeight="1" x14ac:dyDescent="0.2">
      <c r="B225" s="68" t="s">
        <v>8197</v>
      </c>
      <c r="C225" s="68">
        <v>706786007</v>
      </c>
      <c r="D225" s="68" t="s">
        <v>1375</v>
      </c>
      <c r="E225" s="68" t="s">
        <v>2207</v>
      </c>
      <c r="F225" s="68" t="s">
        <v>8198</v>
      </c>
      <c r="G225" s="68" t="s">
        <v>2208</v>
      </c>
      <c r="H225" s="68" t="s">
        <v>8199</v>
      </c>
      <c r="I225" s="68" t="s">
        <v>2209</v>
      </c>
      <c r="J225" s="68" t="s">
        <v>2210</v>
      </c>
      <c r="K225" s="68" t="s">
        <v>2211</v>
      </c>
      <c r="L225" s="68" t="s">
        <v>2213</v>
      </c>
      <c r="M225" s="68" t="s">
        <v>47</v>
      </c>
      <c r="N225" s="68" t="s">
        <v>739</v>
      </c>
      <c r="O225" s="68">
        <v>0</v>
      </c>
      <c r="P225" s="68" t="s">
        <v>2212</v>
      </c>
      <c r="Q225" s="68">
        <v>0</v>
      </c>
      <c r="R225" s="68">
        <v>93401</v>
      </c>
      <c r="S225" s="68" t="s">
        <v>8200</v>
      </c>
      <c r="T225" s="188">
        <v>37970</v>
      </c>
      <c r="U225" s="175">
        <v>4450</v>
      </c>
      <c r="V225" s="186">
        <v>0</v>
      </c>
      <c r="W225" s="186">
        <v>48996409</v>
      </c>
      <c r="X225" s="187">
        <v>44469</v>
      </c>
      <c r="Y225" s="80" t="s">
        <v>6489</v>
      </c>
      <c r="Z225" s="80" t="s">
        <v>6490</v>
      </c>
      <c r="AA225" s="175" t="s">
        <v>6607</v>
      </c>
    </row>
    <row r="226" spans="2:27" ht="15.75" customHeight="1" x14ac:dyDescent="0.2">
      <c r="B226" s="68" t="s">
        <v>8225</v>
      </c>
      <c r="C226" s="68">
        <v>700155609</v>
      </c>
      <c r="D226" s="68" t="s">
        <v>1375</v>
      </c>
      <c r="E226" s="68" t="s">
        <v>2249</v>
      </c>
      <c r="F226" s="68" t="s">
        <v>8226</v>
      </c>
      <c r="G226" s="68" t="s">
        <v>2250</v>
      </c>
      <c r="H226" s="68" t="s">
        <v>6318</v>
      </c>
      <c r="I226" s="68" t="s">
        <v>2251</v>
      </c>
      <c r="J226" s="68" t="s">
        <v>2252</v>
      </c>
      <c r="K226" s="68" t="s">
        <v>2253</v>
      </c>
      <c r="L226" s="68" t="s">
        <v>2254</v>
      </c>
      <c r="M226" s="68" t="s">
        <v>544</v>
      </c>
      <c r="N226" s="68" t="s">
        <v>187</v>
      </c>
      <c r="O226" s="68" t="s">
        <v>2255</v>
      </c>
      <c r="P226" s="68" t="s">
        <v>2256</v>
      </c>
      <c r="Q226" s="68">
        <v>0</v>
      </c>
      <c r="R226" s="68">
        <v>93401</v>
      </c>
      <c r="S226" s="68" t="s">
        <v>8227</v>
      </c>
      <c r="T226" s="188">
        <v>37970</v>
      </c>
      <c r="U226" s="175">
        <v>4550</v>
      </c>
      <c r="V226" s="186">
        <v>32081916</v>
      </c>
      <c r="W226" s="186">
        <v>269584413</v>
      </c>
      <c r="X226" s="187">
        <v>44469</v>
      </c>
      <c r="Y226" s="80" t="s">
        <v>6489</v>
      </c>
      <c r="Z226" s="80" t="s">
        <v>6490</v>
      </c>
      <c r="AA226" s="175" t="s">
        <v>6494</v>
      </c>
    </row>
    <row r="227" spans="2:27" ht="15.75" customHeight="1" x14ac:dyDescent="0.2">
      <c r="B227" s="68" t="s">
        <v>8225</v>
      </c>
      <c r="C227" s="68">
        <v>700155609</v>
      </c>
      <c r="D227" s="68" t="s">
        <v>1375</v>
      </c>
      <c r="E227" s="68" t="s">
        <v>2249</v>
      </c>
      <c r="F227" s="68" t="s">
        <v>8226</v>
      </c>
      <c r="G227" s="68" t="s">
        <v>2250</v>
      </c>
      <c r="H227" s="68" t="s">
        <v>6318</v>
      </c>
      <c r="I227" s="68" t="s">
        <v>2251</v>
      </c>
      <c r="J227" s="68" t="s">
        <v>2252</v>
      </c>
      <c r="K227" s="68" t="s">
        <v>2253</v>
      </c>
      <c r="L227" s="68" t="s">
        <v>2254</v>
      </c>
      <c r="M227" s="68" t="s">
        <v>544</v>
      </c>
      <c r="N227" s="68" t="s">
        <v>187</v>
      </c>
      <c r="O227" s="68" t="s">
        <v>2255</v>
      </c>
      <c r="P227" s="68" t="s">
        <v>2256</v>
      </c>
      <c r="Q227" s="68">
        <v>0</v>
      </c>
      <c r="R227" s="68">
        <v>93401</v>
      </c>
      <c r="S227" s="68" t="s">
        <v>8227</v>
      </c>
      <c r="T227" s="188">
        <v>37970</v>
      </c>
      <c r="U227" s="175">
        <v>4550</v>
      </c>
      <c r="V227" s="186">
        <v>27216122</v>
      </c>
      <c r="W227" s="186">
        <v>191663247</v>
      </c>
      <c r="X227" s="187">
        <v>44469</v>
      </c>
      <c r="Y227" s="80" t="s">
        <v>6489</v>
      </c>
      <c r="Z227" s="80" t="s">
        <v>6490</v>
      </c>
      <c r="AA227" s="175" t="s">
        <v>6608</v>
      </c>
    </row>
    <row r="228" spans="2:27" ht="15.75" customHeight="1" x14ac:dyDescent="0.2">
      <c r="B228" s="68" t="s">
        <v>8225</v>
      </c>
      <c r="C228" s="68">
        <v>700155609</v>
      </c>
      <c r="D228" s="68" t="s">
        <v>1375</v>
      </c>
      <c r="E228" s="68" t="s">
        <v>2249</v>
      </c>
      <c r="F228" s="68" t="s">
        <v>8226</v>
      </c>
      <c r="G228" s="68" t="s">
        <v>2250</v>
      </c>
      <c r="H228" s="68" t="s">
        <v>6318</v>
      </c>
      <c r="I228" s="68" t="s">
        <v>2251</v>
      </c>
      <c r="J228" s="68" t="s">
        <v>2252</v>
      </c>
      <c r="K228" s="68" t="s">
        <v>2253</v>
      </c>
      <c r="L228" s="68" t="s">
        <v>2254</v>
      </c>
      <c r="M228" s="68" t="s">
        <v>544</v>
      </c>
      <c r="N228" s="68" t="s">
        <v>187</v>
      </c>
      <c r="O228" s="68" t="s">
        <v>2255</v>
      </c>
      <c r="P228" s="68" t="s">
        <v>2256</v>
      </c>
      <c r="Q228" s="68">
        <v>0</v>
      </c>
      <c r="R228" s="68">
        <v>93401</v>
      </c>
      <c r="S228" s="68" t="s">
        <v>8227</v>
      </c>
      <c r="T228" s="188">
        <v>37970</v>
      </c>
      <c r="U228" s="175">
        <v>4550</v>
      </c>
      <c r="V228" s="186">
        <v>28094711</v>
      </c>
      <c r="W228" s="186">
        <v>177646617</v>
      </c>
      <c r="X228" s="187">
        <v>44469</v>
      </c>
      <c r="Y228" s="80" t="s">
        <v>6489</v>
      </c>
      <c r="Z228" s="80" t="s">
        <v>6490</v>
      </c>
      <c r="AA228" s="175" t="s">
        <v>6609</v>
      </c>
    </row>
    <row r="229" spans="2:27" ht="15.75" customHeight="1" x14ac:dyDescent="0.2">
      <c r="B229" s="68" t="s">
        <v>8225</v>
      </c>
      <c r="C229" s="68">
        <v>700155609</v>
      </c>
      <c r="D229" s="68" t="s">
        <v>1375</v>
      </c>
      <c r="E229" s="68" t="s">
        <v>2249</v>
      </c>
      <c r="F229" s="68" t="s">
        <v>8226</v>
      </c>
      <c r="G229" s="68" t="s">
        <v>2250</v>
      </c>
      <c r="H229" s="68" t="s">
        <v>6318</v>
      </c>
      <c r="I229" s="68" t="s">
        <v>2251</v>
      </c>
      <c r="J229" s="68" t="s">
        <v>2252</v>
      </c>
      <c r="K229" s="68" t="s">
        <v>2253</v>
      </c>
      <c r="L229" s="68" t="s">
        <v>2254</v>
      </c>
      <c r="M229" s="68" t="s">
        <v>544</v>
      </c>
      <c r="N229" s="68" t="s">
        <v>187</v>
      </c>
      <c r="O229" s="68" t="s">
        <v>2255</v>
      </c>
      <c r="P229" s="68" t="s">
        <v>2256</v>
      </c>
      <c r="Q229" s="68">
        <v>0</v>
      </c>
      <c r="R229" s="68">
        <v>93401</v>
      </c>
      <c r="S229" s="68" t="s">
        <v>8227</v>
      </c>
      <c r="T229" s="188">
        <v>37970</v>
      </c>
      <c r="U229" s="175">
        <v>4550</v>
      </c>
      <c r="V229" s="186">
        <v>29624215</v>
      </c>
      <c r="W229" s="186">
        <v>256860759</v>
      </c>
      <c r="X229" s="187">
        <v>44469</v>
      </c>
      <c r="Y229" s="80" t="s">
        <v>6489</v>
      </c>
      <c r="Z229" s="80" t="s">
        <v>6490</v>
      </c>
      <c r="AA229" s="175" t="s">
        <v>6495</v>
      </c>
    </row>
    <row r="230" spans="2:27" ht="15.75" customHeight="1" x14ac:dyDescent="0.2">
      <c r="B230" s="68" t="s">
        <v>8225</v>
      </c>
      <c r="C230" s="68">
        <v>700155609</v>
      </c>
      <c r="D230" s="68" t="s">
        <v>1375</v>
      </c>
      <c r="E230" s="68" t="s">
        <v>2249</v>
      </c>
      <c r="F230" s="68" t="s">
        <v>8226</v>
      </c>
      <c r="G230" s="68" t="s">
        <v>2250</v>
      </c>
      <c r="H230" s="68" t="s">
        <v>6318</v>
      </c>
      <c r="I230" s="68" t="s">
        <v>2251</v>
      </c>
      <c r="J230" s="68" t="s">
        <v>2252</v>
      </c>
      <c r="K230" s="68" t="s">
        <v>2253</v>
      </c>
      <c r="L230" s="68" t="s">
        <v>2254</v>
      </c>
      <c r="M230" s="68" t="s">
        <v>544</v>
      </c>
      <c r="N230" s="68" t="s">
        <v>187</v>
      </c>
      <c r="O230" s="68" t="s">
        <v>2255</v>
      </c>
      <c r="P230" s="68" t="s">
        <v>2256</v>
      </c>
      <c r="Q230" s="68">
        <v>0</v>
      </c>
      <c r="R230" s="68">
        <v>93401</v>
      </c>
      <c r="S230" s="68" t="s">
        <v>8227</v>
      </c>
      <c r="T230" s="188">
        <v>37970</v>
      </c>
      <c r="U230" s="175">
        <v>4550</v>
      </c>
      <c r="V230" s="186">
        <v>29899532</v>
      </c>
      <c r="W230" s="186">
        <v>217110584</v>
      </c>
      <c r="X230" s="187">
        <v>44469</v>
      </c>
      <c r="Y230" s="80" t="s">
        <v>6489</v>
      </c>
      <c r="Z230" s="80" t="s">
        <v>6490</v>
      </c>
      <c r="AA230" s="175" t="s">
        <v>6496</v>
      </c>
    </row>
    <row r="231" spans="2:27" ht="15.75" customHeight="1" x14ac:dyDescent="0.2">
      <c r="B231" s="68" t="s">
        <v>8225</v>
      </c>
      <c r="C231" s="68">
        <v>700155609</v>
      </c>
      <c r="D231" s="68" t="s">
        <v>1375</v>
      </c>
      <c r="E231" s="68" t="s">
        <v>2249</v>
      </c>
      <c r="F231" s="68" t="s">
        <v>8226</v>
      </c>
      <c r="G231" s="68" t="s">
        <v>2250</v>
      </c>
      <c r="H231" s="68" t="s">
        <v>6318</v>
      </c>
      <c r="I231" s="68" t="s">
        <v>2251</v>
      </c>
      <c r="J231" s="68" t="s">
        <v>2252</v>
      </c>
      <c r="K231" s="68" t="s">
        <v>2253</v>
      </c>
      <c r="L231" s="68" t="s">
        <v>2254</v>
      </c>
      <c r="M231" s="68" t="s">
        <v>544</v>
      </c>
      <c r="N231" s="68" t="s">
        <v>187</v>
      </c>
      <c r="O231" s="68" t="s">
        <v>2255</v>
      </c>
      <c r="P231" s="68" t="s">
        <v>2256</v>
      </c>
      <c r="Q231" s="68">
        <v>0</v>
      </c>
      <c r="R231" s="68">
        <v>93401</v>
      </c>
      <c r="S231" s="68" t="s">
        <v>8227</v>
      </c>
      <c r="T231" s="188">
        <v>37970</v>
      </c>
      <c r="U231" s="175">
        <v>4550</v>
      </c>
      <c r="V231" s="186">
        <v>4168632</v>
      </c>
      <c r="W231" s="186">
        <v>38319348</v>
      </c>
      <c r="X231" s="187">
        <v>44469</v>
      </c>
      <c r="Y231" s="80" t="s">
        <v>6489</v>
      </c>
      <c r="Z231" s="80" t="s">
        <v>6490</v>
      </c>
      <c r="AA231" s="175" t="s">
        <v>6498</v>
      </c>
    </row>
    <row r="232" spans="2:27" ht="15.75" customHeight="1" x14ac:dyDescent="0.2">
      <c r="B232" s="68" t="s">
        <v>8225</v>
      </c>
      <c r="C232" s="68">
        <v>700155609</v>
      </c>
      <c r="D232" s="68" t="s">
        <v>1375</v>
      </c>
      <c r="E232" s="68" t="s">
        <v>2249</v>
      </c>
      <c r="F232" s="68" t="s">
        <v>8226</v>
      </c>
      <c r="G232" s="68" t="s">
        <v>2250</v>
      </c>
      <c r="H232" s="68" t="s">
        <v>6318</v>
      </c>
      <c r="I232" s="68" t="s">
        <v>2251</v>
      </c>
      <c r="J232" s="68" t="s">
        <v>2252</v>
      </c>
      <c r="K232" s="68" t="s">
        <v>2253</v>
      </c>
      <c r="L232" s="68" t="s">
        <v>2254</v>
      </c>
      <c r="M232" s="68" t="s">
        <v>544</v>
      </c>
      <c r="N232" s="68" t="s">
        <v>187</v>
      </c>
      <c r="O232" s="68" t="s">
        <v>2255</v>
      </c>
      <c r="P232" s="68" t="s">
        <v>2256</v>
      </c>
      <c r="Q232" s="68">
        <v>0</v>
      </c>
      <c r="R232" s="68">
        <v>93401</v>
      </c>
      <c r="S232" s="68" t="s">
        <v>8227</v>
      </c>
      <c r="T232" s="188">
        <v>37970</v>
      </c>
      <c r="U232" s="175">
        <v>4550</v>
      </c>
      <c r="V232" s="186">
        <v>31455153</v>
      </c>
      <c r="W232" s="186">
        <v>227112368</v>
      </c>
      <c r="X232" s="187">
        <v>44469</v>
      </c>
      <c r="Y232" s="80" t="s">
        <v>6489</v>
      </c>
      <c r="Z232" s="80" t="s">
        <v>6490</v>
      </c>
      <c r="AA232" s="175" t="s">
        <v>6546</v>
      </c>
    </row>
    <row r="233" spans="2:27" ht="15.75" customHeight="1" x14ac:dyDescent="0.2">
      <c r="B233" s="68" t="s">
        <v>2719</v>
      </c>
      <c r="C233" s="68">
        <v>692403002</v>
      </c>
      <c r="D233" s="68" t="s">
        <v>2469</v>
      </c>
      <c r="E233" s="68" t="s">
        <v>2484</v>
      </c>
      <c r="F233" s="68" t="s">
        <v>26</v>
      </c>
      <c r="G233" s="68" t="s">
        <v>2485</v>
      </c>
      <c r="H233" s="68" t="s">
        <v>28</v>
      </c>
      <c r="I233" s="68">
        <v>0</v>
      </c>
      <c r="J233" s="68">
        <v>0</v>
      </c>
      <c r="K233" s="68" t="s">
        <v>8357</v>
      </c>
      <c r="L233" s="68" t="s">
        <v>2720</v>
      </c>
      <c r="M233" s="68" t="s">
        <v>773</v>
      </c>
      <c r="N233" s="68" t="s">
        <v>774</v>
      </c>
      <c r="O233" s="68" t="s">
        <v>8358</v>
      </c>
      <c r="P233" s="68" t="s">
        <v>8359</v>
      </c>
      <c r="Q233" s="68">
        <v>0</v>
      </c>
      <c r="R233" s="68">
        <v>91001</v>
      </c>
      <c r="S233" s="68" t="s">
        <v>2488</v>
      </c>
      <c r="T233" s="188">
        <v>37970</v>
      </c>
      <c r="U233" s="175">
        <v>5150</v>
      </c>
      <c r="V233" s="186">
        <v>6582232</v>
      </c>
      <c r="W233" s="186">
        <v>52848756</v>
      </c>
      <c r="X233" s="187">
        <v>44469</v>
      </c>
      <c r="Y233" s="80" t="s">
        <v>6489</v>
      </c>
      <c r="Z233" s="80" t="s">
        <v>6490</v>
      </c>
      <c r="AA233" s="175" t="s">
        <v>7199</v>
      </c>
    </row>
    <row r="234" spans="2:27" ht="15.75" customHeight="1" x14ac:dyDescent="0.2">
      <c r="B234" s="68" t="s">
        <v>2886</v>
      </c>
      <c r="C234" s="68">
        <v>690707004</v>
      </c>
      <c r="D234" s="68" t="s">
        <v>2886</v>
      </c>
      <c r="E234" s="68" t="s">
        <v>2484</v>
      </c>
      <c r="F234" s="68" t="s">
        <v>26</v>
      </c>
      <c r="G234" s="68" t="s">
        <v>2485</v>
      </c>
      <c r="H234" s="68" t="s">
        <v>28</v>
      </c>
      <c r="I234" s="68">
        <v>0</v>
      </c>
      <c r="J234" s="68">
        <v>0</v>
      </c>
      <c r="K234" s="68" t="s">
        <v>2887</v>
      </c>
      <c r="L234" s="68" t="s">
        <v>2888</v>
      </c>
      <c r="M234" s="68" t="s">
        <v>47</v>
      </c>
      <c r="N234" s="68" t="s">
        <v>582</v>
      </c>
      <c r="O234" s="68" t="s">
        <v>2889</v>
      </c>
      <c r="P234" s="68">
        <v>0</v>
      </c>
      <c r="Q234" s="68">
        <v>0</v>
      </c>
      <c r="R234" s="68">
        <v>91001</v>
      </c>
      <c r="S234" s="68" t="s">
        <v>2488</v>
      </c>
      <c r="T234" s="188">
        <v>37970</v>
      </c>
      <c r="U234" s="175">
        <v>5200</v>
      </c>
      <c r="V234" s="186">
        <v>10468611</v>
      </c>
      <c r="W234" s="186">
        <v>104686110</v>
      </c>
      <c r="X234" s="187">
        <v>44469</v>
      </c>
      <c r="Y234" s="80" t="s">
        <v>6489</v>
      </c>
      <c r="Z234" s="80" t="s">
        <v>6490</v>
      </c>
      <c r="AA234" s="175" t="s">
        <v>6566</v>
      </c>
    </row>
    <row r="235" spans="2:27" ht="15.75" customHeight="1" x14ac:dyDescent="0.2">
      <c r="B235" s="68" t="s">
        <v>4979</v>
      </c>
      <c r="C235" s="68">
        <v>708967009</v>
      </c>
      <c r="D235" s="68" t="s">
        <v>4980</v>
      </c>
      <c r="E235" s="68" t="s">
        <v>7400</v>
      </c>
      <c r="F235" s="68" t="s">
        <v>4981</v>
      </c>
      <c r="G235" s="68" t="s">
        <v>4982</v>
      </c>
      <c r="H235" s="68" t="s">
        <v>28</v>
      </c>
      <c r="I235" s="68">
        <v>0</v>
      </c>
      <c r="J235" s="68">
        <v>0</v>
      </c>
      <c r="K235" s="68" t="s">
        <v>8846</v>
      </c>
      <c r="L235" s="68" t="s">
        <v>4983</v>
      </c>
      <c r="M235" s="68" t="s">
        <v>5343</v>
      </c>
      <c r="N235" s="68" t="s">
        <v>2844</v>
      </c>
      <c r="O235" s="68" t="s">
        <v>4984</v>
      </c>
      <c r="P235" s="68" t="s">
        <v>6119</v>
      </c>
      <c r="Q235" s="68">
        <v>0</v>
      </c>
      <c r="R235" s="68" t="s">
        <v>4985</v>
      </c>
      <c r="S235" s="68" t="s">
        <v>6401</v>
      </c>
      <c r="T235" s="188">
        <v>37970</v>
      </c>
      <c r="U235" s="175">
        <v>5650</v>
      </c>
      <c r="V235" s="186">
        <v>6190882</v>
      </c>
      <c r="W235" s="186">
        <v>71768560</v>
      </c>
      <c r="X235" s="187">
        <v>44469</v>
      </c>
      <c r="Y235" s="80" t="s">
        <v>6489</v>
      </c>
      <c r="Z235" s="80" t="s">
        <v>6490</v>
      </c>
      <c r="AA235" s="175" t="s">
        <v>6611</v>
      </c>
    </row>
    <row r="236" spans="2:27" ht="15.75" customHeight="1" x14ac:dyDescent="0.2">
      <c r="B236" s="68" t="s">
        <v>7866</v>
      </c>
      <c r="C236" s="68">
        <v>700159108</v>
      </c>
      <c r="D236" s="68" t="s">
        <v>72</v>
      </c>
      <c r="E236" s="68" t="s">
        <v>1149</v>
      </c>
      <c r="F236" s="68" t="s">
        <v>6763</v>
      </c>
      <c r="G236" s="68" t="s">
        <v>1150</v>
      </c>
      <c r="H236" s="68" t="s">
        <v>1151</v>
      </c>
      <c r="I236" s="68" t="s">
        <v>1152</v>
      </c>
      <c r="J236" s="68" t="s">
        <v>1153</v>
      </c>
      <c r="K236" s="68" t="s">
        <v>1154</v>
      </c>
      <c r="L236" s="68" t="s">
        <v>1156</v>
      </c>
      <c r="M236" s="68" t="s">
        <v>47</v>
      </c>
      <c r="N236" s="68" t="s">
        <v>1158</v>
      </c>
      <c r="O236" s="68" t="s">
        <v>1157</v>
      </c>
      <c r="P236" s="68" t="s">
        <v>1155</v>
      </c>
      <c r="Q236" s="68">
        <v>0</v>
      </c>
      <c r="R236" s="68">
        <v>93401</v>
      </c>
      <c r="S236" s="68" t="s">
        <v>6764</v>
      </c>
      <c r="T236" s="188">
        <v>37970</v>
      </c>
      <c r="U236" s="175">
        <v>5800</v>
      </c>
      <c r="V236" s="186">
        <v>10902576</v>
      </c>
      <c r="W236" s="186">
        <v>189797575</v>
      </c>
      <c r="X236" s="187">
        <v>44469</v>
      </c>
      <c r="Y236" s="80" t="s">
        <v>6489</v>
      </c>
      <c r="Z236" s="80" t="s">
        <v>6490</v>
      </c>
      <c r="AA236" s="175" t="s">
        <v>6584</v>
      </c>
    </row>
    <row r="237" spans="2:27" ht="15.75" customHeight="1" x14ac:dyDescent="0.2">
      <c r="B237" s="68" t="s">
        <v>8850</v>
      </c>
      <c r="C237" s="68">
        <v>700270009</v>
      </c>
      <c r="D237" s="68" t="s">
        <v>5000</v>
      </c>
      <c r="E237" s="68" t="s">
        <v>7405</v>
      </c>
      <c r="F237" s="68" t="s">
        <v>6327</v>
      </c>
      <c r="G237" s="68" t="s">
        <v>3566</v>
      </c>
      <c r="H237" s="68" t="s">
        <v>28</v>
      </c>
      <c r="I237" s="68">
        <v>0</v>
      </c>
      <c r="J237" s="68">
        <v>0</v>
      </c>
      <c r="K237" s="68" t="s">
        <v>5702</v>
      </c>
      <c r="L237" s="68" t="s">
        <v>5001</v>
      </c>
      <c r="M237" s="68" t="s">
        <v>47</v>
      </c>
      <c r="N237" s="68" t="s">
        <v>29</v>
      </c>
      <c r="O237" s="68" t="s">
        <v>5002</v>
      </c>
      <c r="P237" s="68">
        <v>0</v>
      </c>
      <c r="Q237" s="68">
        <v>0</v>
      </c>
      <c r="R237" s="68" t="s">
        <v>5003</v>
      </c>
      <c r="S237" s="68" t="s">
        <v>8851</v>
      </c>
      <c r="T237" s="188">
        <v>37970</v>
      </c>
      <c r="U237" s="175">
        <v>5850</v>
      </c>
      <c r="V237" s="186">
        <v>19562572</v>
      </c>
      <c r="W237" s="186">
        <v>168040819</v>
      </c>
      <c r="X237" s="187">
        <v>44469</v>
      </c>
      <c r="Y237" s="80" t="s">
        <v>6489</v>
      </c>
      <c r="Z237" s="80" t="s">
        <v>6490</v>
      </c>
      <c r="AA237" s="175" t="s">
        <v>6573</v>
      </c>
    </row>
    <row r="238" spans="2:27" ht="15.75" customHeight="1" x14ac:dyDescent="0.2">
      <c r="B238" s="68" t="s">
        <v>8850</v>
      </c>
      <c r="C238" s="68">
        <v>700270009</v>
      </c>
      <c r="D238" s="68" t="s">
        <v>5000</v>
      </c>
      <c r="E238" s="68" t="s">
        <v>7405</v>
      </c>
      <c r="F238" s="68" t="s">
        <v>6327</v>
      </c>
      <c r="G238" s="68" t="s">
        <v>3566</v>
      </c>
      <c r="H238" s="68" t="s">
        <v>28</v>
      </c>
      <c r="I238" s="68">
        <v>0</v>
      </c>
      <c r="J238" s="68">
        <v>0</v>
      </c>
      <c r="K238" s="68" t="s">
        <v>5702</v>
      </c>
      <c r="L238" s="68" t="s">
        <v>5001</v>
      </c>
      <c r="M238" s="68" t="s">
        <v>47</v>
      </c>
      <c r="N238" s="68" t="s">
        <v>29</v>
      </c>
      <c r="O238" s="68" t="s">
        <v>5002</v>
      </c>
      <c r="P238" s="68">
        <v>0</v>
      </c>
      <c r="Q238" s="68">
        <v>0</v>
      </c>
      <c r="R238" s="68" t="s">
        <v>5003</v>
      </c>
      <c r="S238" s="68" t="s">
        <v>8851</v>
      </c>
      <c r="T238" s="188">
        <v>37970</v>
      </c>
      <c r="U238" s="175">
        <v>5850</v>
      </c>
      <c r="V238" s="186">
        <v>20384331</v>
      </c>
      <c r="W238" s="186">
        <v>177620387</v>
      </c>
      <c r="X238" s="187">
        <v>44469</v>
      </c>
      <c r="Y238" s="80" t="s">
        <v>6489</v>
      </c>
      <c r="Z238" s="80" t="s">
        <v>6490</v>
      </c>
      <c r="AA238" s="175" t="s">
        <v>6591</v>
      </c>
    </row>
    <row r="239" spans="2:27" ht="15.75" customHeight="1" x14ac:dyDescent="0.2">
      <c r="B239" s="68" t="s">
        <v>8874</v>
      </c>
      <c r="C239" s="68">
        <v>823695004</v>
      </c>
      <c r="D239" s="68" t="s">
        <v>224</v>
      </c>
      <c r="E239" s="68" t="s">
        <v>5119</v>
      </c>
      <c r="F239" s="68" t="s">
        <v>5120</v>
      </c>
      <c r="G239" s="68" t="s">
        <v>226</v>
      </c>
      <c r="H239" s="68" t="s">
        <v>28</v>
      </c>
      <c r="I239" s="68">
        <v>0</v>
      </c>
      <c r="J239" s="68">
        <v>0</v>
      </c>
      <c r="K239" s="68" t="s">
        <v>5121</v>
      </c>
      <c r="L239" s="68" t="s">
        <v>5122</v>
      </c>
      <c r="M239" s="68" t="s">
        <v>544</v>
      </c>
      <c r="N239" s="68" t="s">
        <v>400</v>
      </c>
      <c r="O239" s="68" t="s">
        <v>5123</v>
      </c>
      <c r="P239" s="68">
        <v>0</v>
      </c>
      <c r="Q239" s="68">
        <v>0</v>
      </c>
      <c r="R239" s="68">
        <v>93910</v>
      </c>
      <c r="S239" s="68" t="s">
        <v>8875</v>
      </c>
      <c r="T239" s="188">
        <v>37970</v>
      </c>
      <c r="U239" s="175">
        <v>5900</v>
      </c>
      <c r="V239" s="186">
        <v>34171921</v>
      </c>
      <c r="W239" s="186">
        <v>254909369</v>
      </c>
      <c r="X239" s="187">
        <v>44469</v>
      </c>
      <c r="Y239" s="80" t="s">
        <v>6489</v>
      </c>
      <c r="Z239" s="80" t="s">
        <v>6490</v>
      </c>
      <c r="AA239" s="175" t="s">
        <v>7475</v>
      </c>
    </row>
    <row r="240" spans="2:27" ht="15.75" customHeight="1" x14ac:dyDescent="0.2">
      <c r="B240" s="68" t="s">
        <v>8190</v>
      </c>
      <c r="C240" s="68">
        <v>708401005</v>
      </c>
      <c r="D240" s="68" t="s">
        <v>1363</v>
      </c>
      <c r="E240" s="68" t="s">
        <v>2203</v>
      </c>
      <c r="F240" s="68" t="s">
        <v>8191</v>
      </c>
      <c r="G240" s="68" t="s">
        <v>2204</v>
      </c>
      <c r="H240" s="68" t="s">
        <v>8192</v>
      </c>
      <c r="I240" s="68" t="s">
        <v>6283</v>
      </c>
      <c r="J240" s="68" t="s">
        <v>8193</v>
      </c>
      <c r="K240" s="68" t="s">
        <v>8194</v>
      </c>
      <c r="L240" s="68" t="s">
        <v>2205</v>
      </c>
      <c r="M240" s="68" t="s">
        <v>544</v>
      </c>
      <c r="N240" s="68" t="s">
        <v>187</v>
      </c>
      <c r="O240" s="68" t="s">
        <v>2206</v>
      </c>
      <c r="P240" s="68" t="s">
        <v>8195</v>
      </c>
      <c r="Q240" s="68">
        <v>0</v>
      </c>
      <c r="R240" s="68" t="s">
        <v>83</v>
      </c>
      <c r="S240" s="68" t="s">
        <v>8196</v>
      </c>
      <c r="T240" s="188">
        <v>37970</v>
      </c>
      <c r="U240" s="175">
        <v>5950</v>
      </c>
      <c r="V240" s="186">
        <v>87718341</v>
      </c>
      <c r="W240" s="186">
        <v>829973787</v>
      </c>
      <c r="X240" s="187">
        <v>44469</v>
      </c>
      <c r="Y240" s="80" t="s">
        <v>6489</v>
      </c>
      <c r="Z240" s="80" t="s">
        <v>6490</v>
      </c>
      <c r="AA240" s="175" t="s">
        <v>6498</v>
      </c>
    </row>
    <row r="241" spans="2:27" ht="15.75" customHeight="1" x14ac:dyDescent="0.2">
      <c r="B241" s="68" t="s">
        <v>8190</v>
      </c>
      <c r="C241" s="68">
        <v>708401005</v>
      </c>
      <c r="D241" s="68" t="s">
        <v>1363</v>
      </c>
      <c r="E241" s="68" t="s">
        <v>2203</v>
      </c>
      <c r="F241" s="68" t="s">
        <v>8191</v>
      </c>
      <c r="G241" s="68" t="s">
        <v>2204</v>
      </c>
      <c r="H241" s="68" t="s">
        <v>8192</v>
      </c>
      <c r="I241" s="68" t="s">
        <v>6283</v>
      </c>
      <c r="J241" s="68" t="s">
        <v>8193</v>
      </c>
      <c r="K241" s="68" t="s">
        <v>8194</v>
      </c>
      <c r="L241" s="68" t="s">
        <v>2205</v>
      </c>
      <c r="M241" s="68" t="s">
        <v>544</v>
      </c>
      <c r="N241" s="68" t="s">
        <v>187</v>
      </c>
      <c r="O241" s="68" t="s">
        <v>2206</v>
      </c>
      <c r="P241" s="68" t="s">
        <v>8195</v>
      </c>
      <c r="Q241" s="68">
        <v>0</v>
      </c>
      <c r="R241" s="68" t="s">
        <v>83</v>
      </c>
      <c r="S241" s="68" t="s">
        <v>8196</v>
      </c>
      <c r="T241" s="188">
        <v>37970</v>
      </c>
      <c r="U241" s="175">
        <v>5950</v>
      </c>
      <c r="V241" s="186">
        <v>20936256</v>
      </c>
      <c r="W241" s="186">
        <v>177035579</v>
      </c>
      <c r="X241" s="187">
        <v>44469</v>
      </c>
      <c r="Y241" s="80" t="s">
        <v>6489</v>
      </c>
      <c r="Z241" s="80" t="s">
        <v>6490</v>
      </c>
      <c r="AA241" s="175" t="s">
        <v>7475</v>
      </c>
    </row>
    <row r="242" spans="2:27" ht="15.75" customHeight="1" x14ac:dyDescent="0.2">
      <c r="B242" s="68" t="s">
        <v>8876</v>
      </c>
      <c r="C242" s="68">
        <v>700124509</v>
      </c>
      <c r="D242" s="68" t="s">
        <v>72</v>
      </c>
      <c r="E242" s="68" t="s">
        <v>5133</v>
      </c>
      <c r="F242" s="68" t="s">
        <v>8877</v>
      </c>
      <c r="G242" s="68" t="s">
        <v>5134</v>
      </c>
      <c r="H242" s="68" t="s">
        <v>6149</v>
      </c>
      <c r="I242" s="68" t="s">
        <v>5135</v>
      </c>
      <c r="J242" s="68" t="s">
        <v>8878</v>
      </c>
      <c r="K242" s="68" t="s">
        <v>5136</v>
      </c>
      <c r="L242" s="68" t="s">
        <v>5137</v>
      </c>
      <c r="M242" s="68" t="s">
        <v>47</v>
      </c>
      <c r="N242" s="68" t="s">
        <v>5139</v>
      </c>
      <c r="O242" s="68" t="s">
        <v>5138</v>
      </c>
      <c r="P242" s="68" t="s">
        <v>8879</v>
      </c>
      <c r="Q242" s="68">
        <v>0</v>
      </c>
      <c r="R242" s="68">
        <v>93401</v>
      </c>
      <c r="S242" s="68" t="s">
        <v>8880</v>
      </c>
      <c r="T242" s="188">
        <v>37970</v>
      </c>
      <c r="U242" s="175">
        <v>6100</v>
      </c>
      <c r="V242" s="186">
        <v>0</v>
      </c>
      <c r="W242" s="186">
        <v>50337950</v>
      </c>
      <c r="X242" s="187">
        <v>44469</v>
      </c>
      <c r="Y242" s="80" t="s">
        <v>6489</v>
      </c>
      <c r="Z242" s="80" t="s">
        <v>6490</v>
      </c>
      <c r="AA242" s="175" t="s">
        <v>6515</v>
      </c>
    </row>
    <row r="243" spans="2:27" ht="15.75" customHeight="1" x14ac:dyDescent="0.2">
      <c r="B243" s="68" t="s">
        <v>8876</v>
      </c>
      <c r="C243" s="68">
        <v>700124509</v>
      </c>
      <c r="D243" s="68" t="s">
        <v>72</v>
      </c>
      <c r="E243" s="68" t="s">
        <v>5133</v>
      </c>
      <c r="F243" s="68" t="s">
        <v>8877</v>
      </c>
      <c r="G243" s="68" t="s">
        <v>5134</v>
      </c>
      <c r="H243" s="68" t="s">
        <v>6149</v>
      </c>
      <c r="I243" s="68" t="s">
        <v>5135</v>
      </c>
      <c r="J243" s="68" t="s">
        <v>8878</v>
      </c>
      <c r="K243" s="68" t="s">
        <v>5136</v>
      </c>
      <c r="L243" s="68" t="s">
        <v>5137</v>
      </c>
      <c r="M243" s="68" t="s">
        <v>47</v>
      </c>
      <c r="N243" s="68" t="s">
        <v>5139</v>
      </c>
      <c r="O243" s="68" t="s">
        <v>5138</v>
      </c>
      <c r="P243" s="68" t="s">
        <v>8879</v>
      </c>
      <c r="Q243" s="68">
        <v>0</v>
      </c>
      <c r="R243" s="68">
        <v>93401</v>
      </c>
      <c r="S243" s="68" t="s">
        <v>8880</v>
      </c>
      <c r="T243" s="188">
        <v>37970</v>
      </c>
      <c r="U243" s="175">
        <v>6100</v>
      </c>
      <c r="V243" s="186">
        <v>0</v>
      </c>
      <c r="W243" s="186">
        <v>13809414</v>
      </c>
      <c r="X243" s="187">
        <v>44469</v>
      </c>
      <c r="Y243" s="80" t="s">
        <v>6489</v>
      </c>
      <c r="Z243" s="80" t="s">
        <v>6490</v>
      </c>
      <c r="AA243" s="175" t="s">
        <v>211</v>
      </c>
    </row>
    <row r="244" spans="2:27" ht="15.75" customHeight="1" x14ac:dyDescent="0.2">
      <c r="B244" s="68" t="s">
        <v>8876</v>
      </c>
      <c r="C244" s="68">
        <v>700124509</v>
      </c>
      <c r="D244" s="68" t="s">
        <v>72</v>
      </c>
      <c r="E244" s="68" t="s">
        <v>5133</v>
      </c>
      <c r="F244" s="68" t="s">
        <v>8877</v>
      </c>
      <c r="G244" s="68" t="s">
        <v>5134</v>
      </c>
      <c r="H244" s="68" t="s">
        <v>6149</v>
      </c>
      <c r="I244" s="68" t="s">
        <v>5135</v>
      </c>
      <c r="J244" s="68" t="s">
        <v>8878</v>
      </c>
      <c r="K244" s="68" t="s">
        <v>5136</v>
      </c>
      <c r="L244" s="68" t="s">
        <v>5137</v>
      </c>
      <c r="M244" s="68" t="s">
        <v>47</v>
      </c>
      <c r="N244" s="68" t="s">
        <v>5139</v>
      </c>
      <c r="O244" s="68" t="s">
        <v>5138</v>
      </c>
      <c r="P244" s="68" t="s">
        <v>8879</v>
      </c>
      <c r="Q244" s="68">
        <v>0</v>
      </c>
      <c r="R244" s="68">
        <v>93401</v>
      </c>
      <c r="S244" s="68" t="s">
        <v>8880</v>
      </c>
      <c r="T244" s="188">
        <v>37970</v>
      </c>
      <c r="U244" s="175">
        <v>6100</v>
      </c>
      <c r="V244" s="186">
        <v>14041980</v>
      </c>
      <c r="W244" s="186">
        <v>77502420</v>
      </c>
      <c r="X244" s="187">
        <v>44469</v>
      </c>
      <c r="Y244" s="80" t="s">
        <v>6489</v>
      </c>
      <c r="Z244" s="80" t="s">
        <v>6490</v>
      </c>
      <c r="AA244" s="175" t="s">
        <v>6505</v>
      </c>
    </row>
    <row r="245" spans="2:27" ht="15.75" customHeight="1" x14ac:dyDescent="0.2">
      <c r="B245" s="68" t="s">
        <v>8876</v>
      </c>
      <c r="C245" s="68">
        <v>700124509</v>
      </c>
      <c r="D245" s="68" t="s">
        <v>72</v>
      </c>
      <c r="E245" s="68" t="s">
        <v>5133</v>
      </c>
      <c r="F245" s="68" t="s">
        <v>8877</v>
      </c>
      <c r="G245" s="68" t="s">
        <v>5134</v>
      </c>
      <c r="H245" s="68" t="s">
        <v>6149</v>
      </c>
      <c r="I245" s="68" t="s">
        <v>5135</v>
      </c>
      <c r="J245" s="68" t="s">
        <v>8878</v>
      </c>
      <c r="K245" s="68" t="s">
        <v>5136</v>
      </c>
      <c r="L245" s="68" t="s">
        <v>5137</v>
      </c>
      <c r="M245" s="68" t="s">
        <v>47</v>
      </c>
      <c r="N245" s="68" t="s">
        <v>5139</v>
      </c>
      <c r="O245" s="68" t="s">
        <v>5138</v>
      </c>
      <c r="P245" s="68" t="s">
        <v>8879</v>
      </c>
      <c r="Q245" s="68">
        <v>0</v>
      </c>
      <c r="R245" s="68">
        <v>93401</v>
      </c>
      <c r="S245" s="68" t="s">
        <v>8880</v>
      </c>
      <c r="T245" s="188">
        <v>37970</v>
      </c>
      <c r="U245" s="175">
        <v>6100</v>
      </c>
      <c r="V245" s="186">
        <v>74665764</v>
      </c>
      <c r="W245" s="186">
        <v>422864947</v>
      </c>
      <c r="X245" s="187">
        <v>44469</v>
      </c>
      <c r="Y245" s="80" t="s">
        <v>6489</v>
      </c>
      <c r="Z245" s="80" t="s">
        <v>6490</v>
      </c>
      <c r="AA245" s="175" t="s">
        <v>6519</v>
      </c>
    </row>
    <row r="246" spans="2:27" ht="15.75" customHeight="1" x14ac:dyDescent="0.2">
      <c r="B246" s="68" t="s">
        <v>8876</v>
      </c>
      <c r="C246" s="68">
        <v>700124509</v>
      </c>
      <c r="D246" s="68" t="s">
        <v>72</v>
      </c>
      <c r="E246" s="68" t="s">
        <v>5133</v>
      </c>
      <c r="F246" s="68" t="s">
        <v>8877</v>
      </c>
      <c r="G246" s="68" t="s">
        <v>5134</v>
      </c>
      <c r="H246" s="68" t="s">
        <v>6149</v>
      </c>
      <c r="I246" s="68" t="s">
        <v>5135</v>
      </c>
      <c r="J246" s="68" t="s">
        <v>8878</v>
      </c>
      <c r="K246" s="68" t="s">
        <v>5136</v>
      </c>
      <c r="L246" s="68" t="s">
        <v>5137</v>
      </c>
      <c r="M246" s="68" t="s">
        <v>47</v>
      </c>
      <c r="N246" s="68" t="s">
        <v>5139</v>
      </c>
      <c r="O246" s="68" t="s">
        <v>5138</v>
      </c>
      <c r="P246" s="68" t="s">
        <v>8879</v>
      </c>
      <c r="Q246" s="68">
        <v>0</v>
      </c>
      <c r="R246" s="68">
        <v>93401</v>
      </c>
      <c r="S246" s="68" t="s">
        <v>8880</v>
      </c>
      <c r="T246" s="188">
        <v>37970</v>
      </c>
      <c r="U246" s="175">
        <v>6100</v>
      </c>
      <c r="V246" s="186">
        <v>17817954</v>
      </c>
      <c r="W246" s="186">
        <v>160821268</v>
      </c>
      <c r="X246" s="187">
        <v>44469</v>
      </c>
      <c r="Y246" s="80" t="s">
        <v>6489</v>
      </c>
      <c r="Z246" s="80" t="s">
        <v>6490</v>
      </c>
      <c r="AA246" s="175" t="s">
        <v>148</v>
      </c>
    </row>
    <row r="247" spans="2:27" ht="15.75" customHeight="1" x14ac:dyDescent="0.2">
      <c r="B247" s="68" t="s">
        <v>8876</v>
      </c>
      <c r="C247" s="68">
        <v>700124509</v>
      </c>
      <c r="D247" s="68" t="s">
        <v>72</v>
      </c>
      <c r="E247" s="68" t="s">
        <v>5133</v>
      </c>
      <c r="F247" s="68" t="s">
        <v>8877</v>
      </c>
      <c r="G247" s="68" t="s">
        <v>5134</v>
      </c>
      <c r="H247" s="68" t="s">
        <v>6149</v>
      </c>
      <c r="I247" s="68" t="s">
        <v>5135</v>
      </c>
      <c r="J247" s="68" t="s">
        <v>8878</v>
      </c>
      <c r="K247" s="68" t="s">
        <v>5136</v>
      </c>
      <c r="L247" s="68" t="s">
        <v>5137</v>
      </c>
      <c r="M247" s="68" t="s">
        <v>47</v>
      </c>
      <c r="N247" s="68" t="s">
        <v>5139</v>
      </c>
      <c r="O247" s="68" t="s">
        <v>5138</v>
      </c>
      <c r="P247" s="68" t="s">
        <v>8879</v>
      </c>
      <c r="Q247" s="68">
        <v>0</v>
      </c>
      <c r="R247" s="68">
        <v>93401</v>
      </c>
      <c r="S247" s="68" t="s">
        <v>8880</v>
      </c>
      <c r="T247" s="188">
        <v>37970</v>
      </c>
      <c r="U247" s="175">
        <v>6100</v>
      </c>
      <c r="V247" s="186">
        <v>8844120</v>
      </c>
      <c r="W247" s="186">
        <v>73005030</v>
      </c>
      <c r="X247" s="187">
        <v>44469</v>
      </c>
      <c r="Y247" s="80" t="s">
        <v>6489</v>
      </c>
      <c r="Z247" s="80" t="s">
        <v>6490</v>
      </c>
      <c r="AA247" s="175" t="s">
        <v>6565</v>
      </c>
    </row>
    <row r="248" spans="2:27" ht="15.75" customHeight="1" x14ac:dyDescent="0.2">
      <c r="B248" s="68" t="s">
        <v>8876</v>
      </c>
      <c r="C248" s="68">
        <v>700124509</v>
      </c>
      <c r="D248" s="68" t="s">
        <v>72</v>
      </c>
      <c r="E248" s="68" t="s">
        <v>5133</v>
      </c>
      <c r="F248" s="68" t="s">
        <v>8877</v>
      </c>
      <c r="G248" s="68" t="s">
        <v>5134</v>
      </c>
      <c r="H248" s="68" t="s">
        <v>6149</v>
      </c>
      <c r="I248" s="68" t="s">
        <v>5135</v>
      </c>
      <c r="J248" s="68" t="s">
        <v>8878</v>
      </c>
      <c r="K248" s="68" t="s">
        <v>5136</v>
      </c>
      <c r="L248" s="68" t="s">
        <v>5137</v>
      </c>
      <c r="M248" s="68" t="s">
        <v>47</v>
      </c>
      <c r="N248" s="68" t="s">
        <v>5139</v>
      </c>
      <c r="O248" s="68" t="s">
        <v>5138</v>
      </c>
      <c r="P248" s="68" t="s">
        <v>8879</v>
      </c>
      <c r="Q248" s="68">
        <v>0</v>
      </c>
      <c r="R248" s="68">
        <v>93401</v>
      </c>
      <c r="S248" s="68" t="s">
        <v>8880</v>
      </c>
      <c r="T248" s="188">
        <v>37970</v>
      </c>
      <c r="U248" s="175">
        <v>6100</v>
      </c>
      <c r="V248" s="186">
        <v>46724343</v>
      </c>
      <c r="W248" s="186">
        <v>459838072</v>
      </c>
      <c r="X248" s="187">
        <v>44469</v>
      </c>
      <c r="Y248" s="80" t="s">
        <v>6489</v>
      </c>
      <c r="Z248" s="80" t="s">
        <v>6490</v>
      </c>
      <c r="AA248" s="175" t="s">
        <v>6550</v>
      </c>
    </row>
    <row r="249" spans="2:27" ht="15.75" customHeight="1" x14ac:dyDescent="0.2">
      <c r="B249" s="68" t="s">
        <v>8876</v>
      </c>
      <c r="C249" s="68">
        <v>700124509</v>
      </c>
      <c r="D249" s="68" t="s">
        <v>72</v>
      </c>
      <c r="E249" s="68" t="s">
        <v>5133</v>
      </c>
      <c r="F249" s="68" t="s">
        <v>8877</v>
      </c>
      <c r="G249" s="68" t="s">
        <v>5134</v>
      </c>
      <c r="H249" s="68" t="s">
        <v>6149</v>
      </c>
      <c r="I249" s="68" t="s">
        <v>5135</v>
      </c>
      <c r="J249" s="68" t="s">
        <v>8878</v>
      </c>
      <c r="K249" s="68" t="s">
        <v>5136</v>
      </c>
      <c r="L249" s="68" t="s">
        <v>5137</v>
      </c>
      <c r="M249" s="68" t="s">
        <v>47</v>
      </c>
      <c r="N249" s="68" t="s">
        <v>5139</v>
      </c>
      <c r="O249" s="68" t="s">
        <v>5138</v>
      </c>
      <c r="P249" s="68" t="s">
        <v>8879</v>
      </c>
      <c r="Q249" s="68">
        <v>0</v>
      </c>
      <c r="R249" s="68">
        <v>93401</v>
      </c>
      <c r="S249" s="68" t="s">
        <v>8880</v>
      </c>
      <c r="T249" s="188">
        <v>37970</v>
      </c>
      <c r="U249" s="175">
        <v>6100</v>
      </c>
      <c r="V249" s="186">
        <v>20636279</v>
      </c>
      <c r="W249" s="186">
        <v>88518779</v>
      </c>
      <c r="X249" s="187">
        <v>44469</v>
      </c>
      <c r="Y249" s="80" t="s">
        <v>6489</v>
      </c>
      <c r="Z249" s="80" t="s">
        <v>6490</v>
      </c>
      <c r="AA249" s="175" t="s">
        <v>6612</v>
      </c>
    </row>
    <row r="250" spans="2:27" ht="15.75" customHeight="1" x14ac:dyDescent="0.2">
      <c r="B250" s="68" t="s">
        <v>8876</v>
      </c>
      <c r="C250" s="68">
        <v>700124509</v>
      </c>
      <c r="D250" s="68" t="s">
        <v>72</v>
      </c>
      <c r="E250" s="68" t="s">
        <v>5133</v>
      </c>
      <c r="F250" s="68" t="s">
        <v>8877</v>
      </c>
      <c r="G250" s="68" t="s">
        <v>5134</v>
      </c>
      <c r="H250" s="68" t="s">
        <v>6149</v>
      </c>
      <c r="I250" s="68" t="s">
        <v>5135</v>
      </c>
      <c r="J250" s="68" t="s">
        <v>8878</v>
      </c>
      <c r="K250" s="68" t="s">
        <v>5136</v>
      </c>
      <c r="L250" s="68" t="s">
        <v>5137</v>
      </c>
      <c r="M250" s="68" t="s">
        <v>47</v>
      </c>
      <c r="N250" s="68" t="s">
        <v>5139</v>
      </c>
      <c r="O250" s="68" t="s">
        <v>5138</v>
      </c>
      <c r="P250" s="68" t="s">
        <v>8879</v>
      </c>
      <c r="Q250" s="68">
        <v>0</v>
      </c>
      <c r="R250" s="68">
        <v>93401</v>
      </c>
      <c r="S250" s="68" t="s">
        <v>8880</v>
      </c>
      <c r="T250" s="188">
        <v>37970</v>
      </c>
      <c r="U250" s="175">
        <v>6100</v>
      </c>
      <c r="V250" s="186">
        <v>16291800</v>
      </c>
      <c r="W250" s="186">
        <v>94570020</v>
      </c>
      <c r="X250" s="187">
        <v>44469</v>
      </c>
      <c r="Y250" s="80" t="s">
        <v>6489</v>
      </c>
      <c r="Z250" s="80" t="s">
        <v>6490</v>
      </c>
      <c r="AA250" s="175" t="s">
        <v>6566</v>
      </c>
    </row>
    <row r="251" spans="2:27" ht="15.75" customHeight="1" x14ac:dyDescent="0.2">
      <c r="B251" s="68" t="s">
        <v>8876</v>
      </c>
      <c r="C251" s="68">
        <v>700124509</v>
      </c>
      <c r="D251" s="68" t="s">
        <v>72</v>
      </c>
      <c r="E251" s="68" t="s">
        <v>5133</v>
      </c>
      <c r="F251" s="68" t="s">
        <v>8877</v>
      </c>
      <c r="G251" s="68" t="s">
        <v>5134</v>
      </c>
      <c r="H251" s="68" t="s">
        <v>6149</v>
      </c>
      <c r="I251" s="68" t="s">
        <v>5135</v>
      </c>
      <c r="J251" s="68" t="s">
        <v>8878</v>
      </c>
      <c r="K251" s="68" t="s">
        <v>5136</v>
      </c>
      <c r="L251" s="68" t="s">
        <v>5137</v>
      </c>
      <c r="M251" s="68" t="s">
        <v>47</v>
      </c>
      <c r="N251" s="68" t="s">
        <v>5139</v>
      </c>
      <c r="O251" s="68" t="s">
        <v>5138</v>
      </c>
      <c r="P251" s="68" t="s">
        <v>8879</v>
      </c>
      <c r="Q251" s="68">
        <v>0</v>
      </c>
      <c r="R251" s="68">
        <v>93401</v>
      </c>
      <c r="S251" s="68" t="s">
        <v>8880</v>
      </c>
      <c r="T251" s="188">
        <v>37970</v>
      </c>
      <c r="U251" s="175">
        <v>6100</v>
      </c>
      <c r="V251" s="186">
        <v>12735533</v>
      </c>
      <c r="W251" s="186">
        <v>113735362</v>
      </c>
      <c r="X251" s="187">
        <v>44469</v>
      </c>
      <c r="Y251" s="80" t="s">
        <v>6489</v>
      </c>
      <c r="Z251" s="80" t="s">
        <v>6490</v>
      </c>
      <c r="AA251" s="175" t="s">
        <v>6502</v>
      </c>
    </row>
    <row r="252" spans="2:27" ht="15.75" customHeight="1" x14ac:dyDescent="0.2">
      <c r="B252" s="68" t="s">
        <v>8876</v>
      </c>
      <c r="C252" s="68">
        <v>700124509</v>
      </c>
      <c r="D252" s="68" t="s">
        <v>72</v>
      </c>
      <c r="E252" s="68" t="s">
        <v>5133</v>
      </c>
      <c r="F252" s="68" t="s">
        <v>8877</v>
      </c>
      <c r="G252" s="68" t="s">
        <v>5134</v>
      </c>
      <c r="H252" s="68" t="s">
        <v>6149</v>
      </c>
      <c r="I252" s="68" t="s">
        <v>5135</v>
      </c>
      <c r="J252" s="68" t="s">
        <v>8878</v>
      </c>
      <c r="K252" s="68" t="s">
        <v>5136</v>
      </c>
      <c r="L252" s="68" t="s">
        <v>5137</v>
      </c>
      <c r="M252" s="68" t="s">
        <v>47</v>
      </c>
      <c r="N252" s="68" t="s">
        <v>5139</v>
      </c>
      <c r="O252" s="68" t="s">
        <v>5138</v>
      </c>
      <c r="P252" s="68" t="s">
        <v>8879</v>
      </c>
      <c r="Q252" s="68">
        <v>0</v>
      </c>
      <c r="R252" s="68">
        <v>93401</v>
      </c>
      <c r="S252" s="68" t="s">
        <v>8880</v>
      </c>
      <c r="T252" s="188">
        <v>37970</v>
      </c>
      <c r="U252" s="175">
        <v>6100</v>
      </c>
      <c r="V252" s="186">
        <v>18231300</v>
      </c>
      <c r="W252" s="186">
        <v>88053300</v>
      </c>
      <c r="X252" s="187">
        <v>44469</v>
      </c>
      <c r="Y252" s="80" t="s">
        <v>6489</v>
      </c>
      <c r="Z252" s="80" t="s">
        <v>6490</v>
      </c>
      <c r="AA252" s="175" t="s">
        <v>6529</v>
      </c>
    </row>
    <row r="253" spans="2:27" ht="15.75" customHeight="1" x14ac:dyDescent="0.2">
      <c r="B253" s="68" t="s">
        <v>8876</v>
      </c>
      <c r="C253" s="68">
        <v>700124509</v>
      </c>
      <c r="D253" s="68" t="s">
        <v>72</v>
      </c>
      <c r="E253" s="68" t="s">
        <v>5133</v>
      </c>
      <c r="F253" s="68" t="s">
        <v>8877</v>
      </c>
      <c r="G253" s="68" t="s">
        <v>5134</v>
      </c>
      <c r="H253" s="68" t="s">
        <v>6149</v>
      </c>
      <c r="I253" s="68" t="s">
        <v>5135</v>
      </c>
      <c r="J253" s="68" t="s">
        <v>8878</v>
      </c>
      <c r="K253" s="68" t="s">
        <v>5136</v>
      </c>
      <c r="L253" s="68" t="s">
        <v>5137</v>
      </c>
      <c r="M253" s="68" t="s">
        <v>47</v>
      </c>
      <c r="N253" s="68" t="s">
        <v>5139</v>
      </c>
      <c r="O253" s="68" t="s">
        <v>5138</v>
      </c>
      <c r="P253" s="68" t="s">
        <v>8879</v>
      </c>
      <c r="Q253" s="68">
        <v>0</v>
      </c>
      <c r="R253" s="68">
        <v>93401</v>
      </c>
      <c r="S253" s="68" t="s">
        <v>8880</v>
      </c>
      <c r="T253" s="188">
        <v>37970</v>
      </c>
      <c r="U253" s="175">
        <v>6100</v>
      </c>
      <c r="V253" s="186">
        <v>18076140</v>
      </c>
      <c r="W253" s="186">
        <v>98681760</v>
      </c>
      <c r="X253" s="187">
        <v>44469</v>
      </c>
      <c r="Y253" s="80" t="s">
        <v>6489</v>
      </c>
      <c r="Z253" s="80" t="s">
        <v>6490</v>
      </c>
      <c r="AA253" s="175" t="s">
        <v>6533</v>
      </c>
    </row>
    <row r="254" spans="2:27" ht="15.75" customHeight="1" x14ac:dyDescent="0.2">
      <c r="B254" s="68" t="s">
        <v>8876</v>
      </c>
      <c r="C254" s="68">
        <v>700124509</v>
      </c>
      <c r="D254" s="68" t="s">
        <v>72</v>
      </c>
      <c r="E254" s="68" t="s">
        <v>5133</v>
      </c>
      <c r="F254" s="68" t="s">
        <v>8877</v>
      </c>
      <c r="G254" s="68" t="s">
        <v>5134</v>
      </c>
      <c r="H254" s="68" t="s">
        <v>6149</v>
      </c>
      <c r="I254" s="68" t="s">
        <v>5135</v>
      </c>
      <c r="J254" s="68" t="s">
        <v>8878</v>
      </c>
      <c r="K254" s="68" t="s">
        <v>5136</v>
      </c>
      <c r="L254" s="68" t="s">
        <v>5137</v>
      </c>
      <c r="M254" s="68" t="s">
        <v>47</v>
      </c>
      <c r="N254" s="68" t="s">
        <v>5139</v>
      </c>
      <c r="O254" s="68" t="s">
        <v>5138</v>
      </c>
      <c r="P254" s="68" t="s">
        <v>8879</v>
      </c>
      <c r="Q254" s="68">
        <v>0</v>
      </c>
      <c r="R254" s="68">
        <v>93401</v>
      </c>
      <c r="S254" s="68" t="s">
        <v>8880</v>
      </c>
      <c r="T254" s="188">
        <v>37970</v>
      </c>
      <c r="U254" s="175">
        <v>6100</v>
      </c>
      <c r="V254" s="186">
        <v>125420218</v>
      </c>
      <c r="W254" s="186">
        <v>1114922860</v>
      </c>
      <c r="X254" s="187">
        <v>44469</v>
      </c>
      <c r="Y254" s="80" t="s">
        <v>6489</v>
      </c>
      <c r="Z254" s="80" t="s">
        <v>6490</v>
      </c>
      <c r="AA254" s="175" t="s">
        <v>6534</v>
      </c>
    </row>
    <row r="255" spans="2:27" ht="15.75" customHeight="1" x14ac:dyDescent="0.2">
      <c r="B255" s="68" t="s">
        <v>8876</v>
      </c>
      <c r="C255" s="68">
        <v>700124509</v>
      </c>
      <c r="D255" s="68" t="s">
        <v>72</v>
      </c>
      <c r="E255" s="68" t="s">
        <v>5133</v>
      </c>
      <c r="F255" s="68" t="s">
        <v>8877</v>
      </c>
      <c r="G255" s="68" t="s">
        <v>5134</v>
      </c>
      <c r="H255" s="68" t="s">
        <v>6149</v>
      </c>
      <c r="I255" s="68" t="s">
        <v>5135</v>
      </c>
      <c r="J255" s="68" t="s">
        <v>8878</v>
      </c>
      <c r="K255" s="68" t="s">
        <v>5136</v>
      </c>
      <c r="L255" s="68" t="s">
        <v>5137</v>
      </c>
      <c r="M255" s="68" t="s">
        <v>47</v>
      </c>
      <c r="N255" s="68" t="s">
        <v>5139</v>
      </c>
      <c r="O255" s="68" t="s">
        <v>5138</v>
      </c>
      <c r="P255" s="68" t="s">
        <v>8879</v>
      </c>
      <c r="Q255" s="68">
        <v>0</v>
      </c>
      <c r="R255" s="68">
        <v>93401</v>
      </c>
      <c r="S255" s="68" t="s">
        <v>8880</v>
      </c>
      <c r="T255" s="188">
        <v>37970</v>
      </c>
      <c r="U255" s="175">
        <v>6100</v>
      </c>
      <c r="V255" s="186">
        <v>39410640</v>
      </c>
      <c r="W255" s="186">
        <v>182312999</v>
      </c>
      <c r="X255" s="187">
        <v>44469</v>
      </c>
      <c r="Y255" s="80" t="s">
        <v>6489</v>
      </c>
      <c r="Z255" s="80" t="s">
        <v>6490</v>
      </c>
      <c r="AA255" s="175" t="s">
        <v>6573</v>
      </c>
    </row>
    <row r="256" spans="2:27" ht="15.75" customHeight="1" x14ac:dyDescent="0.2">
      <c r="B256" s="68" t="s">
        <v>8876</v>
      </c>
      <c r="C256" s="68">
        <v>700124509</v>
      </c>
      <c r="D256" s="68" t="s">
        <v>72</v>
      </c>
      <c r="E256" s="68" t="s">
        <v>5133</v>
      </c>
      <c r="F256" s="68" t="s">
        <v>8877</v>
      </c>
      <c r="G256" s="68" t="s">
        <v>5134</v>
      </c>
      <c r="H256" s="68" t="s">
        <v>6149</v>
      </c>
      <c r="I256" s="68" t="s">
        <v>5135</v>
      </c>
      <c r="J256" s="68" t="s">
        <v>8878</v>
      </c>
      <c r="K256" s="68" t="s">
        <v>5136</v>
      </c>
      <c r="L256" s="68" t="s">
        <v>5137</v>
      </c>
      <c r="M256" s="68" t="s">
        <v>47</v>
      </c>
      <c r="N256" s="68" t="s">
        <v>5139</v>
      </c>
      <c r="O256" s="68" t="s">
        <v>5138</v>
      </c>
      <c r="P256" s="68" t="s">
        <v>8879</v>
      </c>
      <c r="Q256" s="68">
        <v>0</v>
      </c>
      <c r="R256" s="68">
        <v>93401</v>
      </c>
      <c r="S256" s="68" t="s">
        <v>8880</v>
      </c>
      <c r="T256" s="188">
        <v>37970</v>
      </c>
      <c r="U256" s="175">
        <v>6100</v>
      </c>
      <c r="V256" s="186">
        <v>18204005</v>
      </c>
      <c r="W256" s="186">
        <v>160526227</v>
      </c>
      <c r="X256" s="187">
        <v>44469</v>
      </c>
      <c r="Y256" s="80" t="s">
        <v>6489</v>
      </c>
      <c r="Z256" s="80" t="s">
        <v>6490</v>
      </c>
      <c r="AA256" s="175" t="s">
        <v>6540</v>
      </c>
    </row>
    <row r="257" spans="2:27" ht="15.75" customHeight="1" x14ac:dyDescent="0.2">
      <c r="B257" s="68" t="s">
        <v>8876</v>
      </c>
      <c r="C257" s="68">
        <v>700124509</v>
      </c>
      <c r="D257" s="68" t="s">
        <v>72</v>
      </c>
      <c r="E257" s="68" t="s">
        <v>5133</v>
      </c>
      <c r="F257" s="68" t="s">
        <v>8877</v>
      </c>
      <c r="G257" s="68" t="s">
        <v>5134</v>
      </c>
      <c r="H257" s="68" t="s">
        <v>6149</v>
      </c>
      <c r="I257" s="68" t="s">
        <v>5135</v>
      </c>
      <c r="J257" s="68" t="s">
        <v>8878</v>
      </c>
      <c r="K257" s="68" t="s">
        <v>5136</v>
      </c>
      <c r="L257" s="68" t="s">
        <v>5137</v>
      </c>
      <c r="M257" s="68" t="s">
        <v>47</v>
      </c>
      <c r="N257" s="68" t="s">
        <v>5139</v>
      </c>
      <c r="O257" s="68" t="s">
        <v>5138</v>
      </c>
      <c r="P257" s="68" t="s">
        <v>8879</v>
      </c>
      <c r="Q257" s="68">
        <v>0</v>
      </c>
      <c r="R257" s="68">
        <v>93401</v>
      </c>
      <c r="S257" s="68" t="s">
        <v>8880</v>
      </c>
      <c r="T257" s="188">
        <v>37970</v>
      </c>
      <c r="U257" s="175">
        <v>6100</v>
      </c>
      <c r="V257" s="186">
        <v>21722400</v>
      </c>
      <c r="W257" s="186">
        <v>105819120</v>
      </c>
      <c r="X257" s="187">
        <v>44469</v>
      </c>
      <c r="Y257" s="80" t="s">
        <v>6489</v>
      </c>
      <c r="Z257" s="80" t="s">
        <v>6490</v>
      </c>
      <c r="AA257" s="175" t="s">
        <v>6575</v>
      </c>
    </row>
    <row r="258" spans="2:27" ht="15.75" customHeight="1" x14ac:dyDescent="0.2">
      <c r="B258" s="68" t="s">
        <v>8876</v>
      </c>
      <c r="C258" s="68">
        <v>700124509</v>
      </c>
      <c r="D258" s="68" t="s">
        <v>72</v>
      </c>
      <c r="E258" s="68" t="s">
        <v>5133</v>
      </c>
      <c r="F258" s="68" t="s">
        <v>8877</v>
      </c>
      <c r="G258" s="68" t="s">
        <v>5134</v>
      </c>
      <c r="H258" s="68" t="s">
        <v>6149</v>
      </c>
      <c r="I258" s="68" t="s">
        <v>5135</v>
      </c>
      <c r="J258" s="68" t="s">
        <v>8878</v>
      </c>
      <c r="K258" s="68" t="s">
        <v>5136</v>
      </c>
      <c r="L258" s="68" t="s">
        <v>5137</v>
      </c>
      <c r="M258" s="68" t="s">
        <v>47</v>
      </c>
      <c r="N258" s="68" t="s">
        <v>5139</v>
      </c>
      <c r="O258" s="68" t="s">
        <v>5138</v>
      </c>
      <c r="P258" s="68" t="s">
        <v>8879</v>
      </c>
      <c r="Q258" s="68">
        <v>0</v>
      </c>
      <c r="R258" s="68">
        <v>93401</v>
      </c>
      <c r="S258" s="68" t="s">
        <v>8880</v>
      </c>
      <c r="T258" s="188">
        <v>37970</v>
      </c>
      <c r="U258" s="175">
        <v>6100</v>
      </c>
      <c r="V258" s="186">
        <v>7059780</v>
      </c>
      <c r="W258" s="186">
        <v>56710980</v>
      </c>
      <c r="X258" s="187">
        <v>44469</v>
      </c>
      <c r="Y258" s="80" t="s">
        <v>6489</v>
      </c>
      <c r="Z258" s="80" t="s">
        <v>6490</v>
      </c>
      <c r="AA258" s="175" t="s">
        <v>6613</v>
      </c>
    </row>
    <row r="259" spans="2:27" ht="15.75" customHeight="1" x14ac:dyDescent="0.2">
      <c r="B259" s="68" t="s">
        <v>8876</v>
      </c>
      <c r="C259" s="68">
        <v>700124509</v>
      </c>
      <c r="D259" s="68" t="s">
        <v>72</v>
      </c>
      <c r="E259" s="68" t="s">
        <v>5133</v>
      </c>
      <c r="F259" s="68" t="s">
        <v>8877</v>
      </c>
      <c r="G259" s="68" t="s">
        <v>5134</v>
      </c>
      <c r="H259" s="68" t="s">
        <v>6149</v>
      </c>
      <c r="I259" s="68" t="s">
        <v>5135</v>
      </c>
      <c r="J259" s="68" t="s">
        <v>8878</v>
      </c>
      <c r="K259" s="68" t="s">
        <v>5136</v>
      </c>
      <c r="L259" s="68" t="s">
        <v>5137</v>
      </c>
      <c r="M259" s="68" t="s">
        <v>47</v>
      </c>
      <c r="N259" s="68" t="s">
        <v>5139</v>
      </c>
      <c r="O259" s="68" t="s">
        <v>5138</v>
      </c>
      <c r="P259" s="68" t="s">
        <v>8879</v>
      </c>
      <c r="Q259" s="68">
        <v>0</v>
      </c>
      <c r="R259" s="68">
        <v>93401</v>
      </c>
      <c r="S259" s="68" t="s">
        <v>8880</v>
      </c>
      <c r="T259" s="188">
        <v>37970</v>
      </c>
      <c r="U259" s="175">
        <v>6100</v>
      </c>
      <c r="V259" s="186">
        <v>23429160</v>
      </c>
      <c r="W259" s="186">
        <v>115749360</v>
      </c>
      <c r="X259" s="187">
        <v>44469</v>
      </c>
      <c r="Y259" s="80" t="s">
        <v>6489</v>
      </c>
      <c r="Z259" s="80" t="s">
        <v>6490</v>
      </c>
      <c r="AA259" s="175" t="s">
        <v>5595</v>
      </c>
    </row>
    <row r="260" spans="2:27" ht="15.75" customHeight="1" x14ac:dyDescent="0.2">
      <c r="B260" s="68" t="s">
        <v>8876</v>
      </c>
      <c r="C260" s="68">
        <v>700124509</v>
      </c>
      <c r="D260" s="68" t="s">
        <v>72</v>
      </c>
      <c r="E260" s="68" t="s">
        <v>5133</v>
      </c>
      <c r="F260" s="68" t="s">
        <v>8877</v>
      </c>
      <c r="G260" s="68" t="s">
        <v>5134</v>
      </c>
      <c r="H260" s="68" t="s">
        <v>6149</v>
      </c>
      <c r="I260" s="68" t="s">
        <v>5135</v>
      </c>
      <c r="J260" s="68" t="s">
        <v>8878</v>
      </c>
      <c r="K260" s="68" t="s">
        <v>5136</v>
      </c>
      <c r="L260" s="68" t="s">
        <v>5137</v>
      </c>
      <c r="M260" s="68" t="s">
        <v>47</v>
      </c>
      <c r="N260" s="68" t="s">
        <v>5139</v>
      </c>
      <c r="O260" s="68" t="s">
        <v>5138</v>
      </c>
      <c r="P260" s="68" t="s">
        <v>8879</v>
      </c>
      <c r="Q260" s="68">
        <v>0</v>
      </c>
      <c r="R260" s="68">
        <v>93401</v>
      </c>
      <c r="S260" s="68" t="s">
        <v>8880</v>
      </c>
      <c r="T260" s="188">
        <v>37970</v>
      </c>
      <c r="U260" s="175">
        <v>6100</v>
      </c>
      <c r="V260" s="186">
        <v>48727147</v>
      </c>
      <c r="W260" s="186">
        <v>303086328</v>
      </c>
      <c r="X260" s="187">
        <v>44469</v>
      </c>
      <c r="Y260" s="80" t="s">
        <v>6489</v>
      </c>
      <c r="Z260" s="80" t="s">
        <v>6490</v>
      </c>
      <c r="AA260" s="175" t="s">
        <v>6571</v>
      </c>
    </row>
    <row r="261" spans="2:27" ht="15.75" customHeight="1" x14ac:dyDescent="0.2">
      <c r="B261" s="68" t="s">
        <v>8876</v>
      </c>
      <c r="C261" s="68">
        <v>700124509</v>
      </c>
      <c r="D261" s="68" t="s">
        <v>72</v>
      </c>
      <c r="E261" s="68" t="s">
        <v>5133</v>
      </c>
      <c r="F261" s="68" t="s">
        <v>8877</v>
      </c>
      <c r="G261" s="68" t="s">
        <v>5134</v>
      </c>
      <c r="H261" s="68" t="s">
        <v>6149</v>
      </c>
      <c r="I261" s="68" t="s">
        <v>5135</v>
      </c>
      <c r="J261" s="68" t="s">
        <v>8878</v>
      </c>
      <c r="K261" s="68" t="s">
        <v>5136</v>
      </c>
      <c r="L261" s="68" t="s">
        <v>5137</v>
      </c>
      <c r="M261" s="68" t="s">
        <v>47</v>
      </c>
      <c r="N261" s="68" t="s">
        <v>5139</v>
      </c>
      <c r="O261" s="68" t="s">
        <v>5138</v>
      </c>
      <c r="P261" s="68" t="s">
        <v>8879</v>
      </c>
      <c r="Q261" s="68">
        <v>0</v>
      </c>
      <c r="R261" s="68">
        <v>93401</v>
      </c>
      <c r="S261" s="68" t="s">
        <v>8880</v>
      </c>
      <c r="T261" s="188">
        <v>37970</v>
      </c>
      <c r="U261" s="175">
        <v>6100</v>
      </c>
      <c r="V261" s="186">
        <v>4021127</v>
      </c>
      <c r="W261" s="186">
        <v>36738477</v>
      </c>
      <c r="X261" s="187">
        <v>44469</v>
      </c>
      <c r="Y261" s="80" t="s">
        <v>6489</v>
      </c>
      <c r="Z261" s="80" t="s">
        <v>6490</v>
      </c>
      <c r="AA261" s="175" t="s">
        <v>181</v>
      </c>
    </row>
    <row r="262" spans="2:27" ht="15.75" customHeight="1" x14ac:dyDescent="0.2">
      <c r="B262" s="68" t="s">
        <v>8881</v>
      </c>
      <c r="C262" s="68">
        <v>702758009</v>
      </c>
      <c r="D262" s="68" t="s">
        <v>72</v>
      </c>
      <c r="E262" s="68" t="s">
        <v>5140</v>
      </c>
      <c r="F262" s="68" t="s">
        <v>8882</v>
      </c>
      <c r="G262" s="68" t="s">
        <v>5141</v>
      </c>
      <c r="H262" s="68" t="s">
        <v>8883</v>
      </c>
      <c r="I262" s="68" t="s">
        <v>8884</v>
      </c>
      <c r="J262" s="68" t="s">
        <v>6387</v>
      </c>
      <c r="K262" s="68" t="s">
        <v>6388</v>
      </c>
      <c r="L262" s="68" t="s">
        <v>5142</v>
      </c>
      <c r="M262" s="68" t="s">
        <v>5346</v>
      </c>
      <c r="N262" s="68" t="s">
        <v>5144</v>
      </c>
      <c r="O262" s="68" t="s">
        <v>5143</v>
      </c>
      <c r="P262" s="68" t="s">
        <v>6396</v>
      </c>
      <c r="Q262" s="68">
        <v>0</v>
      </c>
      <c r="R262" s="68">
        <v>93401</v>
      </c>
      <c r="S262" s="68" t="s">
        <v>6370</v>
      </c>
      <c r="T262" s="188">
        <v>37970</v>
      </c>
      <c r="U262" s="175">
        <v>6150</v>
      </c>
      <c r="V262" s="186">
        <v>0</v>
      </c>
      <c r="W262" s="186">
        <v>278780075</v>
      </c>
      <c r="X262" s="187">
        <v>44469</v>
      </c>
      <c r="Y262" s="80" t="s">
        <v>6489</v>
      </c>
      <c r="Z262" s="80" t="s">
        <v>6490</v>
      </c>
      <c r="AA262" s="175" t="s">
        <v>6545</v>
      </c>
    </row>
    <row r="263" spans="2:27" ht="15.75" customHeight="1" x14ac:dyDescent="0.2">
      <c r="B263" s="68" t="s">
        <v>7836</v>
      </c>
      <c r="C263" s="68">
        <v>714506005</v>
      </c>
      <c r="D263" s="68" t="s">
        <v>72</v>
      </c>
      <c r="E263" s="68" t="s">
        <v>1030</v>
      </c>
      <c r="F263" s="68" t="s">
        <v>6284</v>
      </c>
      <c r="G263" s="68" t="s">
        <v>1031</v>
      </c>
      <c r="H263" s="68" t="s">
        <v>6285</v>
      </c>
      <c r="I263" s="68" t="s">
        <v>1032</v>
      </c>
      <c r="J263" s="68" t="s">
        <v>6286</v>
      </c>
      <c r="K263" s="68" t="s">
        <v>5769</v>
      </c>
      <c r="L263" s="68" t="s">
        <v>5928</v>
      </c>
      <c r="M263" s="68" t="s">
        <v>5340</v>
      </c>
      <c r="N263" s="68" t="s">
        <v>1033</v>
      </c>
      <c r="O263" s="68" t="s">
        <v>5767</v>
      </c>
      <c r="P263" s="68" t="s">
        <v>5768</v>
      </c>
      <c r="Q263" s="68">
        <v>0</v>
      </c>
      <c r="R263" s="68">
        <v>93401</v>
      </c>
      <c r="S263" s="68" t="s">
        <v>6269</v>
      </c>
      <c r="T263" s="188">
        <v>37970</v>
      </c>
      <c r="U263" s="175">
        <v>6400</v>
      </c>
      <c r="V263" s="186">
        <v>4309724</v>
      </c>
      <c r="W263" s="186">
        <v>8414224</v>
      </c>
      <c r="X263" s="187">
        <v>44469</v>
      </c>
      <c r="Y263" s="80" t="s">
        <v>6489</v>
      </c>
      <c r="Z263" s="80" t="s">
        <v>6490</v>
      </c>
      <c r="AA263" s="175" t="s">
        <v>6515</v>
      </c>
    </row>
    <row r="264" spans="2:27" ht="15.75" customHeight="1" x14ac:dyDescent="0.2">
      <c r="B264" s="68" t="s">
        <v>7836</v>
      </c>
      <c r="C264" s="68">
        <v>714506005</v>
      </c>
      <c r="D264" s="68" t="s">
        <v>72</v>
      </c>
      <c r="E264" s="68" t="s">
        <v>1030</v>
      </c>
      <c r="F264" s="68" t="s">
        <v>6284</v>
      </c>
      <c r="G264" s="68" t="s">
        <v>1031</v>
      </c>
      <c r="H264" s="68" t="s">
        <v>6285</v>
      </c>
      <c r="I264" s="68" t="s">
        <v>1032</v>
      </c>
      <c r="J264" s="68" t="s">
        <v>6286</v>
      </c>
      <c r="K264" s="68" t="s">
        <v>5769</v>
      </c>
      <c r="L264" s="68" t="s">
        <v>5928</v>
      </c>
      <c r="M264" s="68" t="s">
        <v>5340</v>
      </c>
      <c r="N264" s="68" t="s">
        <v>1033</v>
      </c>
      <c r="O264" s="68" t="s">
        <v>5767</v>
      </c>
      <c r="P264" s="68" t="s">
        <v>5768</v>
      </c>
      <c r="Q264" s="68">
        <v>0</v>
      </c>
      <c r="R264" s="68">
        <v>93401</v>
      </c>
      <c r="S264" s="68" t="s">
        <v>6269</v>
      </c>
      <c r="T264" s="188">
        <v>37970</v>
      </c>
      <c r="U264" s="175">
        <v>6400</v>
      </c>
      <c r="V264" s="186">
        <v>39547030</v>
      </c>
      <c r="W264" s="186">
        <v>161462692</v>
      </c>
      <c r="X264" s="187">
        <v>44469</v>
      </c>
      <c r="Y264" s="80" t="s">
        <v>6489</v>
      </c>
      <c r="Z264" s="80" t="s">
        <v>6490</v>
      </c>
      <c r="AA264" s="175" t="s">
        <v>6615</v>
      </c>
    </row>
    <row r="265" spans="2:27" ht="15.75" customHeight="1" x14ac:dyDescent="0.2">
      <c r="B265" s="68" t="s">
        <v>7840</v>
      </c>
      <c r="C265" s="68">
        <v>709836005</v>
      </c>
      <c r="D265" s="68" t="s">
        <v>72</v>
      </c>
      <c r="E265" s="68" t="s">
        <v>1054</v>
      </c>
      <c r="F265" s="68" t="s">
        <v>7841</v>
      </c>
      <c r="G265" s="68" t="s">
        <v>1055</v>
      </c>
      <c r="H265" s="68" t="s">
        <v>7842</v>
      </c>
      <c r="I265" s="68" t="s">
        <v>1056</v>
      </c>
      <c r="J265" s="68" t="s">
        <v>7843</v>
      </c>
      <c r="K265" s="68" t="s">
        <v>7844</v>
      </c>
      <c r="L265" s="68" t="s">
        <v>1057</v>
      </c>
      <c r="M265" s="68" t="s">
        <v>544</v>
      </c>
      <c r="N265" s="68" t="s">
        <v>704</v>
      </c>
      <c r="O265" s="68">
        <v>0</v>
      </c>
      <c r="P265" s="68">
        <v>0</v>
      </c>
      <c r="Q265" s="68">
        <v>0</v>
      </c>
      <c r="R265" s="68">
        <v>93401</v>
      </c>
      <c r="S265" s="68" t="s">
        <v>7845</v>
      </c>
      <c r="T265" s="188">
        <v>37970</v>
      </c>
      <c r="U265" s="175">
        <v>6410</v>
      </c>
      <c r="V265" s="186">
        <v>27761211</v>
      </c>
      <c r="W265" s="186">
        <v>235684988</v>
      </c>
      <c r="X265" s="187">
        <v>44469</v>
      </c>
      <c r="Y265" s="80" t="s">
        <v>6489</v>
      </c>
      <c r="Z265" s="80" t="s">
        <v>6490</v>
      </c>
      <c r="AA265" s="175" t="s">
        <v>6546</v>
      </c>
    </row>
    <row r="266" spans="2:27" ht="15.75" customHeight="1" x14ac:dyDescent="0.2">
      <c r="B266" s="68" t="s">
        <v>4990</v>
      </c>
      <c r="C266" s="68">
        <v>703130003</v>
      </c>
      <c r="D266" s="68" t="s">
        <v>127</v>
      </c>
      <c r="E266" s="68" t="s">
        <v>7402</v>
      </c>
      <c r="F266" s="68" t="s">
        <v>4981</v>
      </c>
      <c r="G266" s="68" t="s">
        <v>4982</v>
      </c>
      <c r="H266" s="68" t="s">
        <v>28</v>
      </c>
      <c r="I266" s="68">
        <v>0</v>
      </c>
      <c r="J266" s="68">
        <v>0</v>
      </c>
      <c r="K266" s="68" t="s">
        <v>6821</v>
      </c>
      <c r="L266" s="68" t="s">
        <v>4991</v>
      </c>
      <c r="M266" s="68" t="s">
        <v>544</v>
      </c>
      <c r="N266" s="68" t="s">
        <v>5395</v>
      </c>
      <c r="O266" s="68" t="s">
        <v>4992</v>
      </c>
      <c r="P266" s="68" t="s">
        <v>5979</v>
      </c>
      <c r="Q266" s="68" t="s">
        <v>6822</v>
      </c>
      <c r="R266" s="68" t="s">
        <v>4985</v>
      </c>
      <c r="S266" s="68" t="s">
        <v>8847</v>
      </c>
      <c r="T266" s="188">
        <v>37970</v>
      </c>
      <c r="U266" s="175">
        <v>6430</v>
      </c>
      <c r="V266" s="186">
        <v>70380867</v>
      </c>
      <c r="W266" s="186">
        <v>550514398</v>
      </c>
      <c r="X266" s="187">
        <v>44469</v>
      </c>
      <c r="Y266" s="80" t="s">
        <v>6489</v>
      </c>
      <c r="Z266" s="80" t="s">
        <v>6490</v>
      </c>
      <c r="AA266" s="175" t="s">
        <v>6616</v>
      </c>
    </row>
    <row r="267" spans="2:27" ht="15.75" customHeight="1" x14ac:dyDescent="0.2">
      <c r="B267" s="68" t="s">
        <v>4990</v>
      </c>
      <c r="C267" s="68">
        <v>703130003</v>
      </c>
      <c r="D267" s="68" t="s">
        <v>127</v>
      </c>
      <c r="E267" s="68" t="s">
        <v>7402</v>
      </c>
      <c r="F267" s="68" t="s">
        <v>4981</v>
      </c>
      <c r="G267" s="68" t="s">
        <v>4982</v>
      </c>
      <c r="H267" s="68" t="s">
        <v>28</v>
      </c>
      <c r="I267" s="68">
        <v>0</v>
      </c>
      <c r="J267" s="68">
        <v>0</v>
      </c>
      <c r="K267" s="68" t="s">
        <v>6821</v>
      </c>
      <c r="L267" s="68" t="s">
        <v>4991</v>
      </c>
      <c r="M267" s="68" t="s">
        <v>544</v>
      </c>
      <c r="N267" s="68" t="s">
        <v>5395</v>
      </c>
      <c r="O267" s="68" t="s">
        <v>4992</v>
      </c>
      <c r="P267" s="68" t="s">
        <v>5979</v>
      </c>
      <c r="Q267" s="68" t="s">
        <v>6822</v>
      </c>
      <c r="R267" s="68" t="s">
        <v>4985</v>
      </c>
      <c r="S267" s="68" t="s">
        <v>8847</v>
      </c>
      <c r="T267" s="188">
        <v>37970</v>
      </c>
      <c r="U267" s="175">
        <v>6430</v>
      </c>
      <c r="V267" s="186">
        <v>102893492</v>
      </c>
      <c r="W267" s="186">
        <v>408191783</v>
      </c>
      <c r="X267" s="187">
        <v>44469</v>
      </c>
      <c r="Y267" s="80" t="s">
        <v>6489</v>
      </c>
      <c r="Z267" s="80" t="s">
        <v>6490</v>
      </c>
      <c r="AA267" s="175" t="s">
        <v>6497</v>
      </c>
    </row>
    <row r="268" spans="2:27" ht="15.75" customHeight="1" x14ac:dyDescent="0.2">
      <c r="B268" s="68" t="s">
        <v>8132</v>
      </c>
      <c r="C268" s="68">
        <v>716316009</v>
      </c>
      <c r="D268" s="68" t="s">
        <v>1375</v>
      </c>
      <c r="E268" s="68" t="s">
        <v>2087</v>
      </c>
      <c r="F268" s="68" t="s">
        <v>8133</v>
      </c>
      <c r="G268" s="68" t="s">
        <v>2088</v>
      </c>
      <c r="H268" s="68" t="s">
        <v>8134</v>
      </c>
      <c r="I268" s="68" t="s">
        <v>2089</v>
      </c>
      <c r="J268" s="68" t="s">
        <v>8135</v>
      </c>
      <c r="K268" s="68" t="s">
        <v>8136</v>
      </c>
      <c r="L268" s="68" t="s">
        <v>6040</v>
      </c>
      <c r="M268" s="68" t="s">
        <v>47</v>
      </c>
      <c r="N268" s="68" t="s">
        <v>630</v>
      </c>
      <c r="O268" s="68" t="s">
        <v>6041</v>
      </c>
      <c r="P268" s="68" t="s">
        <v>8137</v>
      </c>
      <c r="Q268" s="68">
        <v>0</v>
      </c>
      <c r="R268" s="68">
        <v>93401</v>
      </c>
      <c r="S268" s="68" t="s">
        <v>8138</v>
      </c>
      <c r="T268" s="188">
        <v>37970</v>
      </c>
      <c r="U268" s="175">
        <v>6470</v>
      </c>
      <c r="V268" s="186">
        <v>143426887</v>
      </c>
      <c r="W268" s="186">
        <v>457325911</v>
      </c>
      <c r="X268" s="187">
        <v>44469</v>
      </c>
      <c r="Y268" s="80" t="s">
        <v>6489</v>
      </c>
      <c r="Z268" s="80" t="s">
        <v>6490</v>
      </c>
      <c r="AA268" s="175" t="s">
        <v>6504</v>
      </c>
    </row>
    <row r="269" spans="2:27" ht="15.75" customHeight="1" x14ac:dyDescent="0.2">
      <c r="B269" s="68" t="s">
        <v>8132</v>
      </c>
      <c r="C269" s="68">
        <v>716316009</v>
      </c>
      <c r="D269" s="68" t="s">
        <v>1375</v>
      </c>
      <c r="E269" s="68" t="s">
        <v>2087</v>
      </c>
      <c r="F269" s="68" t="s">
        <v>8133</v>
      </c>
      <c r="G269" s="68" t="s">
        <v>2088</v>
      </c>
      <c r="H269" s="68" t="s">
        <v>8134</v>
      </c>
      <c r="I269" s="68" t="s">
        <v>2089</v>
      </c>
      <c r="J269" s="68" t="s">
        <v>8135</v>
      </c>
      <c r="K269" s="68" t="s">
        <v>8136</v>
      </c>
      <c r="L269" s="68" t="s">
        <v>6040</v>
      </c>
      <c r="M269" s="68" t="s">
        <v>47</v>
      </c>
      <c r="N269" s="68" t="s">
        <v>630</v>
      </c>
      <c r="O269" s="68" t="s">
        <v>6041</v>
      </c>
      <c r="P269" s="68" t="s">
        <v>8137</v>
      </c>
      <c r="Q269" s="68">
        <v>0</v>
      </c>
      <c r="R269" s="68">
        <v>93401</v>
      </c>
      <c r="S269" s="68" t="s">
        <v>8138</v>
      </c>
      <c r="T269" s="188">
        <v>37970</v>
      </c>
      <c r="U269" s="175">
        <v>6470</v>
      </c>
      <c r="V269" s="186">
        <v>127898302</v>
      </c>
      <c r="W269" s="186">
        <v>727250517</v>
      </c>
      <c r="X269" s="187">
        <v>44469</v>
      </c>
      <c r="Y269" s="80" t="s">
        <v>6489</v>
      </c>
      <c r="Z269" s="80" t="s">
        <v>6490</v>
      </c>
      <c r="AA269" s="175" t="s">
        <v>6549</v>
      </c>
    </row>
    <row r="270" spans="2:27" ht="15.75" customHeight="1" x14ac:dyDescent="0.2">
      <c r="B270" s="68" t="s">
        <v>8132</v>
      </c>
      <c r="C270" s="68">
        <v>716316009</v>
      </c>
      <c r="D270" s="68" t="s">
        <v>1375</v>
      </c>
      <c r="E270" s="68" t="s">
        <v>2087</v>
      </c>
      <c r="F270" s="68" t="s">
        <v>8133</v>
      </c>
      <c r="G270" s="68" t="s">
        <v>2088</v>
      </c>
      <c r="H270" s="68" t="s">
        <v>8134</v>
      </c>
      <c r="I270" s="68" t="s">
        <v>2089</v>
      </c>
      <c r="J270" s="68" t="s">
        <v>8135</v>
      </c>
      <c r="K270" s="68" t="s">
        <v>8136</v>
      </c>
      <c r="L270" s="68" t="s">
        <v>6040</v>
      </c>
      <c r="M270" s="68" t="s">
        <v>47</v>
      </c>
      <c r="N270" s="68" t="s">
        <v>630</v>
      </c>
      <c r="O270" s="68" t="s">
        <v>6041</v>
      </c>
      <c r="P270" s="68" t="s">
        <v>8137</v>
      </c>
      <c r="Q270" s="68">
        <v>0</v>
      </c>
      <c r="R270" s="68">
        <v>93401</v>
      </c>
      <c r="S270" s="68" t="s">
        <v>8138</v>
      </c>
      <c r="T270" s="188">
        <v>37970</v>
      </c>
      <c r="U270" s="175">
        <v>6470</v>
      </c>
      <c r="V270" s="186">
        <v>13708386</v>
      </c>
      <c r="W270" s="186">
        <v>155727228</v>
      </c>
      <c r="X270" s="187">
        <v>44469</v>
      </c>
      <c r="Y270" s="80" t="s">
        <v>6489</v>
      </c>
      <c r="Z270" s="80" t="s">
        <v>6490</v>
      </c>
      <c r="AA270" s="175" t="s">
        <v>6521</v>
      </c>
    </row>
    <row r="271" spans="2:27" ht="15.75" customHeight="1" x14ac:dyDescent="0.2">
      <c r="B271" s="68" t="s">
        <v>8132</v>
      </c>
      <c r="C271" s="68">
        <v>716316009</v>
      </c>
      <c r="D271" s="68" t="s">
        <v>1375</v>
      </c>
      <c r="E271" s="68" t="s">
        <v>2087</v>
      </c>
      <c r="F271" s="68" t="s">
        <v>8133</v>
      </c>
      <c r="G271" s="68" t="s">
        <v>2088</v>
      </c>
      <c r="H271" s="68" t="s">
        <v>8134</v>
      </c>
      <c r="I271" s="68" t="s">
        <v>2089</v>
      </c>
      <c r="J271" s="68" t="s">
        <v>8135</v>
      </c>
      <c r="K271" s="68" t="s">
        <v>8136</v>
      </c>
      <c r="L271" s="68" t="s">
        <v>6040</v>
      </c>
      <c r="M271" s="68" t="s">
        <v>47</v>
      </c>
      <c r="N271" s="68" t="s">
        <v>630</v>
      </c>
      <c r="O271" s="68" t="s">
        <v>6041</v>
      </c>
      <c r="P271" s="68" t="s">
        <v>8137</v>
      </c>
      <c r="Q271" s="68">
        <v>0</v>
      </c>
      <c r="R271" s="68">
        <v>93401</v>
      </c>
      <c r="S271" s="68" t="s">
        <v>8138</v>
      </c>
      <c r="T271" s="188">
        <v>37970</v>
      </c>
      <c r="U271" s="175">
        <v>6470</v>
      </c>
      <c r="V271" s="186">
        <v>78472860</v>
      </c>
      <c r="W271" s="186">
        <v>471260594</v>
      </c>
      <c r="X271" s="187">
        <v>44469</v>
      </c>
      <c r="Y271" s="80" t="s">
        <v>6489</v>
      </c>
      <c r="Z271" s="80" t="s">
        <v>6490</v>
      </c>
      <c r="AA271" s="175" t="s">
        <v>229</v>
      </c>
    </row>
    <row r="272" spans="2:27" ht="15.75" customHeight="1" x14ac:dyDescent="0.2">
      <c r="B272" s="68" t="s">
        <v>8132</v>
      </c>
      <c r="C272" s="68">
        <v>716316009</v>
      </c>
      <c r="D272" s="68" t="s">
        <v>1375</v>
      </c>
      <c r="E272" s="68" t="s">
        <v>2087</v>
      </c>
      <c r="F272" s="68" t="s">
        <v>8133</v>
      </c>
      <c r="G272" s="68" t="s">
        <v>2088</v>
      </c>
      <c r="H272" s="68" t="s">
        <v>8134</v>
      </c>
      <c r="I272" s="68" t="s">
        <v>2089</v>
      </c>
      <c r="J272" s="68" t="s">
        <v>8135</v>
      </c>
      <c r="K272" s="68" t="s">
        <v>8136</v>
      </c>
      <c r="L272" s="68" t="s">
        <v>6040</v>
      </c>
      <c r="M272" s="68" t="s">
        <v>47</v>
      </c>
      <c r="N272" s="68" t="s">
        <v>630</v>
      </c>
      <c r="O272" s="68" t="s">
        <v>6041</v>
      </c>
      <c r="P272" s="68" t="s">
        <v>8137</v>
      </c>
      <c r="Q272" s="68">
        <v>0</v>
      </c>
      <c r="R272" s="68">
        <v>93401</v>
      </c>
      <c r="S272" s="68" t="s">
        <v>8138</v>
      </c>
      <c r="T272" s="188">
        <v>37970</v>
      </c>
      <c r="U272" s="175">
        <v>6470</v>
      </c>
      <c r="V272" s="186">
        <v>43930968</v>
      </c>
      <c r="W272" s="186">
        <v>231198744</v>
      </c>
      <c r="X272" s="187">
        <v>44469</v>
      </c>
      <c r="Y272" s="80" t="s">
        <v>6489</v>
      </c>
      <c r="Z272" s="80" t="s">
        <v>6490</v>
      </c>
      <c r="AA272" s="175" t="s">
        <v>6584</v>
      </c>
    </row>
    <row r="273" spans="2:27" ht="15.75" customHeight="1" x14ac:dyDescent="0.2">
      <c r="B273" s="68" t="s">
        <v>8132</v>
      </c>
      <c r="C273" s="68">
        <v>716316009</v>
      </c>
      <c r="D273" s="68" t="s">
        <v>1375</v>
      </c>
      <c r="E273" s="68" t="s">
        <v>2087</v>
      </c>
      <c r="F273" s="68" t="s">
        <v>8133</v>
      </c>
      <c r="G273" s="68" t="s">
        <v>2088</v>
      </c>
      <c r="H273" s="68" t="s">
        <v>8134</v>
      </c>
      <c r="I273" s="68" t="s">
        <v>2089</v>
      </c>
      <c r="J273" s="68" t="s">
        <v>8135</v>
      </c>
      <c r="K273" s="68" t="s">
        <v>8136</v>
      </c>
      <c r="L273" s="68" t="s">
        <v>6040</v>
      </c>
      <c r="M273" s="68" t="s">
        <v>47</v>
      </c>
      <c r="N273" s="68" t="s">
        <v>630</v>
      </c>
      <c r="O273" s="68" t="s">
        <v>6041</v>
      </c>
      <c r="P273" s="68" t="s">
        <v>8137</v>
      </c>
      <c r="Q273" s="68">
        <v>0</v>
      </c>
      <c r="R273" s="68">
        <v>93401</v>
      </c>
      <c r="S273" s="68" t="s">
        <v>8138</v>
      </c>
      <c r="T273" s="188">
        <v>37970</v>
      </c>
      <c r="U273" s="175">
        <v>6470</v>
      </c>
      <c r="V273" s="186">
        <v>135016784</v>
      </c>
      <c r="W273" s="186">
        <v>700629290</v>
      </c>
      <c r="X273" s="187">
        <v>44469</v>
      </c>
      <c r="Y273" s="80" t="s">
        <v>6489</v>
      </c>
      <c r="Z273" s="80" t="s">
        <v>6490</v>
      </c>
      <c r="AA273" s="175" t="s">
        <v>6529</v>
      </c>
    </row>
    <row r="274" spans="2:27" ht="15.75" customHeight="1" x14ac:dyDescent="0.2">
      <c r="B274" s="68" t="s">
        <v>8132</v>
      </c>
      <c r="C274" s="68">
        <v>716316009</v>
      </c>
      <c r="D274" s="68" t="s">
        <v>1375</v>
      </c>
      <c r="E274" s="68" t="s">
        <v>2087</v>
      </c>
      <c r="F274" s="68" t="s">
        <v>8133</v>
      </c>
      <c r="G274" s="68" t="s">
        <v>2088</v>
      </c>
      <c r="H274" s="68" t="s">
        <v>8134</v>
      </c>
      <c r="I274" s="68" t="s">
        <v>2089</v>
      </c>
      <c r="J274" s="68" t="s">
        <v>8135</v>
      </c>
      <c r="K274" s="68" t="s">
        <v>8136</v>
      </c>
      <c r="L274" s="68" t="s">
        <v>6040</v>
      </c>
      <c r="M274" s="68" t="s">
        <v>47</v>
      </c>
      <c r="N274" s="68" t="s">
        <v>630</v>
      </c>
      <c r="O274" s="68" t="s">
        <v>6041</v>
      </c>
      <c r="P274" s="68" t="s">
        <v>8137</v>
      </c>
      <c r="Q274" s="68">
        <v>0</v>
      </c>
      <c r="R274" s="68">
        <v>93401</v>
      </c>
      <c r="S274" s="68" t="s">
        <v>8138</v>
      </c>
      <c r="T274" s="188">
        <v>37970</v>
      </c>
      <c r="U274" s="175">
        <v>6470</v>
      </c>
      <c r="V274" s="186">
        <v>0</v>
      </c>
      <c r="W274" s="186">
        <v>119166387</v>
      </c>
      <c r="X274" s="187">
        <v>44469</v>
      </c>
      <c r="Y274" s="80" t="s">
        <v>6489</v>
      </c>
      <c r="Z274" s="80" t="s">
        <v>6490</v>
      </c>
      <c r="AA274" s="175" t="s">
        <v>6617</v>
      </c>
    </row>
    <row r="275" spans="2:27" ht="15.75" customHeight="1" x14ac:dyDescent="0.2">
      <c r="B275" s="68" t="s">
        <v>8132</v>
      </c>
      <c r="C275" s="68">
        <v>716316009</v>
      </c>
      <c r="D275" s="68" t="s">
        <v>1375</v>
      </c>
      <c r="E275" s="68" t="s">
        <v>2087</v>
      </c>
      <c r="F275" s="68" t="s">
        <v>8133</v>
      </c>
      <c r="G275" s="68" t="s">
        <v>2088</v>
      </c>
      <c r="H275" s="68" t="s">
        <v>8134</v>
      </c>
      <c r="I275" s="68" t="s">
        <v>2089</v>
      </c>
      <c r="J275" s="68" t="s">
        <v>8135</v>
      </c>
      <c r="K275" s="68" t="s">
        <v>8136</v>
      </c>
      <c r="L275" s="68" t="s">
        <v>6040</v>
      </c>
      <c r="M275" s="68" t="s">
        <v>47</v>
      </c>
      <c r="N275" s="68" t="s">
        <v>630</v>
      </c>
      <c r="O275" s="68" t="s">
        <v>6041</v>
      </c>
      <c r="P275" s="68" t="s">
        <v>8137</v>
      </c>
      <c r="Q275" s="68">
        <v>0</v>
      </c>
      <c r="R275" s="68">
        <v>93401</v>
      </c>
      <c r="S275" s="68" t="s">
        <v>8138</v>
      </c>
      <c r="T275" s="188">
        <v>37970</v>
      </c>
      <c r="U275" s="175">
        <v>6470</v>
      </c>
      <c r="V275" s="186">
        <v>149819910</v>
      </c>
      <c r="W275" s="186">
        <v>863258520</v>
      </c>
      <c r="X275" s="187">
        <v>44469</v>
      </c>
      <c r="Y275" s="80" t="s">
        <v>6489</v>
      </c>
      <c r="Z275" s="80" t="s">
        <v>6490</v>
      </c>
      <c r="AA275" s="175" t="s">
        <v>6534</v>
      </c>
    </row>
    <row r="276" spans="2:27" ht="15.75" customHeight="1" x14ac:dyDescent="0.2">
      <c r="B276" s="68" t="s">
        <v>8132</v>
      </c>
      <c r="C276" s="68">
        <v>716316009</v>
      </c>
      <c r="D276" s="68" t="s">
        <v>1375</v>
      </c>
      <c r="E276" s="68" t="s">
        <v>2087</v>
      </c>
      <c r="F276" s="68" t="s">
        <v>8133</v>
      </c>
      <c r="G276" s="68" t="s">
        <v>2088</v>
      </c>
      <c r="H276" s="68" t="s">
        <v>8134</v>
      </c>
      <c r="I276" s="68" t="s">
        <v>2089</v>
      </c>
      <c r="J276" s="68" t="s">
        <v>8135</v>
      </c>
      <c r="K276" s="68" t="s">
        <v>8136</v>
      </c>
      <c r="L276" s="68" t="s">
        <v>6040</v>
      </c>
      <c r="M276" s="68" t="s">
        <v>47</v>
      </c>
      <c r="N276" s="68" t="s">
        <v>630</v>
      </c>
      <c r="O276" s="68" t="s">
        <v>6041</v>
      </c>
      <c r="P276" s="68" t="s">
        <v>8137</v>
      </c>
      <c r="Q276" s="68">
        <v>0</v>
      </c>
      <c r="R276" s="68">
        <v>93401</v>
      </c>
      <c r="S276" s="68" t="s">
        <v>8138</v>
      </c>
      <c r="T276" s="188">
        <v>37970</v>
      </c>
      <c r="U276" s="175">
        <v>6470</v>
      </c>
      <c r="V276" s="186">
        <v>13459613</v>
      </c>
      <c r="W276" s="186">
        <v>131399517</v>
      </c>
      <c r="X276" s="187">
        <v>44469</v>
      </c>
      <c r="Y276" s="80" t="s">
        <v>6489</v>
      </c>
      <c r="Z276" s="80" t="s">
        <v>6490</v>
      </c>
      <c r="AA276" s="175" t="s">
        <v>6573</v>
      </c>
    </row>
    <row r="277" spans="2:27" ht="15.75" customHeight="1" x14ac:dyDescent="0.2">
      <c r="B277" s="68" t="s">
        <v>8132</v>
      </c>
      <c r="C277" s="68">
        <v>716316009</v>
      </c>
      <c r="D277" s="68" t="s">
        <v>1375</v>
      </c>
      <c r="E277" s="68" t="s">
        <v>2087</v>
      </c>
      <c r="F277" s="68" t="s">
        <v>8133</v>
      </c>
      <c r="G277" s="68" t="s">
        <v>2088</v>
      </c>
      <c r="H277" s="68" t="s">
        <v>8134</v>
      </c>
      <c r="I277" s="68" t="s">
        <v>2089</v>
      </c>
      <c r="J277" s="68" t="s">
        <v>8135</v>
      </c>
      <c r="K277" s="68" t="s">
        <v>8136</v>
      </c>
      <c r="L277" s="68" t="s">
        <v>6040</v>
      </c>
      <c r="M277" s="68" t="s">
        <v>47</v>
      </c>
      <c r="N277" s="68" t="s">
        <v>630</v>
      </c>
      <c r="O277" s="68" t="s">
        <v>6041</v>
      </c>
      <c r="P277" s="68" t="s">
        <v>8137</v>
      </c>
      <c r="Q277" s="68">
        <v>0</v>
      </c>
      <c r="R277" s="68">
        <v>93401</v>
      </c>
      <c r="S277" s="68" t="s">
        <v>8138</v>
      </c>
      <c r="T277" s="188">
        <v>37970</v>
      </c>
      <c r="U277" s="175">
        <v>6470</v>
      </c>
      <c r="V277" s="186">
        <v>0</v>
      </c>
      <c r="W277" s="186">
        <v>258931008</v>
      </c>
      <c r="X277" s="187">
        <v>44469</v>
      </c>
      <c r="Y277" s="80" t="s">
        <v>6489</v>
      </c>
      <c r="Z277" s="80" t="s">
        <v>6490</v>
      </c>
      <c r="AA277" s="175" t="s">
        <v>6574</v>
      </c>
    </row>
    <row r="278" spans="2:27" ht="15.75" customHeight="1" x14ac:dyDescent="0.2">
      <c r="B278" s="68" t="s">
        <v>8132</v>
      </c>
      <c r="C278" s="68">
        <v>716316009</v>
      </c>
      <c r="D278" s="68" t="s">
        <v>1375</v>
      </c>
      <c r="E278" s="68" t="s">
        <v>2087</v>
      </c>
      <c r="F278" s="68" t="s">
        <v>8133</v>
      </c>
      <c r="G278" s="68" t="s">
        <v>2088</v>
      </c>
      <c r="H278" s="68" t="s">
        <v>8134</v>
      </c>
      <c r="I278" s="68" t="s">
        <v>2089</v>
      </c>
      <c r="J278" s="68" t="s">
        <v>8135</v>
      </c>
      <c r="K278" s="68" t="s">
        <v>8136</v>
      </c>
      <c r="L278" s="68" t="s">
        <v>6040</v>
      </c>
      <c r="M278" s="68" t="s">
        <v>47</v>
      </c>
      <c r="N278" s="68" t="s">
        <v>630</v>
      </c>
      <c r="O278" s="68" t="s">
        <v>6041</v>
      </c>
      <c r="P278" s="68" t="s">
        <v>8137</v>
      </c>
      <c r="Q278" s="68">
        <v>0</v>
      </c>
      <c r="R278" s="68">
        <v>93401</v>
      </c>
      <c r="S278" s="68" t="s">
        <v>8138</v>
      </c>
      <c r="T278" s="188">
        <v>37970</v>
      </c>
      <c r="U278" s="175">
        <v>6470</v>
      </c>
      <c r="V278" s="186">
        <v>183900375</v>
      </c>
      <c r="W278" s="186">
        <v>844134621</v>
      </c>
      <c r="X278" s="187">
        <v>44469</v>
      </c>
      <c r="Y278" s="80" t="s">
        <v>6489</v>
      </c>
      <c r="Z278" s="80" t="s">
        <v>6490</v>
      </c>
      <c r="AA278" s="175" t="s">
        <v>6575</v>
      </c>
    </row>
    <row r="279" spans="2:27" ht="15.75" customHeight="1" x14ac:dyDescent="0.2">
      <c r="B279" s="68" t="s">
        <v>8132</v>
      </c>
      <c r="C279" s="68">
        <v>716316009</v>
      </c>
      <c r="D279" s="68" t="s">
        <v>1375</v>
      </c>
      <c r="E279" s="68" t="s">
        <v>2087</v>
      </c>
      <c r="F279" s="68" t="s">
        <v>8133</v>
      </c>
      <c r="G279" s="68" t="s">
        <v>2088</v>
      </c>
      <c r="H279" s="68" t="s">
        <v>8134</v>
      </c>
      <c r="I279" s="68" t="s">
        <v>2089</v>
      </c>
      <c r="J279" s="68" t="s">
        <v>8135</v>
      </c>
      <c r="K279" s="68" t="s">
        <v>8136</v>
      </c>
      <c r="L279" s="68" t="s">
        <v>6040</v>
      </c>
      <c r="M279" s="68" t="s">
        <v>47</v>
      </c>
      <c r="N279" s="68" t="s">
        <v>630</v>
      </c>
      <c r="O279" s="68" t="s">
        <v>6041</v>
      </c>
      <c r="P279" s="68" t="s">
        <v>8137</v>
      </c>
      <c r="Q279" s="68">
        <v>0</v>
      </c>
      <c r="R279" s="68">
        <v>93401</v>
      </c>
      <c r="S279" s="68" t="s">
        <v>8138</v>
      </c>
      <c r="T279" s="188">
        <v>37970</v>
      </c>
      <c r="U279" s="175">
        <v>6470</v>
      </c>
      <c r="V279" s="186">
        <v>39785610</v>
      </c>
      <c r="W279" s="186">
        <v>240244845</v>
      </c>
      <c r="X279" s="187">
        <v>44469</v>
      </c>
      <c r="Y279" s="80" t="s">
        <v>6489</v>
      </c>
      <c r="Z279" s="80" t="s">
        <v>6490</v>
      </c>
      <c r="AA279" s="175" t="s">
        <v>6541</v>
      </c>
    </row>
    <row r="280" spans="2:27" ht="15.75" customHeight="1" x14ac:dyDescent="0.2">
      <c r="B280" s="68" t="s">
        <v>8132</v>
      </c>
      <c r="C280" s="68">
        <v>716316009</v>
      </c>
      <c r="D280" s="68" t="s">
        <v>1375</v>
      </c>
      <c r="E280" s="68" t="s">
        <v>2087</v>
      </c>
      <c r="F280" s="68" t="s">
        <v>8133</v>
      </c>
      <c r="G280" s="68" t="s">
        <v>2088</v>
      </c>
      <c r="H280" s="68" t="s">
        <v>8134</v>
      </c>
      <c r="I280" s="68" t="s">
        <v>2089</v>
      </c>
      <c r="J280" s="68" t="s">
        <v>8135</v>
      </c>
      <c r="K280" s="68" t="s">
        <v>8136</v>
      </c>
      <c r="L280" s="68" t="s">
        <v>6040</v>
      </c>
      <c r="M280" s="68" t="s">
        <v>47</v>
      </c>
      <c r="N280" s="68" t="s">
        <v>630</v>
      </c>
      <c r="O280" s="68" t="s">
        <v>6041</v>
      </c>
      <c r="P280" s="68" t="s">
        <v>8137</v>
      </c>
      <c r="Q280" s="68">
        <v>0</v>
      </c>
      <c r="R280" s="68">
        <v>93401</v>
      </c>
      <c r="S280" s="68" t="s">
        <v>8138</v>
      </c>
      <c r="T280" s="188">
        <v>37970</v>
      </c>
      <c r="U280" s="175">
        <v>6470</v>
      </c>
      <c r="V280" s="186">
        <v>8231714</v>
      </c>
      <c r="W280" s="186">
        <v>70080824</v>
      </c>
      <c r="X280" s="187">
        <v>44469</v>
      </c>
      <c r="Y280" s="80" t="s">
        <v>6489</v>
      </c>
      <c r="Z280" s="80" t="s">
        <v>6490</v>
      </c>
      <c r="AA280" s="175" t="s">
        <v>6542</v>
      </c>
    </row>
    <row r="281" spans="2:27" ht="15.75" customHeight="1" x14ac:dyDescent="0.2">
      <c r="B281" s="68" t="s">
        <v>8132</v>
      </c>
      <c r="C281" s="68">
        <v>716316009</v>
      </c>
      <c r="D281" s="68" t="s">
        <v>1375</v>
      </c>
      <c r="E281" s="68" t="s">
        <v>2087</v>
      </c>
      <c r="F281" s="68" t="s">
        <v>8133</v>
      </c>
      <c r="G281" s="68" t="s">
        <v>2088</v>
      </c>
      <c r="H281" s="68" t="s">
        <v>8134</v>
      </c>
      <c r="I281" s="68" t="s">
        <v>2089</v>
      </c>
      <c r="J281" s="68" t="s">
        <v>8135</v>
      </c>
      <c r="K281" s="68" t="s">
        <v>8136</v>
      </c>
      <c r="L281" s="68" t="s">
        <v>6040</v>
      </c>
      <c r="M281" s="68" t="s">
        <v>47</v>
      </c>
      <c r="N281" s="68" t="s">
        <v>630</v>
      </c>
      <c r="O281" s="68" t="s">
        <v>6041</v>
      </c>
      <c r="P281" s="68" t="s">
        <v>8137</v>
      </c>
      <c r="Q281" s="68">
        <v>0</v>
      </c>
      <c r="R281" s="68">
        <v>93401</v>
      </c>
      <c r="S281" s="68" t="s">
        <v>8138</v>
      </c>
      <c r="T281" s="188">
        <v>37970</v>
      </c>
      <c r="U281" s="175">
        <v>6470</v>
      </c>
      <c r="V281" s="186">
        <v>9459588</v>
      </c>
      <c r="W281" s="186">
        <v>87220608</v>
      </c>
      <c r="X281" s="187">
        <v>44469</v>
      </c>
      <c r="Y281" s="80" t="s">
        <v>6489</v>
      </c>
      <c r="Z281" s="80" t="s">
        <v>6490</v>
      </c>
      <c r="AA281" s="175" t="s">
        <v>6588</v>
      </c>
    </row>
    <row r="282" spans="2:27" ht="15.75" customHeight="1" x14ac:dyDescent="0.2">
      <c r="B282" s="68" t="s">
        <v>8132</v>
      </c>
      <c r="C282" s="68">
        <v>716316009</v>
      </c>
      <c r="D282" s="68" t="s">
        <v>1375</v>
      </c>
      <c r="E282" s="68" t="s">
        <v>2087</v>
      </c>
      <c r="F282" s="68" t="s">
        <v>8133</v>
      </c>
      <c r="G282" s="68" t="s">
        <v>2088</v>
      </c>
      <c r="H282" s="68" t="s">
        <v>8134</v>
      </c>
      <c r="I282" s="68" t="s">
        <v>2089</v>
      </c>
      <c r="J282" s="68" t="s">
        <v>8135</v>
      </c>
      <c r="K282" s="68" t="s">
        <v>8136</v>
      </c>
      <c r="L282" s="68" t="s">
        <v>6040</v>
      </c>
      <c r="M282" s="68" t="s">
        <v>47</v>
      </c>
      <c r="N282" s="68" t="s">
        <v>630</v>
      </c>
      <c r="O282" s="68" t="s">
        <v>6041</v>
      </c>
      <c r="P282" s="68" t="s">
        <v>8137</v>
      </c>
      <c r="Q282" s="68">
        <v>0</v>
      </c>
      <c r="R282" s="68">
        <v>93401</v>
      </c>
      <c r="S282" s="68" t="s">
        <v>8138</v>
      </c>
      <c r="T282" s="188">
        <v>37970</v>
      </c>
      <c r="U282" s="175">
        <v>6470</v>
      </c>
      <c r="V282" s="186">
        <v>0</v>
      </c>
      <c r="W282" s="186">
        <v>101169492</v>
      </c>
      <c r="X282" s="187">
        <v>44469</v>
      </c>
      <c r="Y282" s="80" t="s">
        <v>6489</v>
      </c>
      <c r="Z282" s="80" t="s">
        <v>6490</v>
      </c>
      <c r="AA282" s="175" t="s">
        <v>6595</v>
      </c>
    </row>
    <row r="283" spans="2:27" ht="15.75" customHeight="1" x14ac:dyDescent="0.2">
      <c r="B283" s="68" t="s">
        <v>8132</v>
      </c>
      <c r="C283" s="68">
        <v>716316009</v>
      </c>
      <c r="D283" s="68" t="s">
        <v>1375</v>
      </c>
      <c r="E283" s="68" t="s">
        <v>2087</v>
      </c>
      <c r="F283" s="68" t="s">
        <v>8133</v>
      </c>
      <c r="G283" s="68" t="s">
        <v>2088</v>
      </c>
      <c r="H283" s="68" t="s">
        <v>8134</v>
      </c>
      <c r="I283" s="68" t="s">
        <v>2089</v>
      </c>
      <c r="J283" s="68" t="s">
        <v>8135</v>
      </c>
      <c r="K283" s="68" t="s">
        <v>8136</v>
      </c>
      <c r="L283" s="68" t="s">
        <v>6040</v>
      </c>
      <c r="M283" s="68" t="s">
        <v>47</v>
      </c>
      <c r="N283" s="68" t="s">
        <v>630</v>
      </c>
      <c r="O283" s="68" t="s">
        <v>6041</v>
      </c>
      <c r="P283" s="68" t="s">
        <v>8137</v>
      </c>
      <c r="Q283" s="68">
        <v>0</v>
      </c>
      <c r="R283" s="68">
        <v>93401</v>
      </c>
      <c r="S283" s="68" t="s">
        <v>8138</v>
      </c>
      <c r="T283" s="188">
        <v>37970</v>
      </c>
      <c r="U283" s="175">
        <v>6470</v>
      </c>
      <c r="V283" s="186">
        <v>26450393</v>
      </c>
      <c r="W283" s="186">
        <v>249318335</v>
      </c>
      <c r="X283" s="187">
        <v>44469</v>
      </c>
      <c r="Y283" s="80" t="s">
        <v>6489</v>
      </c>
      <c r="Z283" s="80" t="s">
        <v>6490</v>
      </c>
      <c r="AA283" s="175" t="s">
        <v>6543</v>
      </c>
    </row>
    <row r="284" spans="2:27" ht="15.75" customHeight="1" x14ac:dyDescent="0.2">
      <c r="B284" s="68" t="s">
        <v>8132</v>
      </c>
      <c r="C284" s="68">
        <v>716316009</v>
      </c>
      <c r="D284" s="68" t="s">
        <v>1375</v>
      </c>
      <c r="E284" s="68" t="s">
        <v>2087</v>
      </c>
      <c r="F284" s="68" t="s">
        <v>8133</v>
      </c>
      <c r="G284" s="68" t="s">
        <v>2088</v>
      </c>
      <c r="H284" s="68" t="s">
        <v>8134</v>
      </c>
      <c r="I284" s="68" t="s">
        <v>2089</v>
      </c>
      <c r="J284" s="68" t="s">
        <v>8135</v>
      </c>
      <c r="K284" s="68" t="s">
        <v>8136</v>
      </c>
      <c r="L284" s="68" t="s">
        <v>6040</v>
      </c>
      <c r="M284" s="68" t="s">
        <v>47</v>
      </c>
      <c r="N284" s="68" t="s">
        <v>630</v>
      </c>
      <c r="O284" s="68" t="s">
        <v>6041</v>
      </c>
      <c r="P284" s="68" t="s">
        <v>8137</v>
      </c>
      <c r="Q284" s="68">
        <v>0</v>
      </c>
      <c r="R284" s="68">
        <v>93401</v>
      </c>
      <c r="S284" s="68" t="s">
        <v>8138</v>
      </c>
      <c r="T284" s="188">
        <v>37970</v>
      </c>
      <c r="U284" s="175">
        <v>6470</v>
      </c>
      <c r="V284" s="186">
        <v>55200325</v>
      </c>
      <c r="W284" s="186">
        <v>402148429</v>
      </c>
      <c r="X284" s="187">
        <v>44469</v>
      </c>
      <c r="Y284" s="80" t="s">
        <v>6489</v>
      </c>
      <c r="Z284" s="80" t="s">
        <v>6490</v>
      </c>
      <c r="AA284" s="175" t="s">
        <v>6544</v>
      </c>
    </row>
    <row r="285" spans="2:27" ht="15.75" customHeight="1" x14ac:dyDescent="0.2">
      <c r="B285" s="68" t="s">
        <v>8132</v>
      </c>
      <c r="C285" s="68">
        <v>716316009</v>
      </c>
      <c r="D285" s="68" t="s">
        <v>1375</v>
      </c>
      <c r="E285" s="68" t="s">
        <v>2087</v>
      </c>
      <c r="F285" s="68" t="s">
        <v>8133</v>
      </c>
      <c r="G285" s="68" t="s">
        <v>2088</v>
      </c>
      <c r="H285" s="68" t="s">
        <v>8134</v>
      </c>
      <c r="I285" s="68" t="s">
        <v>2089</v>
      </c>
      <c r="J285" s="68" t="s">
        <v>8135</v>
      </c>
      <c r="K285" s="68" t="s">
        <v>8136</v>
      </c>
      <c r="L285" s="68" t="s">
        <v>6040</v>
      </c>
      <c r="M285" s="68" t="s">
        <v>47</v>
      </c>
      <c r="N285" s="68" t="s">
        <v>630</v>
      </c>
      <c r="O285" s="68" t="s">
        <v>6041</v>
      </c>
      <c r="P285" s="68" t="s">
        <v>8137</v>
      </c>
      <c r="Q285" s="68">
        <v>0</v>
      </c>
      <c r="R285" s="68">
        <v>93401</v>
      </c>
      <c r="S285" s="68" t="s">
        <v>8138</v>
      </c>
      <c r="T285" s="188">
        <v>37970</v>
      </c>
      <c r="U285" s="175">
        <v>6470</v>
      </c>
      <c r="V285" s="186">
        <v>50020377</v>
      </c>
      <c r="W285" s="186">
        <v>528913592</v>
      </c>
      <c r="X285" s="187">
        <v>44469</v>
      </c>
      <c r="Y285" s="80" t="s">
        <v>6489</v>
      </c>
      <c r="Z285" s="80" t="s">
        <v>6490</v>
      </c>
      <c r="AA285" s="175" t="s">
        <v>6514</v>
      </c>
    </row>
    <row r="286" spans="2:27" ht="15.75" customHeight="1" x14ac:dyDescent="0.2">
      <c r="B286" s="68" t="s">
        <v>8132</v>
      </c>
      <c r="C286" s="68">
        <v>716316009</v>
      </c>
      <c r="D286" s="68" t="s">
        <v>1375</v>
      </c>
      <c r="E286" s="68" t="s">
        <v>2087</v>
      </c>
      <c r="F286" s="68" t="s">
        <v>8133</v>
      </c>
      <c r="G286" s="68" t="s">
        <v>2088</v>
      </c>
      <c r="H286" s="68" t="s">
        <v>8134</v>
      </c>
      <c r="I286" s="68" t="s">
        <v>2089</v>
      </c>
      <c r="J286" s="68" t="s">
        <v>8135</v>
      </c>
      <c r="K286" s="68" t="s">
        <v>8136</v>
      </c>
      <c r="L286" s="68" t="s">
        <v>6040</v>
      </c>
      <c r="M286" s="68" t="s">
        <v>47</v>
      </c>
      <c r="N286" s="68" t="s">
        <v>630</v>
      </c>
      <c r="O286" s="68" t="s">
        <v>6041</v>
      </c>
      <c r="P286" s="68" t="s">
        <v>8137</v>
      </c>
      <c r="Q286" s="68">
        <v>0</v>
      </c>
      <c r="R286" s="68">
        <v>93401</v>
      </c>
      <c r="S286" s="68" t="s">
        <v>8138</v>
      </c>
      <c r="T286" s="188">
        <v>37970</v>
      </c>
      <c r="U286" s="175">
        <v>6470</v>
      </c>
      <c r="V286" s="186">
        <v>8016600</v>
      </c>
      <c r="W286" s="186">
        <v>69103092</v>
      </c>
      <c r="X286" s="187">
        <v>44469</v>
      </c>
      <c r="Y286" s="80" t="s">
        <v>6489</v>
      </c>
      <c r="Z286" s="80" t="s">
        <v>6490</v>
      </c>
      <c r="AA286" s="175" t="s">
        <v>6498</v>
      </c>
    </row>
    <row r="287" spans="2:27" ht="15.75" customHeight="1" x14ac:dyDescent="0.2">
      <c r="B287" s="68" t="s">
        <v>8127</v>
      </c>
      <c r="C287" s="68">
        <v>716569004</v>
      </c>
      <c r="D287" s="68" t="s">
        <v>1375</v>
      </c>
      <c r="E287" s="68" t="s">
        <v>2072</v>
      </c>
      <c r="F287" s="68" t="s">
        <v>8934</v>
      </c>
      <c r="G287" s="68" t="s">
        <v>2073</v>
      </c>
      <c r="H287" s="68" t="s">
        <v>8129</v>
      </c>
      <c r="I287" s="68" t="s">
        <v>2074</v>
      </c>
      <c r="J287" s="68" t="s">
        <v>6064</v>
      </c>
      <c r="K287" s="68" t="s">
        <v>2075</v>
      </c>
      <c r="L287" s="68" t="s">
        <v>2076</v>
      </c>
      <c r="M287" s="68" t="s">
        <v>47</v>
      </c>
      <c r="N287" s="68" t="s">
        <v>1974</v>
      </c>
      <c r="O287" s="68" t="s">
        <v>6062</v>
      </c>
      <c r="P287" s="68" t="s">
        <v>6063</v>
      </c>
      <c r="Q287" s="68">
        <v>0</v>
      </c>
      <c r="R287" s="68">
        <v>93105</v>
      </c>
      <c r="S287" s="68" t="s">
        <v>8130</v>
      </c>
      <c r="T287" s="188">
        <v>37970</v>
      </c>
      <c r="U287" s="175">
        <v>6560</v>
      </c>
      <c r="V287" s="186">
        <v>28469357</v>
      </c>
      <c r="W287" s="186">
        <v>299319337</v>
      </c>
      <c r="X287" s="187">
        <v>44469</v>
      </c>
      <c r="Y287" s="80" t="s">
        <v>6489</v>
      </c>
      <c r="Z287" s="80" t="s">
        <v>6490</v>
      </c>
      <c r="AA287" s="175" t="s">
        <v>7478</v>
      </c>
    </row>
    <row r="288" spans="2:27" ht="15.75" customHeight="1" x14ac:dyDescent="0.2">
      <c r="B288" s="68" t="s">
        <v>7729</v>
      </c>
      <c r="C288" s="68">
        <v>717150007</v>
      </c>
      <c r="D288" s="68" t="s">
        <v>72</v>
      </c>
      <c r="E288" s="68" t="s">
        <v>735</v>
      </c>
      <c r="F288" s="68" t="s">
        <v>7730</v>
      </c>
      <c r="G288" s="68" t="s">
        <v>736</v>
      </c>
      <c r="H288" s="68" t="s">
        <v>7731</v>
      </c>
      <c r="I288" s="68" t="s">
        <v>737</v>
      </c>
      <c r="J288" s="68" t="s">
        <v>5562</v>
      </c>
      <c r="K288" s="68" t="s">
        <v>7732</v>
      </c>
      <c r="L288" s="68" t="s">
        <v>738</v>
      </c>
      <c r="M288" s="68" t="s">
        <v>47</v>
      </c>
      <c r="N288" s="68" t="s">
        <v>739</v>
      </c>
      <c r="O288" s="68" t="s">
        <v>5563</v>
      </c>
      <c r="P288" s="68">
        <v>0</v>
      </c>
      <c r="Q288" s="68">
        <v>0</v>
      </c>
      <c r="R288" s="68" t="s">
        <v>368</v>
      </c>
      <c r="S288" s="68" t="s">
        <v>7733</v>
      </c>
      <c r="T288" s="188">
        <v>37970</v>
      </c>
      <c r="U288" s="175">
        <v>6570</v>
      </c>
      <c r="V288" s="186">
        <v>0</v>
      </c>
      <c r="W288" s="186">
        <v>3053204</v>
      </c>
      <c r="X288" s="187">
        <v>44469</v>
      </c>
      <c r="Y288" s="80" t="s">
        <v>6489</v>
      </c>
      <c r="Z288" s="80" t="s">
        <v>6490</v>
      </c>
      <c r="AA288" s="175" t="s">
        <v>7466</v>
      </c>
    </row>
    <row r="289" spans="2:27" ht="15.75" customHeight="1" x14ac:dyDescent="0.2">
      <c r="B289" s="68" t="s">
        <v>7729</v>
      </c>
      <c r="C289" s="68">
        <v>717150007</v>
      </c>
      <c r="D289" s="68" t="s">
        <v>72</v>
      </c>
      <c r="E289" s="68" t="s">
        <v>735</v>
      </c>
      <c r="F289" s="68" t="s">
        <v>7730</v>
      </c>
      <c r="G289" s="68" t="s">
        <v>736</v>
      </c>
      <c r="H289" s="68" t="s">
        <v>7731</v>
      </c>
      <c r="I289" s="68" t="s">
        <v>737</v>
      </c>
      <c r="J289" s="68" t="s">
        <v>5562</v>
      </c>
      <c r="K289" s="68" t="s">
        <v>7732</v>
      </c>
      <c r="L289" s="68" t="s">
        <v>738</v>
      </c>
      <c r="M289" s="68" t="s">
        <v>47</v>
      </c>
      <c r="N289" s="68" t="s">
        <v>739</v>
      </c>
      <c r="O289" s="68" t="s">
        <v>5563</v>
      </c>
      <c r="P289" s="68">
        <v>0</v>
      </c>
      <c r="Q289" s="68">
        <v>0</v>
      </c>
      <c r="R289" s="68" t="s">
        <v>368</v>
      </c>
      <c r="S289" s="68" t="s">
        <v>7733</v>
      </c>
      <c r="T289" s="188">
        <v>37970</v>
      </c>
      <c r="U289" s="175">
        <v>6570</v>
      </c>
      <c r="V289" s="186">
        <v>107086604</v>
      </c>
      <c r="W289" s="186">
        <v>735915280</v>
      </c>
      <c r="X289" s="187">
        <v>44469</v>
      </c>
      <c r="Y289" s="80" t="s">
        <v>6489</v>
      </c>
      <c r="Z289" s="80" t="s">
        <v>6490</v>
      </c>
      <c r="AA289" s="175" t="s">
        <v>6618</v>
      </c>
    </row>
    <row r="290" spans="2:27" ht="15.75" customHeight="1" x14ac:dyDescent="0.2">
      <c r="B290" s="68" t="s">
        <v>7729</v>
      </c>
      <c r="C290" s="68">
        <v>717150007</v>
      </c>
      <c r="D290" s="68" t="s">
        <v>72</v>
      </c>
      <c r="E290" s="68" t="s">
        <v>735</v>
      </c>
      <c r="F290" s="68" t="s">
        <v>7730</v>
      </c>
      <c r="G290" s="68" t="s">
        <v>736</v>
      </c>
      <c r="H290" s="68" t="s">
        <v>7731</v>
      </c>
      <c r="I290" s="68" t="s">
        <v>737</v>
      </c>
      <c r="J290" s="68" t="s">
        <v>5562</v>
      </c>
      <c r="K290" s="68" t="s">
        <v>7732</v>
      </c>
      <c r="L290" s="68" t="s">
        <v>738</v>
      </c>
      <c r="M290" s="68" t="s">
        <v>47</v>
      </c>
      <c r="N290" s="68" t="s">
        <v>739</v>
      </c>
      <c r="O290" s="68" t="s">
        <v>5563</v>
      </c>
      <c r="P290" s="68">
        <v>0</v>
      </c>
      <c r="Q290" s="68">
        <v>0</v>
      </c>
      <c r="R290" s="68" t="s">
        <v>368</v>
      </c>
      <c r="S290" s="68" t="s">
        <v>7733</v>
      </c>
      <c r="T290" s="188">
        <v>37970</v>
      </c>
      <c r="U290" s="175">
        <v>6570</v>
      </c>
      <c r="V290" s="186">
        <v>104824029</v>
      </c>
      <c r="W290" s="186">
        <v>598528498</v>
      </c>
      <c r="X290" s="187">
        <v>44469</v>
      </c>
      <c r="Y290" s="80" t="s">
        <v>6489</v>
      </c>
      <c r="Z290" s="80" t="s">
        <v>6490</v>
      </c>
      <c r="AA290" s="175" t="s">
        <v>6619</v>
      </c>
    </row>
    <row r="291" spans="2:27" ht="15.75" customHeight="1" x14ac:dyDescent="0.2">
      <c r="B291" s="68" t="s">
        <v>7729</v>
      </c>
      <c r="C291" s="68">
        <v>717150007</v>
      </c>
      <c r="D291" s="68" t="s">
        <v>72</v>
      </c>
      <c r="E291" s="68" t="s">
        <v>735</v>
      </c>
      <c r="F291" s="68" t="s">
        <v>7730</v>
      </c>
      <c r="G291" s="68" t="s">
        <v>736</v>
      </c>
      <c r="H291" s="68" t="s">
        <v>7731</v>
      </c>
      <c r="I291" s="68" t="s">
        <v>737</v>
      </c>
      <c r="J291" s="68" t="s">
        <v>5562</v>
      </c>
      <c r="K291" s="68" t="s">
        <v>7732</v>
      </c>
      <c r="L291" s="68" t="s">
        <v>738</v>
      </c>
      <c r="M291" s="68" t="s">
        <v>47</v>
      </c>
      <c r="N291" s="68" t="s">
        <v>739</v>
      </c>
      <c r="O291" s="68" t="s">
        <v>5563</v>
      </c>
      <c r="P291" s="68">
        <v>0</v>
      </c>
      <c r="Q291" s="68">
        <v>0</v>
      </c>
      <c r="R291" s="68" t="s">
        <v>368</v>
      </c>
      <c r="S291" s="68" t="s">
        <v>7733</v>
      </c>
      <c r="T291" s="188">
        <v>37970</v>
      </c>
      <c r="U291" s="175">
        <v>6570</v>
      </c>
      <c r="V291" s="186">
        <v>6092616</v>
      </c>
      <c r="W291" s="186">
        <v>33326610</v>
      </c>
      <c r="X291" s="187">
        <v>44469</v>
      </c>
      <c r="Y291" s="80" t="s">
        <v>6489</v>
      </c>
      <c r="Z291" s="80" t="s">
        <v>6490</v>
      </c>
      <c r="AA291" s="175" t="s">
        <v>6560</v>
      </c>
    </row>
    <row r="292" spans="2:27" ht="15.75" customHeight="1" x14ac:dyDescent="0.2">
      <c r="B292" s="68" t="s">
        <v>7729</v>
      </c>
      <c r="C292" s="68">
        <v>717150007</v>
      </c>
      <c r="D292" s="68" t="s">
        <v>72</v>
      </c>
      <c r="E292" s="68" t="s">
        <v>735</v>
      </c>
      <c r="F292" s="68" t="s">
        <v>7730</v>
      </c>
      <c r="G292" s="68" t="s">
        <v>736</v>
      </c>
      <c r="H292" s="68" t="s">
        <v>7731</v>
      </c>
      <c r="I292" s="68" t="s">
        <v>737</v>
      </c>
      <c r="J292" s="68" t="s">
        <v>5562</v>
      </c>
      <c r="K292" s="68" t="s">
        <v>7732</v>
      </c>
      <c r="L292" s="68" t="s">
        <v>738</v>
      </c>
      <c r="M292" s="68" t="s">
        <v>47</v>
      </c>
      <c r="N292" s="68" t="s">
        <v>739</v>
      </c>
      <c r="O292" s="68" t="s">
        <v>5563</v>
      </c>
      <c r="P292" s="68">
        <v>0</v>
      </c>
      <c r="Q292" s="68">
        <v>0</v>
      </c>
      <c r="R292" s="68" t="s">
        <v>368</v>
      </c>
      <c r="S292" s="68" t="s">
        <v>7733</v>
      </c>
      <c r="T292" s="188">
        <v>37970</v>
      </c>
      <c r="U292" s="175">
        <v>6570</v>
      </c>
      <c r="V292" s="186">
        <v>4064365</v>
      </c>
      <c r="W292" s="186">
        <v>34538077</v>
      </c>
      <c r="X292" s="187">
        <v>44469</v>
      </c>
      <c r="Y292" s="80" t="s">
        <v>6489</v>
      </c>
      <c r="Z292" s="80" t="s">
        <v>6490</v>
      </c>
      <c r="AA292" s="175" t="s">
        <v>6517</v>
      </c>
    </row>
    <row r="293" spans="2:27" ht="15.75" customHeight="1" x14ac:dyDescent="0.2">
      <c r="B293" s="68" t="s">
        <v>7729</v>
      </c>
      <c r="C293" s="68">
        <v>717150007</v>
      </c>
      <c r="D293" s="68" t="s">
        <v>72</v>
      </c>
      <c r="E293" s="68" t="s">
        <v>735</v>
      </c>
      <c r="F293" s="68" t="s">
        <v>7730</v>
      </c>
      <c r="G293" s="68" t="s">
        <v>736</v>
      </c>
      <c r="H293" s="68" t="s">
        <v>7731</v>
      </c>
      <c r="I293" s="68" t="s">
        <v>737</v>
      </c>
      <c r="J293" s="68" t="s">
        <v>5562</v>
      </c>
      <c r="K293" s="68" t="s">
        <v>7732</v>
      </c>
      <c r="L293" s="68" t="s">
        <v>738</v>
      </c>
      <c r="M293" s="68" t="s">
        <v>47</v>
      </c>
      <c r="N293" s="68" t="s">
        <v>739</v>
      </c>
      <c r="O293" s="68" t="s">
        <v>5563</v>
      </c>
      <c r="P293" s="68">
        <v>0</v>
      </c>
      <c r="Q293" s="68">
        <v>0</v>
      </c>
      <c r="R293" s="68" t="s">
        <v>368</v>
      </c>
      <c r="S293" s="68" t="s">
        <v>7733</v>
      </c>
      <c r="T293" s="188">
        <v>37970</v>
      </c>
      <c r="U293" s="175">
        <v>6570</v>
      </c>
      <c r="V293" s="186">
        <v>12880349</v>
      </c>
      <c r="W293" s="186">
        <v>120997228</v>
      </c>
      <c r="X293" s="187">
        <v>44469</v>
      </c>
      <c r="Y293" s="80" t="s">
        <v>6489</v>
      </c>
      <c r="Z293" s="80" t="s">
        <v>6490</v>
      </c>
      <c r="AA293" s="175" t="s">
        <v>6620</v>
      </c>
    </row>
    <row r="294" spans="2:27" ht="15.75" customHeight="1" x14ac:dyDescent="0.2">
      <c r="B294" s="68" t="s">
        <v>7729</v>
      </c>
      <c r="C294" s="68">
        <v>717150007</v>
      </c>
      <c r="D294" s="68" t="s">
        <v>72</v>
      </c>
      <c r="E294" s="68" t="s">
        <v>735</v>
      </c>
      <c r="F294" s="68" t="s">
        <v>7730</v>
      </c>
      <c r="G294" s="68" t="s">
        <v>736</v>
      </c>
      <c r="H294" s="68" t="s">
        <v>7731</v>
      </c>
      <c r="I294" s="68" t="s">
        <v>737</v>
      </c>
      <c r="J294" s="68" t="s">
        <v>5562</v>
      </c>
      <c r="K294" s="68" t="s">
        <v>7732</v>
      </c>
      <c r="L294" s="68" t="s">
        <v>738</v>
      </c>
      <c r="M294" s="68" t="s">
        <v>47</v>
      </c>
      <c r="N294" s="68" t="s">
        <v>739</v>
      </c>
      <c r="O294" s="68" t="s">
        <v>5563</v>
      </c>
      <c r="P294" s="68">
        <v>0</v>
      </c>
      <c r="Q294" s="68">
        <v>0</v>
      </c>
      <c r="R294" s="68" t="s">
        <v>368</v>
      </c>
      <c r="S294" s="68" t="s">
        <v>7733</v>
      </c>
      <c r="T294" s="188">
        <v>37970</v>
      </c>
      <c r="U294" s="175">
        <v>6570</v>
      </c>
      <c r="V294" s="186">
        <v>31042862</v>
      </c>
      <c r="W294" s="186">
        <v>365763291</v>
      </c>
      <c r="X294" s="187">
        <v>44469</v>
      </c>
      <c r="Y294" s="80" t="s">
        <v>6489</v>
      </c>
      <c r="Z294" s="80" t="s">
        <v>6490</v>
      </c>
      <c r="AA294" s="175" t="s">
        <v>148</v>
      </c>
    </row>
    <row r="295" spans="2:27" ht="15.75" customHeight="1" x14ac:dyDescent="0.2">
      <c r="B295" s="68" t="s">
        <v>7729</v>
      </c>
      <c r="C295" s="68">
        <v>717150007</v>
      </c>
      <c r="D295" s="68" t="s">
        <v>72</v>
      </c>
      <c r="E295" s="68" t="s">
        <v>735</v>
      </c>
      <c r="F295" s="68" t="s">
        <v>7730</v>
      </c>
      <c r="G295" s="68" t="s">
        <v>736</v>
      </c>
      <c r="H295" s="68" t="s">
        <v>7731</v>
      </c>
      <c r="I295" s="68" t="s">
        <v>737</v>
      </c>
      <c r="J295" s="68" t="s">
        <v>5562</v>
      </c>
      <c r="K295" s="68" t="s">
        <v>7732</v>
      </c>
      <c r="L295" s="68" t="s">
        <v>738</v>
      </c>
      <c r="M295" s="68" t="s">
        <v>47</v>
      </c>
      <c r="N295" s="68" t="s">
        <v>739</v>
      </c>
      <c r="O295" s="68" t="s">
        <v>5563</v>
      </c>
      <c r="P295" s="68">
        <v>0</v>
      </c>
      <c r="Q295" s="68">
        <v>0</v>
      </c>
      <c r="R295" s="68" t="s">
        <v>368</v>
      </c>
      <c r="S295" s="68" t="s">
        <v>7733</v>
      </c>
      <c r="T295" s="188">
        <v>37970</v>
      </c>
      <c r="U295" s="175">
        <v>6570</v>
      </c>
      <c r="V295" s="186">
        <v>0</v>
      </c>
      <c r="W295" s="186">
        <v>31331004</v>
      </c>
      <c r="X295" s="187">
        <v>44469</v>
      </c>
      <c r="Y295" s="80" t="s">
        <v>6489</v>
      </c>
      <c r="Z295" s="80" t="s">
        <v>6490</v>
      </c>
      <c r="AA295" s="175" t="s">
        <v>6565</v>
      </c>
    </row>
    <row r="296" spans="2:27" ht="15.75" customHeight="1" x14ac:dyDescent="0.2">
      <c r="B296" s="68" t="s">
        <v>7729</v>
      </c>
      <c r="C296" s="68">
        <v>717150007</v>
      </c>
      <c r="D296" s="68" t="s">
        <v>72</v>
      </c>
      <c r="E296" s="68" t="s">
        <v>735</v>
      </c>
      <c r="F296" s="68" t="s">
        <v>7730</v>
      </c>
      <c r="G296" s="68" t="s">
        <v>736</v>
      </c>
      <c r="H296" s="68" t="s">
        <v>7731</v>
      </c>
      <c r="I296" s="68" t="s">
        <v>737</v>
      </c>
      <c r="J296" s="68" t="s">
        <v>5562</v>
      </c>
      <c r="K296" s="68" t="s">
        <v>7732</v>
      </c>
      <c r="L296" s="68" t="s">
        <v>738</v>
      </c>
      <c r="M296" s="68" t="s">
        <v>47</v>
      </c>
      <c r="N296" s="68" t="s">
        <v>739</v>
      </c>
      <c r="O296" s="68" t="s">
        <v>5563</v>
      </c>
      <c r="P296" s="68">
        <v>0</v>
      </c>
      <c r="Q296" s="68">
        <v>0</v>
      </c>
      <c r="R296" s="68" t="s">
        <v>368</v>
      </c>
      <c r="S296" s="68" t="s">
        <v>7733</v>
      </c>
      <c r="T296" s="188">
        <v>37970</v>
      </c>
      <c r="U296" s="175">
        <v>6570</v>
      </c>
      <c r="V296" s="186">
        <v>8978592</v>
      </c>
      <c r="W296" s="186">
        <v>89304924</v>
      </c>
      <c r="X296" s="187">
        <v>44469</v>
      </c>
      <c r="Y296" s="80" t="s">
        <v>6489</v>
      </c>
      <c r="Z296" s="80" t="s">
        <v>6490</v>
      </c>
      <c r="AA296" s="175" t="s">
        <v>6500</v>
      </c>
    </row>
    <row r="297" spans="2:27" ht="15.75" customHeight="1" x14ac:dyDescent="0.2">
      <c r="B297" s="68" t="s">
        <v>7729</v>
      </c>
      <c r="C297" s="68">
        <v>717150007</v>
      </c>
      <c r="D297" s="68" t="s">
        <v>72</v>
      </c>
      <c r="E297" s="68" t="s">
        <v>735</v>
      </c>
      <c r="F297" s="68" t="s">
        <v>7730</v>
      </c>
      <c r="G297" s="68" t="s">
        <v>736</v>
      </c>
      <c r="H297" s="68" t="s">
        <v>7731</v>
      </c>
      <c r="I297" s="68" t="s">
        <v>737</v>
      </c>
      <c r="J297" s="68" t="s">
        <v>5562</v>
      </c>
      <c r="K297" s="68" t="s">
        <v>7732</v>
      </c>
      <c r="L297" s="68" t="s">
        <v>738</v>
      </c>
      <c r="M297" s="68" t="s">
        <v>47</v>
      </c>
      <c r="N297" s="68" t="s">
        <v>739</v>
      </c>
      <c r="O297" s="68" t="s">
        <v>5563</v>
      </c>
      <c r="P297" s="68">
        <v>0</v>
      </c>
      <c r="Q297" s="68">
        <v>0</v>
      </c>
      <c r="R297" s="68" t="s">
        <v>368</v>
      </c>
      <c r="S297" s="68" t="s">
        <v>7733</v>
      </c>
      <c r="T297" s="188">
        <v>37970</v>
      </c>
      <c r="U297" s="175">
        <v>6570</v>
      </c>
      <c r="V297" s="186">
        <v>50203156</v>
      </c>
      <c r="W297" s="186">
        <v>612598781</v>
      </c>
      <c r="X297" s="187">
        <v>44469</v>
      </c>
      <c r="Y297" s="80" t="s">
        <v>6489</v>
      </c>
      <c r="Z297" s="80" t="s">
        <v>6490</v>
      </c>
      <c r="AA297" s="175" t="s">
        <v>6561</v>
      </c>
    </row>
    <row r="298" spans="2:27" ht="15.75" customHeight="1" x14ac:dyDescent="0.2">
      <c r="B298" s="68" t="s">
        <v>7729</v>
      </c>
      <c r="C298" s="68">
        <v>717150007</v>
      </c>
      <c r="D298" s="68" t="s">
        <v>72</v>
      </c>
      <c r="E298" s="68" t="s">
        <v>735</v>
      </c>
      <c r="F298" s="68" t="s">
        <v>7730</v>
      </c>
      <c r="G298" s="68" t="s">
        <v>736</v>
      </c>
      <c r="H298" s="68" t="s">
        <v>7731</v>
      </c>
      <c r="I298" s="68" t="s">
        <v>737</v>
      </c>
      <c r="J298" s="68" t="s">
        <v>5562</v>
      </c>
      <c r="K298" s="68" t="s">
        <v>7732</v>
      </c>
      <c r="L298" s="68" t="s">
        <v>738</v>
      </c>
      <c r="M298" s="68" t="s">
        <v>47</v>
      </c>
      <c r="N298" s="68" t="s">
        <v>739</v>
      </c>
      <c r="O298" s="68" t="s">
        <v>5563</v>
      </c>
      <c r="P298" s="68">
        <v>0</v>
      </c>
      <c r="Q298" s="68">
        <v>0</v>
      </c>
      <c r="R298" s="68" t="s">
        <v>368</v>
      </c>
      <c r="S298" s="68" t="s">
        <v>7733</v>
      </c>
      <c r="T298" s="188">
        <v>37970</v>
      </c>
      <c r="U298" s="175">
        <v>6570</v>
      </c>
      <c r="V298" s="186">
        <v>5186389</v>
      </c>
      <c r="W298" s="186">
        <v>88994649</v>
      </c>
      <c r="X298" s="187">
        <v>44469</v>
      </c>
      <c r="Y298" s="80" t="s">
        <v>6489</v>
      </c>
      <c r="Z298" s="80" t="s">
        <v>6490</v>
      </c>
      <c r="AA298" s="175" t="s">
        <v>6501</v>
      </c>
    </row>
    <row r="299" spans="2:27" ht="15.75" customHeight="1" x14ac:dyDescent="0.2">
      <c r="B299" s="68" t="s">
        <v>7729</v>
      </c>
      <c r="C299" s="68">
        <v>717150007</v>
      </c>
      <c r="D299" s="68" t="s">
        <v>72</v>
      </c>
      <c r="E299" s="68" t="s">
        <v>735</v>
      </c>
      <c r="F299" s="68" t="s">
        <v>7730</v>
      </c>
      <c r="G299" s="68" t="s">
        <v>736</v>
      </c>
      <c r="H299" s="68" t="s">
        <v>7731</v>
      </c>
      <c r="I299" s="68" t="s">
        <v>737</v>
      </c>
      <c r="J299" s="68" t="s">
        <v>5562</v>
      </c>
      <c r="K299" s="68" t="s">
        <v>7732</v>
      </c>
      <c r="L299" s="68" t="s">
        <v>738</v>
      </c>
      <c r="M299" s="68" t="s">
        <v>47</v>
      </c>
      <c r="N299" s="68" t="s">
        <v>739</v>
      </c>
      <c r="O299" s="68" t="s">
        <v>5563</v>
      </c>
      <c r="P299" s="68">
        <v>0</v>
      </c>
      <c r="Q299" s="68">
        <v>0</v>
      </c>
      <c r="R299" s="68" t="s">
        <v>368</v>
      </c>
      <c r="S299" s="68" t="s">
        <v>7733</v>
      </c>
      <c r="T299" s="188">
        <v>37970</v>
      </c>
      <c r="U299" s="175">
        <v>6570</v>
      </c>
      <c r="V299" s="186">
        <v>28696221</v>
      </c>
      <c r="W299" s="186">
        <v>254062076</v>
      </c>
      <c r="X299" s="187">
        <v>44469</v>
      </c>
      <c r="Y299" s="80" t="s">
        <v>6489</v>
      </c>
      <c r="Z299" s="80" t="s">
        <v>6490</v>
      </c>
      <c r="AA299" s="175" t="s">
        <v>6521</v>
      </c>
    </row>
    <row r="300" spans="2:27" ht="15.75" customHeight="1" x14ac:dyDescent="0.2">
      <c r="B300" s="68" t="s">
        <v>7729</v>
      </c>
      <c r="C300" s="68">
        <v>717150007</v>
      </c>
      <c r="D300" s="68" t="s">
        <v>72</v>
      </c>
      <c r="E300" s="68" t="s">
        <v>735</v>
      </c>
      <c r="F300" s="68" t="s">
        <v>7730</v>
      </c>
      <c r="G300" s="68" t="s">
        <v>736</v>
      </c>
      <c r="H300" s="68" t="s">
        <v>7731</v>
      </c>
      <c r="I300" s="68" t="s">
        <v>737</v>
      </c>
      <c r="J300" s="68" t="s">
        <v>5562</v>
      </c>
      <c r="K300" s="68" t="s">
        <v>7732</v>
      </c>
      <c r="L300" s="68" t="s">
        <v>738</v>
      </c>
      <c r="M300" s="68" t="s">
        <v>47</v>
      </c>
      <c r="N300" s="68" t="s">
        <v>739</v>
      </c>
      <c r="O300" s="68" t="s">
        <v>5563</v>
      </c>
      <c r="P300" s="68">
        <v>0</v>
      </c>
      <c r="Q300" s="68">
        <v>0</v>
      </c>
      <c r="R300" s="68" t="s">
        <v>368</v>
      </c>
      <c r="S300" s="68" t="s">
        <v>7733</v>
      </c>
      <c r="T300" s="188">
        <v>37970</v>
      </c>
      <c r="U300" s="175">
        <v>6570</v>
      </c>
      <c r="V300" s="186">
        <v>38077674</v>
      </c>
      <c r="W300" s="186">
        <v>521694752</v>
      </c>
      <c r="X300" s="187">
        <v>44469</v>
      </c>
      <c r="Y300" s="80" t="s">
        <v>6489</v>
      </c>
      <c r="Z300" s="80" t="s">
        <v>6490</v>
      </c>
      <c r="AA300" s="175" t="s">
        <v>7199</v>
      </c>
    </row>
    <row r="301" spans="2:27" ht="15.75" customHeight="1" x14ac:dyDescent="0.2">
      <c r="B301" s="68" t="s">
        <v>7729</v>
      </c>
      <c r="C301" s="68">
        <v>717150007</v>
      </c>
      <c r="D301" s="68" t="s">
        <v>72</v>
      </c>
      <c r="E301" s="68" t="s">
        <v>735</v>
      </c>
      <c r="F301" s="68" t="s">
        <v>7730</v>
      </c>
      <c r="G301" s="68" t="s">
        <v>736</v>
      </c>
      <c r="H301" s="68" t="s">
        <v>7731</v>
      </c>
      <c r="I301" s="68" t="s">
        <v>737</v>
      </c>
      <c r="J301" s="68" t="s">
        <v>5562</v>
      </c>
      <c r="K301" s="68" t="s">
        <v>7732</v>
      </c>
      <c r="L301" s="68" t="s">
        <v>738</v>
      </c>
      <c r="M301" s="68" t="s">
        <v>47</v>
      </c>
      <c r="N301" s="68" t="s">
        <v>739</v>
      </c>
      <c r="O301" s="68" t="s">
        <v>5563</v>
      </c>
      <c r="P301" s="68">
        <v>0</v>
      </c>
      <c r="Q301" s="68">
        <v>0</v>
      </c>
      <c r="R301" s="68" t="s">
        <v>368</v>
      </c>
      <c r="S301" s="68" t="s">
        <v>7733</v>
      </c>
      <c r="T301" s="188">
        <v>37970</v>
      </c>
      <c r="U301" s="175">
        <v>6570</v>
      </c>
      <c r="V301" s="186">
        <v>0</v>
      </c>
      <c r="W301" s="186">
        <v>14390208</v>
      </c>
      <c r="X301" s="187">
        <v>44469</v>
      </c>
      <c r="Y301" s="80" t="s">
        <v>6489</v>
      </c>
      <c r="Z301" s="80" t="s">
        <v>6490</v>
      </c>
      <c r="AA301" s="175" t="s">
        <v>6556</v>
      </c>
    </row>
    <row r="302" spans="2:27" ht="15.75" customHeight="1" x14ac:dyDescent="0.2">
      <c r="B302" s="68" t="s">
        <v>7729</v>
      </c>
      <c r="C302" s="68">
        <v>717150007</v>
      </c>
      <c r="D302" s="68" t="s">
        <v>72</v>
      </c>
      <c r="E302" s="68" t="s">
        <v>735</v>
      </c>
      <c r="F302" s="68" t="s">
        <v>7730</v>
      </c>
      <c r="G302" s="68" t="s">
        <v>736</v>
      </c>
      <c r="H302" s="68" t="s">
        <v>7731</v>
      </c>
      <c r="I302" s="68" t="s">
        <v>737</v>
      </c>
      <c r="J302" s="68" t="s">
        <v>5562</v>
      </c>
      <c r="K302" s="68" t="s">
        <v>7732</v>
      </c>
      <c r="L302" s="68" t="s">
        <v>738</v>
      </c>
      <c r="M302" s="68" t="s">
        <v>47</v>
      </c>
      <c r="N302" s="68" t="s">
        <v>739</v>
      </c>
      <c r="O302" s="68" t="s">
        <v>5563</v>
      </c>
      <c r="P302" s="68">
        <v>0</v>
      </c>
      <c r="Q302" s="68">
        <v>0</v>
      </c>
      <c r="R302" s="68" t="s">
        <v>368</v>
      </c>
      <c r="S302" s="68" t="s">
        <v>7733</v>
      </c>
      <c r="T302" s="188">
        <v>37970</v>
      </c>
      <c r="U302" s="175">
        <v>6570</v>
      </c>
      <c r="V302" s="186">
        <v>28492892</v>
      </c>
      <c r="W302" s="186">
        <v>28492892</v>
      </c>
      <c r="X302" s="187">
        <v>44469</v>
      </c>
      <c r="Y302" s="80" t="s">
        <v>6489</v>
      </c>
      <c r="Z302" s="80" t="s">
        <v>6490</v>
      </c>
      <c r="AA302" s="175" t="s">
        <v>6572</v>
      </c>
    </row>
    <row r="303" spans="2:27" ht="15.75" customHeight="1" x14ac:dyDescent="0.2">
      <c r="B303" s="68" t="s">
        <v>7729</v>
      </c>
      <c r="C303" s="68">
        <v>717150007</v>
      </c>
      <c r="D303" s="68" t="s">
        <v>72</v>
      </c>
      <c r="E303" s="68" t="s">
        <v>735</v>
      </c>
      <c r="F303" s="68" t="s">
        <v>7730</v>
      </c>
      <c r="G303" s="68" t="s">
        <v>736</v>
      </c>
      <c r="H303" s="68" t="s">
        <v>7731</v>
      </c>
      <c r="I303" s="68" t="s">
        <v>737</v>
      </c>
      <c r="J303" s="68" t="s">
        <v>5562</v>
      </c>
      <c r="K303" s="68" t="s">
        <v>7732</v>
      </c>
      <c r="L303" s="68" t="s">
        <v>738</v>
      </c>
      <c r="M303" s="68" t="s">
        <v>47</v>
      </c>
      <c r="N303" s="68" t="s">
        <v>739</v>
      </c>
      <c r="O303" s="68" t="s">
        <v>5563</v>
      </c>
      <c r="P303" s="68">
        <v>0</v>
      </c>
      <c r="Q303" s="68">
        <v>0</v>
      </c>
      <c r="R303" s="68" t="s">
        <v>368</v>
      </c>
      <c r="S303" s="68" t="s">
        <v>7733</v>
      </c>
      <c r="T303" s="188">
        <v>37970</v>
      </c>
      <c r="U303" s="175">
        <v>6570</v>
      </c>
      <c r="V303" s="186">
        <v>0</v>
      </c>
      <c r="W303" s="186">
        <v>20312168</v>
      </c>
      <c r="X303" s="187">
        <v>44469</v>
      </c>
      <c r="Y303" s="80" t="s">
        <v>6489</v>
      </c>
      <c r="Z303" s="80" t="s">
        <v>6490</v>
      </c>
      <c r="AA303" s="175" t="s">
        <v>229</v>
      </c>
    </row>
    <row r="304" spans="2:27" ht="15.75" customHeight="1" x14ac:dyDescent="0.2">
      <c r="B304" s="68" t="s">
        <v>7729</v>
      </c>
      <c r="C304" s="68">
        <v>717150007</v>
      </c>
      <c r="D304" s="68" t="s">
        <v>72</v>
      </c>
      <c r="E304" s="68" t="s">
        <v>735</v>
      </c>
      <c r="F304" s="68" t="s">
        <v>7730</v>
      </c>
      <c r="G304" s="68" t="s">
        <v>736</v>
      </c>
      <c r="H304" s="68" t="s">
        <v>7731</v>
      </c>
      <c r="I304" s="68" t="s">
        <v>737</v>
      </c>
      <c r="J304" s="68" t="s">
        <v>5562</v>
      </c>
      <c r="K304" s="68" t="s">
        <v>7732</v>
      </c>
      <c r="L304" s="68" t="s">
        <v>738</v>
      </c>
      <c r="M304" s="68" t="s">
        <v>47</v>
      </c>
      <c r="N304" s="68" t="s">
        <v>739</v>
      </c>
      <c r="O304" s="68" t="s">
        <v>5563</v>
      </c>
      <c r="P304" s="68">
        <v>0</v>
      </c>
      <c r="Q304" s="68">
        <v>0</v>
      </c>
      <c r="R304" s="68" t="s">
        <v>368</v>
      </c>
      <c r="S304" s="68" t="s">
        <v>7733</v>
      </c>
      <c r="T304" s="188">
        <v>37970</v>
      </c>
      <c r="U304" s="175">
        <v>6570</v>
      </c>
      <c r="V304" s="186">
        <v>147761531</v>
      </c>
      <c r="W304" s="186">
        <v>1004500620</v>
      </c>
      <c r="X304" s="187">
        <v>44469</v>
      </c>
      <c r="Y304" s="80" t="s">
        <v>6489</v>
      </c>
      <c r="Z304" s="80" t="s">
        <v>6490</v>
      </c>
      <c r="AA304" s="175" t="s">
        <v>171</v>
      </c>
    </row>
    <row r="305" spans="2:27" ht="15.75" customHeight="1" x14ac:dyDescent="0.2">
      <c r="B305" s="68" t="s">
        <v>7729</v>
      </c>
      <c r="C305" s="68">
        <v>717150007</v>
      </c>
      <c r="D305" s="68" t="s">
        <v>72</v>
      </c>
      <c r="E305" s="68" t="s">
        <v>735</v>
      </c>
      <c r="F305" s="68" t="s">
        <v>7730</v>
      </c>
      <c r="G305" s="68" t="s">
        <v>736</v>
      </c>
      <c r="H305" s="68" t="s">
        <v>7731</v>
      </c>
      <c r="I305" s="68" t="s">
        <v>737</v>
      </c>
      <c r="J305" s="68" t="s">
        <v>5562</v>
      </c>
      <c r="K305" s="68" t="s">
        <v>7732</v>
      </c>
      <c r="L305" s="68" t="s">
        <v>738</v>
      </c>
      <c r="M305" s="68" t="s">
        <v>47</v>
      </c>
      <c r="N305" s="68" t="s">
        <v>739</v>
      </c>
      <c r="O305" s="68" t="s">
        <v>5563</v>
      </c>
      <c r="P305" s="68">
        <v>0</v>
      </c>
      <c r="Q305" s="68">
        <v>0</v>
      </c>
      <c r="R305" s="68" t="s">
        <v>368</v>
      </c>
      <c r="S305" s="68" t="s">
        <v>7733</v>
      </c>
      <c r="T305" s="188">
        <v>37970</v>
      </c>
      <c r="U305" s="175">
        <v>6570</v>
      </c>
      <c r="V305" s="186">
        <v>56897172</v>
      </c>
      <c r="W305" s="186">
        <v>338868071</v>
      </c>
      <c r="X305" s="187">
        <v>44469</v>
      </c>
      <c r="Y305" s="80" t="s">
        <v>6489</v>
      </c>
      <c r="Z305" s="80" t="s">
        <v>6490</v>
      </c>
      <c r="AA305" s="175" t="s">
        <v>6551</v>
      </c>
    </row>
    <row r="306" spans="2:27" ht="15.75" customHeight="1" x14ac:dyDescent="0.2">
      <c r="B306" s="68" t="s">
        <v>7729</v>
      </c>
      <c r="C306" s="68">
        <v>717150007</v>
      </c>
      <c r="D306" s="68" t="s">
        <v>72</v>
      </c>
      <c r="E306" s="68" t="s">
        <v>735</v>
      </c>
      <c r="F306" s="68" t="s">
        <v>7730</v>
      </c>
      <c r="G306" s="68" t="s">
        <v>736</v>
      </c>
      <c r="H306" s="68" t="s">
        <v>7731</v>
      </c>
      <c r="I306" s="68" t="s">
        <v>737</v>
      </c>
      <c r="J306" s="68" t="s">
        <v>5562</v>
      </c>
      <c r="K306" s="68" t="s">
        <v>7732</v>
      </c>
      <c r="L306" s="68" t="s">
        <v>738</v>
      </c>
      <c r="M306" s="68" t="s">
        <v>47</v>
      </c>
      <c r="N306" s="68" t="s">
        <v>739</v>
      </c>
      <c r="O306" s="68" t="s">
        <v>5563</v>
      </c>
      <c r="P306" s="68">
        <v>0</v>
      </c>
      <c r="Q306" s="68">
        <v>0</v>
      </c>
      <c r="R306" s="68" t="s">
        <v>368</v>
      </c>
      <c r="S306" s="68" t="s">
        <v>7733</v>
      </c>
      <c r="T306" s="188">
        <v>37970</v>
      </c>
      <c r="U306" s="175">
        <v>6570</v>
      </c>
      <c r="V306" s="186">
        <v>183204308</v>
      </c>
      <c r="W306" s="186">
        <v>613151212</v>
      </c>
      <c r="X306" s="187">
        <v>44469</v>
      </c>
      <c r="Y306" s="80" t="s">
        <v>6489</v>
      </c>
      <c r="Z306" s="80" t="s">
        <v>6490</v>
      </c>
      <c r="AA306" s="175" t="s">
        <v>6566</v>
      </c>
    </row>
    <row r="307" spans="2:27" ht="15.75" customHeight="1" x14ac:dyDescent="0.2">
      <c r="B307" s="68" t="s">
        <v>7729</v>
      </c>
      <c r="C307" s="68">
        <v>717150007</v>
      </c>
      <c r="D307" s="68" t="s">
        <v>72</v>
      </c>
      <c r="E307" s="68" t="s">
        <v>735</v>
      </c>
      <c r="F307" s="68" t="s">
        <v>7730</v>
      </c>
      <c r="G307" s="68" t="s">
        <v>736</v>
      </c>
      <c r="H307" s="68" t="s">
        <v>7731</v>
      </c>
      <c r="I307" s="68" t="s">
        <v>737</v>
      </c>
      <c r="J307" s="68" t="s">
        <v>5562</v>
      </c>
      <c r="K307" s="68" t="s">
        <v>7732</v>
      </c>
      <c r="L307" s="68" t="s">
        <v>738</v>
      </c>
      <c r="M307" s="68" t="s">
        <v>47</v>
      </c>
      <c r="N307" s="68" t="s">
        <v>739</v>
      </c>
      <c r="O307" s="68" t="s">
        <v>5563</v>
      </c>
      <c r="P307" s="68">
        <v>0</v>
      </c>
      <c r="Q307" s="68">
        <v>0</v>
      </c>
      <c r="R307" s="68" t="s">
        <v>368</v>
      </c>
      <c r="S307" s="68" t="s">
        <v>7733</v>
      </c>
      <c r="T307" s="188">
        <v>37970</v>
      </c>
      <c r="U307" s="175">
        <v>6570</v>
      </c>
      <c r="V307" s="186">
        <v>69263424</v>
      </c>
      <c r="W307" s="186">
        <v>258775848</v>
      </c>
      <c r="X307" s="187">
        <v>44469</v>
      </c>
      <c r="Y307" s="80" t="s">
        <v>6489</v>
      </c>
      <c r="Z307" s="80" t="s">
        <v>6490</v>
      </c>
      <c r="AA307" s="175" t="s">
        <v>6583</v>
      </c>
    </row>
    <row r="308" spans="2:27" ht="15.75" customHeight="1" x14ac:dyDescent="0.2">
      <c r="B308" s="68" t="s">
        <v>7729</v>
      </c>
      <c r="C308" s="68">
        <v>717150007</v>
      </c>
      <c r="D308" s="68" t="s">
        <v>72</v>
      </c>
      <c r="E308" s="68" t="s">
        <v>735</v>
      </c>
      <c r="F308" s="68" t="s">
        <v>7730</v>
      </c>
      <c r="G308" s="68" t="s">
        <v>736</v>
      </c>
      <c r="H308" s="68" t="s">
        <v>7731</v>
      </c>
      <c r="I308" s="68" t="s">
        <v>737</v>
      </c>
      <c r="J308" s="68" t="s">
        <v>5562</v>
      </c>
      <c r="K308" s="68" t="s">
        <v>7732</v>
      </c>
      <c r="L308" s="68" t="s">
        <v>738</v>
      </c>
      <c r="M308" s="68" t="s">
        <v>47</v>
      </c>
      <c r="N308" s="68" t="s">
        <v>739</v>
      </c>
      <c r="O308" s="68" t="s">
        <v>5563</v>
      </c>
      <c r="P308" s="68">
        <v>0</v>
      </c>
      <c r="Q308" s="68">
        <v>0</v>
      </c>
      <c r="R308" s="68" t="s">
        <v>368</v>
      </c>
      <c r="S308" s="68" t="s">
        <v>7733</v>
      </c>
      <c r="T308" s="188">
        <v>37970</v>
      </c>
      <c r="U308" s="175">
        <v>6570</v>
      </c>
      <c r="V308" s="186">
        <v>56930274</v>
      </c>
      <c r="W308" s="186">
        <v>140972174</v>
      </c>
      <c r="X308" s="187">
        <v>44469</v>
      </c>
      <c r="Y308" s="80" t="s">
        <v>6489</v>
      </c>
      <c r="Z308" s="80" t="s">
        <v>6490</v>
      </c>
      <c r="AA308" s="175" t="s">
        <v>6548</v>
      </c>
    </row>
    <row r="309" spans="2:27" ht="15.75" customHeight="1" x14ac:dyDescent="0.2">
      <c r="B309" s="68" t="s">
        <v>7729</v>
      </c>
      <c r="C309" s="68">
        <v>717150007</v>
      </c>
      <c r="D309" s="68" t="s">
        <v>72</v>
      </c>
      <c r="E309" s="68" t="s">
        <v>735</v>
      </c>
      <c r="F309" s="68" t="s">
        <v>7730</v>
      </c>
      <c r="G309" s="68" t="s">
        <v>736</v>
      </c>
      <c r="H309" s="68" t="s">
        <v>7731</v>
      </c>
      <c r="I309" s="68" t="s">
        <v>737</v>
      </c>
      <c r="J309" s="68" t="s">
        <v>5562</v>
      </c>
      <c r="K309" s="68" t="s">
        <v>7732</v>
      </c>
      <c r="L309" s="68" t="s">
        <v>738</v>
      </c>
      <c r="M309" s="68" t="s">
        <v>47</v>
      </c>
      <c r="N309" s="68" t="s">
        <v>739</v>
      </c>
      <c r="O309" s="68" t="s">
        <v>5563</v>
      </c>
      <c r="P309" s="68">
        <v>0</v>
      </c>
      <c r="Q309" s="68">
        <v>0</v>
      </c>
      <c r="R309" s="68" t="s">
        <v>368</v>
      </c>
      <c r="S309" s="68" t="s">
        <v>7733</v>
      </c>
      <c r="T309" s="188">
        <v>37970</v>
      </c>
      <c r="U309" s="175">
        <v>6570</v>
      </c>
      <c r="V309" s="186">
        <v>11226688</v>
      </c>
      <c r="W309" s="186">
        <v>157390674</v>
      </c>
      <c r="X309" s="187">
        <v>44469</v>
      </c>
      <c r="Y309" s="80" t="s">
        <v>6489</v>
      </c>
      <c r="Z309" s="80" t="s">
        <v>6490</v>
      </c>
      <c r="AA309" s="175" t="s">
        <v>6599</v>
      </c>
    </row>
    <row r="310" spans="2:27" ht="15.75" customHeight="1" x14ac:dyDescent="0.2">
      <c r="B310" s="68" t="s">
        <v>7729</v>
      </c>
      <c r="C310" s="68">
        <v>717150007</v>
      </c>
      <c r="D310" s="68" t="s">
        <v>72</v>
      </c>
      <c r="E310" s="68" t="s">
        <v>735</v>
      </c>
      <c r="F310" s="68" t="s">
        <v>7730</v>
      </c>
      <c r="G310" s="68" t="s">
        <v>736</v>
      </c>
      <c r="H310" s="68" t="s">
        <v>7731</v>
      </c>
      <c r="I310" s="68" t="s">
        <v>737</v>
      </c>
      <c r="J310" s="68" t="s">
        <v>5562</v>
      </c>
      <c r="K310" s="68" t="s">
        <v>7732</v>
      </c>
      <c r="L310" s="68" t="s">
        <v>738</v>
      </c>
      <c r="M310" s="68" t="s">
        <v>47</v>
      </c>
      <c r="N310" s="68" t="s">
        <v>739</v>
      </c>
      <c r="O310" s="68" t="s">
        <v>5563</v>
      </c>
      <c r="P310" s="68">
        <v>0</v>
      </c>
      <c r="Q310" s="68">
        <v>0</v>
      </c>
      <c r="R310" s="68" t="s">
        <v>368</v>
      </c>
      <c r="S310" s="68" t="s">
        <v>7733</v>
      </c>
      <c r="T310" s="188">
        <v>37970</v>
      </c>
      <c r="U310" s="175">
        <v>6570</v>
      </c>
      <c r="V310" s="186">
        <v>8337264</v>
      </c>
      <c r="W310" s="186">
        <v>78173754</v>
      </c>
      <c r="X310" s="187">
        <v>44469</v>
      </c>
      <c r="Y310" s="80" t="s">
        <v>6489</v>
      </c>
      <c r="Z310" s="80" t="s">
        <v>6490</v>
      </c>
      <c r="AA310" s="175" t="s">
        <v>6600</v>
      </c>
    </row>
    <row r="311" spans="2:27" ht="15.75" customHeight="1" x14ac:dyDescent="0.2">
      <c r="B311" s="68" t="s">
        <v>7729</v>
      </c>
      <c r="C311" s="68">
        <v>717150007</v>
      </c>
      <c r="D311" s="68" t="s">
        <v>72</v>
      </c>
      <c r="E311" s="68" t="s">
        <v>735</v>
      </c>
      <c r="F311" s="68" t="s">
        <v>7730</v>
      </c>
      <c r="G311" s="68" t="s">
        <v>736</v>
      </c>
      <c r="H311" s="68" t="s">
        <v>7731</v>
      </c>
      <c r="I311" s="68" t="s">
        <v>737</v>
      </c>
      <c r="J311" s="68" t="s">
        <v>5562</v>
      </c>
      <c r="K311" s="68" t="s">
        <v>7732</v>
      </c>
      <c r="L311" s="68" t="s">
        <v>738</v>
      </c>
      <c r="M311" s="68" t="s">
        <v>47</v>
      </c>
      <c r="N311" s="68" t="s">
        <v>739</v>
      </c>
      <c r="O311" s="68" t="s">
        <v>5563</v>
      </c>
      <c r="P311" s="68">
        <v>0</v>
      </c>
      <c r="Q311" s="68">
        <v>0</v>
      </c>
      <c r="R311" s="68" t="s">
        <v>368</v>
      </c>
      <c r="S311" s="68" t="s">
        <v>7733</v>
      </c>
      <c r="T311" s="188">
        <v>37970</v>
      </c>
      <c r="U311" s="175">
        <v>6570</v>
      </c>
      <c r="V311" s="186">
        <v>61381986</v>
      </c>
      <c r="W311" s="186">
        <v>262985325</v>
      </c>
      <c r="X311" s="187">
        <v>44469</v>
      </c>
      <c r="Y311" s="80" t="s">
        <v>6489</v>
      </c>
      <c r="Z311" s="80" t="s">
        <v>6490</v>
      </c>
      <c r="AA311" s="175" t="s">
        <v>6585</v>
      </c>
    </row>
    <row r="312" spans="2:27" ht="15.75" customHeight="1" x14ac:dyDescent="0.2">
      <c r="B312" s="68" t="s">
        <v>7729</v>
      </c>
      <c r="C312" s="68">
        <v>717150007</v>
      </c>
      <c r="D312" s="68" t="s">
        <v>72</v>
      </c>
      <c r="E312" s="68" t="s">
        <v>735</v>
      </c>
      <c r="F312" s="68" t="s">
        <v>7730</v>
      </c>
      <c r="G312" s="68" t="s">
        <v>736</v>
      </c>
      <c r="H312" s="68" t="s">
        <v>7731</v>
      </c>
      <c r="I312" s="68" t="s">
        <v>737</v>
      </c>
      <c r="J312" s="68" t="s">
        <v>5562</v>
      </c>
      <c r="K312" s="68" t="s">
        <v>7732</v>
      </c>
      <c r="L312" s="68" t="s">
        <v>738</v>
      </c>
      <c r="M312" s="68" t="s">
        <v>47</v>
      </c>
      <c r="N312" s="68" t="s">
        <v>739</v>
      </c>
      <c r="O312" s="68" t="s">
        <v>5563</v>
      </c>
      <c r="P312" s="68">
        <v>0</v>
      </c>
      <c r="Q312" s="68">
        <v>0</v>
      </c>
      <c r="R312" s="68" t="s">
        <v>368</v>
      </c>
      <c r="S312" s="68" t="s">
        <v>7733</v>
      </c>
      <c r="T312" s="188">
        <v>37970</v>
      </c>
      <c r="U312" s="175">
        <v>6570</v>
      </c>
      <c r="V312" s="186">
        <v>16048543</v>
      </c>
      <c r="W312" s="186">
        <v>154131632</v>
      </c>
      <c r="X312" s="187">
        <v>44469</v>
      </c>
      <c r="Y312" s="80" t="s">
        <v>6489</v>
      </c>
      <c r="Z312" s="80" t="s">
        <v>6490</v>
      </c>
      <c r="AA312" s="175" t="s">
        <v>6529</v>
      </c>
    </row>
    <row r="313" spans="2:27" ht="15.75" customHeight="1" x14ac:dyDescent="0.2">
      <c r="B313" s="68" t="s">
        <v>7729</v>
      </c>
      <c r="C313" s="68">
        <v>717150007</v>
      </c>
      <c r="D313" s="68" t="s">
        <v>72</v>
      </c>
      <c r="E313" s="68" t="s">
        <v>735</v>
      </c>
      <c r="F313" s="68" t="s">
        <v>7730</v>
      </c>
      <c r="G313" s="68" t="s">
        <v>736</v>
      </c>
      <c r="H313" s="68" t="s">
        <v>7731</v>
      </c>
      <c r="I313" s="68" t="s">
        <v>737</v>
      </c>
      <c r="J313" s="68" t="s">
        <v>5562</v>
      </c>
      <c r="K313" s="68" t="s">
        <v>7732</v>
      </c>
      <c r="L313" s="68" t="s">
        <v>738</v>
      </c>
      <c r="M313" s="68" t="s">
        <v>47</v>
      </c>
      <c r="N313" s="68" t="s">
        <v>739</v>
      </c>
      <c r="O313" s="68" t="s">
        <v>5563</v>
      </c>
      <c r="P313" s="68">
        <v>0</v>
      </c>
      <c r="Q313" s="68">
        <v>0</v>
      </c>
      <c r="R313" s="68" t="s">
        <v>368</v>
      </c>
      <c r="S313" s="68" t="s">
        <v>7733</v>
      </c>
      <c r="T313" s="188">
        <v>37970</v>
      </c>
      <c r="U313" s="175">
        <v>6570</v>
      </c>
      <c r="V313" s="186">
        <v>0</v>
      </c>
      <c r="W313" s="186">
        <v>1779168</v>
      </c>
      <c r="X313" s="187">
        <v>44469</v>
      </c>
      <c r="Y313" s="80" t="s">
        <v>6489</v>
      </c>
      <c r="Z313" s="80" t="s">
        <v>6490</v>
      </c>
      <c r="AA313" s="175" t="s">
        <v>6530</v>
      </c>
    </row>
    <row r="314" spans="2:27" ht="15.75" customHeight="1" x14ac:dyDescent="0.2">
      <c r="B314" s="68" t="s">
        <v>7729</v>
      </c>
      <c r="C314" s="68">
        <v>717150007</v>
      </c>
      <c r="D314" s="68" t="s">
        <v>72</v>
      </c>
      <c r="E314" s="68" t="s">
        <v>735</v>
      </c>
      <c r="F314" s="68" t="s">
        <v>7730</v>
      </c>
      <c r="G314" s="68" t="s">
        <v>736</v>
      </c>
      <c r="H314" s="68" t="s">
        <v>7731</v>
      </c>
      <c r="I314" s="68" t="s">
        <v>737</v>
      </c>
      <c r="J314" s="68" t="s">
        <v>5562</v>
      </c>
      <c r="K314" s="68" t="s">
        <v>7732</v>
      </c>
      <c r="L314" s="68" t="s">
        <v>738</v>
      </c>
      <c r="M314" s="68" t="s">
        <v>47</v>
      </c>
      <c r="N314" s="68" t="s">
        <v>739</v>
      </c>
      <c r="O314" s="68" t="s">
        <v>5563</v>
      </c>
      <c r="P314" s="68">
        <v>0</v>
      </c>
      <c r="Q314" s="68">
        <v>0</v>
      </c>
      <c r="R314" s="68" t="s">
        <v>368</v>
      </c>
      <c r="S314" s="68" t="s">
        <v>7733</v>
      </c>
      <c r="T314" s="188">
        <v>37970</v>
      </c>
      <c r="U314" s="175">
        <v>6570</v>
      </c>
      <c r="V314" s="186">
        <v>13708386</v>
      </c>
      <c r="W314" s="186">
        <v>13708386</v>
      </c>
      <c r="X314" s="187">
        <v>44469</v>
      </c>
      <c r="Y314" s="80" t="s">
        <v>6489</v>
      </c>
      <c r="Z314" s="80" t="s">
        <v>6490</v>
      </c>
      <c r="AA314" s="175" t="s">
        <v>6668</v>
      </c>
    </row>
    <row r="315" spans="2:27" ht="15.75" customHeight="1" x14ac:dyDescent="0.2">
      <c r="B315" s="68" t="s">
        <v>7729</v>
      </c>
      <c r="C315" s="68">
        <v>717150007</v>
      </c>
      <c r="D315" s="68" t="s">
        <v>72</v>
      </c>
      <c r="E315" s="68" t="s">
        <v>735</v>
      </c>
      <c r="F315" s="68" t="s">
        <v>7730</v>
      </c>
      <c r="G315" s="68" t="s">
        <v>736</v>
      </c>
      <c r="H315" s="68" t="s">
        <v>7731</v>
      </c>
      <c r="I315" s="68" t="s">
        <v>737</v>
      </c>
      <c r="J315" s="68" t="s">
        <v>5562</v>
      </c>
      <c r="K315" s="68" t="s">
        <v>7732</v>
      </c>
      <c r="L315" s="68" t="s">
        <v>738</v>
      </c>
      <c r="M315" s="68" t="s">
        <v>47</v>
      </c>
      <c r="N315" s="68" t="s">
        <v>739</v>
      </c>
      <c r="O315" s="68" t="s">
        <v>5563</v>
      </c>
      <c r="P315" s="68">
        <v>0</v>
      </c>
      <c r="Q315" s="68">
        <v>0</v>
      </c>
      <c r="R315" s="68" t="s">
        <v>368</v>
      </c>
      <c r="S315" s="68" t="s">
        <v>7733</v>
      </c>
      <c r="T315" s="188">
        <v>37970</v>
      </c>
      <c r="U315" s="175">
        <v>6570</v>
      </c>
      <c r="V315" s="186">
        <v>26845990</v>
      </c>
      <c r="W315" s="186">
        <v>206229718</v>
      </c>
      <c r="X315" s="187">
        <v>44469</v>
      </c>
      <c r="Y315" s="80" t="s">
        <v>6489</v>
      </c>
      <c r="Z315" s="80" t="s">
        <v>6490</v>
      </c>
      <c r="AA315" s="175" t="s">
        <v>6602</v>
      </c>
    </row>
    <row r="316" spans="2:27" ht="15.75" customHeight="1" x14ac:dyDescent="0.2">
      <c r="B316" s="68" t="s">
        <v>7729</v>
      </c>
      <c r="C316" s="68">
        <v>717150007</v>
      </c>
      <c r="D316" s="68" t="s">
        <v>72</v>
      </c>
      <c r="E316" s="68" t="s">
        <v>735</v>
      </c>
      <c r="F316" s="68" t="s">
        <v>7730</v>
      </c>
      <c r="G316" s="68" t="s">
        <v>736</v>
      </c>
      <c r="H316" s="68" t="s">
        <v>7731</v>
      </c>
      <c r="I316" s="68" t="s">
        <v>737</v>
      </c>
      <c r="J316" s="68" t="s">
        <v>5562</v>
      </c>
      <c r="K316" s="68" t="s">
        <v>7732</v>
      </c>
      <c r="L316" s="68" t="s">
        <v>738</v>
      </c>
      <c r="M316" s="68" t="s">
        <v>47</v>
      </c>
      <c r="N316" s="68" t="s">
        <v>739</v>
      </c>
      <c r="O316" s="68" t="s">
        <v>5563</v>
      </c>
      <c r="P316" s="68">
        <v>0</v>
      </c>
      <c r="Q316" s="68">
        <v>0</v>
      </c>
      <c r="R316" s="68" t="s">
        <v>368</v>
      </c>
      <c r="S316" s="68" t="s">
        <v>7733</v>
      </c>
      <c r="T316" s="188">
        <v>37970</v>
      </c>
      <c r="U316" s="175">
        <v>6570</v>
      </c>
      <c r="V316" s="186">
        <v>128265600</v>
      </c>
      <c r="W316" s="186">
        <v>503830380</v>
      </c>
      <c r="X316" s="187">
        <v>44469</v>
      </c>
      <c r="Y316" s="80" t="s">
        <v>6489</v>
      </c>
      <c r="Z316" s="80" t="s">
        <v>6490</v>
      </c>
      <c r="AA316" s="175" t="s">
        <v>7480</v>
      </c>
    </row>
    <row r="317" spans="2:27" ht="15.75" customHeight="1" x14ac:dyDescent="0.2">
      <c r="B317" s="68" t="s">
        <v>7729</v>
      </c>
      <c r="C317" s="68">
        <v>717150007</v>
      </c>
      <c r="D317" s="68" t="s">
        <v>72</v>
      </c>
      <c r="E317" s="68" t="s">
        <v>735</v>
      </c>
      <c r="F317" s="68" t="s">
        <v>7730</v>
      </c>
      <c r="G317" s="68" t="s">
        <v>736</v>
      </c>
      <c r="H317" s="68" t="s">
        <v>7731</v>
      </c>
      <c r="I317" s="68" t="s">
        <v>737</v>
      </c>
      <c r="J317" s="68" t="s">
        <v>5562</v>
      </c>
      <c r="K317" s="68" t="s">
        <v>7732</v>
      </c>
      <c r="L317" s="68" t="s">
        <v>738</v>
      </c>
      <c r="M317" s="68" t="s">
        <v>47</v>
      </c>
      <c r="N317" s="68" t="s">
        <v>739</v>
      </c>
      <c r="O317" s="68" t="s">
        <v>5563</v>
      </c>
      <c r="P317" s="68">
        <v>0</v>
      </c>
      <c r="Q317" s="68">
        <v>0</v>
      </c>
      <c r="R317" s="68" t="s">
        <v>368</v>
      </c>
      <c r="S317" s="68" t="s">
        <v>7733</v>
      </c>
      <c r="T317" s="188">
        <v>37970</v>
      </c>
      <c r="U317" s="175">
        <v>6570</v>
      </c>
      <c r="V317" s="186">
        <v>11055150</v>
      </c>
      <c r="W317" s="186">
        <v>125144278</v>
      </c>
      <c r="X317" s="187">
        <v>44469</v>
      </c>
      <c r="Y317" s="80" t="s">
        <v>6489</v>
      </c>
      <c r="Z317" s="80" t="s">
        <v>6490</v>
      </c>
      <c r="AA317" s="175" t="s">
        <v>6563</v>
      </c>
    </row>
    <row r="318" spans="2:27" ht="15.75" customHeight="1" x14ac:dyDescent="0.2">
      <c r="B318" s="68" t="s">
        <v>7729</v>
      </c>
      <c r="C318" s="68">
        <v>717150007</v>
      </c>
      <c r="D318" s="68" t="s">
        <v>72</v>
      </c>
      <c r="E318" s="68" t="s">
        <v>735</v>
      </c>
      <c r="F318" s="68" t="s">
        <v>7730</v>
      </c>
      <c r="G318" s="68" t="s">
        <v>736</v>
      </c>
      <c r="H318" s="68" t="s">
        <v>7731</v>
      </c>
      <c r="I318" s="68" t="s">
        <v>737</v>
      </c>
      <c r="J318" s="68" t="s">
        <v>5562</v>
      </c>
      <c r="K318" s="68" t="s">
        <v>7732</v>
      </c>
      <c r="L318" s="68" t="s">
        <v>738</v>
      </c>
      <c r="M318" s="68" t="s">
        <v>47</v>
      </c>
      <c r="N318" s="68" t="s">
        <v>739</v>
      </c>
      <c r="O318" s="68" t="s">
        <v>5563</v>
      </c>
      <c r="P318" s="68">
        <v>0</v>
      </c>
      <c r="Q318" s="68">
        <v>0</v>
      </c>
      <c r="R318" s="68" t="s">
        <v>368</v>
      </c>
      <c r="S318" s="68" t="s">
        <v>7733</v>
      </c>
      <c r="T318" s="188">
        <v>37970</v>
      </c>
      <c r="U318" s="175">
        <v>6570</v>
      </c>
      <c r="V318" s="186">
        <v>64293132</v>
      </c>
      <c r="W318" s="186">
        <v>216690744</v>
      </c>
      <c r="X318" s="187">
        <v>44469</v>
      </c>
      <c r="Y318" s="80" t="s">
        <v>6489</v>
      </c>
      <c r="Z318" s="80" t="s">
        <v>6490</v>
      </c>
      <c r="AA318" s="175" t="s">
        <v>6558</v>
      </c>
    </row>
    <row r="319" spans="2:27" ht="15.75" customHeight="1" x14ac:dyDescent="0.2">
      <c r="B319" s="68" t="s">
        <v>7729</v>
      </c>
      <c r="C319" s="68">
        <v>717150007</v>
      </c>
      <c r="D319" s="68" t="s">
        <v>72</v>
      </c>
      <c r="E319" s="68" t="s">
        <v>735</v>
      </c>
      <c r="F319" s="68" t="s">
        <v>7730</v>
      </c>
      <c r="G319" s="68" t="s">
        <v>736</v>
      </c>
      <c r="H319" s="68" t="s">
        <v>7731</v>
      </c>
      <c r="I319" s="68" t="s">
        <v>737</v>
      </c>
      <c r="J319" s="68" t="s">
        <v>5562</v>
      </c>
      <c r="K319" s="68" t="s">
        <v>7732</v>
      </c>
      <c r="L319" s="68" t="s">
        <v>738</v>
      </c>
      <c r="M319" s="68" t="s">
        <v>47</v>
      </c>
      <c r="N319" s="68" t="s">
        <v>739</v>
      </c>
      <c r="O319" s="68" t="s">
        <v>5563</v>
      </c>
      <c r="P319" s="68">
        <v>0</v>
      </c>
      <c r="Q319" s="68">
        <v>0</v>
      </c>
      <c r="R319" s="68" t="s">
        <v>368</v>
      </c>
      <c r="S319" s="68" t="s">
        <v>7733</v>
      </c>
      <c r="T319" s="188">
        <v>37970</v>
      </c>
      <c r="U319" s="175">
        <v>6570</v>
      </c>
      <c r="V319" s="186">
        <v>16514196</v>
      </c>
      <c r="W319" s="186">
        <v>144779796</v>
      </c>
      <c r="X319" s="187">
        <v>44469</v>
      </c>
      <c r="Y319" s="80" t="s">
        <v>6489</v>
      </c>
      <c r="Z319" s="80" t="s">
        <v>6490</v>
      </c>
      <c r="AA319" s="175" t="s">
        <v>7481</v>
      </c>
    </row>
    <row r="320" spans="2:27" ht="15.75" customHeight="1" x14ac:dyDescent="0.2">
      <c r="B320" s="68" t="s">
        <v>7729</v>
      </c>
      <c r="C320" s="68">
        <v>717150007</v>
      </c>
      <c r="D320" s="68" t="s">
        <v>72</v>
      </c>
      <c r="E320" s="68" t="s">
        <v>735</v>
      </c>
      <c r="F320" s="68" t="s">
        <v>7730</v>
      </c>
      <c r="G320" s="68" t="s">
        <v>736</v>
      </c>
      <c r="H320" s="68" t="s">
        <v>7731</v>
      </c>
      <c r="I320" s="68" t="s">
        <v>737</v>
      </c>
      <c r="J320" s="68" t="s">
        <v>5562</v>
      </c>
      <c r="K320" s="68" t="s">
        <v>7732</v>
      </c>
      <c r="L320" s="68" t="s">
        <v>738</v>
      </c>
      <c r="M320" s="68" t="s">
        <v>47</v>
      </c>
      <c r="N320" s="68" t="s">
        <v>739</v>
      </c>
      <c r="O320" s="68" t="s">
        <v>5563</v>
      </c>
      <c r="P320" s="68">
        <v>0</v>
      </c>
      <c r="Q320" s="68">
        <v>0</v>
      </c>
      <c r="R320" s="68" t="s">
        <v>368</v>
      </c>
      <c r="S320" s="68" t="s">
        <v>7733</v>
      </c>
      <c r="T320" s="188">
        <v>37970</v>
      </c>
      <c r="U320" s="175">
        <v>6570</v>
      </c>
      <c r="V320" s="186">
        <v>9459588</v>
      </c>
      <c r="W320" s="186">
        <v>85136292</v>
      </c>
      <c r="X320" s="187">
        <v>44469</v>
      </c>
      <c r="Y320" s="80" t="s">
        <v>6489</v>
      </c>
      <c r="Z320" s="80" t="s">
        <v>6490</v>
      </c>
      <c r="AA320" s="175" t="s">
        <v>70</v>
      </c>
    </row>
    <row r="321" spans="2:27" ht="15.75" customHeight="1" x14ac:dyDescent="0.2">
      <c r="B321" s="68" t="s">
        <v>7729</v>
      </c>
      <c r="C321" s="68">
        <v>717150007</v>
      </c>
      <c r="D321" s="68" t="s">
        <v>72</v>
      </c>
      <c r="E321" s="68" t="s">
        <v>735</v>
      </c>
      <c r="F321" s="68" t="s">
        <v>7730</v>
      </c>
      <c r="G321" s="68" t="s">
        <v>736</v>
      </c>
      <c r="H321" s="68" t="s">
        <v>7731</v>
      </c>
      <c r="I321" s="68" t="s">
        <v>737</v>
      </c>
      <c r="J321" s="68" t="s">
        <v>5562</v>
      </c>
      <c r="K321" s="68" t="s">
        <v>7732</v>
      </c>
      <c r="L321" s="68" t="s">
        <v>738</v>
      </c>
      <c r="M321" s="68" t="s">
        <v>47</v>
      </c>
      <c r="N321" s="68" t="s">
        <v>739</v>
      </c>
      <c r="O321" s="68" t="s">
        <v>5563</v>
      </c>
      <c r="P321" s="68">
        <v>0</v>
      </c>
      <c r="Q321" s="68">
        <v>0</v>
      </c>
      <c r="R321" s="68" t="s">
        <v>368</v>
      </c>
      <c r="S321" s="68" t="s">
        <v>7733</v>
      </c>
      <c r="T321" s="188">
        <v>37970</v>
      </c>
      <c r="U321" s="175">
        <v>6570</v>
      </c>
      <c r="V321" s="186">
        <v>34209505</v>
      </c>
      <c r="W321" s="186">
        <v>139704513</v>
      </c>
      <c r="X321" s="187">
        <v>44469</v>
      </c>
      <c r="Y321" s="80" t="s">
        <v>6489</v>
      </c>
      <c r="Z321" s="80" t="s">
        <v>6490</v>
      </c>
      <c r="AA321" s="175" t="s">
        <v>6533</v>
      </c>
    </row>
    <row r="322" spans="2:27" ht="15.75" customHeight="1" x14ac:dyDescent="0.2">
      <c r="B322" s="68" t="s">
        <v>7729</v>
      </c>
      <c r="C322" s="68">
        <v>717150007</v>
      </c>
      <c r="D322" s="68" t="s">
        <v>72</v>
      </c>
      <c r="E322" s="68" t="s">
        <v>735</v>
      </c>
      <c r="F322" s="68" t="s">
        <v>7730</v>
      </c>
      <c r="G322" s="68" t="s">
        <v>736</v>
      </c>
      <c r="H322" s="68" t="s">
        <v>7731</v>
      </c>
      <c r="I322" s="68" t="s">
        <v>737</v>
      </c>
      <c r="J322" s="68" t="s">
        <v>5562</v>
      </c>
      <c r="K322" s="68" t="s">
        <v>7732</v>
      </c>
      <c r="L322" s="68" t="s">
        <v>738</v>
      </c>
      <c r="M322" s="68" t="s">
        <v>47</v>
      </c>
      <c r="N322" s="68" t="s">
        <v>739</v>
      </c>
      <c r="O322" s="68" t="s">
        <v>5563</v>
      </c>
      <c r="P322" s="68">
        <v>0</v>
      </c>
      <c r="Q322" s="68">
        <v>0</v>
      </c>
      <c r="R322" s="68" t="s">
        <v>368</v>
      </c>
      <c r="S322" s="68" t="s">
        <v>7733</v>
      </c>
      <c r="T322" s="188">
        <v>37970</v>
      </c>
      <c r="U322" s="175">
        <v>6570</v>
      </c>
      <c r="V322" s="186">
        <v>65058483</v>
      </c>
      <c r="W322" s="186">
        <v>314485103</v>
      </c>
      <c r="X322" s="187">
        <v>44469</v>
      </c>
      <c r="Y322" s="80" t="s">
        <v>6489</v>
      </c>
      <c r="Z322" s="80" t="s">
        <v>6490</v>
      </c>
      <c r="AA322" s="175" t="s">
        <v>6534</v>
      </c>
    </row>
    <row r="323" spans="2:27" ht="15.75" customHeight="1" x14ac:dyDescent="0.2">
      <c r="B323" s="68" t="s">
        <v>7729</v>
      </c>
      <c r="C323" s="68">
        <v>717150007</v>
      </c>
      <c r="D323" s="68" t="s">
        <v>72</v>
      </c>
      <c r="E323" s="68" t="s">
        <v>735</v>
      </c>
      <c r="F323" s="68" t="s">
        <v>7730</v>
      </c>
      <c r="G323" s="68" t="s">
        <v>736</v>
      </c>
      <c r="H323" s="68" t="s">
        <v>7731</v>
      </c>
      <c r="I323" s="68" t="s">
        <v>737</v>
      </c>
      <c r="J323" s="68" t="s">
        <v>5562</v>
      </c>
      <c r="K323" s="68" t="s">
        <v>7732</v>
      </c>
      <c r="L323" s="68" t="s">
        <v>738</v>
      </c>
      <c r="M323" s="68" t="s">
        <v>47</v>
      </c>
      <c r="N323" s="68" t="s">
        <v>739</v>
      </c>
      <c r="O323" s="68" t="s">
        <v>5563</v>
      </c>
      <c r="P323" s="68">
        <v>0</v>
      </c>
      <c r="Q323" s="68">
        <v>0</v>
      </c>
      <c r="R323" s="68" t="s">
        <v>368</v>
      </c>
      <c r="S323" s="68" t="s">
        <v>7733</v>
      </c>
      <c r="T323" s="188">
        <v>37970</v>
      </c>
      <c r="U323" s="175">
        <v>6570</v>
      </c>
      <c r="V323" s="186">
        <v>20105633</v>
      </c>
      <c r="W323" s="186">
        <v>184789042</v>
      </c>
      <c r="X323" s="187">
        <v>44469</v>
      </c>
      <c r="Y323" s="80" t="s">
        <v>6489</v>
      </c>
      <c r="Z323" s="80" t="s">
        <v>6490</v>
      </c>
      <c r="AA323" s="175" t="s">
        <v>6621</v>
      </c>
    </row>
    <row r="324" spans="2:27" ht="15.75" customHeight="1" x14ac:dyDescent="0.2">
      <c r="B324" s="68" t="s">
        <v>7729</v>
      </c>
      <c r="C324" s="68">
        <v>717150007</v>
      </c>
      <c r="D324" s="68" t="s">
        <v>72</v>
      </c>
      <c r="E324" s="68" t="s">
        <v>735</v>
      </c>
      <c r="F324" s="68" t="s">
        <v>7730</v>
      </c>
      <c r="G324" s="68" t="s">
        <v>736</v>
      </c>
      <c r="H324" s="68" t="s">
        <v>7731</v>
      </c>
      <c r="I324" s="68" t="s">
        <v>737</v>
      </c>
      <c r="J324" s="68" t="s">
        <v>5562</v>
      </c>
      <c r="K324" s="68" t="s">
        <v>7732</v>
      </c>
      <c r="L324" s="68" t="s">
        <v>738</v>
      </c>
      <c r="M324" s="68" t="s">
        <v>47</v>
      </c>
      <c r="N324" s="68" t="s">
        <v>739</v>
      </c>
      <c r="O324" s="68" t="s">
        <v>5563</v>
      </c>
      <c r="P324" s="68">
        <v>0</v>
      </c>
      <c r="Q324" s="68">
        <v>0</v>
      </c>
      <c r="R324" s="68" t="s">
        <v>368</v>
      </c>
      <c r="S324" s="68" t="s">
        <v>7733</v>
      </c>
      <c r="T324" s="188">
        <v>37970</v>
      </c>
      <c r="U324" s="175">
        <v>6570</v>
      </c>
      <c r="V324" s="186">
        <v>49569158</v>
      </c>
      <c r="W324" s="186">
        <v>412335728</v>
      </c>
      <c r="X324" s="187">
        <v>44469</v>
      </c>
      <c r="Y324" s="80" t="s">
        <v>6489</v>
      </c>
      <c r="Z324" s="80" t="s">
        <v>6490</v>
      </c>
      <c r="AA324" s="175" t="s">
        <v>6564</v>
      </c>
    </row>
    <row r="325" spans="2:27" ht="15.75" customHeight="1" x14ac:dyDescent="0.2">
      <c r="B325" s="68" t="s">
        <v>7729</v>
      </c>
      <c r="C325" s="68">
        <v>717150007</v>
      </c>
      <c r="D325" s="68" t="s">
        <v>72</v>
      </c>
      <c r="E325" s="68" t="s">
        <v>735</v>
      </c>
      <c r="F325" s="68" t="s">
        <v>7730</v>
      </c>
      <c r="G325" s="68" t="s">
        <v>736</v>
      </c>
      <c r="H325" s="68" t="s">
        <v>7731</v>
      </c>
      <c r="I325" s="68" t="s">
        <v>737</v>
      </c>
      <c r="J325" s="68" t="s">
        <v>5562</v>
      </c>
      <c r="K325" s="68" t="s">
        <v>7732</v>
      </c>
      <c r="L325" s="68" t="s">
        <v>738</v>
      </c>
      <c r="M325" s="68" t="s">
        <v>47</v>
      </c>
      <c r="N325" s="68" t="s">
        <v>739</v>
      </c>
      <c r="O325" s="68" t="s">
        <v>5563</v>
      </c>
      <c r="P325" s="68">
        <v>0</v>
      </c>
      <c r="Q325" s="68">
        <v>0</v>
      </c>
      <c r="R325" s="68" t="s">
        <v>368</v>
      </c>
      <c r="S325" s="68" t="s">
        <v>7733</v>
      </c>
      <c r="T325" s="188">
        <v>37970</v>
      </c>
      <c r="U325" s="175">
        <v>6570</v>
      </c>
      <c r="V325" s="186">
        <v>26858196</v>
      </c>
      <c r="W325" s="186">
        <v>142193796</v>
      </c>
      <c r="X325" s="187">
        <v>44469</v>
      </c>
      <c r="Y325" s="80" t="s">
        <v>6489</v>
      </c>
      <c r="Z325" s="80" t="s">
        <v>6490</v>
      </c>
      <c r="AA325" s="175" t="s">
        <v>6622</v>
      </c>
    </row>
    <row r="326" spans="2:27" ht="15.75" customHeight="1" x14ac:dyDescent="0.2">
      <c r="B326" s="68" t="s">
        <v>7729</v>
      </c>
      <c r="C326" s="68">
        <v>717150007</v>
      </c>
      <c r="D326" s="68" t="s">
        <v>72</v>
      </c>
      <c r="E326" s="68" t="s">
        <v>735</v>
      </c>
      <c r="F326" s="68" t="s">
        <v>7730</v>
      </c>
      <c r="G326" s="68" t="s">
        <v>736</v>
      </c>
      <c r="H326" s="68" t="s">
        <v>7731</v>
      </c>
      <c r="I326" s="68" t="s">
        <v>737</v>
      </c>
      <c r="J326" s="68" t="s">
        <v>5562</v>
      </c>
      <c r="K326" s="68" t="s">
        <v>7732</v>
      </c>
      <c r="L326" s="68" t="s">
        <v>738</v>
      </c>
      <c r="M326" s="68" t="s">
        <v>47</v>
      </c>
      <c r="N326" s="68" t="s">
        <v>739</v>
      </c>
      <c r="O326" s="68" t="s">
        <v>5563</v>
      </c>
      <c r="P326" s="68">
        <v>0</v>
      </c>
      <c r="Q326" s="68">
        <v>0</v>
      </c>
      <c r="R326" s="68" t="s">
        <v>368</v>
      </c>
      <c r="S326" s="68" t="s">
        <v>7733</v>
      </c>
      <c r="T326" s="188">
        <v>37970</v>
      </c>
      <c r="U326" s="175">
        <v>6570</v>
      </c>
      <c r="V326" s="186">
        <v>40590373</v>
      </c>
      <c r="W326" s="186">
        <v>408967802</v>
      </c>
      <c r="X326" s="187">
        <v>44469</v>
      </c>
      <c r="Y326" s="80" t="s">
        <v>6489</v>
      </c>
      <c r="Z326" s="80" t="s">
        <v>6490</v>
      </c>
      <c r="AA326" s="175" t="s">
        <v>6507</v>
      </c>
    </row>
    <row r="327" spans="2:27" ht="15.75" customHeight="1" x14ac:dyDescent="0.2">
      <c r="B327" s="68" t="s">
        <v>7729</v>
      </c>
      <c r="C327" s="68">
        <v>717150007</v>
      </c>
      <c r="D327" s="68" t="s">
        <v>72</v>
      </c>
      <c r="E327" s="68" t="s">
        <v>735</v>
      </c>
      <c r="F327" s="68" t="s">
        <v>7730</v>
      </c>
      <c r="G327" s="68" t="s">
        <v>736</v>
      </c>
      <c r="H327" s="68" t="s">
        <v>7731</v>
      </c>
      <c r="I327" s="68" t="s">
        <v>737</v>
      </c>
      <c r="J327" s="68" t="s">
        <v>5562</v>
      </c>
      <c r="K327" s="68" t="s">
        <v>7732</v>
      </c>
      <c r="L327" s="68" t="s">
        <v>738</v>
      </c>
      <c r="M327" s="68" t="s">
        <v>47</v>
      </c>
      <c r="N327" s="68" t="s">
        <v>739</v>
      </c>
      <c r="O327" s="68" t="s">
        <v>5563</v>
      </c>
      <c r="P327" s="68">
        <v>0</v>
      </c>
      <c r="Q327" s="68">
        <v>0</v>
      </c>
      <c r="R327" s="68" t="s">
        <v>368</v>
      </c>
      <c r="S327" s="68" t="s">
        <v>7733</v>
      </c>
      <c r="T327" s="188">
        <v>37970</v>
      </c>
      <c r="U327" s="175">
        <v>6570</v>
      </c>
      <c r="V327" s="186">
        <v>96475902</v>
      </c>
      <c r="W327" s="186">
        <v>483535862</v>
      </c>
      <c r="X327" s="187">
        <v>44469</v>
      </c>
      <c r="Y327" s="80" t="s">
        <v>6489</v>
      </c>
      <c r="Z327" s="80" t="s">
        <v>6490</v>
      </c>
      <c r="AA327" s="175" t="s">
        <v>6573</v>
      </c>
    </row>
    <row r="328" spans="2:27" ht="15.75" customHeight="1" x14ac:dyDescent="0.2">
      <c r="B328" s="68" t="s">
        <v>7729</v>
      </c>
      <c r="C328" s="68">
        <v>717150007</v>
      </c>
      <c r="D328" s="68" t="s">
        <v>72</v>
      </c>
      <c r="E328" s="68" t="s">
        <v>735</v>
      </c>
      <c r="F328" s="68" t="s">
        <v>7730</v>
      </c>
      <c r="G328" s="68" t="s">
        <v>736</v>
      </c>
      <c r="H328" s="68" t="s">
        <v>7731</v>
      </c>
      <c r="I328" s="68" t="s">
        <v>737</v>
      </c>
      <c r="J328" s="68" t="s">
        <v>5562</v>
      </c>
      <c r="K328" s="68" t="s">
        <v>7732</v>
      </c>
      <c r="L328" s="68" t="s">
        <v>738</v>
      </c>
      <c r="M328" s="68" t="s">
        <v>47</v>
      </c>
      <c r="N328" s="68" t="s">
        <v>739</v>
      </c>
      <c r="O328" s="68" t="s">
        <v>5563</v>
      </c>
      <c r="P328" s="68">
        <v>0</v>
      </c>
      <c r="Q328" s="68">
        <v>0</v>
      </c>
      <c r="R328" s="68" t="s">
        <v>368</v>
      </c>
      <c r="S328" s="68" t="s">
        <v>7733</v>
      </c>
      <c r="T328" s="188">
        <v>37970</v>
      </c>
      <c r="U328" s="175">
        <v>6570</v>
      </c>
      <c r="V328" s="186">
        <v>31692292</v>
      </c>
      <c r="W328" s="186">
        <v>301058672</v>
      </c>
      <c r="X328" s="187">
        <v>44469</v>
      </c>
      <c r="Y328" s="80" t="s">
        <v>6489</v>
      </c>
      <c r="Z328" s="80" t="s">
        <v>6490</v>
      </c>
      <c r="AA328" s="175" t="s">
        <v>6574</v>
      </c>
    </row>
    <row r="329" spans="2:27" ht="15.75" customHeight="1" x14ac:dyDescent="0.2">
      <c r="B329" s="68" t="s">
        <v>7729</v>
      </c>
      <c r="C329" s="68">
        <v>717150007</v>
      </c>
      <c r="D329" s="68" t="s">
        <v>72</v>
      </c>
      <c r="E329" s="68" t="s">
        <v>735</v>
      </c>
      <c r="F329" s="68" t="s">
        <v>7730</v>
      </c>
      <c r="G329" s="68" t="s">
        <v>736</v>
      </c>
      <c r="H329" s="68" t="s">
        <v>7731</v>
      </c>
      <c r="I329" s="68" t="s">
        <v>737</v>
      </c>
      <c r="J329" s="68" t="s">
        <v>5562</v>
      </c>
      <c r="K329" s="68" t="s">
        <v>7732</v>
      </c>
      <c r="L329" s="68" t="s">
        <v>738</v>
      </c>
      <c r="M329" s="68" t="s">
        <v>47</v>
      </c>
      <c r="N329" s="68" t="s">
        <v>739</v>
      </c>
      <c r="O329" s="68" t="s">
        <v>5563</v>
      </c>
      <c r="P329" s="68">
        <v>0</v>
      </c>
      <c r="Q329" s="68">
        <v>0</v>
      </c>
      <c r="R329" s="68" t="s">
        <v>368</v>
      </c>
      <c r="S329" s="68" t="s">
        <v>7733</v>
      </c>
      <c r="T329" s="188">
        <v>37970</v>
      </c>
      <c r="U329" s="175">
        <v>6570</v>
      </c>
      <c r="V329" s="186">
        <v>0</v>
      </c>
      <c r="W329" s="186">
        <v>12750704</v>
      </c>
      <c r="X329" s="187">
        <v>44469</v>
      </c>
      <c r="Y329" s="80" t="s">
        <v>6489</v>
      </c>
      <c r="Z329" s="80" t="s">
        <v>6490</v>
      </c>
      <c r="AA329" s="175" t="s">
        <v>6575</v>
      </c>
    </row>
    <row r="330" spans="2:27" ht="15.75" customHeight="1" x14ac:dyDescent="0.2">
      <c r="B330" s="68" t="s">
        <v>7729</v>
      </c>
      <c r="C330" s="68">
        <v>717150007</v>
      </c>
      <c r="D330" s="68" t="s">
        <v>72</v>
      </c>
      <c r="E330" s="68" t="s">
        <v>735</v>
      </c>
      <c r="F330" s="68" t="s">
        <v>7730</v>
      </c>
      <c r="G330" s="68" t="s">
        <v>736</v>
      </c>
      <c r="H330" s="68" t="s">
        <v>7731</v>
      </c>
      <c r="I330" s="68" t="s">
        <v>737</v>
      </c>
      <c r="J330" s="68" t="s">
        <v>5562</v>
      </c>
      <c r="K330" s="68" t="s">
        <v>7732</v>
      </c>
      <c r="L330" s="68" t="s">
        <v>738</v>
      </c>
      <c r="M330" s="68" t="s">
        <v>47</v>
      </c>
      <c r="N330" s="68" t="s">
        <v>739</v>
      </c>
      <c r="O330" s="68" t="s">
        <v>5563</v>
      </c>
      <c r="P330" s="68">
        <v>0</v>
      </c>
      <c r="Q330" s="68">
        <v>0</v>
      </c>
      <c r="R330" s="68" t="s">
        <v>368</v>
      </c>
      <c r="S330" s="68" t="s">
        <v>7733</v>
      </c>
      <c r="T330" s="188">
        <v>37970</v>
      </c>
      <c r="U330" s="175">
        <v>6570</v>
      </c>
      <c r="V330" s="186">
        <v>16998398</v>
      </c>
      <c r="W330" s="186">
        <v>92485896</v>
      </c>
      <c r="X330" s="187">
        <v>44469</v>
      </c>
      <c r="Y330" s="80" t="s">
        <v>6489</v>
      </c>
      <c r="Z330" s="80" t="s">
        <v>6490</v>
      </c>
      <c r="AA330" s="175" t="s">
        <v>6587</v>
      </c>
    </row>
    <row r="331" spans="2:27" ht="15.75" customHeight="1" x14ac:dyDescent="0.2">
      <c r="B331" s="68" t="s">
        <v>7729</v>
      </c>
      <c r="C331" s="68">
        <v>717150007</v>
      </c>
      <c r="D331" s="68" t="s">
        <v>72</v>
      </c>
      <c r="E331" s="68" t="s">
        <v>735</v>
      </c>
      <c r="F331" s="68" t="s">
        <v>7730</v>
      </c>
      <c r="G331" s="68" t="s">
        <v>736</v>
      </c>
      <c r="H331" s="68" t="s">
        <v>7731</v>
      </c>
      <c r="I331" s="68" t="s">
        <v>737</v>
      </c>
      <c r="J331" s="68" t="s">
        <v>5562</v>
      </c>
      <c r="K331" s="68" t="s">
        <v>7732</v>
      </c>
      <c r="L331" s="68" t="s">
        <v>738</v>
      </c>
      <c r="M331" s="68" t="s">
        <v>47</v>
      </c>
      <c r="N331" s="68" t="s">
        <v>739</v>
      </c>
      <c r="O331" s="68" t="s">
        <v>5563</v>
      </c>
      <c r="P331" s="68">
        <v>0</v>
      </c>
      <c r="Q331" s="68">
        <v>0</v>
      </c>
      <c r="R331" s="68" t="s">
        <v>368</v>
      </c>
      <c r="S331" s="68" t="s">
        <v>7733</v>
      </c>
      <c r="T331" s="188">
        <v>37970</v>
      </c>
      <c r="U331" s="175">
        <v>6570</v>
      </c>
      <c r="V331" s="186">
        <v>86418085</v>
      </c>
      <c r="W331" s="186">
        <v>610720103</v>
      </c>
      <c r="X331" s="187">
        <v>44469</v>
      </c>
      <c r="Y331" s="80" t="s">
        <v>6489</v>
      </c>
      <c r="Z331" s="80" t="s">
        <v>6490</v>
      </c>
      <c r="AA331" s="175" t="s">
        <v>6541</v>
      </c>
    </row>
    <row r="332" spans="2:27" ht="15.75" customHeight="1" x14ac:dyDescent="0.2">
      <c r="B332" s="68" t="s">
        <v>7729</v>
      </c>
      <c r="C332" s="68">
        <v>717150007</v>
      </c>
      <c r="D332" s="68" t="s">
        <v>72</v>
      </c>
      <c r="E332" s="68" t="s">
        <v>735</v>
      </c>
      <c r="F332" s="68" t="s">
        <v>7730</v>
      </c>
      <c r="G332" s="68" t="s">
        <v>736</v>
      </c>
      <c r="H332" s="68" t="s">
        <v>7731</v>
      </c>
      <c r="I332" s="68" t="s">
        <v>737</v>
      </c>
      <c r="J332" s="68" t="s">
        <v>5562</v>
      </c>
      <c r="K332" s="68" t="s">
        <v>7732</v>
      </c>
      <c r="L332" s="68" t="s">
        <v>738</v>
      </c>
      <c r="M332" s="68" t="s">
        <v>47</v>
      </c>
      <c r="N332" s="68" t="s">
        <v>739</v>
      </c>
      <c r="O332" s="68" t="s">
        <v>5563</v>
      </c>
      <c r="P332" s="68">
        <v>0</v>
      </c>
      <c r="Q332" s="68">
        <v>0</v>
      </c>
      <c r="R332" s="68" t="s">
        <v>368</v>
      </c>
      <c r="S332" s="68" t="s">
        <v>7733</v>
      </c>
      <c r="T332" s="188">
        <v>37970</v>
      </c>
      <c r="U332" s="175">
        <v>6570</v>
      </c>
      <c r="V332" s="186">
        <v>105831361</v>
      </c>
      <c r="W332" s="186">
        <v>535527299</v>
      </c>
      <c r="X332" s="187">
        <v>44469</v>
      </c>
      <c r="Y332" s="80" t="s">
        <v>6489</v>
      </c>
      <c r="Z332" s="80" t="s">
        <v>6490</v>
      </c>
      <c r="AA332" s="175" t="s">
        <v>6606</v>
      </c>
    </row>
    <row r="333" spans="2:27" ht="15.75" customHeight="1" x14ac:dyDescent="0.2">
      <c r="B333" s="68" t="s">
        <v>7729</v>
      </c>
      <c r="C333" s="68">
        <v>717150007</v>
      </c>
      <c r="D333" s="68" t="s">
        <v>72</v>
      </c>
      <c r="E333" s="68" t="s">
        <v>735</v>
      </c>
      <c r="F333" s="68" t="s">
        <v>7730</v>
      </c>
      <c r="G333" s="68" t="s">
        <v>736</v>
      </c>
      <c r="H333" s="68" t="s">
        <v>7731</v>
      </c>
      <c r="I333" s="68" t="s">
        <v>737</v>
      </c>
      <c r="J333" s="68" t="s">
        <v>5562</v>
      </c>
      <c r="K333" s="68" t="s">
        <v>7732</v>
      </c>
      <c r="L333" s="68" t="s">
        <v>738</v>
      </c>
      <c r="M333" s="68" t="s">
        <v>47</v>
      </c>
      <c r="N333" s="68" t="s">
        <v>739</v>
      </c>
      <c r="O333" s="68" t="s">
        <v>5563</v>
      </c>
      <c r="P333" s="68">
        <v>0</v>
      </c>
      <c r="Q333" s="68">
        <v>0</v>
      </c>
      <c r="R333" s="68" t="s">
        <v>368</v>
      </c>
      <c r="S333" s="68" t="s">
        <v>7733</v>
      </c>
      <c r="T333" s="188">
        <v>37970</v>
      </c>
      <c r="U333" s="175">
        <v>6570</v>
      </c>
      <c r="V333" s="186">
        <v>16619360</v>
      </c>
      <c r="W333" s="186">
        <v>164019636</v>
      </c>
      <c r="X333" s="187">
        <v>44469</v>
      </c>
      <c r="Y333" s="80" t="s">
        <v>6489</v>
      </c>
      <c r="Z333" s="80" t="s">
        <v>6490</v>
      </c>
      <c r="AA333" s="175" t="s">
        <v>6543</v>
      </c>
    </row>
    <row r="334" spans="2:27" ht="15.75" customHeight="1" x14ac:dyDescent="0.2">
      <c r="B334" s="68" t="s">
        <v>7729</v>
      </c>
      <c r="C334" s="68">
        <v>717150007</v>
      </c>
      <c r="D334" s="68" t="s">
        <v>72</v>
      </c>
      <c r="E334" s="68" t="s">
        <v>735</v>
      </c>
      <c r="F334" s="68" t="s">
        <v>7730</v>
      </c>
      <c r="G334" s="68" t="s">
        <v>736</v>
      </c>
      <c r="H334" s="68" t="s">
        <v>7731</v>
      </c>
      <c r="I334" s="68" t="s">
        <v>737</v>
      </c>
      <c r="J334" s="68" t="s">
        <v>5562</v>
      </c>
      <c r="K334" s="68" t="s">
        <v>7732</v>
      </c>
      <c r="L334" s="68" t="s">
        <v>738</v>
      </c>
      <c r="M334" s="68" t="s">
        <v>47</v>
      </c>
      <c r="N334" s="68" t="s">
        <v>739</v>
      </c>
      <c r="O334" s="68" t="s">
        <v>5563</v>
      </c>
      <c r="P334" s="68">
        <v>0</v>
      </c>
      <c r="Q334" s="68">
        <v>0</v>
      </c>
      <c r="R334" s="68" t="s">
        <v>368</v>
      </c>
      <c r="S334" s="68" t="s">
        <v>7733</v>
      </c>
      <c r="T334" s="188">
        <v>37970</v>
      </c>
      <c r="U334" s="175">
        <v>6570</v>
      </c>
      <c r="V334" s="186">
        <v>197370760</v>
      </c>
      <c r="W334" s="186">
        <v>776008318</v>
      </c>
      <c r="X334" s="187">
        <v>44469</v>
      </c>
      <c r="Y334" s="80" t="s">
        <v>6489</v>
      </c>
      <c r="Z334" s="80" t="s">
        <v>6490</v>
      </c>
      <c r="AA334" s="175" t="s">
        <v>5595</v>
      </c>
    </row>
    <row r="335" spans="2:27" ht="15.75" customHeight="1" x14ac:dyDescent="0.2">
      <c r="B335" s="68" t="s">
        <v>7729</v>
      </c>
      <c r="C335" s="68">
        <v>717150007</v>
      </c>
      <c r="D335" s="68" t="s">
        <v>72</v>
      </c>
      <c r="E335" s="68" t="s">
        <v>735</v>
      </c>
      <c r="F335" s="68" t="s">
        <v>7730</v>
      </c>
      <c r="G335" s="68" t="s">
        <v>736</v>
      </c>
      <c r="H335" s="68" t="s">
        <v>7731</v>
      </c>
      <c r="I335" s="68" t="s">
        <v>737</v>
      </c>
      <c r="J335" s="68" t="s">
        <v>5562</v>
      </c>
      <c r="K335" s="68" t="s">
        <v>7732</v>
      </c>
      <c r="L335" s="68" t="s">
        <v>738</v>
      </c>
      <c r="M335" s="68" t="s">
        <v>47</v>
      </c>
      <c r="N335" s="68" t="s">
        <v>739</v>
      </c>
      <c r="O335" s="68" t="s">
        <v>5563</v>
      </c>
      <c r="P335" s="68">
        <v>0</v>
      </c>
      <c r="Q335" s="68">
        <v>0</v>
      </c>
      <c r="R335" s="68" t="s">
        <v>368</v>
      </c>
      <c r="S335" s="68" t="s">
        <v>7733</v>
      </c>
      <c r="T335" s="188">
        <v>37970</v>
      </c>
      <c r="U335" s="175">
        <v>6570</v>
      </c>
      <c r="V335" s="186">
        <v>63713868</v>
      </c>
      <c r="W335" s="186">
        <v>277053696</v>
      </c>
      <c r="X335" s="187">
        <v>44469</v>
      </c>
      <c r="Y335" s="80" t="s">
        <v>6489</v>
      </c>
      <c r="Z335" s="80" t="s">
        <v>6490</v>
      </c>
      <c r="AA335" s="175" t="s">
        <v>6508</v>
      </c>
    </row>
    <row r="336" spans="2:27" ht="15.75" customHeight="1" x14ac:dyDescent="0.2">
      <c r="B336" s="68" t="s">
        <v>7788</v>
      </c>
      <c r="C336" s="68">
        <v>714523007</v>
      </c>
      <c r="D336" s="68" t="s">
        <v>72</v>
      </c>
      <c r="E336" s="68" t="s">
        <v>880</v>
      </c>
      <c r="F336" s="68" t="s">
        <v>7789</v>
      </c>
      <c r="G336" s="68" t="s">
        <v>881</v>
      </c>
      <c r="H336" s="68" t="s">
        <v>7790</v>
      </c>
      <c r="I336" s="68" t="s">
        <v>882</v>
      </c>
      <c r="J336" s="68" t="s">
        <v>5552</v>
      </c>
      <c r="K336" s="68" t="s">
        <v>883</v>
      </c>
      <c r="L336" s="68" t="s">
        <v>884</v>
      </c>
      <c r="M336" s="68" t="s">
        <v>47</v>
      </c>
      <c r="N336" s="68" t="s">
        <v>885</v>
      </c>
      <c r="O336" s="68" t="s">
        <v>5553</v>
      </c>
      <c r="P336" s="68" t="s">
        <v>5554</v>
      </c>
      <c r="Q336" s="68">
        <v>0</v>
      </c>
      <c r="R336" s="68">
        <v>93401</v>
      </c>
      <c r="S336" s="68" t="s">
        <v>7791</v>
      </c>
      <c r="T336" s="188">
        <v>37970</v>
      </c>
      <c r="U336" s="175">
        <v>6580</v>
      </c>
      <c r="V336" s="186">
        <v>34833086</v>
      </c>
      <c r="W336" s="186">
        <v>345089083</v>
      </c>
      <c r="X336" s="187">
        <v>44469</v>
      </c>
      <c r="Y336" s="80" t="s">
        <v>6489</v>
      </c>
      <c r="Z336" s="80" t="s">
        <v>6490</v>
      </c>
      <c r="AA336" s="175" t="s">
        <v>6548</v>
      </c>
    </row>
    <row r="337" spans="2:27" ht="15.75" customHeight="1" x14ac:dyDescent="0.2">
      <c r="B337" s="68" t="s">
        <v>5094</v>
      </c>
      <c r="C337" s="68" t="s">
        <v>6481</v>
      </c>
      <c r="D337" s="68" t="s">
        <v>139</v>
      </c>
      <c r="E337" s="68" t="s">
        <v>5095</v>
      </c>
      <c r="F337" s="68" t="s">
        <v>8867</v>
      </c>
      <c r="G337" s="68" t="s">
        <v>5034</v>
      </c>
      <c r="H337" s="68" t="s">
        <v>28</v>
      </c>
      <c r="I337" s="68">
        <v>0</v>
      </c>
      <c r="J337" s="68">
        <v>0</v>
      </c>
      <c r="K337" s="68" t="s">
        <v>5980</v>
      </c>
      <c r="L337" s="68" t="s">
        <v>8868</v>
      </c>
      <c r="M337" s="68" t="s">
        <v>309</v>
      </c>
      <c r="N337" s="68" t="s">
        <v>5096</v>
      </c>
      <c r="O337" s="68" t="s">
        <v>8935</v>
      </c>
      <c r="P337" s="68" t="s">
        <v>8936</v>
      </c>
      <c r="Q337" s="68">
        <v>0</v>
      </c>
      <c r="R337" s="68" t="s">
        <v>257</v>
      </c>
      <c r="S337" s="68" t="s">
        <v>8871</v>
      </c>
      <c r="T337" s="188">
        <v>37970</v>
      </c>
      <c r="U337" s="175">
        <v>6650</v>
      </c>
      <c r="V337" s="186">
        <v>5792899</v>
      </c>
      <c r="W337" s="186">
        <v>71858458</v>
      </c>
      <c r="X337" s="187">
        <v>44469</v>
      </c>
      <c r="Y337" s="80" t="s">
        <v>6489</v>
      </c>
      <c r="Z337" s="80" t="s">
        <v>6490</v>
      </c>
      <c r="AA337" s="175" t="s">
        <v>6623</v>
      </c>
    </row>
    <row r="338" spans="2:27" ht="15.75" customHeight="1" x14ac:dyDescent="0.2">
      <c r="B338" s="68" t="s">
        <v>4997</v>
      </c>
      <c r="C338" s="68">
        <v>703553001</v>
      </c>
      <c r="D338" s="68" t="s">
        <v>127</v>
      </c>
      <c r="E338" s="68" t="s">
        <v>7403</v>
      </c>
      <c r="F338" s="68" t="s">
        <v>6250</v>
      </c>
      <c r="G338" s="68" t="s">
        <v>4998</v>
      </c>
      <c r="H338" s="68" t="s">
        <v>28</v>
      </c>
      <c r="I338" s="68" t="s">
        <v>6078</v>
      </c>
      <c r="J338" s="68" t="s">
        <v>6078</v>
      </c>
      <c r="K338" s="68" t="s">
        <v>6220</v>
      </c>
      <c r="L338" s="68" t="s">
        <v>5720</v>
      </c>
      <c r="M338" s="68" t="s">
        <v>5346</v>
      </c>
      <c r="N338" s="68" t="s">
        <v>966</v>
      </c>
      <c r="O338" s="68" t="s">
        <v>4999</v>
      </c>
      <c r="P338" s="68" t="s">
        <v>6221</v>
      </c>
      <c r="Q338" s="68" t="s">
        <v>5721</v>
      </c>
      <c r="R338" s="68" t="s">
        <v>4985</v>
      </c>
      <c r="S338" s="68" t="s">
        <v>6251</v>
      </c>
      <c r="T338" s="188">
        <v>37970</v>
      </c>
      <c r="U338" s="175">
        <v>6690</v>
      </c>
      <c r="V338" s="186">
        <v>0</v>
      </c>
      <c r="W338" s="186">
        <v>95902895</v>
      </c>
      <c r="X338" s="187">
        <v>44469</v>
      </c>
      <c r="Y338" s="80" t="s">
        <v>6489</v>
      </c>
      <c r="Z338" s="80" t="s">
        <v>6490</v>
      </c>
      <c r="AA338" s="175" t="s">
        <v>6545</v>
      </c>
    </row>
    <row r="339" spans="2:27" ht="15.75" customHeight="1" x14ac:dyDescent="0.2">
      <c r="B339" s="68" t="s">
        <v>8071</v>
      </c>
      <c r="C339" s="68">
        <v>714792008</v>
      </c>
      <c r="D339" s="68" t="s">
        <v>1363</v>
      </c>
      <c r="E339" s="68" t="s">
        <v>1902</v>
      </c>
      <c r="F339" s="68" t="s">
        <v>8072</v>
      </c>
      <c r="G339" s="68" t="s">
        <v>1903</v>
      </c>
      <c r="H339" s="68" t="s">
        <v>7422</v>
      </c>
      <c r="I339" s="68" t="s">
        <v>1904</v>
      </c>
      <c r="J339" s="68" t="s">
        <v>7423</v>
      </c>
      <c r="K339" s="68" t="s">
        <v>7424</v>
      </c>
      <c r="L339" s="68" t="s">
        <v>5542</v>
      </c>
      <c r="M339" s="68" t="s">
        <v>5340</v>
      </c>
      <c r="N339" s="68" t="s">
        <v>1906</v>
      </c>
      <c r="O339" s="68" t="s">
        <v>1905</v>
      </c>
      <c r="P339" s="68" t="s">
        <v>5457</v>
      </c>
      <c r="Q339" s="68" t="s">
        <v>5541</v>
      </c>
      <c r="R339" s="68" t="s">
        <v>1101</v>
      </c>
      <c r="S339" s="68" t="s">
        <v>8073</v>
      </c>
      <c r="T339" s="188">
        <v>37970</v>
      </c>
      <c r="U339" s="175">
        <v>6740</v>
      </c>
      <c r="V339" s="186">
        <v>23592618</v>
      </c>
      <c r="W339" s="186">
        <v>209370911</v>
      </c>
      <c r="X339" s="187">
        <v>44469</v>
      </c>
      <c r="Y339" s="80" t="s">
        <v>6489</v>
      </c>
      <c r="Z339" s="80" t="s">
        <v>6490</v>
      </c>
      <c r="AA339" s="175" t="s">
        <v>6521</v>
      </c>
    </row>
    <row r="340" spans="2:27" ht="15.75" customHeight="1" x14ac:dyDescent="0.2">
      <c r="B340" s="68" t="s">
        <v>8071</v>
      </c>
      <c r="C340" s="68">
        <v>714792008</v>
      </c>
      <c r="D340" s="68" t="s">
        <v>1363</v>
      </c>
      <c r="E340" s="68" t="s">
        <v>1902</v>
      </c>
      <c r="F340" s="68" t="s">
        <v>8072</v>
      </c>
      <c r="G340" s="68" t="s">
        <v>1903</v>
      </c>
      <c r="H340" s="68" t="s">
        <v>7422</v>
      </c>
      <c r="I340" s="68" t="s">
        <v>1904</v>
      </c>
      <c r="J340" s="68" t="s">
        <v>7423</v>
      </c>
      <c r="K340" s="68" t="s">
        <v>7424</v>
      </c>
      <c r="L340" s="68" t="s">
        <v>5542</v>
      </c>
      <c r="M340" s="68" t="s">
        <v>5340</v>
      </c>
      <c r="N340" s="68" t="s">
        <v>1906</v>
      </c>
      <c r="O340" s="68" t="s">
        <v>1905</v>
      </c>
      <c r="P340" s="68" t="s">
        <v>5457</v>
      </c>
      <c r="Q340" s="68" t="s">
        <v>5541</v>
      </c>
      <c r="R340" s="68" t="s">
        <v>1101</v>
      </c>
      <c r="S340" s="68" t="s">
        <v>8073</v>
      </c>
      <c r="T340" s="188">
        <v>37970</v>
      </c>
      <c r="U340" s="175">
        <v>6740</v>
      </c>
      <c r="V340" s="186">
        <v>46598522</v>
      </c>
      <c r="W340" s="186">
        <v>202039131</v>
      </c>
      <c r="X340" s="187">
        <v>44469</v>
      </c>
      <c r="Y340" s="80" t="s">
        <v>6489</v>
      </c>
      <c r="Z340" s="80" t="s">
        <v>6490</v>
      </c>
      <c r="AA340" s="175" t="s">
        <v>6491</v>
      </c>
    </row>
    <row r="341" spans="2:27" ht="15.75" customHeight="1" x14ac:dyDescent="0.2">
      <c r="B341" s="68" t="s">
        <v>8071</v>
      </c>
      <c r="C341" s="68">
        <v>714792008</v>
      </c>
      <c r="D341" s="68" t="s">
        <v>1363</v>
      </c>
      <c r="E341" s="68" t="s">
        <v>1902</v>
      </c>
      <c r="F341" s="68" t="s">
        <v>8072</v>
      </c>
      <c r="G341" s="68" t="s">
        <v>1903</v>
      </c>
      <c r="H341" s="68" t="s">
        <v>7422</v>
      </c>
      <c r="I341" s="68" t="s">
        <v>1904</v>
      </c>
      <c r="J341" s="68" t="s">
        <v>7423</v>
      </c>
      <c r="K341" s="68" t="s">
        <v>7424</v>
      </c>
      <c r="L341" s="68" t="s">
        <v>5542</v>
      </c>
      <c r="M341" s="68" t="s">
        <v>5340</v>
      </c>
      <c r="N341" s="68" t="s">
        <v>1906</v>
      </c>
      <c r="O341" s="68" t="s">
        <v>1905</v>
      </c>
      <c r="P341" s="68" t="s">
        <v>5457</v>
      </c>
      <c r="Q341" s="68" t="s">
        <v>5541</v>
      </c>
      <c r="R341" s="68" t="s">
        <v>1101</v>
      </c>
      <c r="S341" s="68" t="s">
        <v>8073</v>
      </c>
      <c r="T341" s="188">
        <v>37970</v>
      </c>
      <c r="U341" s="175">
        <v>6740</v>
      </c>
      <c r="V341" s="186">
        <v>27300782</v>
      </c>
      <c r="W341" s="186">
        <v>234805318</v>
      </c>
      <c r="X341" s="187">
        <v>44469</v>
      </c>
      <c r="Y341" s="80" t="s">
        <v>6489</v>
      </c>
      <c r="Z341" s="80" t="s">
        <v>6490</v>
      </c>
      <c r="AA341" s="175" t="s">
        <v>6535</v>
      </c>
    </row>
    <row r="342" spans="2:27" ht="15.75" customHeight="1" x14ac:dyDescent="0.2">
      <c r="B342" s="68" t="s">
        <v>8071</v>
      </c>
      <c r="C342" s="68">
        <v>714792008</v>
      </c>
      <c r="D342" s="68" t="s">
        <v>1363</v>
      </c>
      <c r="E342" s="68" t="s">
        <v>1902</v>
      </c>
      <c r="F342" s="68" t="s">
        <v>8072</v>
      </c>
      <c r="G342" s="68" t="s">
        <v>1903</v>
      </c>
      <c r="H342" s="68" t="s">
        <v>7422</v>
      </c>
      <c r="I342" s="68" t="s">
        <v>1904</v>
      </c>
      <c r="J342" s="68" t="s">
        <v>7423</v>
      </c>
      <c r="K342" s="68" t="s">
        <v>7424</v>
      </c>
      <c r="L342" s="68" t="s">
        <v>5542</v>
      </c>
      <c r="M342" s="68" t="s">
        <v>5340</v>
      </c>
      <c r="N342" s="68" t="s">
        <v>1906</v>
      </c>
      <c r="O342" s="68" t="s">
        <v>1905</v>
      </c>
      <c r="P342" s="68" t="s">
        <v>5457</v>
      </c>
      <c r="Q342" s="68" t="s">
        <v>5541</v>
      </c>
      <c r="R342" s="68" t="s">
        <v>1101</v>
      </c>
      <c r="S342" s="68" t="s">
        <v>8073</v>
      </c>
      <c r="T342" s="188">
        <v>37970</v>
      </c>
      <c r="U342" s="175">
        <v>6740</v>
      </c>
      <c r="V342" s="186">
        <v>83760029</v>
      </c>
      <c r="W342" s="186">
        <v>892321354</v>
      </c>
      <c r="X342" s="187">
        <v>44469</v>
      </c>
      <c r="Y342" s="80" t="s">
        <v>6489</v>
      </c>
      <c r="Z342" s="80" t="s">
        <v>6490</v>
      </c>
      <c r="AA342" s="175" t="s">
        <v>6625</v>
      </c>
    </row>
    <row r="343" spans="2:27" ht="15.75" customHeight="1" x14ac:dyDescent="0.2">
      <c r="B343" s="68" t="s">
        <v>242</v>
      </c>
      <c r="C343" s="68">
        <v>718362008</v>
      </c>
      <c r="D343" s="68" t="s">
        <v>72</v>
      </c>
      <c r="E343" s="68" t="s">
        <v>243</v>
      </c>
      <c r="F343" s="68" t="s">
        <v>7548</v>
      </c>
      <c r="G343" s="68" t="s">
        <v>244</v>
      </c>
      <c r="H343" s="68" t="s">
        <v>245</v>
      </c>
      <c r="I343" s="68" t="s">
        <v>246</v>
      </c>
      <c r="J343" s="68" t="s">
        <v>7549</v>
      </c>
      <c r="K343" s="68" t="s">
        <v>6386</v>
      </c>
      <c r="L343" s="68" t="s">
        <v>5670</v>
      </c>
      <c r="M343" s="68" t="s">
        <v>544</v>
      </c>
      <c r="N343" s="68" t="s">
        <v>187</v>
      </c>
      <c r="O343" s="68" t="s">
        <v>5668</v>
      </c>
      <c r="P343" s="68" t="s">
        <v>5669</v>
      </c>
      <c r="Q343" s="68">
        <v>0</v>
      </c>
      <c r="R343" s="68" t="s">
        <v>83</v>
      </c>
      <c r="S343" s="68" t="s">
        <v>7550</v>
      </c>
      <c r="T343" s="188">
        <v>37970</v>
      </c>
      <c r="U343" s="175">
        <v>6760</v>
      </c>
      <c r="V343" s="186">
        <v>25756560</v>
      </c>
      <c r="W343" s="186">
        <v>92630520</v>
      </c>
      <c r="X343" s="187">
        <v>44469</v>
      </c>
      <c r="Y343" s="80" t="s">
        <v>6489</v>
      </c>
      <c r="Z343" s="80" t="s">
        <v>6490</v>
      </c>
      <c r="AA343" s="175" t="s">
        <v>7475</v>
      </c>
    </row>
    <row r="344" spans="2:27" ht="15.75" customHeight="1" x14ac:dyDescent="0.2">
      <c r="B344" s="68" t="s">
        <v>7724</v>
      </c>
      <c r="C344" s="68">
        <v>717449002</v>
      </c>
      <c r="D344" s="68" t="s">
        <v>72</v>
      </c>
      <c r="E344" s="68" t="s">
        <v>730</v>
      </c>
      <c r="F344" s="68" t="s">
        <v>7725</v>
      </c>
      <c r="G344" s="68" t="s">
        <v>731</v>
      </c>
      <c r="H344" s="68" t="s">
        <v>7726</v>
      </c>
      <c r="I344" s="68" t="s">
        <v>732</v>
      </c>
      <c r="J344" s="68" t="s">
        <v>7727</v>
      </c>
      <c r="K344" s="68" t="s">
        <v>733</v>
      </c>
      <c r="L344" s="68" t="s">
        <v>734</v>
      </c>
      <c r="M344" s="68" t="s">
        <v>198</v>
      </c>
      <c r="N344" s="68" t="s">
        <v>430</v>
      </c>
      <c r="O344" s="68" t="s">
        <v>5550</v>
      </c>
      <c r="P344" s="68" t="s">
        <v>5551</v>
      </c>
      <c r="Q344" s="68">
        <v>0</v>
      </c>
      <c r="R344" s="68" t="s">
        <v>368</v>
      </c>
      <c r="S344" s="68" t="s">
        <v>7728</v>
      </c>
      <c r="T344" s="188">
        <v>37970</v>
      </c>
      <c r="U344" s="175">
        <v>6830</v>
      </c>
      <c r="V344" s="186">
        <v>39054752</v>
      </c>
      <c r="W344" s="186">
        <v>576881370</v>
      </c>
      <c r="X344" s="187">
        <v>44469</v>
      </c>
      <c r="Y344" s="80" t="s">
        <v>6489</v>
      </c>
      <c r="Z344" s="80" t="s">
        <v>6490</v>
      </c>
      <c r="AA344" s="175" t="s">
        <v>6509</v>
      </c>
    </row>
    <row r="345" spans="2:27" ht="15.75" customHeight="1" x14ac:dyDescent="0.2">
      <c r="B345" s="68" t="s">
        <v>8048</v>
      </c>
      <c r="C345" s="68">
        <v>721476006</v>
      </c>
      <c r="D345" s="68" t="s">
        <v>1439</v>
      </c>
      <c r="E345" s="68" t="s">
        <v>1770</v>
      </c>
      <c r="F345" s="68" t="s">
        <v>8049</v>
      </c>
      <c r="G345" s="68" t="s">
        <v>1771</v>
      </c>
      <c r="H345" s="68" t="s">
        <v>1772</v>
      </c>
      <c r="I345" s="68" t="s">
        <v>965</v>
      </c>
      <c r="J345" s="68" t="s">
        <v>8050</v>
      </c>
      <c r="K345" s="68" t="s">
        <v>1773</v>
      </c>
      <c r="L345" s="68" t="s">
        <v>1775</v>
      </c>
      <c r="M345" s="68" t="s">
        <v>5386</v>
      </c>
      <c r="N345" s="68" t="s">
        <v>765</v>
      </c>
      <c r="O345" s="68" t="s">
        <v>1776</v>
      </c>
      <c r="P345" s="68" t="s">
        <v>1774</v>
      </c>
      <c r="Q345" s="68">
        <v>0</v>
      </c>
      <c r="R345" s="68">
        <v>93910</v>
      </c>
      <c r="S345" s="68" t="s">
        <v>8051</v>
      </c>
      <c r="T345" s="188">
        <v>37970</v>
      </c>
      <c r="U345" s="175">
        <v>6864</v>
      </c>
      <c r="V345" s="186">
        <v>4388155</v>
      </c>
      <c r="W345" s="186">
        <v>160139245</v>
      </c>
      <c r="X345" s="187">
        <v>44469</v>
      </c>
      <c r="Y345" s="80" t="s">
        <v>6489</v>
      </c>
      <c r="Z345" s="80" t="s">
        <v>6490</v>
      </c>
      <c r="AA345" s="175" t="s">
        <v>6602</v>
      </c>
    </row>
    <row r="346" spans="2:27" ht="15.75" customHeight="1" x14ac:dyDescent="0.2">
      <c r="B346" s="68" t="s">
        <v>8048</v>
      </c>
      <c r="C346" s="68">
        <v>721476006</v>
      </c>
      <c r="D346" s="68" t="s">
        <v>1439</v>
      </c>
      <c r="E346" s="68" t="s">
        <v>1770</v>
      </c>
      <c r="F346" s="68" t="s">
        <v>8049</v>
      </c>
      <c r="G346" s="68" t="s">
        <v>1771</v>
      </c>
      <c r="H346" s="68" t="s">
        <v>1772</v>
      </c>
      <c r="I346" s="68" t="s">
        <v>965</v>
      </c>
      <c r="J346" s="68" t="s">
        <v>8050</v>
      </c>
      <c r="K346" s="68" t="s">
        <v>1773</v>
      </c>
      <c r="L346" s="68" t="s">
        <v>1775</v>
      </c>
      <c r="M346" s="68" t="s">
        <v>5386</v>
      </c>
      <c r="N346" s="68" t="s">
        <v>765</v>
      </c>
      <c r="O346" s="68" t="s">
        <v>1776</v>
      </c>
      <c r="P346" s="68" t="s">
        <v>1774</v>
      </c>
      <c r="Q346" s="68">
        <v>0</v>
      </c>
      <c r="R346" s="68">
        <v>93910</v>
      </c>
      <c r="S346" s="68" t="s">
        <v>8051</v>
      </c>
      <c r="T346" s="188">
        <v>37970</v>
      </c>
      <c r="U346" s="175">
        <v>6864</v>
      </c>
      <c r="V346" s="186">
        <v>8279338</v>
      </c>
      <c r="W346" s="186">
        <v>81365903</v>
      </c>
      <c r="X346" s="187">
        <v>44469</v>
      </c>
      <c r="Y346" s="80" t="s">
        <v>6489</v>
      </c>
      <c r="Z346" s="80" t="s">
        <v>6490</v>
      </c>
      <c r="AA346" s="175" t="s">
        <v>6626</v>
      </c>
    </row>
    <row r="347" spans="2:27" ht="15.75" customHeight="1" x14ac:dyDescent="0.2">
      <c r="B347" s="68" t="s">
        <v>8048</v>
      </c>
      <c r="C347" s="68">
        <v>721476006</v>
      </c>
      <c r="D347" s="68" t="s">
        <v>1439</v>
      </c>
      <c r="E347" s="68" t="s">
        <v>1770</v>
      </c>
      <c r="F347" s="68" t="s">
        <v>8049</v>
      </c>
      <c r="G347" s="68" t="s">
        <v>1771</v>
      </c>
      <c r="H347" s="68" t="s">
        <v>1772</v>
      </c>
      <c r="I347" s="68" t="s">
        <v>965</v>
      </c>
      <c r="J347" s="68" t="s">
        <v>8050</v>
      </c>
      <c r="K347" s="68" t="s">
        <v>1773</v>
      </c>
      <c r="L347" s="68" t="s">
        <v>1775</v>
      </c>
      <c r="M347" s="68" t="s">
        <v>5386</v>
      </c>
      <c r="N347" s="68" t="s">
        <v>765</v>
      </c>
      <c r="O347" s="68" t="s">
        <v>1776</v>
      </c>
      <c r="P347" s="68" t="s">
        <v>1774</v>
      </c>
      <c r="Q347" s="68">
        <v>0</v>
      </c>
      <c r="R347" s="68">
        <v>93910</v>
      </c>
      <c r="S347" s="68" t="s">
        <v>8051</v>
      </c>
      <c r="T347" s="188">
        <v>37970</v>
      </c>
      <c r="U347" s="175">
        <v>6864</v>
      </c>
      <c r="V347" s="186">
        <v>104351617</v>
      </c>
      <c r="W347" s="186">
        <v>662567657</v>
      </c>
      <c r="X347" s="187">
        <v>44469</v>
      </c>
      <c r="Y347" s="80" t="s">
        <v>6489</v>
      </c>
      <c r="Z347" s="80" t="s">
        <v>6490</v>
      </c>
      <c r="AA347" s="175" t="s">
        <v>6564</v>
      </c>
    </row>
    <row r="348" spans="2:27" ht="15.75" customHeight="1" x14ac:dyDescent="0.2">
      <c r="B348" s="68" t="s">
        <v>7654</v>
      </c>
      <c r="C348" s="68">
        <v>719926002</v>
      </c>
      <c r="D348" s="68" t="s">
        <v>49</v>
      </c>
      <c r="E348" s="68" t="s">
        <v>506</v>
      </c>
      <c r="F348" s="68" t="s">
        <v>7236</v>
      </c>
      <c r="G348" s="68" t="s">
        <v>507</v>
      </c>
      <c r="H348" s="68" t="s">
        <v>7237</v>
      </c>
      <c r="I348" s="68" t="s">
        <v>508</v>
      </c>
      <c r="J348" s="68" t="s">
        <v>7238</v>
      </c>
      <c r="K348" s="68" t="s">
        <v>509</v>
      </c>
      <c r="L348" s="68" t="s">
        <v>5938</v>
      </c>
      <c r="M348" s="68" t="s">
        <v>5342</v>
      </c>
      <c r="N348" s="68" t="s">
        <v>510</v>
      </c>
      <c r="O348" s="68" t="s">
        <v>7239</v>
      </c>
      <c r="P348" s="68" t="s">
        <v>7240</v>
      </c>
      <c r="Q348" s="68">
        <v>0</v>
      </c>
      <c r="R348" s="68" t="s">
        <v>368</v>
      </c>
      <c r="S348" s="68" t="s">
        <v>7241</v>
      </c>
      <c r="T348" s="188">
        <v>37970</v>
      </c>
      <c r="U348" s="175">
        <v>6866</v>
      </c>
      <c r="V348" s="186">
        <v>0</v>
      </c>
      <c r="W348" s="186">
        <v>73317740</v>
      </c>
      <c r="X348" s="187">
        <v>44469</v>
      </c>
      <c r="Y348" s="80" t="s">
        <v>6489</v>
      </c>
      <c r="Z348" s="80" t="s">
        <v>6490</v>
      </c>
      <c r="AA348" s="175" t="s">
        <v>6627</v>
      </c>
    </row>
    <row r="349" spans="2:27" ht="15.75" customHeight="1" x14ac:dyDescent="0.2">
      <c r="B349" s="68" t="s">
        <v>7654</v>
      </c>
      <c r="C349" s="68">
        <v>719926002</v>
      </c>
      <c r="D349" s="68" t="s">
        <v>49</v>
      </c>
      <c r="E349" s="68" t="s">
        <v>506</v>
      </c>
      <c r="F349" s="68" t="s">
        <v>7236</v>
      </c>
      <c r="G349" s="68" t="s">
        <v>507</v>
      </c>
      <c r="H349" s="68" t="s">
        <v>7237</v>
      </c>
      <c r="I349" s="68" t="s">
        <v>508</v>
      </c>
      <c r="J349" s="68" t="s">
        <v>7238</v>
      </c>
      <c r="K349" s="68" t="s">
        <v>509</v>
      </c>
      <c r="L349" s="68" t="s">
        <v>5938</v>
      </c>
      <c r="M349" s="68" t="s">
        <v>5342</v>
      </c>
      <c r="N349" s="68" t="s">
        <v>510</v>
      </c>
      <c r="O349" s="68" t="s">
        <v>7239</v>
      </c>
      <c r="P349" s="68" t="s">
        <v>7240</v>
      </c>
      <c r="Q349" s="68">
        <v>0</v>
      </c>
      <c r="R349" s="68" t="s">
        <v>368</v>
      </c>
      <c r="S349" s="68" t="s">
        <v>7241</v>
      </c>
      <c r="T349" s="188">
        <v>37970</v>
      </c>
      <c r="U349" s="175">
        <v>6866</v>
      </c>
      <c r="V349" s="186">
        <v>36506046</v>
      </c>
      <c r="W349" s="186">
        <v>359639895</v>
      </c>
      <c r="X349" s="187">
        <v>44469</v>
      </c>
      <c r="Y349" s="80" t="s">
        <v>6489</v>
      </c>
      <c r="Z349" s="80" t="s">
        <v>6490</v>
      </c>
      <c r="AA349" s="175" t="s">
        <v>7477</v>
      </c>
    </row>
    <row r="350" spans="2:27" ht="15.75" customHeight="1" x14ac:dyDescent="0.2">
      <c r="B350" s="68" t="s">
        <v>7654</v>
      </c>
      <c r="C350" s="68">
        <v>719926002</v>
      </c>
      <c r="D350" s="68" t="s">
        <v>49</v>
      </c>
      <c r="E350" s="68" t="s">
        <v>506</v>
      </c>
      <c r="F350" s="68" t="s">
        <v>7236</v>
      </c>
      <c r="G350" s="68" t="s">
        <v>507</v>
      </c>
      <c r="H350" s="68" t="s">
        <v>7237</v>
      </c>
      <c r="I350" s="68" t="s">
        <v>508</v>
      </c>
      <c r="J350" s="68" t="s">
        <v>7238</v>
      </c>
      <c r="K350" s="68" t="s">
        <v>509</v>
      </c>
      <c r="L350" s="68" t="s">
        <v>5938</v>
      </c>
      <c r="M350" s="68" t="s">
        <v>5342</v>
      </c>
      <c r="N350" s="68" t="s">
        <v>510</v>
      </c>
      <c r="O350" s="68" t="s">
        <v>7239</v>
      </c>
      <c r="P350" s="68" t="s">
        <v>7240</v>
      </c>
      <c r="Q350" s="68">
        <v>0</v>
      </c>
      <c r="R350" s="68" t="s">
        <v>368</v>
      </c>
      <c r="S350" s="68" t="s">
        <v>7241</v>
      </c>
      <c r="T350" s="188">
        <v>37970</v>
      </c>
      <c r="U350" s="175">
        <v>6866</v>
      </c>
      <c r="V350" s="186">
        <v>322521761</v>
      </c>
      <c r="W350" s="186">
        <v>1660419323</v>
      </c>
      <c r="X350" s="187">
        <v>44469</v>
      </c>
      <c r="Y350" s="80" t="s">
        <v>6489</v>
      </c>
      <c r="Z350" s="80" t="s">
        <v>6490</v>
      </c>
      <c r="AA350" s="175" t="s">
        <v>6519</v>
      </c>
    </row>
    <row r="351" spans="2:27" ht="15.75" customHeight="1" x14ac:dyDescent="0.2">
      <c r="B351" s="68" t="s">
        <v>7654</v>
      </c>
      <c r="C351" s="68">
        <v>719926002</v>
      </c>
      <c r="D351" s="68" t="s">
        <v>49</v>
      </c>
      <c r="E351" s="68" t="s">
        <v>506</v>
      </c>
      <c r="F351" s="68" t="s">
        <v>7236</v>
      </c>
      <c r="G351" s="68" t="s">
        <v>507</v>
      </c>
      <c r="H351" s="68" t="s">
        <v>7237</v>
      </c>
      <c r="I351" s="68" t="s">
        <v>508</v>
      </c>
      <c r="J351" s="68" t="s">
        <v>7238</v>
      </c>
      <c r="K351" s="68" t="s">
        <v>509</v>
      </c>
      <c r="L351" s="68" t="s">
        <v>5938</v>
      </c>
      <c r="M351" s="68" t="s">
        <v>5342</v>
      </c>
      <c r="N351" s="68" t="s">
        <v>510</v>
      </c>
      <c r="O351" s="68" t="s">
        <v>7239</v>
      </c>
      <c r="P351" s="68" t="s">
        <v>7240</v>
      </c>
      <c r="Q351" s="68">
        <v>0</v>
      </c>
      <c r="R351" s="68" t="s">
        <v>368</v>
      </c>
      <c r="S351" s="68" t="s">
        <v>7241</v>
      </c>
      <c r="T351" s="188">
        <v>37970</v>
      </c>
      <c r="U351" s="175">
        <v>6866</v>
      </c>
      <c r="V351" s="186">
        <v>0</v>
      </c>
      <c r="W351" s="186">
        <v>32452024</v>
      </c>
      <c r="X351" s="187">
        <v>44469</v>
      </c>
      <c r="Y351" s="80" t="s">
        <v>6489</v>
      </c>
      <c r="Z351" s="80" t="s">
        <v>6490</v>
      </c>
      <c r="AA351" s="175" t="s">
        <v>148</v>
      </c>
    </row>
    <row r="352" spans="2:27" ht="15.75" customHeight="1" x14ac:dyDescent="0.2">
      <c r="B352" s="68" t="s">
        <v>7654</v>
      </c>
      <c r="C352" s="68">
        <v>719926002</v>
      </c>
      <c r="D352" s="68" t="s">
        <v>49</v>
      </c>
      <c r="E352" s="68" t="s">
        <v>506</v>
      </c>
      <c r="F352" s="68" t="s">
        <v>7236</v>
      </c>
      <c r="G352" s="68" t="s">
        <v>507</v>
      </c>
      <c r="H352" s="68" t="s">
        <v>7237</v>
      </c>
      <c r="I352" s="68" t="s">
        <v>508</v>
      </c>
      <c r="J352" s="68" t="s">
        <v>7238</v>
      </c>
      <c r="K352" s="68" t="s">
        <v>509</v>
      </c>
      <c r="L352" s="68" t="s">
        <v>5938</v>
      </c>
      <c r="M352" s="68" t="s">
        <v>5342</v>
      </c>
      <c r="N352" s="68" t="s">
        <v>510</v>
      </c>
      <c r="O352" s="68" t="s">
        <v>7239</v>
      </c>
      <c r="P352" s="68" t="s">
        <v>7240</v>
      </c>
      <c r="Q352" s="68">
        <v>0</v>
      </c>
      <c r="R352" s="68" t="s">
        <v>368</v>
      </c>
      <c r="S352" s="68" t="s">
        <v>7241</v>
      </c>
      <c r="T352" s="188">
        <v>37970</v>
      </c>
      <c r="U352" s="175">
        <v>6866</v>
      </c>
      <c r="V352" s="186">
        <v>30944076</v>
      </c>
      <c r="W352" s="186">
        <v>232110074</v>
      </c>
      <c r="X352" s="187">
        <v>44469</v>
      </c>
      <c r="Y352" s="80" t="s">
        <v>6489</v>
      </c>
      <c r="Z352" s="80" t="s">
        <v>6490</v>
      </c>
      <c r="AA352" s="175" t="s">
        <v>6576</v>
      </c>
    </row>
    <row r="353" spans="2:27" ht="15.75" customHeight="1" x14ac:dyDescent="0.2">
      <c r="B353" s="68" t="s">
        <v>7654</v>
      </c>
      <c r="C353" s="68">
        <v>719926002</v>
      </c>
      <c r="D353" s="68" t="s">
        <v>49</v>
      </c>
      <c r="E353" s="68" t="s">
        <v>506</v>
      </c>
      <c r="F353" s="68" t="s">
        <v>7236</v>
      </c>
      <c r="G353" s="68" t="s">
        <v>507</v>
      </c>
      <c r="H353" s="68" t="s">
        <v>7237</v>
      </c>
      <c r="I353" s="68" t="s">
        <v>508</v>
      </c>
      <c r="J353" s="68" t="s">
        <v>7238</v>
      </c>
      <c r="K353" s="68" t="s">
        <v>509</v>
      </c>
      <c r="L353" s="68" t="s">
        <v>5938</v>
      </c>
      <c r="M353" s="68" t="s">
        <v>5342</v>
      </c>
      <c r="N353" s="68" t="s">
        <v>510</v>
      </c>
      <c r="O353" s="68" t="s">
        <v>7239</v>
      </c>
      <c r="P353" s="68" t="s">
        <v>7240</v>
      </c>
      <c r="Q353" s="68">
        <v>0</v>
      </c>
      <c r="R353" s="68" t="s">
        <v>368</v>
      </c>
      <c r="S353" s="68" t="s">
        <v>7241</v>
      </c>
      <c r="T353" s="188">
        <v>37970</v>
      </c>
      <c r="U353" s="175">
        <v>6866</v>
      </c>
      <c r="V353" s="186">
        <v>120492519</v>
      </c>
      <c r="W353" s="186">
        <v>1112227161</v>
      </c>
      <c r="X353" s="187">
        <v>44469</v>
      </c>
      <c r="Y353" s="80" t="s">
        <v>6489</v>
      </c>
      <c r="Z353" s="80" t="s">
        <v>6490</v>
      </c>
      <c r="AA353" s="175" t="s">
        <v>6502</v>
      </c>
    </row>
    <row r="354" spans="2:27" ht="15.75" customHeight="1" x14ac:dyDescent="0.2">
      <c r="B354" s="68" t="s">
        <v>7654</v>
      </c>
      <c r="C354" s="68">
        <v>719926002</v>
      </c>
      <c r="D354" s="68" t="s">
        <v>49</v>
      </c>
      <c r="E354" s="68" t="s">
        <v>506</v>
      </c>
      <c r="F354" s="68" t="s">
        <v>7236</v>
      </c>
      <c r="G354" s="68" t="s">
        <v>507</v>
      </c>
      <c r="H354" s="68" t="s">
        <v>7237</v>
      </c>
      <c r="I354" s="68" t="s">
        <v>508</v>
      </c>
      <c r="J354" s="68" t="s">
        <v>7238</v>
      </c>
      <c r="K354" s="68" t="s">
        <v>509</v>
      </c>
      <c r="L354" s="68" t="s">
        <v>5938</v>
      </c>
      <c r="M354" s="68" t="s">
        <v>5342</v>
      </c>
      <c r="N354" s="68" t="s">
        <v>510</v>
      </c>
      <c r="O354" s="68" t="s">
        <v>7239</v>
      </c>
      <c r="P354" s="68" t="s">
        <v>7240</v>
      </c>
      <c r="Q354" s="68">
        <v>0</v>
      </c>
      <c r="R354" s="68" t="s">
        <v>368</v>
      </c>
      <c r="S354" s="68" t="s">
        <v>7241</v>
      </c>
      <c r="T354" s="188">
        <v>37970</v>
      </c>
      <c r="U354" s="175">
        <v>6866</v>
      </c>
      <c r="V354" s="186">
        <v>19560504</v>
      </c>
      <c r="W354" s="186">
        <v>186243720</v>
      </c>
      <c r="X354" s="187">
        <v>44469</v>
      </c>
      <c r="Y354" s="80" t="s">
        <v>6489</v>
      </c>
      <c r="Z354" s="80" t="s">
        <v>6490</v>
      </c>
      <c r="AA354" s="175" t="s">
        <v>6603</v>
      </c>
    </row>
    <row r="355" spans="2:27" ht="15.75" customHeight="1" x14ac:dyDescent="0.2">
      <c r="B355" s="68" t="s">
        <v>7654</v>
      </c>
      <c r="C355" s="68">
        <v>719926002</v>
      </c>
      <c r="D355" s="68" t="s">
        <v>49</v>
      </c>
      <c r="E355" s="68" t="s">
        <v>506</v>
      </c>
      <c r="F355" s="68" t="s">
        <v>7236</v>
      </c>
      <c r="G355" s="68" t="s">
        <v>507</v>
      </c>
      <c r="H355" s="68" t="s">
        <v>7237</v>
      </c>
      <c r="I355" s="68" t="s">
        <v>508</v>
      </c>
      <c r="J355" s="68" t="s">
        <v>7238</v>
      </c>
      <c r="K355" s="68" t="s">
        <v>509</v>
      </c>
      <c r="L355" s="68" t="s">
        <v>5938</v>
      </c>
      <c r="M355" s="68" t="s">
        <v>5342</v>
      </c>
      <c r="N355" s="68" t="s">
        <v>510</v>
      </c>
      <c r="O355" s="68" t="s">
        <v>7239</v>
      </c>
      <c r="P355" s="68" t="s">
        <v>7240</v>
      </c>
      <c r="Q355" s="68">
        <v>0</v>
      </c>
      <c r="R355" s="68" t="s">
        <v>368</v>
      </c>
      <c r="S355" s="68" t="s">
        <v>7241</v>
      </c>
      <c r="T355" s="188">
        <v>37970</v>
      </c>
      <c r="U355" s="175">
        <v>6866</v>
      </c>
      <c r="V355" s="186">
        <v>11408914</v>
      </c>
      <c r="W355" s="186">
        <v>125674928</v>
      </c>
      <c r="X355" s="187">
        <v>44469</v>
      </c>
      <c r="Y355" s="80" t="s">
        <v>6489</v>
      </c>
      <c r="Z355" s="80" t="s">
        <v>6490</v>
      </c>
      <c r="AA355" s="175" t="s">
        <v>6628</v>
      </c>
    </row>
    <row r="356" spans="2:27" ht="15.75" customHeight="1" x14ac:dyDescent="0.2">
      <c r="B356" s="68" t="s">
        <v>7654</v>
      </c>
      <c r="C356" s="68">
        <v>719926002</v>
      </c>
      <c r="D356" s="68" t="s">
        <v>49</v>
      </c>
      <c r="E356" s="68" t="s">
        <v>506</v>
      </c>
      <c r="F356" s="68" t="s">
        <v>7236</v>
      </c>
      <c r="G356" s="68" t="s">
        <v>507</v>
      </c>
      <c r="H356" s="68" t="s">
        <v>7237</v>
      </c>
      <c r="I356" s="68" t="s">
        <v>508</v>
      </c>
      <c r="J356" s="68" t="s">
        <v>7238</v>
      </c>
      <c r="K356" s="68" t="s">
        <v>509</v>
      </c>
      <c r="L356" s="68" t="s">
        <v>5938</v>
      </c>
      <c r="M356" s="68" t="s">
        <v>5342</v>
      </c>
      <c r="N356" s="68" t="s">
        <v>510</v>
      </c>
      <c r="O356" s="68" t="s">
        <v>7239</v>
      </c>
      <c r="P356" s="68" t="s">
        <v>7240</v>
      </c>
      <c r="Q356" s="68">
        <v>0</v>
      </c>
      <c r="R356" s="68" t="s">
        <v>368</v>
      </c>
      <c r="S356" s="68" t="s">
        <v>7241</v>
      </c>
      <c r="T356" s="188">
        <v>37970</v>
      </c>
      <c r="U356" s="175">
        <v>6866</v>
      </c>
      <c r="V356" s="186">
        <v>121730778</v>
      </c>
      <c r="W356" s="186">
        <v>761814193</v>
      </c>
      <c r="X356" s="187">
        <v>44469</v>
      </c>
      <c r="Y356" s="80" t="s">
        <v>6489</v>
      </c>
      <c r="Z356" s="80" t="s">
        <v>6490</v>
      </c>
      <c r="AA356" s="175" t="s">
        <v>6507</v>
      </c>
    </row>
    <row r="357" spans="2:27" ht="15.75" customHeight="1" x14ac:dyDescent="0.2">
      <c r="B357" s="68" t="s">
        <v>7654</v>
      </c>
      <c r="C357" s="68">
        <v>719926002</v>
      </c>
      <c r="D357" s="68" t="s">
        <v>49</v>
      </c>
      <c r="E357" s="68" t="s">
        <v>506</v>
      </c>
      <c r="F357" s="68" t="s">
        <v>7236</v>
      </c>
      <c r="G357" s="68" t="s">
        <v>507</v>
      </c>
      <c r="H357" s="68" t="s">
        <v>7237</v>
      </c>
      <c r="I357" s="68" t="s">
        <v>508</v>
      </c>
      <c r="J357" s="68" t="s">
        <v>7238</v>
      </c>
      <c r="K357" s="68" t="s">
        <v>509</v>
      </c>
      <c r="L357" s="68" t="s">
        <v>5938</v>
      </c>
      <c r="M357" s="68" t="s">
        <v>5342</v>
      </c>
      <c r="N357" s="68" t="s">
        <v>510</v>
      </c>
      <c r="O357" s="68" t="s">
        <v>7239</v>
      </c>
      <c r="P357" s="68" t="s">
        <v>7240</v>
      </c>
      <c r="Q357" s="68">
        <v>0</v>
      </c>
      <c r="R357" s="68" t="s">
        <v>368</v>
      </c>
      <c r="S357" s="68" t="s">
        <v>7241</v>
      </c>
      <c r="T357" s="188">
        <v>37970</v>
      </c>
      <c r="U357" s="175">
        <v>6866</v>
      </c>
      <c r="V357" s="186">
        <v>49098371</v>
      </c>
      <c r="W357" s="186">
        <v>325730262</v>
      </c>
      <c r="X357" s="187">
        <v>44469</v>
      </c>
      <c r="Y357" s="80" t="s">
        <v>6489</v>
      </c>
      <c r="Z357" s="80" t="s">
        <v>6490</v>
      </c>
      <c r="AA357" s="175" t="s">
        <v>6508</v>
      </c>
    </row>
    <row r="358" spans="2:27" ht="15.75" customHeight="1" x14ac:dyDescent="0.2">
      <c r="B358" s="68" t="s">
        <v>7654</v>
      </c>
      <c r="C358" s="68">
        <v>719926002</v>
      </c>
      <c r="D358" s="68" t="s">
        <v>49</v>
      </c>
      <c r="E358" s="68" t="s">
        <v>506</v>
      </c>
      <c r="F358" s="68" t="s">
        <v>7236</v>
      </c>
      <c r="G358" s="68" t="s">
        <v>507</v>
      </c>
      <c r="H358" s="68" t="s">
        <v>7237</v>
      </c>
      <c r="I358" s="68" t="s">
        <v>508</v>
      </c>
      <c r="J358" s="68" t="s">
        <v>7238</v>
      </c>
      <c r="K358" s="68" t="s">
        <v>509</v>
      </c>
      <c r="L358" s="68" t="s">
        <v>5938</v>
      </c>
      <c r="M358" s="68" t="s">
        <v>5342</v>
      </c>
      <c r="N358" s="68" t="s">
        <v>510</v>
      </c>
      <c r="O358" s="68" t="s">
        <v>7239</v>
      </c>
      <c r="P358" s="68" t="s">
        <v>7240</v>
      </c>
      <c r="Q358" s="68">
        <v>0</v>
      </c>
      <c r="R358" s="68" t="s">
        <v>368</v>
      </c>
      <c r="S358" s="68" t="s">
        <v>7241</v>
      </c>
      <c r="T358" s="188">
        <v>37970</v>
      </c>
      <c r="U358" s="175">
        <v>6866</v>
      </c>
      <c r="V358" s="186">
        <v>0</v>
      </c>
      <c r="W358" s="186">
        <v>48678035</v>
      </c>
      <c r="X358" s="187">
        <v>44469</v>
      </c>
      <c r="Y358" s="80" t="s">
        <v>6489</v>
      </c>
      <c r="Z358" s="80" t="s">
        <v>6490</v>
      </c>
      <c r="AA358" s="175" t="s">
        <v>6571</v>
      </c>
    </row>
    <row r="359" spans="2:27" ht="15.75" customHeight="1" x14ac:dyDescent="0.2">
      <c r="B359" s="68" t="s">
        <v>7654</v>
      </c>
      <c r="C359" s="68">
        <v>719926002</v>
      </c>
      <c r="D359" s="68" t="s">
        <v>49</v>
      </c>
      <c r="E359" s="68" t="s">
        <v>506</v>
      </c>
      <c r="F359" s="68" t="s">
        <v>7236</v>
      </c>
      <c r="G359" s="68" t="s">
        <v>507</v>
      </c>
      <c r="H359" s="68" t="s">
        <v>7237</v>
      </c>
      <c r="I359" s="68" t="s">
        <v>508</v>
      </c>
      <c r="J359" s="68" t="s">
        <v>7238</v>
      </c>
      <c r="K359" s="68" t="s">
        <v>509</v>
      </c>
      <c r="L359" s="68" t="s">
        <v>5938</v>
      </c>
      <c r="M359" s="68" t="s">
        <v>5342</v>
      </c>
      <c r="N359" s="68" t="s">
        <v>510</v>
      </c>
      <c r="O359" s="68" t="s">
        <v>7239</v>
      </c>
      <c r="P359" s="68" t="s">
        <v>7240</v>
      </c>
      <c r="Q359" s="68">
        <v>0</v>
      </c>
      <c r="R359" s="68" t="s">
        <v>368</v>
      </c>
      <c r="S359" s="68" t="s">
        <v>7241</v>
      </c>
      <c r="T359" s="188">
        <v>37970</v>
      </c>
      <c r="U359" s="175">
        <v>6866</v>
      </c>
      <c r="V359" s="186">
        <v>69640152</v>
      </c>
      <c r="W359" s="186">
        <v>377034332</v>
      </c>
      <c r="X359" s="187">
        <v>44469</v>
      </c>
      <c r="Y359" s="80" t="s">
        <v>6489</v>
      </c>
      <c r="Z359" s="80" t="s">
        <v>6490</v>
      </c>
      <c r="AA359" s="175" t="s">
        <v>181</v>
      </c>
    </row>
    <row r="360" spans="2:27" ht="15.75" customHeight="1" x14ac:dyDescent="0.2">
      <c r="B360" s="68" t="s">
        <v>7654</v>
      </c>
      <c r="C360" s="68">
        <v>719926002</v>
      </c>
      <c r="D360" s="68" t="s">
        <v>49</v>
      </c>
      <c r="E360" s="68" t="s">
        <v>506</v>
      </c>
      <c r="F360" s="68" t="s">
        <v>7236</v>
      </c>
      <c r="G360" s="68" t="s">
        <v>507</v>
      </c>
      <c r="H360" s="68" t="s">
        <v>7237</v>
      </c>
      <c r="I360" s="68" t="s">
        <v>508</v>
      </c>
      <c r="J360" s="68" t="s">
        <v>7238</v>
      </c>
      <c r="K360" s="68" t="s">
        <v>509</v>
      </c>
      <c r="L360" s="68" t="s">
        <v>5938</v>
      </c>
      <c r="M360" s="68" t="s">
        <v>5342</v>
      </c>
      <c r="N360" s="68" t="s">
        <v>510</v>
      </c>
      <c r="O360" s="68" t="s">
        <v>7239</v>
      </c>
      <c r="P360" s="68" t="s">
        <v>7240</v>
      </c>
      <c r="Q360" s="68">
        <v>0</v>
      </c>
      <c r="R360" s="68" t="s">
        <v>368</v>
      </c>
      <c r="S360" s="68" t="s">
        <v>7241</v>
      </c>
      <c r="T360" s="188">
        <v>37970</v>
      </c>
      <c r="U360" s="175">
        <v>6866</v>
      </c>
      <c r="V360" s="186">
        <v>25973784</v>
      </c>
      <c r="W360" s="186">
        <v>208074732</v>
      </c>
      <c r="X360" s="187">
        <v>44469</v>
      </c>
      <c r="Y360" s="80" t="s">
        <v>6489</v>
      </c>
      <c r="Z360" s="80" t="s">
        <v>6490</v>
      </c>
      <c r="AA360" s="175" t="s">
        <v>6498</v>
      </c>
    </row>
    <row r="361" spans="2:27" ht="15.75" customHeight="1" x14ac:dyDescent="0.2">
      <c r="B361" s="68" t="s">
        <v>3350</v>
      </c>
      <c r="C361" s="68">
        <v>690734001</v>
      </c>
      <c r="D361" s="68" t="s">
        <v>2469</v>
      </c>
      <c r="E361" s="68" t="s">
        <v>2484</v>
      </c>
      <c r="F361" s="68" t="s">
        <v>26</v>
      </c>
      <c r="G361" s="68" t="s">
        <v>2485</v>
      </c>
      <c r="H361" s="68">
        <v>0</v>
      </c>
      <c r="I361" s="68">
        <v>0</v>
      </c>
      <c r="J361" s="68">
        <v>0</v>
      </c>
      <c r="K361" s="68" t="s">
        <v>3352</v>
      </c>
      <c r="L361" s="68" t="s">
        <v>3351</v>
      </c>
      <c r="M361" s="68" t="s">
        <v>544</v>
      </c>
      <c r="N361" s="68" t="s">
        <v>3353</v>
      </c>
      <c r="O361" s="68">
        <v>0</v>
      </c>
      <c r="P361" s="68">
        <v>0</v>
      </c>
      <c r="Q361" s="68">
        <v>0</v>
      </c>
      <c r="R361" s="68">
        <v>91001</v>
      </c>
      <c r="S361" s="68" t="s">
        <v>2818</v>
      </c>
      <c r="T361" s="188">
        <v>38159</v>
      </c>
      <c r="U361" s="175">
        <v>6872</v>
      </c>
      <c r="V361" s="186">
        <v>12878280</v>
      </c>
      <c r="W361" s="186">
        <v>51699870</v>
      </c>
      <c r="X361" s="187">
        <v>44469</v>
      </c>
      <c r="Y361" s="80" t="s">
        <v>6489</v>
      </c>
      <c r="Z361" s="80" t="s">
        <v>6490</v>
      </c>
      <c r="AA361" s="175" t="s">
        <v>6540</v>
      </c>
    </row>
    <row r="362" spans="2:27" ht="15.75" customHeight="1" x14ac:dyDescent="0.2">
      <c r="B362" s="68" t="s">
        <v>8352</v>
      </c>
      <c r="C362" s="68">
        <v>691201007</v>
      </c>
      <c r="D362" s="68" t="s">
        <v>2469</v>
      </c>
      <c r="E362" s="68" t="s">
        <v>2484</v>
      </c>
      <c r="F362" s="68" t="s">
        <v>26</v>
      </c>
      <c r="G362" s="68" t="s">
        <v>2485</v>
      </c>
      <c r="H362" s="68" t="s">
        <v>28</v>
      </c>
      <c r="I362" s="68">
        <v>0</v>
      </c>
      <c r="J362" s="68">
        <v>0</v>
      </c>
      <c r="K362" s="68" t="s">
        <v>2691</v>
      </c>
      <c r="L362" s="68" t="s">
        <v>2692</v>
      </c>
      <c r="M362" s="68" t="s">
        <v>5345</v>
      </c>
      <c r="N362" s="68" t="s">
        <v>2693</v>
      </c>
      <c r="O362" s="68">
        <v>0</v>
      </c>
      <c r="P362" s="68">
        <v>0</v>
      </c>
      <c r="Q362" s="68">
        <v>0</v>
      </c>
      <c r="R362" s="68">
        <v>91001</v>
      </c>
      <c r="S362" s="68" t="s">
        <v>2694</v>
      </c>
      <c r="T362" s="188">
        <v>37970</v>
      </c>
      <c r="U362" s="175">
        <v>6876</v>
      </c>
      <c r="V362" s="186">
        <v>34857445</v>
      </c>
      <c r="W362" s="186">
        <v>178078092</v>
      </c>
      <c r="X362" s="187">
        <v>44469</v>
      </c>
      <c r="Y362" s="80" t="s">
        <v>6489</v>
      </c>
      <c r="Z362" s="80" t="s">
        <v>6490</v>
      </c>
      <c r="AA362" s="175" t="s">
        <v>6500</v>
      </c>
    </row>
    <row r="363" spans="2:27" ht="15.75" customHeight="1" x14ac:dyDescent="0.2">
      <c r="B363" s="68" t="s">
        <v>7966</v>
      </c>
      <c r="C363" s="68">
        <v>705528004</v>
      </c>
      <c r="D363" s="68" t="s">
        <v>1363</v>
      </c>
      <c r="E363" s="68" t="s">
        <v>1528</v>
      </c>
      <c r="F363" s="68" t="s">
        <v>7967</v>
      </c>
      <c r="G363" s="68" t="s">
        <v>1529</v>
      </c>
      <c r="H363" s="68" t="s">
        <v>6383</v>
      </c>
      <c r="I363" s="68" t="s">
        <v>6384</v>
      </c>
      <c r="J363" s="68" t="s">
        <v>6385</v>
      </c>
      <c r="K363" s="68" t="s">
        <v>1530</v>
      </c>
      <c r="L363" s="68" t="s">
        <v>1532</v>
      </c>
      <c r="M363" s="68" t="s">
        <v>5345</v>
      </c>
      <c r="N363" s="68" t="s">
        <v>879</v>
      </c>
      <c r="O363" s="68" t="s">
        <v>6382</v>
      </c>
      <c r="P363" s="68" t="s">
        <v>1531</v>
      </c>
      <c r="Q363" s="68">
        <v>0</v>
      </c>
      <c r="R363" s="68">
        <v>93401</v>
      </c>
      <c r="S363" s="68" t="s">
        <v>7968</v>
      </c>
      <c r="T363" s="188">
        <v>37970</v>
      </c>
      <c r="U363" s="175">
        <v>6880</v>
      </c>
      <c r="V363" s="186">
        <v>5985728</v>
      </c>
      <c r="W363" s="186">
        <v>30195860</v>
      </c>
      <c r="X363" s="187">
        <v>44469</v>
      </c>
      <c r="Y363" s="80" t="s">
        <v>6489</v>
      </c>
      <c r="Z363" s="80" t="s">
        <v>6490</v>
      </c>
      <c r="AA363" s="175" t="s">
        <v>7484</v>
      </c>
    </row>
    <row r="364" spans="2:27" ht="15.75" customHeight="1" x14ac:dyDescent="0.2">
      <c r="B364" s="68" t="s">
        <v>7966</v>
      </c>
      <c r="C364" s="68">
        <v>705528004</v>
      </c>
      <c r="D364" s="68" t="s">
        <v>1363</v>
      </c>
      <c r="E364" s="68" t="s">
        <v>1528</v>
      </c>
      <c r="F364" s="68" t="s">
        <v>7967</v>
      </c>
      <c r="G364" s="68" t="s">
        <v>1529</v>
      </c>
      <c r="H364" s="68" t="s">
        <v>6383</v>
      </c>
      <c r="I364" s="68" t="s">
        <v>6384</v>
      </c>
      <c r="J364" s="68" t="s">
        <v>6385</v>
      </c>
      <c r="K364" s="68" t="s">
        <v>1530</v>
      </c>
      <c r="L364" s="68" t="s">
        <v>1532</v>
      </c>
      <c r="M364" s="68" t="s">
        <v>5345</v>
      </c>
      <c r="N364" s="68" t="s">
        <v>879</v>
      </c>
      <c r="O364" s="68" t="s">
        <v>6382</v>
      </c>
      <c r="P364" s="68" t="s">
        <v>1531</v>
      </c>
      <c r="Q364" s="68">
        <v>0</v>
      </c>
      <c r="R364" s="68">
        <v>93401</v>
      </c>
      <c r="S364" s="68" t="s">
        <v>7968</v>
      </c>
      <c r="T364" s="188">
        <v>37970</v>
      </c>
      <c r="U364" s="175">
        <v>6880</v>
      </c>
      <c r="V364" s="186">
        <v>80700440</v>
      </c>
      <c r="W364" s="186">
        <v>575949360</v>
      </c>
      <c r="X364" s="187">
        <v>44469</v>
      </c>
      <c r="Y364" s="80" t="s">
        <v>6489</v>
      </c>
      <c r="Z364" s="80" t="s">
        <v>6490</v>
      </c>
      <c r="AA364" s="175" t="s">
        <v>6522</v>
      </c>
    </row>
    <row r="365" spans="2:27" ht="15.75" customHeight="1" x14ac:dyDescent="0.2">
      <c r="B365" s="68" t="s">
        <v>7966</v>
      </c>
      <c r="C365" s="68">
        <v>705528004</v>
      </c>
      <c r="D365" s="68" t="s">
        <v>1363</v>
      </c>
      <c r="E365" s="68" t="s">
        <v>1528</v>
      </c>
      <c r="F365" s="68" t="s">
        <v>7967</v>
      </c>
      <c r="G365" s="68" t="s">
        <v>1529</v>
      </c>
      <c r="H365" s="68" t="s">
        <v>6383</v>
      </c>
      <c r="I365" s="68" t="s">
        <v>6384</v>
      </c>
      <c r="J365" s="68" t="s">
        <v>6385</v>
      </c>
      <c r="K365" s="68" t="s">
        <v>1530</v>
      </c>
      <c r="L365" s="68" t="s">
        <v>1532</v>
      </c>
      <c r="M365" s="68" t="s">
        <v>5345</v>
      </c>
      <c r="N365" s="68" t="s">
        <v>879</v>
      </c>
      <c r="O365" s="68" t="s">
        <v>6382</v>
      </c>
      <c r="P365" s="68" t="s">
        <v>1531</v>
      </c>
      <c r="Q365" s="68">
        <v>0</v>
      </c>
      <c r="R365" s="68">
        <v>93401</v>
      </c>
      <c r="S365" s="68" t="s">
        <v>7968</v>
      </c>
      <c r="T365" s="188">
        <v>37970</v>
      </c>
      <c r="U365" s="175">
        <v>6880</v>
      </c>
      <c r="V365" s="186">
        <v>80326332</v>
      </c>
      <c r="W365" s="186">
        <v>784311388</v>
      </c>
      <c r="X365" s="187">
        <v>44469</v>
      </c>
      <c r="Y365" s="80" t="s">
        <v>6489</v>
      </c>
      <c r="Z365" s="80" t="s">
        <v>6490</v>
      </c>
      <c r="AA365" s="175" t="s">
        <v>6599</v>
      </c>
    </row>
    <row r="366" spans="2:27" ht="15.75" customHeight="1" x14ac:dyDescent="0.2">
      <c r="B366" s="68" t="s">
        <v>7966</v>
      </c>
      <c r="C366" s="68">
        <v>705528004</v>
      </c>
      <c r="D366" s="68" t="s">
        <v>1363</v>
      </c>
      <c r="E366" s="68" t="s">
        <v>1528</v>
      </c>
      <c r="F366" s="68" t="s">
        <v>7967</v>
      </c>
      <c r="G366" s="68" t="s">
        <v>1529</v>
      </c>
      <c r="H366" s="68" t="s">
        <v>6383</v>
      </c>
      <c r="I366" s="68" t="s">
        <v>6384</v>
      </c>
      <c r="J366" s="68" t="s">
        <v>6385</v>
      </c>
      <c r="K366" s="68" t="s">
        <v>1530</v>
      </c>
      <c r="L366" s="68" t="s">
        <v>1532</v>
      </c>
      <c r="M366" s="68" t="s">
        <v>5345</v>
      </c>
      <c r="N366" s="68" t="s">
        <v>879</v>
      </c>
      <c r="O366" s="68" t="s">
        <v>6382</v>
      </c>
      <c r="P366" s="68" t="s">
        <v>1531</v>
      </c>
      <c r="Q366" s="68">
        <v>0</v>
      </c>
      <c r="R366" s="68">
        <v>93401</v>
      </c>
      <c r="S366" s="68" t="s">
        <v>7968</v>
      </c>
      <c r="T366" s="188">
        <v>37970</v>
      </c>
      <c r="U366" s="175">
        <v>6880</v>
      </c>
      <c r="V366" s="186">
        <v>54924903</v>
      </c>
      <c r="W366" s="186">
        <v>559152752</v>
      </c>
      <c r="X366" s="187">
        <v>44469</v>
      </c>
      <c r="Y366" s="80" t="s">
        <v>6489</v>
      </c>
      <c r="Z366" s="80" t="s">
        <v>6490</v>
      </c>
      <c r="AA366" s="175" t="s">
        <v>6629</v>
      </c>
    </row>
    <row r="367" spans="2:27" ht="15.75" customHeight="1" x14ac:dyDescent="0.2">
      <c r="B367" s="68" t="s">
        <v>7966</v>
      </c>
      <c r="C367" s="68">
        <v>705528004</v>
      </c>
      <c r="D367" s="68" t="s">
        <v>1363</v>
      </c>
      <c r="E367" s="68" t="s">
        <v>1528</v>
      </c>
      <c r="F367" s="68" t="s">
        <v>7967</v>
      </c>
      <c r="G367" s="68" t="s">
        <v>1529</v>
      </c>
      <c r="H367" s="68" t="s">
        <v>6383</v>
      </c>
      <c r="I367" s="68" t="s">
        <v>6384</v>
      </c>
      <c r="J367" s="68" t="s">
        <v>6385</v>
      </c>
      <c r="K367" s="68" t="s">
        <v>1530</v>
      </c>
      <c r="L367" s="68" t="s">
        <v>1532</v>
      </c>
      <c r="M367" s="68" t="s">
        <v>5345</v>
      </c>
      <c r="N367" s="68" t="s">
        <v>879</v>
      </c>
      <c r="O367" s="68" t="s">
        <v>6382</v>
      </c>
      <c r="P367" s="68" t="s">
        <v>1531</v>
      </c>
      <c r="Q367" s="68">
        <v>0</v>
      </c>
      <c r="R367" s="68">
        <v>93401</v>
      </c>
      <c r="S367" s="68" t="s">
        <v>7968</v>
      </c>
      <c r="T367" s="188">
        <v>37970</v>
      </c>
      <c r="U367" s="175">
        <v>6880</v>
      </c>
      <c r="V367" s="186">
        <v>28378764</v>
      </c>
      <c r="W367" s="186">
        <v>245468292</v>
      </c>
      <c r="X367" s="187">
        <v>44469</v>
      </c>
      <c r="Y367" s="80" t="s">
        <v>6489</v>
      </c>
      <c r="Z367" s="80" t="s">
        <v>6490</v>
      </c>
      <c r="AA367" s="175" t="s">
        <v>6605</v>
      </c>
    </row>
    <row r="368" spans="2:27" ht="15.75" customHeight="1" x14ac:dyDescent="0.2">
      <c r="B368" s="68" t="s">
        <v>7966</v>
      </c>
      <c r="C368" s="68">
        <v>705528004</v>
      </c>
      <c r="D368" s="68" t="s">
        <v>1363</v>
      </c>
      <c r="E368" s="68" t="s">
        <v>1528</v>
      </c>
      <c r="F368" s="68" t="s">
        <v>7967</v>
      </c>
      <c r="G368" s="68" t="s">
        <v>1529</v>
      </c>
      <c r="H368" s="68" t="s">
        <v>6383</v>
      </c>
      <c r="I368" s="68" t="s">
        <v>6384</v>
      </c>
      <c r="J368" s="68" t="s">
        <v>6385</v>
      </c>
      <c r="K368" s="68" t="s">
        <v>1530</v>
      </c>
      <c r="L368" s="68" t="s">
        <v>1532</v>
      </c>
      <c r="M368" s="68" t="s">
        <v>5345</v>
      </c>
      <c r="N368" s="68" t="s">
        <v>879</v>
      </c>
      <c r="O368" s="68" t="s">
        <v>6382</v>
      </c>
      <c r="P368" s="68" t="s">
        <v>1531</v>
      </c>
      <c r="Q368" s="68">
        <v>0</v>
      </c>
      <c r="R368" s="68">
        <v>93401</v>
      </c>
      <c r="S368" s="68" t="s">
        <v>7968</v>
      </c>
      <c r="T368" s="188">
        <v>37970</v>
      </c>
      <c r="U368" s="175">
        <v>6880</v>
      </c>
      <c r="V368" s="186">
        <v>10020750</v>
      </c>
      <c r="W368" s="186">
        <v>388971466</v>
      </c>
      <c r="X368" s="187">
        <v>44469</v>
      </c>
      <c r="Y368" s="80" t="s">
        <v>6489</v>
      </c>
      <c r="Z368" s="80" t="s">
        <v>6490</v>
      </c>
      <c r="AA368" s="175" t="s">
        <v>6508</v>
      </c>
    </row>
    <row r="369" spans="2:27" ht="15.75" customHeight="1" x14ac:dyDescent="0.2">
      <c r="B369" s="68" t="s">
        <v>7429</v>
      </c>
      <c r="C369" s="68" t="s">
        <v>6463</v>
      </c>
      <c r="D369" s="68" t="s">
        <v>72</v>
      </c>
      <c r="E369" s="68" t="s">
        <v>3620</v>
      </c>
      <c r="F369" s="68" t="s">
        <v>8585</v>
      </c>
      <c r="G369" s="68" t="s">
        <v>3621</v>
      </c>
      <c r="H369" s="68" t="s">
        <v>6280</v>
      </c>
      <c r="I369" s="68" t="s">
        <v>3622</v>
      </c>
      <c r="J369" s="68" t="s">
        <v>6281</v>
      </c>
      <c r="K369" s="68" t="s">
        <v>6282</v>
      </c>
      <c r="L369" s="68" t="s">
        <v>3623</v>
      </c>
      <c r="M369" s="68" t="s">
        <v>47</v>
      </c>
      <c r="N369" s="68" t="s">
        <v>3002</v>
      </c>
      <c r="O369" s="68" t="s">
        <v>3624</v>
      </c>
      <c r="P369" s="68" t="s">
        <v>5734</v>
      </c>
      <c r="Q369" s="68">
        <v>0</v>
      </c>
      <c r="R369" s="68" t="s">
        <v>368</v>
      </c>
      <c r="S369" s="68" t="s">
        <v>8586</v>
      </c>
      <c r="T369" s="188">
        <v>37970</v>
      </c>
      <c r="U369" s="175">
        <v>6897</v>
      </c>
      <c r="V369" s="186">
        <v>6904620</v>
      </c>
      <c r="W369" s="186">
        <v>58728060</v>
      </c>
      <c r="X369" s="187">
        <v>44469</v>
      </c>
      <c r="Y369" s="80" t="s">
        <v>6489</v>
      </c>
      <c r="Z369" s="80" t="s">
        <v>6490</v>
      </c>
      <c r="AA369" s="175" t="s">
        <v>6620</v>
      </c>
    </row>
    <row r="370" spans="2:27" ht="15.75" customHeight="1" x14ac:dyDescent="0.2">
      <c r="B370" s="68" t="s">
        <v>7429</v>
      </c>
      <c r="C370" s="68" t="s">
        <v>6463</v>
      </c>
      <c r="D370" s="68" t="s">
        <v>72</v>
      </c>
      <c r="E370" s="68" t="s">
        <v>3620</v>
      </c>
      <c r="F370" s="68" t="s">
        <v>8585</v>
      </c>
      <c r="G370" s="68" t="s">
        <v>3621</v>
      </c>
      <c r="H370" s="68" t="s">
        <v>6280</v>
      </c>
      <c r="I370" s="68" t="s">
        <v>3622</v>
      </c>
      <c r="J370" s="68" t="s">
        <v>6281</v>
      </c>
      <c r="K370" s="68" t="s">
        <v>6282</v>
      </c>
      <c r="L370" s="68" t="s">
        <v>3623</v>
      </c>
      <c r="M370" s="68" t="s">
        <v>47</v>
      </c>
      <c r="N370" s="68" t="s">
        <v>3002</v>
      </c>
      <c r="O370" s="68" t="s">
        <v>3624</v>
      </c>
      <c r="P370" s="68" t="s">
        <v>5734</v>
      </c>
      <c r="Q370" s="68">
        <v>0</v>
      </c>
      <c r="R370" s="68" t="s">
        <v>368</v>
      </c>
      <c r="S370" s="68" t="s">
        <v>8586</v>
      </c>
      <c r="T370" s="188">
        <v>37970</v>
      </c>
      <c r="U370" s="175">
        <v>6897</v>
      </c>
      <c r="V370" s="186">
        <v>9322430</v>
      </c>
      <c r="W370" s="186">
        <v>66110990</v>
      </c>
      <c r="X370" s="187">
        <v>44469</v>
      </c>
      <c r="Y370" s="80" t="s">
        <v>6489</v>
      </c>
      <c r="Z370" s="80" t="s">
        <v>6490</v>
      </c>
      <c r="AA370" s="175" t="s">
        <v>229</v>
      </c>
    </row>
    <row r="371" spans="2:27" ht="15.75" customHeight="1" x14ac:dyDescent="0.2">
      <c r="B371" s="68" t="s">
        <v>7429</v>
      </c>
      <c r="C371" s="68" t="s">
        <v>6463</v>
      </c>
      <c r="D371" s="68" t="s">
        <v>72</v>
      </c>
      <c r="E371" s="68" t="s">
        <v>3620</v>
      </c>
      <c r="F371" s="68" t="s">
        <v>8585</v>
      </c>
      <c r="G371" s="68" t="s">
        <v>3621</v>
      </c>
      <c r="H371" s="68" t="s">
        <v>6280</v>
      </c>
      <c r="I371" s="68" t="s">
        <v>3622</v>
      </c>
      <c r="J371" s="68" t="s">
        <v>6281</v>
      </c>
      <c r="K371" s="68" t="s">
        <v>6282</v>
      </c>
      <c r="L371" s="68" t="s">
        <v>3623</v>
      </c>
      <c r="M371" s="68" t="s">
        <v>47</v>
      </c>
      <c r="N371" s="68" t="s">
        <v>3002</v>
      </c>
      <c r="O371" s="68" t="s">
        <v>3624</v>
      </c>
      <c r="P371" s="68" t="s">
        <v>5734</v>
      </c>
      <c r="Q371" s="68">
        <v>0</v>
      </c>
      <c r="R371" s="68" t="s">
        <v>368</v>
      </c>
      <c r="S371" s="68" t="s">
        <v>8586</v>
      </c>
      <c r="T371" s="188">
        <v>37970</v>
      </c>
      <c r="U371" s="175">
        <v>6897</v>
      </c>
      <c r="V371" s="186">
        <v>27075420</v>
      </c>
      <c r="W371" s="186">
        <v>216680940</v>
      </c>
      <c r="X371" s="187">
        <v>44469</v>
      </c>
      <c r="Y371" s="80" t="s">
        <v>6489</v>
      </c>
      <c r="Z371" s="80" t="s">
        <v>6490</v>
      </c>
      <c r="AA371" s="175" t="s">
        <v>6566</v>
      </c>
    </row>
    <row r="372" spans="2:27" ht="15.75" customHeight="1" x14ac:dyDescent="0.2">
      <c r="B372" s="68" t="s">
        <v>7429</v>
      </c>
      <c r="C372" s="68" t="s">
        <v>6463</v>
      </c>
      <c r="D372" s="68" t="s">
        <v>72</v>
      </c>
      <c r="E372" s="68" t="s">
        <v>3620</v>
      </c>
      <c r="F372" s="68" t="s">
        <v>8585</v>
      </c>
      <c r="G372" s="68" t="s">
        <v>3621</v>
      </c>
      <c r="H372" s="68" t="s">
        <v>6280</v>
      </c>
      <c r="I372" s="68" t="s">
        <v>3622</v>
      </c>
      <c r="J372" s="68" t="s">
        <v>6281</v>
      </c>
      <c r="K372" s="68" t="s">
        <v>6282</v>
      </c>
      <c r="L372" s="68" t="s">
        <v>3623</v>
      </c>
      <c r="M372" s="68" t="s">
        <v>47</v>
      </c>
      <c r="N372" s="68" t="s">
        <v>3002</v>
      </c>
      <c r="O372" s="68" t="s">
        <v>3624</v>
      </c>
      <c r="P372" s="68" t="s">
        <v>5734</v>
      </c>
      <c r="Q372" s="68">
        <v>0</v>
      </c>
      <c r="R372" s="68" t="s">
        <v>368</v>
      </c>
      <c r="S372" s="68" t="s">
        <v>8586</v>
      </c>
      <c r="T372" s="188">
        <v>37970</v>
      </c>
      <c r="U372" s="175">
        <v>6897</v>
      </c>
      <c r="V372" s="186">
        <v>12723120</v>
      </c>
      <c r="W372" s="186">
        <v>85493160</v>
      </c>
      <c r="X372" s="187">
        <v>44469</v>
      </c>
      <c r="Y372" s="80" t="s">
        <v>6489</v>
      </c>
      <c r="Z372" s="80" t="s">
        <v>6490</v>
      </c>
      <c r="AA372" s="175" t="s">
        <v>6548</v>
      </c>
    </row>
    <row r="373" spans="2:27" ht="15.75" customHeight="1" x14ac:dyDescent="0.2">
      <c r="B373" s="68" t="s">
        <v>7429</v>
      </c>
      <c r="C373" s="68" t="s">
        <v>6463</v>
      </c>
      <c r="D373" s="68" t="s">
        <v>72</v>
      </c>
      <c r="E373" s="68" t="s">
        <v>3620</v>
      </c>
      <c r="F373" s="68" t="s">
        <v>8585</v>
      </c>
      <c r="G373" s="68" t="s">
        <v>3621</v>
      </c>
      <c r="H373" s="68" t="s">
        <v>6280</v>
      </c>
      <c r="I373" s="68" t="s">
        <v>3622</v>
      </c>
      <c r="J373" s="68" t="s">
        <v>6281</v>
      </c>
      <c r="K373" s="68" t="s">
        <v>6282</v>
      </c>
      <c r="L373" s="68" t="s">
        <v>3623</v>
      </c>
      <c r="M373" s="68" t="s">
        <v>47</v>
      </c>
      <c r="N373" s="68" t="s">
        <v>3002</v>
      </c>
      <c r="O373" s="68" t="s">
        <v>3624</v>
      </c>
      <c r="P373" s="68" t="s">
        <v>5734</v>
      </c>
      <c r="Q373" s="68">
        <v>0</v>
      </c>
      <c r="R373" s="68" t="s">
        <v>368</v>
      </c>
      <c r="S373" s="68" t="s">
        <v>8586</v>
      </c>
      <c r="T373" s="188">
        <v>37970</v>
      </c>
      <c r="U373" s="175">
        <v>6897</v>
      </c>
      <c r="V373" s="186">
        <v>6620160</v>
      </c>
      <c r="W373" s="186">
        <v>65968860</v>
      </c>
      <c r="X373" s="187">
        <v>44469</v>
      </c>
      <c r="Y373" s="80" t="s">
        <v>6489</v>
      </c>
      <c r="Z373" s="80" t="s">
        <v>6490</v>
      </c>
      <c r="AA373" s="175" t="s">
        <v>6585</v>
      </c>
    </row>
    <row r="374" spans="2:27" ht="15.75" customHeight="1" x14ac:dyDescent="0.2">
      <c r="B374" s="68" t="s">
        <v>7429</v>
      </c>
      <c r="C374" s="68" t="s">
        <v>6463</v>
      </c>
      <c r="D374" s="68" t="s">
        <v>72</v>
      </c>
      <c r="E374" s="68" t="s">
        <v>3620</v>
      </c>
      <c r="F374" s="68" t="s">
        <v>8585</v>
      </c>
      <c r="G374" s="68" t="s">
        <v>3621</v>
      </c>
      <c r="H374" s="68" t="s">
        <v>6280</v>
      </c>
      <c r="I374" s="68" t="s">
        <v>3622</v>
      </c>
      <c r="J374" s="68" t="s">
        <v>6281</v>
      </c>
      <c r="K374" s="68" t="s">
        <v>6282</v>
      </c>
      <c r="L374" s="68" t="s">
        <v>3623</v>
      </c>
      <c r="M374" s="68" t="s">
        <v>47</v>
      </c>
      <c r="N374" s="68" t="s">
        <v>3002</v>
      </c>
      <c r="O374" s="68" t="s">
        <v>3624</v>
      </c>
      <c r="P374" s="68" t="s">
        <v>5734</v>
      </c>
      <c r="Q374" s="68">
        <v>0</v>
      </c>
      <c r="R374" s="68" t="s">
        <v>368</v>
      </c>
      <c r="S374" s="68" t="s">
        <v>8586</v>
      </c>
      <c r="T374" s="188">
        <v>37970</v>
      </c>
      <c r="U374" s="175">
        <v>6897</v>
      </c>
      <c r="V374" s="186">
        <v>11792160</v>
      </c>
      <c r="W374" s="186">
        <v>70287480</v>
      </c>
      <c r="X374" s="187">
        <v>44469</v>
      </c>
      <c r="Y374" s="80" t="s">
        <v>6489</v>
      </c>
      <c r="Z374" s="80" t="s">
        <v>6490</v>
      </c>
      <c r="AA374" s="175" t="s">
        <v>6557</v>
      </c>
    </row>
    <row r="375" spans="2:27" ht="15.75" customHeight="1" x14ac:dyDescent="0.2">
      <c r="B375" s="68" t="s">
        <v>7429</v>
      </c>
      <c r="C375" s="68" t="s">
        <v>6463</v>
      </c>
      <c r="D375" s="68" t="s">
        <v>72</v>
      </c>
      <c r="E375" s="68" t="s">
        <v>3620</v>
      </c>
      <c r="F375" s="68" t="s">
        <v>8585</v>
      </c>
      <c r="G375" s="68" t="s">
        <v>3621</v>
      </c>
      <c r="H375" s="68" t="s">
        <v>6280</v>
      </c>
      <c r="I375" s="68" t="s">
        <v>3622</v>
      </c>
      <c r="J375" s="68" t="s">
        <v>6281</v>
      </c>
      <c r="K375" s="68" t="s">
        <v>6282</v>
      </c>
      <c r="L375" s="68" t="s">
        <v>3623</v>
      </c>
      <c r="M375" s="68" t="s">
        <v>47</v>
      </c>
      <c r="N375" s="68" t="s">
        <v>3002</v>
      </c>
      <c r="O375" s="68" t="s">
        <v>3624</v>
      </c>
      <c r="P375" s="68" t="s">
        <v>5734</v>
      </c>
      <c r="Q375" s="68">
        <v>0</v>
      </c>
      <c r="R375" s="68" t="s">
        <v>368</v>
      </c>
      <c r="S375" s="68" t="s">
        <v>8586</v>
      </c>
      <c r="T375" s="188">
        <v>37970</v>
      </c>
      <c r="U375" s="175">
        <v>6897</v>
      </c>
      <c r="V375" s="186">
        <v>15748740</v>
      </c>
      <c r="W375" s="186">
        <v>119395620</v>
      </c>
      <c r="X375" s="187">
        <v>44469</v>
      </c>
      <c r="Y375" s="80" t="s">
        <v>6489</v>
      </c>
      <c r="Z375" s="80" t="s">
        <v>6490</v>
      </c>
      <c r="AA375" s="175" t="s">
        <v>6558</v>
      </c>
    </row>
    <row r="376" spans="2:27" ht="15.75" customHeight="1" x14ac:dyDescent="0.2">
      <c r="B376" s="68" t="s">
        <v>7429</v>
      </c>
      <c r="C376" s="68" t="s">
        <v>6463</v>
      </c>
      <c r="D376" s="68" t="s">
        <v>72</v>
      </c>
      <c r="E376" s="68" t="s">
        <v>3620</v>
      </c>
      <c r="F376" s="68" t="s">
        <v>8585</v>
      </c>
      <c r="G376" s="68" t="s">
        <v>3621</v>
      </c>
      <c r="H376" s="68" t="s">
        <v>6280</v>
      </c>
      <c r="I376" s="68" t="s">
        <v>3622</v>
      </c>
      <c r="J376" s="68" t="s">
        <v>6281</v>
      </c>
      <c r="K376" s="68" t="s">
        <v>6282</v>
      </c>
      <c r="L376" s="68" t="s">
        <v>3623</v>
      </c>
      <c r="M376" s="68" t="s">
        <v>47</v>
      </c>
      <c r="N376" s="68" t="s">
        <v>3002</v>
      </c>
      <c r="O376" s="68" t="s">
        <v>3624</v>
      </c>
      <c r="P376" s="68" t="s">
        <v>5734</v>
      </c>
      <c r="Q376" s="68">
        <v>0</v>
      </c>
      <c r="R376" s="68" t="s">
        <v>368</v>
      </c>
      <c r="S376" s="68" t="s">
        <v>8586</v>
      </c>
      <c r="T376" s="188">
        <v>37970</v>
      </c>
      <c r="U376" s="175">
        <v>6897</v>
      </c>
      <c r="V376" s="186">
        <v>26066880</v>
      </c>
      <c r="W376" s="186">
        <v>159930870</v>
      </c>
      <c r="X376" s="187">
        <v>44469</v>
      </c>
      <c r="Y376" s="80" t="s">
        <v>6489</v>
      </c>
      <c r="Z376" s="80" t="s">
        <v>6490</v>
      </c>
      <c r="AA376" s="175" t="s">
        <v>7481</v>
      </c>
    </row>
    <row r="377" spans="2:27" ht="15.75" customHeight="1" x14ac:dyDescent="0.2">
      <c r="B377" s="68" t="s">
        <v>7429</v>
      </c>
      <c r="C377" s="68" t="s">
        <v>6463</v>
      </c>
      <c r="D377" s="68" t="s">
        <v>72</v>
      </c>
      <c r="E377" s="68" t="s">
        <v>3620</v>
      </c>
      <c r="F377" s="68" t="s">
        <v>8585</v>
      </c>
      <c r="G377" s="68" t="s">
        <v>3621</v>
      </c>
      <c r="H377" s="68" t="s">
        <v>6280</v>
      </c>
      <c r="I377" s="68" t="s">
        <v>3622</v>
      </c>
      <c r="J377" s="68" t="s">
        <v>6281</v>
      </c>
      <c r="K377" s="68" t="s">
        <v>6282</v>
      </c>
      <c r="L377" s="68" t="s">
        <v>3623</v>
      </c>
      <c r="M377" s="68" t="s">
        <v>47</v>
      </c>
      <c r="N377" s="68" t="s">
        <v>3002</v>
      </c>
      <c r="O377" s="68" t="s">
        <v>3624</v>
      </c>
      <c r="P377" s="68" t="s">
        <v>5734</v>
      </c>
      <c r="Q377" s="68">
        <v>0</v>
      </c>
      <c r="R377" s="68" t="s">
        <v>368</v>
      </c>
      <c r="S377" s="68" t="s">
        <v>8586</v>
      </c>
      <c r="T377" s="188">
        <v>37970</v>
      </c>
      <c r="U377" s="175">
        <v>6897</v>
      </c>
      <c r="V377" s="186">
        <v>12050760</v>
      </c>
      <c r="W377" s="186">
        <v>119111160</v>
      </c>
      <c r="X377" s="187">
        <v>44469</v>
      </c>
      <c r="Y377" s="80" t="s">
        <v>6489</v>
      </c>
      <c r="Z377" s="80" t="s">
        <v>6490</v>
      </c>
      <c r="AA377" s="175" t="s">
        <v>6588</v>
      </c>
    </row>
    <row r="378" spans="2:27" ht="15.75" customHeight="1" x14ac:dyDescent="0.2">
      <c r="B378" s="68" t="s">
        <v>1070</v>
      </c>
      <c r="C378" s="68">
        <v>712939001</v>
      </c>
      <c r="D378" s="68" t="s">
        <v>72</v>
      </c>
      <c r="E378" s="68" t="s">
        <v>1071</v>
      </c>
      <c r="F378" s="68" t="s">
        <v>7847</v>
      </c>
      <c r="G378" s="68" t="s">
        <v>1072</v>
      </c>
      <c r="H378" s="68" t="s">
        <v>7848</v>
      </c>
      <c r="I378" s="68" t="s">
        <v>1073</v>
      </c>
      <c r="J378" s="68" t="s">
        <v>5765</v>
      </c>
      <c r="K378" s="68" t="s">
        <v>7849</v>
      </c>
      <c r="L378" s="68" t="s">
        <v>5761</v>
      </c>
      <c r="M378" s="68" t="s">
        <v>47</v>
      </c>
      <c r="N378" s="68" t="s">
        <v>1074</v>
      </c>
      <c r="O378" s="68" t="s">
        <v>5762</v>
      </c>
      <c r="P378" s="68" t="s">
        <v>5763</v>
      </c>
      <c r="Q378" s="68">
        <v>0</v>
      </c>
      <c r="R378" s="68">
        <v>93401</v>
      </c>
      <c r="S378" s="68" t="s">
        <v>7850</v>
      </c>
      <c r="T378" s="188">
        <v>37970</v>
      </c>
      <c r="U378" s="175">
        <v>6898</v>
      </c>
      <c r="V378" s="186">
        <v>0</v>
      </c>
      <c r="W378" s="186">
        <v>36460572</v>
      </c>
      <c r="X378" s="187">
        <v>44469</v>
      </c>
      <c r="Y378" s="80" t="s">
        <v>6489</v>
      </c>
      <c r="Z378" s="80" t="s">
        <v>6490</v>
      </c>
      <c r="AA378" s="175" t="s">
        <v>6530</v>
      </c>
    </row>
    <row r="379" spans="2:27" ht="15.75" customHeight="1" x14ac:dyDescent="0.2">
      <c r="B379" s="68" t="s">
        <v>7744</v>
      </c>
      <c r="C379" s="68">
        <v>719365000</v>
      </c>
      <c r="D379" s="68" t="s">
        <v>72</v>
      </c>
      <c r="E379" s="68" t="s">
        <v>782</v>
      </c>
      <c r="F379" s="68" t="s">
        <v>7745</v>
      </c>
      <c r="G379" s="68" t="s">
        <v>783</v>
      </c>
      <c r="H379" s="68" t="s">
        <v>7746</v>
      </c>
      <c r="I379" s="68" t="s">
        <v>784</v>
      </c>
      <c r="J379" s="68" t="s">
        <v>7747</v>
      </c>
      <c r="K379" s="68" t="s">
        <v>5862</v>
      </c>
      <c r="L379" s="68" t="s">
        <v>785</v>
      </c>
      <c r="M379" s="68" t="s">
        <v>47</v>
      </c>
      <c r="N379" s="68" t="s">
        <v>786</v>
      </c>
      <c r="O379" s="68" t="s">
        <v>5863</v>
      </c>
      <c r="P379" s="68" t="s">
        <v>5864</v>
      </c>
      <c r="Q379" s="68">
        <v>0</v>
      </c>
      <c r="R379" s="68" t="s">
        <v>368</v>
      </c>
      <c r="S379" s="68" t="s">
        <v>7748</v>
      </c>
      <c r="T379" s="188">
        <v>37970</v>
      </c>
      <c r="U379" s="175">
        <v>6899</v>
      </c>
      <c r="V379" s="186">
        <v>37805151</v>
      </c>
      <c r="W379" s="186">
        <v>330361687</v>
      </c>
      <c r="X379" s="187">
        <v>44469</v>
      </c>
      <c r="Y379" s="80" t="s">
        <v>6489</v>
      </c>
      <c r="Z379" s="80" t="s">
        <v>6490</v>
      </c>
      <c r="AA379" s="175" t="s">
        <v>6548</v>
      </c>
    </row>
    <row r="380" spans="2:27" ht="15.75" customHeight="1" x14ac:dyDescent="0.2">
      <c r="B380" s="68" t="s">
        <v>7712</v>
      </c>
      <c r="C380" s="68" t="s">
        <v>6411</v>
      </c>
      <c r="D380" s="68" t="s">
        <v>49</v>
      </c>
      <c r="E380" s="68" t="s">
        <v>701</v>
      </c>
      <c r="F380" s="68" t="s">
        <v>7713</v>
      </c>
      <c r="G380" s="68" t="s">
        <v>702</v>
      </c>
      <c r="H380" s="68" t="s">
        <v>7714</v>
      </c>
      <c r="I380" s="68" t="s">
        <v>5808</v>
      </c>
      <c r="J380" s="68" t="s">
        <v>5809</v>
      </c>
      <c r="K380" s="68" t="s">
        <v>703</v>
      </c>
      <c r="L380" s="68" t="s">
        <v>5687</v>
      </c>
      <c r="M380" s="68" t="s">
        <v>544</v>
      </c>
      <c r="N380" s="68" t="s">
        <v>704</v>
      </c>
      <c r="O380" s="68" t="s">
        <v>705</v>
      </c>
      <c r="P380" s="68" t="s">
        <v>706</v>
      </c>
      <c r="Q380" s="68">
        <v>0</v>
      </c>
      <c r="R380" s="68">
        <v>93401</v>
      </c>
      <c r="S380" s="68" t="s">
        <v>7715</v>
      </c>
      <c r="T380" s="188">
        <v>37970</v>
      </c>
      <c r="U380" s="175">
        <v>6900</v>
      </c>
      <c r="V380" s="186">
        <v>4266900</v>
      </c>
      <c r="W380" s="186">
        <v>52133760</v>
      </c>
      <c r="X380" s="187">
        <v>44469</v>
      </c>
      <c r="Y380" s="80" t="s">
        <v>6489</v>
      </c>
      <c r="Z380" s="80" t="s">
        <v>6490</v>
      </c>
      <c r="AA380" s="175" t="s">
        <v>6630</v>
      </c>
    </row>
    <row r="381" spans="2:27" ht="15.75" customHeight="1" x14ac:dyDescent="0.2">
      <c r="B381" s="68" t="s">
        <v>7712</v>
      </c>
      <c r="C381" s="68" t="s">
        <v>6411</v>
      </c>
      <c r="D381" s="68" t="s">
        <v>49</v>
      </c>
      <c r="E381" s="68" t="s">
        <v>701</v>
      </c>
      <c r="F381" s="68" t="s">
        <v>7713</v>
      </c>
      <c r="G381" s="68" t="s">
        <v>702</v>
      </c>
      <c r="H381" s="68" t="s">
        <v>7714</v>
      </c>
      <c r="I381" s="68" t="s">
        <v>5808</v>
      </c>
      <c r="J381" s="68" t="s">
        <v>5809</v>
      </c>
      <c r="K381" s="68" t="s">
        <v>703</v>
      </c>
      <c r="L381" s="68" t="s">
        <v>5687</v>
      </c>
      <c r="M381" s="68" t="s">
        <v>544</v>
      </c>
      <c r="N381" s="68" t="s">
        <v>704</v>
      </c>
      <c r="O381" s="68" t="s">
        <v>705</v>
      </c>
      <c r="P381" s="68" t="s">
        <v>706</v>
      </c>
      <c r="Q381" s="68">
        <v>0</v>
      </c>
      <c r="R381" s="68">
        <v>93401</v>
      </c>
      <c r="S381" s="68" t="s">
        <v>7715</v>
      </c>
      <c r="T381" s="188">
        <v>37970</v>
      </c>
      <c r="U381" s="175">
        <v>6900</v>
      </c>
      <c r="V381" s="186">
        <v>6283980</v>
      </c>
      <c r="W381" s="186">
        <v>56943720</v>
      </c>
      <c r="X381" s="187">
        <v>44469</v>
      </c>
      <c r="Y381" s="80" t="s">
        <v>6489</v>
      </c>
      <c r="Z381" s="80" t="s">
        <v>6490</v>
      </c>
      <c r="AA381" s="175" t="s">
        <v>6631</v>
      </c>
    </row>
    <row r="382" spans="2:27" ht="15.75" customHeight="1" x14ac:dyDescent="0.2">
      <c r="B382" s="68" t="s">
        <v>7712</v>
      </c>
      <c r="C382" s="68" t="s">
        <v>6411</v>
      </c>
      <c r="D382" s="68" t="s">
        <v>49</v>
      </c>
      <c r="E382" s="68" t="s">
        <v>701</v>
      </c>
      <c r="F382" s="68" t="s">
        <v>7713</v>
      </c>
      <c r="G382" s="68" t="s">
        <v>702</v>
      </c>
      <c r="H382" s="68" t="s">
        <v>7714</v>
      </c>
      <c r="I382" s="68" t="s">
        <v>5808</v>
      </c>
      <c r="J382" s="68" t="s">
        <v>5809</v>
      </c>
      <c r="K382" s="68" t="s">
        <v>703</v>
      </c>
      <c r="L382" s="68" t="s">
        <v>5687</v>
      </c>
      <c r="M382" s="68" t="s">
        <v>544</v>
      </c>
      <c r="N382" s="68" t="s">
        <v>704</v>
      </c>
      <c r="O382" s="68" t="s">
        <v>705</v>
      </c>
      <c r="P382" s="68" t="s">
        <v>706</v>
      </c>
      <c r="Q382" s="68">
        <v>0</v>
      </c>
      <c r="R382" s="68">
        <v>93401</v>
      </c>
      <c r="S382" s="68" t="s">
        <v>7715</v>
      </c>
      <c r="T382" s="188">
        <v>37970</v>
      </c>
      <c r="U382" s="175">
        <v>6900</v>
      </c>
      <c r="V382" s="186">
        <v>7959708</v>
      </c>
      <c r="W382" s="186">
        <v>61378178</v>
      </c>
      <c r="X382" s="187">
        <v>44469</v>
      </c>
      <c r="Y382" s="80" t="s">
        <v>6489</v>
      </c>
      <c r="Z382" s="80" t="s">
        <v>6490</v>
      </c>
      <c r="AA382" s="175" t="s">
        <v>6632</v>
      </c>
    </row>
    <row r="383" spans="2:27" ht="15.75" customHeight="1" x14ac:dyDescent="0.2">
      <c r="B383" s="68" t="s">
        <v>7712</v>
      </c>
      <c r="C383" s="68" t="s">
        <v>6411</v>
      </c>
      <c r="D383" s="68" t="s">
        <v>49</v>
      </c>
      <c r="E383" s="68" t="s">
        <v>701</v>
      </c>
      <c r="F383" s="68" t="s">
        <v>7713</v>
      </c>
      <c r="G383" s="68" t="s">
        <v>702</v>
      </c>
      <c r="H383" s="68" t="s">
        <v>7714</v>
      </c>
      <c r="I383" s="68" t="s">
        <v>5808</v>
      </c>
      <c r="J383" s="68" t="s">
        <v>5809</v>
      </c>
      <c r="K383" s="68" t="s">
        <v>703</v>
      </c>
      <c r="L383" s="68" t="s">
        <v>5687</v>
      </c>
      <c r="M383" s="68" t="s">
        <v>544</v>
      </c>
      <c r="N383" s="68" t="s">
        <v>704</v>
      </c>
      <c r="O383" s="68" t="s">
        <v>705</v>
      </c>
      <c r="P383" s="68" t="s">
        <v>706</v>
      </c>
      <c r="Q383" s="68">
        <v>0</v>
      </c>
      <c r="R383" s="68">
        <v>93401</v>
      </c>
      <c r="S383" s="68" t="s">
        <v>7715</v>
      </c>
      <c r="T383" s="188">
        <v>37970</v>
      </c>
      <c r="U383" s="175">
        <v>6900</v>
      </c>
      <c r="V383" s="186">
        <v>14507460</v>
      </c>
      <c r="W383" s="186">
        <v>101862540</v>
      </c>
      <c r="X383" s="187">
        <v>44469</v>
      </c>
      <c r="Y383" s="80" t="s">
        <v>6489</v>
      </c>
      <c r="Z383" s="80" t="s">
        <v>6490</v>
      </c>
      <c r="AA383" s="175" t="s">
        <v>6512</v>
      </c>
    </row>
    <row r="384" spans="2:27" ht="15.75" customHeight="1" x14ac:dyDescent="0.2">
      <c r="B384" s="68" t="s">
        <v>7712</v>
      </c>
      <c r="C384" s="68" t="s">
        <v>6411</v>
      </c>
      <c r="D384" s="68" t="s">
        <v>49</v>
      </c>
      <c r="E384" s="68" t="s">
        <v>701</v>
      </c>
      <c r="F384" s="68" t="s">
        <v>7713</v>
      </c>
      <c r="G384" s="68" t="s">
        <v>702</v>
      </c>
      <c r="H384" s="68" t="s">
        <v>7714</v>
      </c>
      <c r="I384" s="68" t="s">
        <v>5808</v>
      </c>
      <c r="J384" s="68" t="s">
        <v>5809</v>
      </c>
      <c r="K384" s="68" t="s">
        <v>703</v>
      </c>
      <c r="L384" s="68" t="s">
        <v>5687</v>
      </c>
      <c r="M384" s="68" t="s">
        <v>544</v>
      </c>
      <c r="N384" s="68" t="s">
        <v>704</v>
      </c>
      <c r="O384" s="68" t="s">
        <v>705</v>
      </c>
      <c r="P384" s="68" t="s">
        <v>706</v>
      </c>
      <c r="Q384" s="68">
        <v>0</v>
      </c>
      <c r="R384" s="68">
        <v>93401</v>
      </c>
      <c r="S384" s="68" t="s">
        <v>7715</v>
      </c>
      <c r="T384" s="188">
        <v>37970</v>
      </c>
      <c r="U384" s="175">
        <v>6900</v>
      </c>
      <c r="V384" s="186">
        <v>20900052</v>
      </c>
      <c r="W384" s="186">
        <v>162028416</v>
      </c>
      <c r="X384" s="187">
        <v>44469</v>
      </c>
      <c r="Y384" s="80" t="s">
        <v>6489</v>
      </c>
      <c r="Z384" s="80" t="s">
        <v>6490</v>
      </c>
      <c r="AA384" s="175" t="s">
        <v>6609</v>
      </c>
    </row>
    <row r="385" spans="2:27" ht="15.75" customHeight="1" x14ac:dyDescent="0.2">
      <c r="B385" s="68" t="s">
        <v>7712</v>
      </c>
      <c r="C385" s="68" t="s">
        <v>6411</v>
      </c>
      <c r="D385" s="68" t="s">
        <v>49</v>
      </c>
      <c r="E385" s="68" t="s">
        <v>701</v>
      </c>
      <c r="F385" s="68" t="s">
        <v>7713</v>
      </c>
      <c r="G385" s="68" t="s">
        <v>702</v>
      </c>
      <c r="H385" s="68" t="s">
        <v>7714</v>
      </c>
      <c r="I385" s="68" t="s">
        <v>5808</v>
      </c>
      <c r="J385" s="68" t="s">
        <v>5809</v>
      </c>
      <c r="K385" s="68" t="s">
        <v>703</v>
      </c>
      <c r="L385" s="68" t="s">
        <v>5687</v>
      </c>
      <c r="M385" s="68" t="s">
        <v>544</v>
      </c>
      <c r="N385" s="68" t="s">
        <v>704</v>
      </c>
      <c r="O385" s="68" t="s">
        <v>705</v>
      </c>
      <c r="P385" s="68" t="s">
        <v>706</v>
      </c>
      <c r="Q385" s="68">
        <v>0</v>
      </c>
      <c r="R385" s="68">
        <v>93401</v>
      </c>
      <c r="S385" s="68" t="s">
        <v>7715</v>
      </c>
      <c r="T385" s="188">
        <v>37970</v>
      </c>
      <c r="U385" s="175">
        <v>6900</v>
      </c>
      <c r="V385" s="186">
        <v>8225031</v>
      </c>
      <c r="W385" s="186">
        <v>64915824</v>
      </c>
      <c r="X385" s="187">
        <v>44469</v>
      </c>
      <c r="Y385" s="80" t="s">
        <v>6489</v>
      </c>
      <c r="Z385" s="80" t="s">
        <v>6490</v>
      </c>
      <c r="AA385" s="175" t="s">
        <v>7467</v>
      </c>
    </row>
    <row r="386" spans="2:27" ht="15.75" customHeight="1" x14ac:dyDescent="0.2">
      <c r="B386" s="68" t="s">
        <v>7712</v>
      </c>
      <c r="C386" s="68" t="s">
        <v>6411</v>
      </c>
      <c r="D386" s="68" t="s">
        <v>49</v>
      </c>
      <c r="E386" s="68" t="s">
        <v>701</v>
      </c>
      <c r="F386" s="68" t="s">
        <v>7713</v>
      </c>
      <c r="G386" s="68" t="s">
        <v>702</v>
      </c>
      <c r="H386" s="68" t="s">
        <v>7714</v>
      </c>
      <c r="I386" s="68" t="s">
        <v>5808</v>
      </c>
      <c r="J386" s="68" t="s">
        <v>5809</v>
      </c>
      <c r="K386" s="68" t="s">
        <v>703</v>
      </c>
      <c r="L386" s="68" t="s">
        <v>5687</v>
      </c>
      <c r="M386" s="68" t="s">
        <v>544</v>
      </c>
      <c r="N386" s="68" t="s">
        <v>704</v>
      </c>
      <c r="O386" s="68" t="s">
        <v>705</v>
      </c>
      <c r="P386" s="68" t="s">
        <v>706</v>
      </c>
      <c r="Q386" s="68">
        <v>0</v>
      </c>
      <c r="R386" s="68">
        <v>93401</v>
      </c>
      <c r="S386" s="68" t="s">
        <v>7715</v>
      </c>
      <c r="T386" s="188">
        <v>37970</v>
      </c>
      <c r="U386" s="175">
        <v>6900</v>
      </c>
      <c r="V386" s="186">
        <v>7525260</v>
      </c>
      <c r="W386" s="186">
        <v>61598520</v>
      </c>
      <c r="X386" s="187">
        <v>44469</v>
      </c>
      <c r="Y386" s="80" t="s">
        <v>6489</v>
      </c>
      <c r="Z386" s="80" t="s">
        <v>6490</v>
      </c>
      <c r="AA386" s="175" t="s">
        <v>6633</v>
      </c>
    </row>
    <row r="387" spans="2:27" ht="15.75" customHeight="1" x14ac:dyDescent="0.2">
      <c r="B387" s="68" t="s">
        <v>7712</v>
      </c>
      <c r="C387" s="68" t="s">
        <v>6411</v>
      </c>
      <c r="D387" s="68" t="s">
        <v>49</v>
      </c>
      <c r="E387" s="68" t="s">
        <v>701</v>
      </c>
      <c r="F387" s="68" t="s">
        <v>7713</v>
      </c>
      <c r="G387" s="68" t="s">
        <v>702</v>
      </c>
      <c r="H387" s="68" t="s">
        <v>7714</v>
      </c>
      <c r="I387" s="68" t="s">
        <v>5808</v>
      </c>
      <c r="J387" s="68" t="s">
        <v>5809</v>
      </c>
      <c r="K387" s="68" t="s">
        <v>703</v>
      </c>
      <c r="L387" s="68" t="s">
        <v>5687</v>
      </c>
      <c r="M387" s="68" t="s">
        <v>544</v>
      </c>
      <c r="N387" s="68" t="s">
        <v>704</v>
      </c>
      <c r="O387" s="68" t="s">
        <v>705</v>
      </c>
      <c r="P387" s="68" t="s">
        <v>706</v>
      </c>
      <c r="Q387" s="68">
        <v>0</v>
      </c>
      <c r="R387" s="68">
        <v>93401</v>
      </c>
      <c r="S387" s="68" t="s">
        <v>7715</v>
      </c>
      <c r="T387" s="188">
        <v>37970</v>
      </c>
      <c r="U387" s="175">
        <v>6900</v>
      </c>
      <c r="V387" s="186">
        <v>21101760</v>
      </c>
      <c r="W387" s="186">
        <v>120874140</v>
      </c>
      <c r="X387" s="187">
        <v>44469</v>
      </c>
      <c r="Y387" s="80" t="s">
        <v>6489</v>
      </c>
      <c r="Z387" s="80" t="s">
        <v>6490</v>
      </c>
      <c r="AA387" s="175" t="s">
        <v>6634</v>
      </c>
    </row>
    <row r="388" spans="2:27" ht="15.75" customHeight="1" x14ac:dyDescent="0.2">
      <c r="B388" s="68" t="s">
        <v>7712</v>
      </c>
      <c r="C388" s="68" t="s">
        <v>6411</v>
      </c>
      <c r="D388" s="68" t="s">
        <v>49</v>
      </c>
      <c r="E388" s="68" t="s">
        <v>701</v>
      </c>
      <c r="F388" s="68" t="s">
        <v>7713</v>
      </c>
      <c r="G388" s="68" t="s">
        <v>702</v>
      </c>
      <c r="H388" s="68" t="s">
        <v>7714</v>
      </c>
      <c r="I388" s="68" t="s">
        <v>5808</v>
      </c>
      <c r="J388" s="68" t="s">
        <v>5809</v>
      </c>
      <c r="K388" s="68" t="s">
        <v>703</v>
      </c>
      <c r="L388" s="68" t="s">
        <v>5687</v>
      </c>
      <c r="M388" s="68" t="s">
        <v>544</v>
      </c>
      <c r="N388" s="68" t="s">
        <v>704</v>
      </c>
      <c r="O388" s="68" t="s">
        <v>705</v>
      </c>
      <c r="P388" s="68" t="s">
        <v>706</v>
      </c>
      <c r="Q388" s="68">
        <v>0</v>
      </c>
      <c r="R388" s="68">
        <v>93401</v>
      </c>
      <c r="S388" s="68" t="s">
        <v>7715</v>
      </c>
      <c r="T388" s="188">
        <v>37970</v>
      </c>
      <c r="U388" s="175">
        <v>6900</v>
      </c>
      <c r="V388" s="186">
        <v>6594300</v>
      </c>
      <c r="W388" s="186">
        <v>48720240</v>
      </c>
      <c r="X388" s="187">
        <v>44469</v>
      </c>
      <c r="Y388" s="80" t="s">
        <v>6489</v>
      </c>
      <c r="Z388" s="80" t="s">
        <v>6490</v>
      </c>
      <c r="AA388" s="175" t="s">
        <v>6635</v>
      </c>
    </row>
    <row r="389" spans="2:27" ht="15.75" customHeight="1" x14ac:dyDescent="0.2">
      <c r="B389" s="68" t="s">
        <v>7712</v>
      </c>
      <c r="C389" s="68" t="s">
        <v>6411</v>
      </c>
      <c r="D389" s="68" t="s">
        <v>49</v>
      </c>
      <c r="E389" s="68" t="s">
        <v>701</v>
      </c>
      <c r="F389" s="68" t="s">
        <v>7713</v>
      </c>
      <c r="G389" s="68" t="s">
        <v>702</v>
      </c>
      <c r="H389" s="68" t="s">
        <v>7714</v>
      </c>
      <c r="I389" s="68" t="s">
        <v>5808</v>
      </c>
      <c r="J389" s="68" t="s">
        <v>5809</v>
      </c>
      <c r="K389" s="68" t="s">
        <v>703</v>
      </c>
      <c r="L389" s="68" t="s">
        <v>5687</v>
      </c>
      <c r="M389" s="68" t="s">
        <v>544</v>
      </c>
      <c r="N389" s="68" t="s">
        <v>704</v>
      </c>
      <c r="O389" s="68" t="s">
        <v>705</v>
      </c>
      <c r="P389" s="68" t="s">
        <v>706</v>
      </c>
      <c r="Q389" s="68">
        <v>0</v>
      </c>
      <c r="R389" s="68">
        <v>93401</v>
      </c>
      <c r="S389" s="68" t="s">
        <v>7715</v>
      </c>
      <c r="T389" s="188">
        <v>37970</v>
      </c>
      <c r="U389" s="175">
        <v>6900</v>
      </c>
      <c r="V389" s="186">
        <v>31287152</v>
      </c>
      <c r="W389" s="186">
        <v>343090318</v>
      </c>
      <c r="X389" s="187">
        <v>44469</v>
      </c>
      <c r="Y389" s="80" t="s">
        <v>6489</v>
      </c>
      <c r="Z389" s="80" t="s">
        <v>6490</v>
      </c>
      <c r="AA389" s="175" t="s">
        <v>6495</v>
      </c>
    </row>
    <row r="390" spans="2:27" ht="15.75" customHeight="1" x14ac:dyDescent="0.2">
      <c r="B390" s="68" t="s">
        <v>7712</v>
      </c>
      <c r="C390" s="68" t="s">
        <v>6411</v>
      </c>
      <c r="D390" s="68" t="s">
        <v>49</v>
      </c>
      <c r="E390" s="68" t="s">
        <v>701</v>
      </c>
      <c r="F390" s="68" t="s">
        <v>7713</v>
      </c>
      <c r="G390" s="68" t="s">
        <v>702</v>
      </c>
      <c r="H390" s="68" t="s">
        <v>7714</v>
      </c>
      <c r="I390" s="68" t="s">
        <v>5808</v>
      </c>
      <c r="J390" s="68" t="s">
        <v>5809</v>
      </c>
      <c r="K390" s="68" t="s">
        <v>703</v>
      </c>
      <c r="L390" s="68" t="s">
        <v>5687</v>
      </c>
      <c r="M390" s="68" t="s">
        <v>544</v>
      </c>
      <c r="N390" s="68" t="s">
        <v>704</v>
      </c>
      <c r="O390" s="68" t="s">
        <v>705</v>
      </c>
      <c r="P390" s="68" t="s">
        <v>706</v>
      </c>
      <c r="Q390" s="68">
        <v>0</v>
      </c>
      <c r="R390" s="68">
        <v>93401</v>
      </c>
      <c r="S390" s="68" t="s">
        <v>7715</v>
      </c>
      <c r="T390" s="188">
        <v>37970</v>
      </c>
      <c r="U390" s="175">
        <v>6900</v>
      </c>
      <c r="V390" s="186">
        <v>65399940</v>
      </c>
      <c r="W390" s="186">
        <v>451356288</v>
      </c>
      <c r="X390" s="187">
        <v>44469</v>
      </c>
      <c r="Y390" s="80" t="s">
        <v>6489</v>
      </c>
      <c r="Z390" s="80" t="s">
        <v>6490</v>
      </c>
      <c r="AA390" s="175" t="s">
        <v>6496</v>
      </c>
    </row>
    <row r="391" spans="2:27" ht="15.75" customHeight="1" x14ac:dyDescent="0.2">
      <c r="B391" s="68" t="s">
        <v>7712</v>
      </c>
      <c r="C391" s="68" t="s">
        <v>6411</v>
      </c>
      <c r="D391" s="68" t="s">
        <v>49</v>
      </c>
      <c r="E391" s="68" t="s">
        <v>701</v>
      </c>
      <c r="F391" s="68" t="s">
        <v>7713</v>
      </c>
      <c r="G391" s="68" t="s">
        <v>702</v>
      </c>
      <c r="H391" s="68" t="s">
        <v>7714</v>
      </c>
      <c r="I391" s="68" t="s">
        <v>5808</v>
      </c>
      <c r="J391" s="68" t="s">
        <v>5809</v>
      </c>
      <c r="K391" s="68" t="s">
        <v>703</v>
      </c>
      <c r="L391" s="68" t="s">
        <v>5687</v>
      </c>
      <c r="M391" s="68" t="s">
        <v>544</v>
      </c>
      <c r="N391" s="68" t="s">
        <v>704</v>
      </c>
      <c r="O391" s="68" t="s">
        <v>705</v>
      </c>
      <c r="P391" s="68" t="s">
        <v>706</v>
      </c>
      <c r="Q391" s="68">
        <v>0</v>
      </c>
      <c r="R391" s="68">
        <v>93401</v>
      </c>
      <c r="S391" s="68" t="s">
        <v>7715</v>
      </c>
      <c r="T391" s="188">
        <v>37970</v>
      </c>
      <c r="U391" s="175">
        <v>6900</v>
      </c>
      <c r="V391" s="186">
        <v>21955140</v>
      </c>
      <c r="W391" s="186">
        <v>125058960</v>
      </c>
      <c r="X391" s="187">
        <v>44469</v>
      </c>
      <c r="Y391" s="80" t="s">
        <v>6489</v>
      </c>
      <c r="Z391" s="80" t="s">
        <v>6490</v>
      </c>
      <c r="AA391" s="175" t="s">
        <v>6506</v>
      </c>
    </row>
    <row r="392" spans="2:27" ht="15.75" customHeight="1" x14ac:dyDescent="0.2">
      <c r="B392" s="68" t="s">
        <v>7712</v>
      </c>
      <c r="C392" s="68" t="s">
        <v>6411</v>
      </c>
      <c r="D392" s="68" t="s">
        <v>49</v>
      </c>
      <c r="E392" s="68" t="s">
        <v>701</v>
      </c>
      <c r="F392" s="68" t="s">
        <v>7713</v>
      </c>
      <c r="G392" s="68" t="s">
        <v>702</v>
      </c>
      <c r="H392" s="68" t="s">
        <v>7714</v>
      </c>
      <c r="I392" s="68" t="s">
        <v>5808</v>
      </c>
      <c r="J392" s="68" t="s">
        <v>5809</v>
      </c>
      <c r="K392" s="68" t="s">
        <v>703</v>
      </c>
      <c r="L392" s="68" t="s">
        <v>5687</v>
      </c>
      <c r="M392" s="68" t="s">
        <v>544</v>
      </c>
      <c r="N392" s="68" t="s">
        <v>704</v>
      </c>
      <c r="O392" s="68" t="s">
        <v>705</v>
      </c>
      <c r="P392" s="68" t="s">
        <v>706</v>
      </c>
      <c r="Q392" s="68">
        <v>0</v>
      </c>
      <c r="R392" s="68">
        <v>93401</v>
      </c>
      <c r="S392" s="68" t="s">
        <v>7715</v>
      </c>
      <c r="T392" s="188">
        <v>37970</v>
      </c>
      <c r="U392" s="175">
        <v>6900</v>
      </c>
      <c r="V392" s="186">
        <v>42336268</v>
      </c>
      <c r="W392" s="186">
        <v>374155400</v>
      </c>
      <c r="X392" s="187">
        <v>44469</v>
      </c>
      <c r="Y392" s="80" t="s">
        <v>6489</v>
      </c>
      <c r="Z392" s="80" t="s">
        <v>6490</v>
      </c>
      <c r="AA392" s="175" t="s">
        <v>6546</v>
      </c>
    </row>
    <row r="393" spans="2:27" ht="15.75" customHeight="1" x14ac:dyDescent="0.2">
      <c r="B393" s="68" t="s">
        <v>7517</v>
      </c>
      <c r="C393" s="68">
        <v>700516008</v>
      </c>
      <c r="D393" s="68" t="s">
        <v>49</v>
      </c>
      <c r="E393" s="68" t="s">
        <v>61</v>
      </c>
      <c r="F393" s="68" t="s">
        <v>7518</v>
      </c>
      <c r="G393" s="68" t="s">
        <v>62</v>
      </c>
      <c r="H393" s="68" t="s">
        <v>6374</v>
      </c>
      <c r="I393" s="68" t="s">
        <v>63</v>
      </c>
      <c r="J393" s="68" t="s">
        <v>7519</v>
      </c>
      <c r="K393" s="68" t="s">
        <v>7520</v>
      </c>
      <c r="L393" s="68" t="s">
        <v>64</v>
      </c>
      <c r="M393" s="68" t="s">
        <v>47</v>
      </c>
      <c r="N393" s="68" t="s">
        <v>65</v>
      </c>
      <c r="O393" s="68" t="s">
        <v>7521</v>
      </c>
      <c r="P393" s="68" t="s">
        <v>66</v>
      </c>
      <c r="Q393" s="68" t="s">
        <v>5397</v>
      </c>
      <c r="R393" s="68">
        <v>93401</v>
      </c>
      <c r="S393" s="68" t="s">
        <v>7522</v>
      </c>
      <c r="T393" s="188">
        <v>37970</v>
      </c>
      <c r="U393" s="175">
        <v>6902</v>
      </c>
      <c r="V393" s="186">
        <v>12024900</v>
      </c>
      <c r="W393" s="186">
        <v>108224100</v>
      </c>
      <c r="X393" s="187">
        <v>44469</v>
      </c>
      <c r="Y393" s="80" t="s">
        <v>6489</v>
      </c>
      <c r="Z393" s="80" t="s">
        <v>6490</v>
      </c>
      <c r="AA393" s="175" t="s">
        <v>6578</v>
      </c>
    </row>
    <row r="394" spans="2:27" ht="15.75" customHeight="1" x14ac:dyDescent="0.2">
      <c r="B394" s="68" t="s">
        <v>7517</v>
      </c>
      <c r="C394" s="68">
        <v>700516008</v>
      </c>
      <c r="D394" s="68" t="s">
        <v>49</v>
      </c>
      <c r="E394" s="68" t="s">
        <v>61</v>
      </c>
      <c r="F394" s="68" t="s">
        <v>7518</v>
      </c>
      <c r="G394" s="68" t="s">
        <v>62</v>
      </c>
      <c r="H394" s="68" t="s">
        <v>6374</v>
      </c>
      <c r="I394" s="68" t="s">
        <v>63</v>
      </c>
      <c r="J394" s="68" t="s">
        <v>7519</v>
      </c>
      <c r="K394" s="68" t="s">
        <v>7520</v>
      </c>
      <c r="L394" s="68" t="s">
        <v>64</v>
      </c>
      <c r="M394" s="68" t="s">
        <v>47</v>
      </c>
      <c r="N394" s="68" t="s">
        <v>65</v>
      </c>
      <c r="O394" s="68" t="s">
        <v>7521</v>
      </c>
      <c r="P394" s="68" t="s">
        <v>66</v>
      </c>
      <c r="Q394" s="68" t="s">
        <v>5397</v>
      </c>
      <c r="R394" s="68">
        <v>93401</v>
      </c>
      <c r="S394" s="68" t="s">
        <v>7522</v>
      </c>
      <c r="T394" s="188">
        <v>37970</v>
      </c>
      <c r="U394" s="175">
        <v>6902</v>
      </c>
      <c r="V394" s="186">
        <v>97812243</v>
      </c>
      <c r="W394" s="186">
        <v>1183376568</v>
      </c>
      <c r="X394" s="187">
        <v>44469</v>
      </c>
      <c r="Y394" s="80" t="s">
        <v>6489</v>
      </c>
      <c r="Z394" s="80" t="s">
        <v>6490</v>
      </c>
      <c r="AA394" s="175" t="s">
        <v>148</v>
      </c>
    </row>
    <row r="395" spans="2:27" ht="15.75" customHeight="1" x14ac:dyDescent="0.2">
      <c r="B395" s="68" t="s">
        <v>7517</v>
      </c>
      <c r="C395" s="68">
        <v>700516008</v>
      </c>
      <c r="D395" s="68" t="s">
        <v>49</v>
      </c>
      <c r="E395" s="68" t="s">
        <v>61</v>
      </c>
      <c r="F395" s="68" t="s">
        <v>7518</v>
      </c>
      <c r="G395" s="68" t="s">
        <v>62</v>
      </c>
      <c r="H395" s="68" t="s">
        <v>6374</v>
      </c>
      <c r="I395" s="68" t="s">
        <v>63</v>
      </c>
      <c r="J395" s="68" t="s">
        <v>7519</v>
      </c>
      <c r="K395" s="68" t="s">
        <v>7520</v>
      </c>
      <c r="L395" s="68" t="s">
        <v>64</v>
      </c>
      <c r="M395" s="68" t="s">
        <v>47</v>
      </c>
      <c r="N395" s="68" t="s">
        <v>65</v>
      </c>
      <c r="O395" s="68" t="s">
        <v>7521</v>
      </c>
      <c r="P395" s="68" t="s">
        <v>66</v>
      </c>
      <c r="Q395" s="68" t="s">
        <v>5397</v>
      </c>
      <c r="R395" s="68">
        <v>93401</v>
      </c>
      <c r="S395" s="68" t="s">
        <v>7522</v>
      </c>
      <c r="T395" s="188">
        <v>37970</v>
      </c>
      <c r="U395" s="175">
        <v>6902</v>
      </c>
      <c r="V395" s="186">
        <v>100928478</v>
      </c>
      <c r="W395" s="186">
        <v>547908380</v>
      </c>
      <c r="X395" s="187">
        <v>44469</v>
      </c>
      <c r="Y395" s="80" t="s">
        <v>6489</v>
      </c>
      <c r="Z395" s="80" t="s">
        <v>6490</v>
      </c>
      <c r="AA395" s="175" t="s">
        <v>6501</v>
      </c>
    </row>
    <row r="396" spans="2:27" ht="15.75" customHeight="1" x14ac:dyDescent="0.2">
      <c r="B396" s="68" t="s">
        <v>7517</v>
      </c>
      <c r="C396" s="68">
        <v>700516008</v>
      </c>
      <c r="D396" s="68" t="s">
        <v>49</v>
      </c>
      <c r="E396" s="68" t="s">
        <v>61</v>
      </c>
      <c r="F396" s="68" t="s">
        <v>7518</v>
      </c>
      <c r="G396" s="68" t="s">
        <v>62</v>
      </c>
      <c r="H396" s="68" t="s">
        <v>6374</v>
      </c>
      <c r="I396" s="68" t="s">
        <v>63</v>
      </c>
      <c r="J396" s="68" t="s">
        <v>7519</v>
      </c>
      <c r="K396" s="68" t="s">
        <v>7520</v>
      </c>
      <c r="L396" s="68" t="s">
        <v>64</v>
      </c>
      <c r="M396" s="68" t="s">
        <v>47</v>
      </c>
      <c r="N396" s="68" t="s">
        <v>65</v>
      </c>
      <c r="O396" s="68" t="s">
        <v>7521</v>
      </c>
      <c r="P396" s="68" t="s">
        <v>66</v>
      </c>
      <c r="Q396" s="68" t="s">
        <v>5397</v>
      </c>
      <c r="R396" s="68">
        <v>93401</v>
      </c>
      <c r="S396" s="68" t="s">
        <v>7522</v>
      </c>
      <c r="T396" s="188">
        <v>37970</v>
      </c>
      <c r="U396" s="175">
        <v>6902</v>
      </c>
      <c r="V396" s="186">
        <v>6000000</v>
      </c>
      <c r="W396" s="186">
        <v>6000000</v>
      </c>
      <c r="X396" s="187">
        <v>44469</v>
      </c>
      <c r="Y396" s="80" t="s">
        <v>6489</v>
      </c>
      <c r="Z396" s="80" t="s">
        <v>6490</v>
      </c>
      <c r="AA396" s="175" t="s">
        <v>7199</v>
      </c>
    </row>
    <row r="397" spans="2:27" ht="15.75" customHeight="1" x14ac:dyDescent="0.2">
      <c r="B397" s="68" t="s">
        <v>7517</v>
      </c>
      <c r="C397" s="68">
        <v>700516008</v>
      </c>
      <c r="D397" s="68" t="s">
        <v>49</v>
      </c>
      <c r="E397" s="68" t="s">
        <v>61</v>
      </c>
      <c r="F397" s="68" t="s">
        <v>7518</v>
      </c>
      <c r="G397" s="68" t="s">
        <v>62</v>
      </c>
      <c r="H397" s="68" t="s">
        <v>6374</v>
      </c>
      <c r="I397" s="68" t="s">
        <v>63</v>
      </c>
      <c r="J397" s="68" t="s">
        <v>7519</v>
      </c>
      <c r="K397" s="68" t="s">
        <v>7520</v>
      </c>
      <c r="L397" s="68" t="s">
        <v>64</v>
      </c>
      <c r="M397" s="68" t="s">
        <v>47</v>
      </c>
      <c r="N397" s="68" t="s">
        <v>65</v>
      </c>
      <c r="O397" s="68" t="s">
        <v>7521</v>
      </c>
      <c r="P397" s="68" t="s">
        <v>66</v>
      </c>
      <c r="Q397" s="68" t="s">
        <v>5397</v>
      </c>
      <c r="R397" s="68">
        <v>93401</v>
      </c>
      <c r="S397" s="68" t="s">
        <v>7522</v>
      </c>
      <c r="T397" s="188">
        <v>37970</v>
      </c>
      <c r="U397" s="175">
        <v>6902</v>
      </c>
      <c r="V397" s="186">
        <v>32066400</v>
      </c>
      <c r="W397" s="186">
        <v>160332000</v>
      </c>
      <c r="X397" s="187">
        <v>44469</v>
      </c>
      <c r="Y397" s="80" t="s">
        <v>6489</v>
      </c>
      <c r="Z397" s="80" t="s">
        <v>6490</v>
      </c>
      <c r="AA397" s="175" t="s">
        <v>6636</v>
      </c>
    </row>
    <row r="398" spans="2:27" ht="15.75" customHeight="1" x14ac:dyDescent="0.2">
      <c r="B398" s="68" t="s">
        <v>7517</v>
      </c>
      <c r="C398" s="68">
        <v>700516008</v>
      </c>
      <c r="D398" s="68" t="s">
        <v>49</v>
      </c>
      <c r="E398" s="68" t="s">
        <v>61</v>
      </c>
      <c r="F398" s="68" t="s">
        <v>7518</v>
      </c>
      <c r="G398" s="68" t="s">
        <v>62</v>
      </c>
      <c r="H398" s="68" t="s">
        <v>6374</v>
      </c>
      <c r="I398" s="68" t="s">
        <v>63</v>
      </c>
      <c r="J398" s="68" t="s">
        <v>7519</v>
      </c>
      <c r="K398" s="68" t="s">
        <v>7520</v>
      </c>
      <c r="L398" s="68" t="s">
        <v>64</v>
      </c>
      <c r="M398" s="68" t="s">
        <v>47</v>
      </c>
      <c r="N398" s="68" t="s">
        <v>65</v>
      </c>
      <c r="O398" s="68" t="s">
        <v>7521</v>
      </c>
      <c r="P398" s="68" t="s">
        <v>66</v>
      </c>
      <c r="Q398" s="68" t="s">
        <v>5397</v>
      </c>
      <c r="R398" s="68">
        <v>93401</v>
      </c>
      <c r="S398" s="68" t="s">
        <v>7522</v>
      </c>
      <c r="T398" s="188">
        <v>37970</v>
      </c>
      <c r="U398" s="175">
        <v>6902</v>
      </c>
      <c r="V398" s="186">
        <v>40047330</v>
      </c>
      <c r="W398" s="186">
        <v>463918589</v>
      </c>
      <c r="X398" s="187">
        <v>44469</v>
      </c>
      <c r="Y398" s="80" t="s">
        <v>6489</v>
      </c>
      <c r="Z398" s="80" t="s">
        <v>6490</v>
      </c>
      <c r="AA398" s="175" t="s">
        <v>6522</v>
      </c>
    </row>
    <row r="399" spans="2:27" ht="15.75" customHeight="1" x14ac:dyDescent="0.2">
      <c r="B399" s="68" t="s">
        <v>7517</v>
      </c>
      <c r="C399" s="68">
        <v>700516008</v>
      </c>
      <c r="D399" s="68" t="s">
        <v>49</v>
      </c>
      <c r="E399" s="68" t="s">
        <v>61</v>
      </c>
      <c r="F399" s="68" t="s">
        <v>7518</v>
      </c>
      <c r="G399" s="68" t="s">
        <v>62</v>
      </c>
      <c r="H399" s="68" t="s">
        <v>6374</v>
      </c>
      <c r="I399" s="68" t="s">
        <v>63</v>
      </c>
      <c r="J399" s="68" t="s">
        <v>7519</v>
      </c>
      <c r="K399" s="68" t="s">
        <v>7520</v>
      </c>
      <c r="L399" s="68" t="s">
        <v>64</v>
      </c>
      <c r="M399" s="68" t="s">
        <v>47</v>
      </c>
      <c r="N399" s="68" t="s">
        <v>65</v>
      </c>
      <c r="O399" s="68" t="s">
        <v>7521</v>
      </c>
      <c r="P399" s="68" t="s">
        <v>66</v>
      </c>
      <c r="Q399" s="68" t="s">
        <v>5397</v>
      </c>
      <c r="R399" s="68">
        <v>93401</v>
      </c>
      <c r="S399" s="68" t="s">
        <v>7522</v>
      </c>
      <c r="T399" s="188">
        <v>37970</v>
      </c>
      <c r="U399" s="175">
        <v>6902</v>
      </c>
      <c r="V399" s="186">
        <v>73723412</v>
      </c>
      <c r="W399" s="186">
        <v>378121472</v>
      </c>
      <c r="X399" s="187">
        <v>44469</v>
      </c>
      <c r="Y399" s="80" t="s">
        <v>6489</v>
      </c>
      <c r="Z399" s="80" t="s">
        <v>6490</v>
      </c>
      <c r="AA399" s="175" t="s">
        <v>6572</v>
      </c>
    </row>
    <row r="400" spans="2:27" ht="15.75" customHeight="1" x14ac:dyDescent="0.2">
      <c r="B400" s="68" t="s">
        <v>7517</v>
      </c>
      <c r="C400" s="68">
        <v>700516008</v>
      </c>
      <c r="D400" s="68" t="s">
        <v>49</v>
      </c>
      <c r="E400" s="68" t="s">
        <v>61</v>
      </c>
      <c r="F400" s="68" t="s">
        <v>7518</v>
      </c>
      <c r="G400" s="68" t="s">
        <v>62</v>
      </c>
      <c r="H400" s="68" t="s">
        <v>6374</v>
      </c>
      <c r="I400" s="68" t="s">
        <v>63</v>
      </c>
      <c r="J400" s="68" t="s">
        <v>7519</v>
      </c>
      <c r="K400" s="68" t="s">
        <v>7520</v>
      </c>
      <c r="L400" s="68" t="s">
        <v>64</v>
      </c>
      <c r="M400" s="68" t="s">
        <v>47</v>
      </c>
      <c r="N400" s="68" t="s">
        <v>65</v>
      </c>
      <c r="O400" s="68" t="s">
        <v>7521</v>
      </c>
      <c r="P400" s="68" t="s">
        <v>66</v>
      </c>
      <c r="Q400" s="68" t="s">
        <v>5397</v>
      </c>
      <c r="R400" s="68">
        <v>93401</v>
      </c>
      <c r="S400" s="68" t="s">
        <v>7522</v>
      </c>
      <c r="T400" s="188">
        <v>37970</v>
      </c>
      <c r="U400" s="175">
        <v>6902</v>
      </c>
      <c r="V400" s="186">
        <v>0</v>
      </c>
      <c r="W400" s="186">
        <v>202289850</v>
      </c>
      <c r="X400" s="187">
        <v>44469</v>
      </c>
      <c r="Y400" s="80" t="s">
        <v>6489</v>
      </c>
      <c r="Z400" s="80" t="s">
        <v>6490</v>
      </c>
      <c r="AA400" s="175" t="s">
        <v>6551</v>
      </c>
    </row>
    <row r="401" spans="2:27" ht="15.75" customHeight="1" x14ac:dyDescent="0.2">
      <c r="B401" s="68" t="s">
        <v>7517</v>
      </c>
      <c r="C401" s="68">
        <v>700516008</v>
      </c>
      <c r="D401" s="68" t="s">
        <v>49</v>
      </c>
      <c r="E401" s="68" t="s">
        <v>61</v>
      </c>
      <c r="F401" s="68" t="s">
        <v>7518</v>
      </c>
      <c r="G401" s="68" t="s">
        <v>62</v>
      </c>
      <c r="H401" s="68" t="s">
        <v>6374</v>
      </c>
      <c r="I401" s="68" t="s">
        <v>63</v>
      </c>
      <c r="J401" s="68" t="s">
        <v>7519</v>
      </c>
      <c r="K401" s="68" t="s">
        <v>7520</v>
      </c>
      <c r="L401" s="68" t="s">
        <v>64</v>
      </c>
      <c r="M401" s="68" t="s">
        <v>47</v>
      </c>
      <c r="N401" s="68" t="s">
        <v>65</v>
      </c>
      <c r="O401" s="68" t="s">
        <v>7521</v>
      </c>
      <c r="P401" s="68" t="s">
        <v>66</v>
      </c>
      <c r="Q401" s="68" t="s">
        <v>5397</v>
      </c>
      <c r="R401" s="68">
        <v>93401</v>
      </c>
      <c r="S401" s="68" t="s">
        <v>7522</v>
      </c>
      <c r="T401" s="188">
        <v>37970</v>
      </c>
      <c r="U401" s="175">
        <v>6902</v>
      </c>
      <c r="V401" s="186">
        <v>78668275</v>
      </c>
      <c r="W401" s="186">
        <v>480093056</v>
      </c>
      <c r="X401" s="187">
        <v>44469</v>
      </c>
      <c r="Y401" s="80" t="s">
        <v>6489</v>
      </c>
      <c r="Z401" s="80" t="s">
        <v>6490</v>
      </c>
      <c r="AA401" s="175" t="s">
        <v>6566</v>
      </c>
    </row>
    <row r="402" spans="2:27" ht="15.75" customHeight="1" x14ac:dyDescent="0.2">
      <c r="B402" s="68" t="s">
        <v>7517</v>
      </c>
      <c r="C402" s="68">
        <v>700516008</v>
      </c>
      <c r="D402" s="68" t="s">
        <v>49</v>
      </c>
      <c r="E402" s="68" t="s">
        <v>61</v>
      </c>
      <c r="F402" s="68" t="s">
        <v>7518</v>
      </c>
      <c r="G402" s="68" t="s">
        <v>62</v>
      </c>
      <c r="H402" s="68" t="s">
        <v>6374</v>
      </c>
      <c r="I402" s="68" t="s">
        <v>63</v>
      </c>
      <c r="J402" s="68" t="s">
        <v>7519</v>
      </c>
      <c r="K402" s="68" t="s">
        <v>7520</v>
      </c>
      <c r="L402" s="68" t="s">
        <v>64</v>
      </c>
      <c r="M402" s="68" t="s">
        <v>47</v>
      </c>
      <c r="N402" s="68" t="s">
        <v>65</v>
      </c>
      <c r="O402" s="68" t="s">
        <v>7521</v>
      </c>
      <c r="P402" s="68" t="s">
        <v>66</v>
      </c>
      <c r="Q402" s="68" t="s">
        <v>5397</v>
      </c>
      <c r="R402" s="68">
        <v>93401</v>
      </c>
      <c r="S402" s="68" t="s">
        <v>7522</v>
      </c>
      <c r="T402" s="188">
        <v>37970</v>
      </c>
      <c r="U402" s="175">
        <v>6902</v>
      </c>
      <c r="V402" s="186">
        <v>112487585</v>
      </c>
      <c r="W402" s="186">
        <v>513661469</v>
      </c>
      <c r="X402" s="187">
        <v>44469</v>
      </c>
      <c r="Y402" s="80" t="s">
        <v>6489</v>
      </c>
      <c r="Z402" s="80" t="s">
        <v>6490</v>
      </c>
      <c r="AA402" s="175" t="s">
        <v>6525</v>
      </c>
    </row>
    <row r="403" spans="2:27" ht="15.75" customHeight="1" x14ac:dyDescent="0.2">
      <c r="B403" s="68" t="s">
        <v>7517</v>
      </c>
      <c r="C403" s="68">
        <v>700516008</v>
      </c>
      <c r="D403" s="68" t="s">
        <v>49</v>
      </c>
      <c r="E403" s="68" t="s">
        <v>61</v>
      </c>
      <c r="F403" s="68" t="s">
        <v>7518</v>
      </c>
      <c r="G403" s="68" t="s">
        <v>62</v>
      </c>
      <c r="H403" s="68" t="s">
        <v>6374</v>
      </c>
      <c r="I403" s="68" t="s">
        <v>63</v>
      </c>
      <c r="J403" s="68" t="s">
        <v>7519</v>
      </c>
      <c r="K403" s="68" t="s">
        <v>7520</v>
      </c>
      <c r="L403" s="68" t="s">
        <v>64</v>
      </c>
      <c r="M403" s="68" t="s">
        <v>47</v>
      </c>
      <c r="N403" s="68" t="s">
        <v>65</v>
      </c>
      <c r="O403" s="68" t="s">
        <v>7521</v>
      </c>
      <c r="P403" s="68" t="s">
        <v>66</v>
      </c>
      <c r="Q403" s="68" t="s">
        <v>5397</v>
      </c>
      <c r="R403" s="68">
        <v>93401</v>
      </c>
      <c r="S403" s="68" t="s">
        <v>7522</v>
      </c>
      <c r="T403" s="188">
        <v>37970</v>
      </c>
      <c r="U403" s="175">
        <v>6902</v>
      </c>
      <c r="V403" s="186">
        <v>30054492</v>
      </c>
      <c r="W403" s="186">
        <v>279401784</v>
      </c>
      <c r="X403" s="187">
        <v>44469</v>
      </c>
      <c r="Y403" s="80" t="s">
        <v>6489</v>
      </c>
      <c r="Z403" s="80" t="s">
        <v>6490</v>
      </c>
      <c r="AA403" s="175" t="s">
        <v>6599</v>
      </c>
    </row>
    <row r="404" spans="2:27" ht="15.75" customHeight="1" x14ac:dyDescent="0.2">
      <c r="B404" s="68" t="s">
        <v>7517</v>
      </c>
      <c r="C404" s="68">
        <v>700516008</v>
      </c>
      <c r="D404" s="68" t="s">
        <v>49</v>
      </c>
      <c r="E404" s="68" t="s">
        <v>61</v>
      </c>
      <c r="F404" s="68" t="s">
        <v>7518</v>
      </c>
      <c r="G404" s="68" t="s">
        <v>62</v>
      </c>
      <c r="H404" s="68" t="s">
        <v>6374</v>
      </c>
      <c r="I404" s="68" t="s">
        <v>63</v>
      </c>
      <c r="J404" s="68" t="s">
        <v>7519</v>
      </c>
      <c r="K404" s="68" t="s">
        <v>7520</v>
      </c>
      <c r="L404" s="68" t="s">
        <v>64</v>
      </c>
      <c r="M404" s="68" t="s">
        <v>47</v>
      </c>
      <c r="N404" s="68" t="s">
        <v>65</v>
      </c>
      <c r="O404" s="68" t="s">
        <v>7521</v>
      </c>
      <c r="P404" s="68" t="s">
        <v>66</v>
      </c>
      <c r="Q404" s="68" t="s">
        <v>5397</v>
      </c>
      <c r="R404" s="68">
        <v>93401</v>
      </c>
      <c r="S404" s="68" t="s">
        <v>7522</v>
      </c>
      <c r="T404" s="188">
        <v>37970</v>
      </c>
      <c r="U404" s="175">
        <v>6902</v>
      </c>
      <c r="V404" s="186">
        <v>51492017</v>
      </c>
      <c r="W404" s="186">
        <v>384158467</v>
      </c>
      <c r="X404" s="187">
        <v>44469</v>
      </c>
      <c r="Y404" s="80" t="s">
        <v>6489</v>
      </c>
      <c r="Z404" s="80" t="s">
        <v>6490</v>
      </c>
      <c r="AA404" s="175" t="s">
        <v>6502</v>
      </c>
    </row>
    <row r="405" spans="2:27" ht="15.75" customHeight="1" x14ac:dyDescent="0.2">
      <c r="B405" s="68" t="s">
        <v>7517</v>
      </c>
      <c r="C405" s="68">
        <v>700516008</v>
      </c>
      <c r="D405" s="68" t="s">
        <v>49</v>
      </c>
      <c r="E405" s="68" t="s">
        <v>61</v>
      </c>
      <c r="F405" s="68" t="s">
        <v>7518</v>
      </c>
      <c r="G405" s="68" t="s">
        <v>62</v>
      </c>
      <c r="H405" s="68" t="s">
        <v>6374</v>
      </c>
      <c r="I405" s="68" t="s">
        <v>63</v>
      </c>
      <c r="J405" s="68" t="s">
        <v>7519</v>
      </c>
      <c r="K405" s="68" t="s">
        <v>7520</v>
      </c>
      <c r="L405" s="68" t="s">
        <v>64</v>
      </c>
      <c r="M405" s="68" t="s">
        <v>47</v>
      </c>
      <c r="N405" s="68" t="s">
        <v>65</v>
      </c>
      <c r="O405" s="68" t="s">
        <v>7521</v>
      </c>
      <c r="P405" s="68" t="s">
        <v>66</v>
      </c>
      <c r="Q405" s="68" t="s">
        <v>5397</v>
      </c>
      <c r="R405" s="68">
        <v>93401</v>
      </c>
      <c r="S405" s="68" t="s">
        <v>7522</v>
      </c>
      <c r="T405" s="188">
        <v>37970</v>
      </c>
      <c r="U405" s="175">
        <v>6902</v>
      </c>
      <c r="V405" s="186">
        <v>106560440</v>
      </c>
      <c r="W405" s="186">
        <v>539224100</v>
      </c>
      <c r="X405" s="187">
        <v>44469</v>
      </c>
      <c r="Y405" s="80" t="s">
        <v>6489</v>
      </c>
      <c r="Z405" s="80" t="s">
        <v>6490</v>
      </c>
      <c r="AA405" s="175" t="s">
        <v>6530</v>
      </c>
    </row>
    <row r="406" spans="2:27" ht="15.75" customHeight="1" x14ac:dyDescent="0.2">
      <c r="B406" s="68" t="s">
        <v>7517</v>
      </c>
      <c r="C406" s="68">
        <v>700516008</v>
      </c>
      <c r="D406" s="68" t="s">
        <v>49</v>
      </c>
      <c r="E406" s="68" t="s">
        <v>61</v>
      </c>
      <c r="F406" s="68" t="s">
        <v>7518</v>
      </c>
      <c r="G406" s="68" t="s">
        <v>62</v>
      </c>
      <c r="H406" s="68" t="s">
        <v>6374</v>
      </c>
      <c r="I406" s="68" t="s">
        <v>63</v>
      </c>
      <c r="J406" s="68" t="s">
        <v>7519</v>
      </c>
      <c r="K406" s="68" t="s">
        <v>7520</v>
      </c>
      <c r="L406" s="68" t="s">
        <v>64</v>
      </c>
      <c r="M406" s="68" t="s">
        <v>47</v>
      </c>
      <c r="N406" s="68" t="s">
        <v>65</v>
      </c>
      <c r="O406" s="68" t="s">
        <v>7521</v>
      </c>
      <c r="P406" s="68" t="s">
        <v>66</v>
      </c>
      <c r="Q406" s="68" t="s">
        <v>5397</v>
      </c>
      <c r="R406" s="68">
        <v>93401</v>
      </c>
      <c r="S406" s="68" t="s">
        <v>7522</v>
      </c>
      <c r="T406" s="188">
        <v>37970</v>
      </c>
      <c r="U406" s="175">
        <v>6902</v>
      </c>
      <c r="V406" s="186">
        <v>60557086</v>
      </c>
      <c r="W406" s="186">
        <v>369355228</v>
      </c>
      <c r="X406" s="187">
        <v>44469</v>
      </c>
      <c r="Y406" s="80" t="s">
        <v>6489</v>
      </c>
      <c r="Z406" s="80" t="s">
        <v>6490</v>
      </c>
      <c r="AA406" s="175" t="s">
        <v>6563</v>
      </c>
    </row>
    <row r="407" spans="2:27" ht="15.75" customHeight="1" x14ac:dyDescent="0.2">
      <c r="B407" s="68" t="s">
        <v>7517</v>
      </c>
      <c r="C407" s="68">
        <v>700516008</v>
      </c>
      <c r="D407" s="68" t="s">
        <v>49</v>
      </c>
      <c r="E407" s="68" t="s">
        <v>61</v>
      </c>
      <c r="F407" s="68" t="s">
        <v>7518</v>
      </c>
      <c r="G407" s="68" t="s">
        <v>62</v>
      </c>
      <c r="H407" s="68" t="s">
        <v>6374</v>
      </c>
      <c r="I407" s="68" t="s">
        <v>63</v>
      </c>
      <c r="J407" s="68" t="s">
        <v>7519</v>
      </c>
      <c r="K407" s="68" t="s">
        <v>7520</v>
      </c>
      <c r="L407" s="68" t="s">
        <v>64</v>
      </c>
      <c r="M407" s="68" t="s">
        <v>47</v>
      </c>
      <c r="N407" s="68" t="s">
        <v>65</v>
      </c>
      <c r="O407" s="68" t="s">
        <v>7521</v>
      </c>
      <c r="P407" s="68" t="s">
        <v>66</v>
      </c>
      <c r="Q407" s="68" t="s">
        <v>5397</v>
      </c>
      <c r="R407" s="68">
        <v>93401</v>
      </c>
      <c r="S407" s="68" t="s">
        <v>7522</v>
      </c>
      <c r="T407" s="188">
        <v>37970</v>
      </c>
      <c r="U407" s="175">
        <v>6902</v>
      </c>
      <c r="V407" s="186">
        <v>85989241</v>
      </c>
      <c r="W407" s="186">
        <v>134153491</v>
      </c>
      <c r="X407" s="187">
        <v>44469</v>
      </c>
      <c r="Y407" s="80" t="s">
        <v>6489</v>
      </c>
      <c r="Z407" s="80" t="s">
        <v>6490</v>
      </c>
      <c r="AA407" s="175" t="s">
        <v>6558</v>
      </c>
    </row>
    <row r="408" spans="2:27" ht="15.75" customHeight="1" x14ac:dyDescent="0.2">
      <c r="B408" s="68" t="s">
        <v>7517</v>
      </c>
      <c r="C408" s="68">
        <v>700516008</v>
      </c>
      <c r="D408" s="68" t="s">
        <v>49</v>
      </c>
      <c r="E408" s="68" t="s">
        <v>61</v>
      </c>
      <c r="F408" s="68" t="s">
        <v>7518</v>
      </c>
      <c r="G408" s="68" t="s">
        <v>62</v>
      </c>
      <c r="H408" s="68" t="s">
        <v>6374</v>
      </c>
      <c r="I408" s="68" t="s">
        <v>63</v>
      </c>
      <c r="J408" s="68" t="s">
        <v>7519</v>
      </c>
      <c r="K408" s="68" t="s">
        <v>7520</v>
      </c>
      <c r="L408" s="68" t="s">
        <v>64</v>
      </c>
      <c r="M408" s="68" t="s">
        <v>47</v>
      </c>
      <c r="N408" s="68" t="s">
        <v>65</v>
      </c>
      <c r="O408" s="68" t="s">
        <v>7521</v>
      </c>
      <c r="P408" s="68" t="s">
        <v>66</v>
      </c>
      <c r="Q408" s="68" t="s">
        <v>5397</v>
      </c>
      <c r="R408" s="68">
        <v>93401</v>
      </c>
      <c r="S408" s="68" t="s">
        <v>7522</v>
      </c>
      <c r="T408" s="188">
        <v>37970</v>
      </c>
      <c r="U408" s="175">
        <v>6902</v>
      </c>
      <c r="V408" s="186">
        <v>62844541</v>
      </c>
      <c r="W408" s="186">
        <v>518301661</v>
      </c>
      <c r="X408" s="187">
        <v>44469</v>
      </c>
      <c r="Y408" s="80" t="s">
        <v>6489</v>
      </c>
      <c r="Z408" s="80" t="s">
        <v>6490</v>
      </c>
      <c r="AA408" s="175" t="s">
        <v>7481</v>
      </c>
    </row>
    <row r="409" spans="2:27" ht="15.75" customHeight="1" x14ac:dyDescent="0.2">
      <c r="B409" s="68" t="s">
        <v>7517</v>
      </c>
      <c r="C409" s="68">
        <v>700516008</v>
      </c>
      <c r="D409" s="68" t="s">
        <v>49</v>
      </c>
      <c r="E409" s="68" t="s">
        <v>61</v>
      </c>
      <c r="F409" s="68" t="s">
        <v>7518</v>
      </c>
      <c r="G409" s="68" t="s">
        <v>62</v>
      </c>
      <c r="H409" s="68" t="s">
        <v>6374</v>
      </c>
      <c r="I409" s="68" t="s">
        <v>63</v>
      </c>
      <c r="J409" s="68" t="s">
        <v>7519</v>
      </c>
      <c r="K409" s="68" t="s">
        <v>7520</v>
      </c>
      <c r="L409" s="68" t="s">
        <v>64</v>
      </c>
      <c r="M409" s="68" t="s">
        <v>47</v>
      </c>
      <c r="N409" s="68" t="s">
        <v>65</v>
      </c>
      <c r="O409" s="68" t="s">
        <v>7521</v>
      </c>
      <c r="P409" s="68" t="s">
        <v>66</v>
      </c>
      <c r="Q409" s="68" t="s">
        <v>5397</v>
      </c>
      <c r="R409" s="68">
        <v>93401</v>
      </c>
      <c r="S409" s="68" t="s">
        <v>7522</v>
      </c>
      <c r="T409" s="188">
        <v>37970</v>
      </c>
      <c r="U409" s="175">
        <v>6902</v>
      </c>
      <c r="V409" s="186">
        <v>88622220</v>
      </c>
      <c r="W409" s="186">
        <v>544302565</v>
      </c>
      <c r="X409" s="187">
        <v>44469</v>
      </c>
      <c r="Y409" s="80" t="s">
        <v>6489</v>
      </c>
      <c r="Z409" s="80" t="s">
        <v>6490</v>
      </c>
      <c r="AA409" s="175" t="s">
        <v>6538</v>
      </c>
    </row>
    <row r="410" spans="2:27" ht="15.75" customHeight="1" x14ac:dyDescent="0.2">
      <c r="B410" s="68" t="s">
        <v>7517</v>
      </c>
      <c r="C410" s="68">
        <v>700516008</v>
      </c>
      <c r="D410" s="68" t="s">
        <v>49</v>
      </c>
      <c r="E410" s="68" t="s">
        <v>61</v>
      </c>
      <c r="F410" s="68" t="s">
        <v>7518</v>
      </c>
      <c r="G410" s="68" t="s">
        <v>62</v>
      </c>
      <c r="H410" s="68" t="s">
        <v>6374</v>
      </c>
      <c r="I410" s="68" t="s">
        <v>63</v>
      </c>
      <c r="J410" s="68" t="s">
        <v>7519</v>
      </c>
      <c r="K410" s="68" t="s">
        <v>7520</v>
      </c>
      <c r="L410" s="68" t="s">
        <v>64</v>
      </c>
      <c r="M410" s="68" t="s">
        <v>47</v>
      </c>
      <c r="N410" s="68" t="s">
        <v>65</v>
      </c>
      <c r="O410" s="68" t="s">
        <v>7521</v>
      </c>
      <c r="P410" s="68" t="s">
        <v>66</v>
      </c>
      <c r="Q410" s="68" t="s">
        <v>5397</v>
      </c>
      <c r="R410" s="68">
        <v>93401</v>
      </c>
      <c r="S410" s="68" t="s">
        <v>7522</v>
      </c>
      <c r="T410" s="188">
        <v>37970</v>
      </c>
      <c r="U410" s="175">
        <v>6902</v>
      </c>
      <c r="V410" s="186">
        <v>0</v>
      </c>
      <c r="W410" s="186">
        <v>171715572</v>
      </c>
      <c r="X410" s="187">
        <v>44469</v>
      </c>
      <c r="Y410" s="80" t="s">
        <v>6489</v>
      </c>
      <c r="Z410" s="80" t="s">
        <v>6490</v>
      </c>
      <c r="AA410" s="175" t="s">
        <v>6604</v>
      </c>
    </row>
    <row r="411" spans="2:27" ht="15.75" customHeight="1" x14ac:dyDescent="0.2">
      <c r="B411" s="68" t="s">
        <v>7517</v>
      </c>
      <c r="C411" s="68">
        <v>700516008</v>
      </c>
      <c r="D411" s="68" t="s">
        <v>49</v>
      </c>
      <c r="E411" s="68" t="s">
        <v>61</v>
      </c>
      <c r="F411" s="68" t="s">
        <v>7518</v>
      </c>
      <c r="G411" s="68" t="s">
        <v>62</v>
      </c>
      <c r="H411" s="68" t="s">
        <v>6374</v>
      </c>
      <c r="I411" s="68" t="s">
        <v>63</v>
      </c>
      <c r="J411" s="68" t="s">
        <v>7519</v>
      </c>
      <c r="K411" s="68" t="s">
        <v>7520</v>
      </c>
      <c r="L411" s="68" t="s">
        <v>64</v>
      </c>
      <c r="M411" s="68" t="s">
        <v>47</v>
      </c>
      <c r="N411" s="68" t="s">
        <v>65</v>
      </c>
      <c r="O411" s="68" t="s">
        <v>7521</v>
      </c>
      <c r="P411" s="68" t="s">
        <v>66</v>
      </c>
      <c r="Q411" s="68" t="s">
        <v>5397</v>
      </c>
      <c r="R411" s="68">
        <v>93401</v>
      </c>
      <c r="S411" s="68" t="s">
        <v>7522</v>
      </c>
      <c r="T411" s="188">
        <v>37970</v>
      </c>
      <c r="U411" s="175">
        <v>6902</v>
      </c>
      <c r="V411" s="186">
        <v>34678260</v>
      </c>
      <c r="W411" s="186">
        <v>295251378</v>
      </c>
      <c r="X411" s="187">
        <v>44469</v>
      </c>
      <c r="Y411" s="80" t="s">
        <v>6489</v>
      </c>
      <c r="Z411" s="80" t="s">
        <v>6490</v>
      </c>
      <c r="AA411" s="175" t="s">
        <v>6497</v>
      </c>
    </row>
    <row r="412" spans="2:27" ht="15.75" customHeight="1" x14ac:dyDescent="0.2">
      <c r="B412" s="68" t="s">
        <v>7517</v>
      </c>
      <c r="C412" s="68">
        <v>700516008</v>
      </c>
      <c r="D412" s="68" t="s">
        <v>49</v>
      </c>
      <c r="E412" s="68" t="s">
        <v>61</v>
      </c>
      <c r="F412" s="68" t="s">
        <v>7518</v>
      </c>
      <c r="G412" s="68" t="s">
        <v>62</v>
      </c>
      <c r="H412" s="68" t="s">
        <v>6374</v>
      </c>
      <c r="I412" s="68" t="s">
        <v>63</v>
      </c>
      <c r="J412" s="68" t="s">
        <v>7519</v>
      </c>
      <c r="K412" s="68" t="s">
        <v>7520</v>
      </c>
      <c r="L412" s="68" t="s">
        <v>64</v>
      </c>
      <c r="M412" s="68" t="s">
        <v>47</v>
      </c>
      <c r="N412" s="68" t="s">
        <v>65</v>
      </c>
      <c r="O412" s="68" t="s">
        <v>7521</v>
      </c>
      <c r="P412" s="68" t="s">
        <v>66</v>
      </c>
      <c r="Q412" s="68" t="s">
        <v>5397</v>
      </c>
      <c r="R412" s="68">
        <v>93401</v>
      </c>
      <c r="S412" s="68" t="s">
        <v>7522</v>
      </c>
      <c r="T412" s="188">
        <v>37970</v>
      </c>
      <c r="U412" s="175">
        <v>6902</v>
      </c>
      <c r="V412" s="186">
        <v>46813065</v>
      </c>
      <c r="W412" s="186">
        <v>370011345</v>
      </c>
      <c r="X412" s="187">
        <v>44469</v>
      </c>
      <c r="Y412" s="80" t="s">
        <v>6489</v>
      </c>
      <c r="Z412" s="80" t="s">
        <v>6490</v>
      </c>
      <c r="AA412" s="175" t="s">
        <v>6606</v>
      </c>
    </row>
    <row r="413" spans="2:27" ht="15.75" customHeight="1" x14ac:dyDescent="0.2">
      <c r="B413" s="68" t="s">
        <v>7517</v>
      </c>
      <c r="C413" s="68">
        <v>700516008</v>
      </c>
      <c r="D413" s="68" t="s">
        <v>49</v>
      </c>
      <c r="E413" s="68" t="s">
        <v>61</v>
      </c>
      <c r="F413" s="68" t="s">
        <v>7518</v>
      </c>
      <c r="G413" s="68" t="s">
        <v>62</v>
      </c>
      <c r="H413" s="68" t="s">
        <v>6374</v>
      </c>
      <c r="I413" s="68" t="s">
        <v>63</v>
      </c>
      <c r="J413" s="68" t="s">
        <v>7519</v>
      </c>
      <c r="K413" s="68" t="s">
        <v>7520</v>
      </c>
      <c r="L413" s="68" t="s">
        <v>64</v>
      </c>
      <c r="M413" s="68" t="s">
        <v>47</v>
      </c>
      <c r="N413" s="68" t="s">
        <v>65</v>
      </c>
      <c r="O413" s="68" t="s">
        <v>7521</v>
      </c>
      <c r="P413" s="68" t="s">
        <v>66</v>
      </c>
      <c r="Q413" s="68" t="s">
        <v>5397</v>
      </c>
      <c r="R413" s="68">
        <v>93401</v>
      </c>
      <c r="S413" s="68" t="s">
        <v>7522</v>
      </c>
      <c r="T413" s="188">
        <v>37970</v>
      </c>
      <c r="U413" s="175">
        <v>6902</v>
      </c>
      <c r="V413" s="186">
        <v>8589658</v>
      </c>
      <c r="W413" s="186">
        <v>41230356</v>
      </c>
      <c r="X413" s="187">
        <v>44469</v>
      </c>
      <c r="Y413" s="80" t="s">
        <v>6489</v>
      </c>
      <c r="Z413" s="80" t="s">
        <v>6490</v>
      </c>
      <c r="AA413" s="175" t="s">
        <v>6542</v>
      </c>
    </row>
    <row r="414" spans="2:27" ht="15.75" customHeight="1" x14ac:dyDescent="0.2">
      <c r="B414" s="68" t="s">
        <v>7517</v>
      </c>
      <c r="C414" s="68">
        <v>700516008</v>
      </c>
      <c r="D414" s="68" t="s">
        <v>49</v>
      </c>
      <c r="E414" s="68" t="s">
        <v>61</v>
      </c>
      <c r="F414" s="68" t="s">
        <v>7518</v>
      </c>
      <c r="G414" s="68" t="s">
        <v>62</v>
      </c>
      <c r="H414" s="68" t="s">
        <v>6374</v>
      </c>
      <c r="I414" s="68" t="s">
        <v>63</v>
      </c>
      <c r="J414" s="68" t="s">
        <v>7519</v>
      </c>
      <c r="K414" s="68" t="s">
        <v>7520</v>
      </c>
      <c r="L414" s="68" t="s">
        <v>64</v>
      </c>
      <c r="M414" s="68" t="s">
        <v>47</v>
      </c>
      <c r="N414" s="68" t="s">
        <v>65</v>
      </c>
      <c r="O414" s="68" t="s">
        <v>7521</v>
      </c>
      <c r="P414" s="68" t="s">
        <v>66</v>
      </c>
      <c r="Q414" s="68" t="s">
        <v>5397</v>
      </c>
      <c r="R414" s="68">
        <v>93401</v>
      </c>
      <c r="S414" s="68" t="s">
        <v>7522</v>
      </c>
      <c r="T414" s="188">
        <v>37970</v>
      </c>
      <c r="U414" s="175">
        <v>6902</v>
      </c>
      <c r="V414" s="186">
        <v>24082125</v>
      </c>
      <c r="W414" s="186">
        <v>284169075</v>
      </c>
      <c r="X414" s="187">
        <v>44469</v>
      </c>
      <c r="Y414" s="80" t="s">
        <v>6489</v>
      </c>
      <c r="Z414" s="80" t="s">
        <v>6490</v>
      </c>
      <c r="AA414" s="175" t="s">
        <v>6588</v>
      </c>
    </row>
    <row r="415" spans="2:27" ht="15.75" customHeight="1" x14ac:dyDescent="0.2">
      <c r="B415" s="68" t="s">
        <v>7517</v>
      </c>
      <c r="C415" s="68">
        <v>700516008</v>
      </c>
      <c r="D415" s="68" t="s">
        <v>49</v>
      </c>
      <c r="E415" s="68" t="s">
        <v>61</v>
      </c>
      <c r="F415" s="68" t="s">
        <v>7518</v>
      </c>
      <c r="G415" s="68" t="s">
        <v>62</v>
      </c>
      <c r="H415" s="68" t="s">
        <v>6374</v>
      </c>
      <c r="I415" s="68" t="s">
        <v>63</v>
      </c>
      <c r="J415" s="68" t="s">
        <v>7519</v>
      </c>
      <c r="K415" s="68" t="s">
        <v>7520</v>
      </c>
      <c r="L415" s="68" t="s">
        <v>64</v>
      </c>
      <c r="M415" s="68" t="s">
        <v>47</v>
      </c>
      <c r="N415" s="68" t="s">
        <v>65</v>
      </c>
      <c r="O415" s="68" t="s">
        <v>7521</v>
      </c>
      <c r="P415" s="68" t="s">
        <v>66</v>
      </c>
      <c r="Q415" s="68" t="s">
        <v>5397</v>
      </c>
      <c r="R415" s="68">
        <v>93401</v>
      </c>
      <c r="S415" s="68" t="s">
        <v>7522</v>
      </c>
      <c r="T415" s="188">
        <v>37970</v>
      </c>
      <c r="U415" s="175">
        <v>6902</v>
      </c>
      <c r="V415" s="186">
        <v>48804715</v>
      </c>
      <c r="W415" s="186">
        <v>435918571</v>
      </c>
      <c r="X415" s="187">
        <v>44469</v>
      </c>
      <c r="Y415" s="80" t="s">
        <v>6489</v>
      </c>
      <c r="Z415" s="80" t="s">
        <v>6490</v>
      </c>
      <c r="AA415" s="175" t="s">
        <v>5595</v>
      </c>
    </row>
    <row r="416" spans="2:27" ht="15.75" customHeight="1" x14ac:dyDescent="0.2">
      <c r="B416" s="68" t="s">
        <v>7517</v>
      </c>
      <c r="C416" s="68">
        <v>700516008</v>
      </c>
      <c r="D416" s="68" t="s">
        <v>49</v>
      </c>
      <c r="E416" s="68" t="s">
        <v>61</v>
      </c>
      <c r="F416" s="68" t="s">
        <v>7518</v>
      </c>
      <c r="G416" s="68" t="s">
        <v>62</v>
      </c>
      <c r="H416" s="68" t="s">
        <v>6374</v>
      </c>
      <c r="I416" s="68" t="s">
        <v>63</v>
      </c>
      <c r="J416" s="68" t="s">
        <v>7519</v>
      </c>
      <c r="K416" s="68" t="s">
        <v>7520</v>
      </c>
      <c r="L416" s="68" t="s">
        <v>64</v>
      </c>
      <c r="M416" s="68" t="s">
        <v>47</v>
      </c>
      <c r="N416" s="68" t="s">
        <v>65</v>
      </c>
      <c r="O416" s="68" t="s">
        <v>7521</v>
      </c>
      <c r="P416" s="68" t="s">
        <v>66</v>
      </c>
      <c r="Q416" s="68" t="s">
        <v>5397</v>
      </c>
      <c r="R416" s="68">
        <v>93401</v>
      </c>
      <c r="S416" s="68" t="s">
        <v>7522</v>
      </c>
      <c r="T416" s="188">
        <v>37970</v>
      </c>
      <c r="U416" s="175">
        <v>6902</v>
      </c>
      <c r="V416" s="186">
        <v>16017684</v>
      </c>
      <c r="W416" s="186">
        <v>362823558</v>
      </c>
      <c r="X416" s="187">
        <v>44469</v>
      </c>
      <c r="Y416" s="80" t="s">
        <v>6489</v>
      </c>
      <c r="Z416" s="80" t="s">
        <v>6490</v>
      </c>
      <c r="AA416" s="175" t="s">
        <v>6508</v>
      </c>
    </row>
    <row r="417" spans="2:27" ht="15.75" customHeight="1" x14ac:dyDescent="0.2">
      <c r="B417" s="68" t="s">
        <v>7517</v>
      </c>
      <c r="C417" s="68">
        <v>700516008</v>
      </c>
      <c r="D417" s="68" t="s">
        <v>49</v>
      </c>
      <c r="E417" s="68" t="s">
        <v>61</v>
      </c>
      <c r="F417" s="68" t="s">
        <v>7518</v>
      </c>
      <c r="G417" s="68" t="s">
        <v>62</v>
      </c>
      <c r="H417" s="68" t="s">
        <v>6374</v>
      </c>
      <c r="I417" s="68" t="s">
        <v>63</v>
      </c>
      <c r="J417" s="68" t="s">
        <v>7519</v>
      </c>
      <c r="K417" s="68" t="s">
        <v>7520</v>
      </c>
      <c r="L417" s="68" t="s">
        <v>64</v>
      </c>
      <c r="M417" s="68" t="s">
        <v>47</v>
      </c>
      <c r="N417" s="68" t="s">
        <v>65</v>
      </c>
      <c r="O417" s="68" t="s">
        <v>7521</v>
      </c>
      <c r="P417" s="68" t="s">
        <v>66</v>
      </c>
      <c r="Q417" s="68" t="s">
        <v>5397</v>
      </c>
      <c r="R417" s="68">
        <v>93401</v>
      </c>
      <c r="S417" s="68" t="s">
        <v>7522</v>
      </c>
      <c r="T417" s="188">
        <v>37970</v>
      </c>
      <c r="U417" s="175">
        <v>6902</v>
      </c>
      <c r="V417" s="186">
        <v>0</v>
      </c>
      <c r="W417" s="186">
        <v>38653456</v>
      </c>
      <c r="X417" s="187">
        <v>44469</v>
      </c>
      <c r="Y417" s="80" t="s">
        <v>6489</v>
      </c>
      <c r="Z417" s="80" t="s">
        <v>6490</v>
      </c>
      <c r="AA417" s="175" t="s">
        <v>6571</v>
      </c>
    </row>
    <row r="418" spans="2:27" ht="15.75" customHeight="1" x14ac:dyDescent="0.2">
      <c r="B418" s="68" t="s">
        <v>7517</v>
      </c>
      <c r="C418" s="68">
        <v>700516008</v>
      </c>
      <c r="D418" s="68" t="s">
        <v>49</v>
      </c>
      <c r="E418" s="68" t="s">
        <v>61</v>
      </c>
      <c r="F418" s="68" t="s">
        <v>7518</v>
      </c>
      <c r="G418" s="68" t="s">
        <v>62</v>
      </c>
      <c r="H418" s="68" t="s">
        <v>6374</v>
      </c>
      <c r="I418" s="68" t="s">
        <v>63</v>
      </c>
      <c r="J418" s="68" t="s">
        <v>7519</v>
      </c>
      <c r="K418" s="68" t="s">
        <v>7520</v>
      </c>
      <c r="L418" s="68" t="s">
        <v>64</v>
      </c>
      <c r="M418" s="68" t="s">
        <v>47</v>
      </c>
      <c r="N418" s="68" t="s">
        <v>65</v>
      </c>
      <c r="O418" s="68" t="s">
        <v>7521</v>
      </c>
      <c r="P418" s="68" t="s">
        <v>66</v>
      </c>
      <c r="Q418" s="68" t="s">
        <v>5397</v>
      </c>
      <c r="R418" s="68">
        <v>93401</v>
      </c>
      <c r="S418" s="68" t="s">
        <v>7522</v>
      </c>
      <c r="T418" s="188">
        <v>37970</v>
      </c>
      <c r="U418" s="175">
        <v>6902</v>
      </c>
      <c r="V418" s="186">
        <v>27599550</v>
      </c>
      <c r="W418" s="186">
        <v>199318658</v>
      </c>
      <c r="X418" s="187">
        <v>44469</v>
      </c>
      <c r="Y418" s="80" t="s">
        <v>6489</v>
      </c>
      <c r="Z418" s="80" t="s">
        <v>6490</v>
      </c>
      <c r="AA418" s="175" t="s">
        <v>181</v>
      </c>
    </row>
    <row r="419" spans="2:27" ht="15.75" customHeight="1" x14ac:dyDescent="0.2">
      <c r="B419" s="68" t="s">
        <v>7517</v>
      </c>
      <c r="C419" s="68">
        <v>700516008</v>
      </c>
      <c r="D419" s="68" t="s">
        <v>49</v>
      </c>
      <c r="E419" s="68" t="s">
        <v>61</v>
      </c>
      <c r="F419" s="68" t="s">
        <v>7518</v>
      </c>
      <c r="G419" s="68" t="s">
        <v>62</v>
      </c>
      <c r="H419" s="68" t="s">
        <v>6374</v>
      </c>
      <c r="I419" s="68" t="s">
        <v>63</v>
      </c>
      <c r="J419" s="68" t="s">
        <v>7519</v>
      </c>
      <c r="K419" s="68" t="s">
        <v>7520</v>
      </c>
      <c r="L419" s="68" t="s">
        <v>64</v>
      </c>
      <c r="M419" s="68" t="s">
        <v>47</v>
      </c>
      <c r="N419" s="68" t="s">
        <v>65</v>
      </c>
      <c r="O419" s="68" t="s">
        <v>7521</v>
      </c>
      <c r="P419" s="68" t="s">
        <v>66</v>
      </c>
      <c r="Q419" s="68" t="s">
        <v>5397</v>
      </c>
      <c r="R419" s="68">
        <v>93401</v>
      </c>
      <c r="S419" s="68" t="s">
        <v>7522</v>
      </c>
      <c r="T419" s="188">
        <v>37970</v>
      </c>
      <c r="U419" s="175">
        <v>6902</v>
      </c>
      <c r="V419" s="186">
        <v>76394440</v>
      </c>
      <c r="W419" s="186">
        <v>531419070</v>
      </c>
      <c r="X419" s="187">
        <v>44469</v>
      </c>
      <c r="Y419" s="80" t="s">
        <v>6489</v>
      </c>
      <c r="Z419" s="80" t="s">
        <v>6490</v>
      </c>
      <c r="AA419" s="175" t="s">
        <v>7475</v>
      </c>
    </row>
    <row r="420" spans="2:27" ht="15.75" customHeight="1" x14ac:dyDescent="0.2">
      <c r="B420" s="68" t="s">
        <v>7517</v>
      </c>
      <c r="C420" s="68">
        <v>700516008</v>
      </c>
      <c r="D420" s="68" t="s">
        <v>49</v>
      </c>
      <c r="E420" s="68" t="s">
        <v>61</v>
      </c>
      <c r="F420" s="68" t="s">
        <v>7518</v>
      </c>
      <c r="G420" s="68" t="s">
        <v>62</v>
      </c>
      <c r="H420" s="68" t="s">
        <v>6374</v>
      </c>
      <c r="I420" s="68" t="s">
        <v>63</v>
      </c>
      <c r="J420" s="68" t="s">
        <v>7519</v>
      </c>
      <c r="K420" s="68" t="s">
        <v>7520</v>
      </c>
      <c r="L420" s="68" t="s">
        <v>64</v>
      </c>
      <c r="M420" s="68" t="s">
        <v>47</v>
      </c>
      <c r="N420" s="68" t="s">
        <v>65</v>
      </c>
      <c r="O420" s="68" t="s">
        <v>7521</v>
      </c>
      <c r="P420" s="68" t="s">
        <v>66</v>
      </c>
      <c r="Q420" s="68" t="s">
        <v>5397</v>
      </c>
      <c r="R420" s="68">
        <v>93401</v>
      </c>
      <c r="S420" s="68" t="s">
        <v>7522</v>
      </c>
      <c r="T420" s="188">
        <v>37970</v>
      </c>
      <c r="U420" s="175">
        <v>6902</v>
      </c>
      <c r="V420" s="186">
        <v>29610115</v>
      </c>
      <c r="W420" s="186">
        <v>169945585</v>
      </c>
      <c r="X420" s="187">
        <v>44469</v>
      </c>
      <c r="Y420" s="80" t="s">
        <v>6489</v>
      </c>
      <c r="Z420" s="80" t="s">
        <v>6490</v>
      </c>
      <c r="AA420" s="175" t="s">
        <v>6638</v>
      </c>
    </row>
    <row r="421" spans="2:27" ht="15.75" customHeight="1" x14ac:dyDescent="0.2">
      <c r="B421" s="68" t="s">
        <v>7743</v>
      </c>
      <c r="C421" s="68">
        <v>725997000</v>
      </c>
      <c r="D421" s="68" t="s">
        <v>72</v>
      </c>
      <c r="E421" s="68" t="s">
        <v>776</v>
      </c>
      <c r="F421" s="68" t="s">
        <v>8937</v>
      </c>
      <c r="G421" s="68" t="s">
        <v>777</v>
      </c>
      <c r="H421" s="68" t="s">
        <v>6746</v>
      </c>
      <c r="I421" s="68" t="s">
        <v>123</v>
      </c>
      <c r="J421" s="68" t="s">
        <v>6747</v>
      </c>
      <c r="K421" s="68" t="s">
        <v>778</v>
      </c>
      <c r="L421" s="68" t="s">
        <v>779</v>
      </c>
      <c r="M421" s="68" t="s">
        <v>780</v>
      </c>
      <c r="N421" s="68" t="s">
        <v>781</v>
      </c>
      <c r="O421" s="68">
        <v>0</v>
      </c>
      <c r="P421" s="68">
        <v>0</v>
      </c>
      <c r="Q421" s="68">
        <v>0</v>
      </c>
      <c r="R421" s="68" t="s">
        <v>368</v>
      </c>
      <c r="S421" s="68" t="s">
        <v>6748</v>
      </c>
      <c r="T421" s="188">
        <v>37970</v>
      </c>
      <c r="U421" s="175">
        <v>6903</v>
      </c>
      <c r="V421" s="186">
        <v>0</v>
      </c>
      <c r="W421" s="186">
        <v>7551400</v>
      </c>
      <c r="X421" s="187">
        <v>44469</v>
      </c>
      <c r="Y421" s="80" t="s">
        <v>6489</v>
      </c>
      <c r="Z421" s="80" t="s">
        <v>6490</v>
      </c>
      <c r="AA421" s="175" t="s">
        <v>6493</v>
      </c>
    </row>
    <row r="422" spans="2:27" ht="15.75" customHeight="1" x14ac:dyDescent="0.2">
      <c r="B422" s="68" t="s">
        <v>8089</v>
      </c>
      <c r="C422" s="68">
        <v>702081009</v>
      </c>
      <c r="D422" s="68" t="s">
        <v>1375</v>
      </c>
      <c r="E422" s="68" t="s">
        <v>1986</v>
      </c>
      <c r="F422" s="68" t="s">
        <v>8090</v>
      </c>
      <c r="G422" s="68" t="s">
        <v>1987</v>
      </c>
      <c r="H422" s="68" t="s">
        <v>8091</v>
      </c>
      <c r="I422" s="68" t="s">
        <v>1988</v>
      </c>
      <c r="J422" s="68" t="s">
        <v>1989</v>
      </c>
      <c r="K422" s="68" t="s">
        <v>5434</v>
      </c>
      <c r="L422" s="68" t="s">
        <v>8092</v>
      </c>
      <c r="M422" s="68" t="s">
        <v>48</v>
      </c>
      <c r="N422" s="68" t="s">
        <v>1239</v>
      </c>
      <c r="O422" s="68" t="s">
        <v>6335</v>
      </c>
      <c r="P422" s="68" t="s">
        <v>8093</v>
      </c>
      <c r="Q422" s="68">
        <v>0</v>
      </c>
      <c r="R422" s="68">
        <v>93105</v>
      </c>
      <c r="S422" s="68" t="s">
        <v>8094</v>
      </c>
      <c r="T422" s="188">
        <v>37970</v>
      </c>
      <c r="U422" s="175">
        <v>6905</v>
      </c>
      <c r="V422" s="186">
        <v>11143592</v>
      </c>
      <c r="W422" s="186">
        <v>96862033</v>
      </c>
      <c r="X422" s="187">
        <v>44469</v>
      </c>
      <c r="Y422" s="80" t="s">
        <v>6489</v>
      </c>
      <c r="Z422" s="80" t="s">
        <v>6490</v>
      </c>
      <c r="AA422" s="175" t="s">
        <v>211</v>
      </c>
    </row>
    <row r="423" spans="2:27" ht="15.75" customHeight="1" x14ac:dyDescent="0.2">
      <c r="B423" s="68" t="s">
        <v>8089</v>
      </c>
      <c r="C423" s="68">
        <v>702081009</v>
      </c>
      <c r="D423" s="68" t="s">
        <v>1375</v>
      </c>
      <c r="E423" s="68" t="s">
        <v>1986</v>
      </c>
      <c r="F423" s="68" t="s">
        <v>8090</v>
      </c>
      <c r="G423" s="68" t="s">
        <v>1987</v>
      </c>
      <c r="H423" s="68" t="s">
        <v>8091</v>
      </c>
      <c r="I423" s="68" t="s">
        <v>1988</v>
      </c>
      <c r="J423" s="68" t="s">
        <v>1989</v>
      </c>
      <c r="K423" s="68" t="s">
        <v>5434</v>
      </c>
      <c r="L423" s="68" t="s">
        <v>8092</v>
      </c>
      <c r="M423" s="68" t="s">
        <v>48</v>
      </c>
      <c r="N423" s="68" t="s">
        <v>1239</v>
      </c>
      <c r="O423" s="68" t="s">
        <v>6335</v>
      </c>
      <c r="P423" s="68" t="s">
        <v>8093</v>
      </c>
      <c r="Q423" s="68">
        <v>0</v>
      </c>
      <c r="R423" s="68">
        <v>93105</v>
      </c>
      <c r="S423" s="68" t="s">
        <v>8094</v>
      </c>
      <c r="T423" s="188">
        <v>37970</v>
      </c>
      <c r="U423" s="175">
        <v>6905</v>
      </c>
      <c r="V423" s="186">
        <v>7615770</v>
      </c>
      <c r="W423" s="186">
        <v>89317727</v>
      </c>
      <c r="X423" s="187">
        <v>44469</v>
      </c>
      <c r="Y423" s="80" t="s">
        <v>6489</v>
      </c>
      <c r="Z423" s="80" t="s">
        <v>6490</v>
      </c>
      <c r="AA423" s="175" t="s">
        <v>6639</v>
      </c>
    </row>
    <row r="424" spans="2:27" ht="15.75" customHeight="1" x14ac:dyDescent="0.2">
      <c r="B424" s="68" t="s">
        <v>8089</v>
      </c>
      <c r="C424" s="68">
        <v>702081009</v>
      </c>
      <c r="D424" s="68" t="s">
        <v>1375</v>
      </c>
      <c r="E424" s="68" t="s">
        <v>1986</v>
      </c>
      <c r="F424" s="68" t="s">
        <v>8090</v>
      </c>
      <c r="G424" s="68" t="s">
        <v>1987</v>
      </c>
      <c r="H424" s="68" t="s">
        <v>8091</v>
      </c>
      <c r="I424" s="68" t="s">
        <v>1988</v>
      </c>
      <c r="J424" s="68" t="s">
        <v>1989</v>
      </c>
      <c r="K424" s="68" t="s">
        <v>5434</v>
      </c>
      <c r="L424" s="68" t="s">
        <v>8092</v>
      </c>
      <c r="M424" s="68" t="s">
        <v>48</v>
      </c>
      <c r="N424" s="68" t="s">
        <v>1239</v>
      </c>
      <c r="O424" s="68" t="s">
        <v>6335</v>
      </c>
      <c r="P424" s="68" t="s">
        <v>8093</v>
      </c>
      <c r="Q424" s="68">
        <v>0</v>
      </c>
      <c r="R424" s="68">
        <v>93105</v>
      </c>
      <c r="S424" s="68" t="s">
        <v>8094</v>
      </c>
      <c r="T424" s="188">
        <v>37970</v>
      </c>
      <c r="U424" s="175">
        <v>6905</v>
      </c>
      <c r="V424" s="186">
        <v>36715929</v>
      </c>
      <c r="W424" s="186">
        <v>333272563</v>
      </c>
      <c r="X424" s="187">
        <v>44469</v>
      </c>
      <c r="Y424" s="80" t="s">
        <v>6489</v>
      </c>
      <c r="Z424" s="80" t="s">
        <v>6490</v>
      </c>
      <c r="AA424" s="175" t="s">
        <v>6640</v>
      </c>
    </row>
    <row r="425" spans="2:27" ht="15.75" customHeight="1" x14ac:dyDescent="0.2">
      <c r="B425" s="68" t="s">
        <v>8089</v>
      </c>
      <c r="C425" s="68">
        <v>702081009</v>
      </c>
      <c r="D425" s="68" t="s">
        <v>1375</v>
      </c>
      <c r="E425" s="68" t="s">
        <v>1986</v>
      </c>
      <c r="F425" s="68" t="s">
        <v>8090</v>
      </c>
      <c r="G425" s="68" t="s">
        <v>1987</v>
      </c>
      <c r="H425" s="68" t="s">
        <v>8091</v>
      </c>
      <c r="I425" s="68" t="s">
        <v>1988</v>
      </c>
      <c r="J425" s="68" t="s">
        <v>1989</v>
      </c>
      <c r="K425" s="68" t="s">
        <v>5434</v>
      </c>
      <c r="L425" s="68" t="s">
        <v>8092</v>
      </c>
      <c r="M425" s="68" t="s">
        <v>48</v>
      </c>
      <c r="N425" s="68" t="s">
        <v>1239</v>
      </c>
      <c r="O425" s="68" t="s">
        <v>6335</v>
      </c>
      <c r="P425" s="68" t="s">
        <v>8093</v>
      </c>
      <c r="Q425" s="68">
        <v>0</v>
      </c>
      <c r="R425" s="68">
        <v>93105</v>
      </c>
      <c r="S425" s="68" t="s">
        <v>8094</v>
      </c>
      <c r="T425" s="188">
        <v>37970</v>
      </c>
      <c r="U425" s="175">
        <v>6905</v>
      </c>
      <c r="V425" s="186">
        <v>25406209</v>
      </c>
      <c r="W425" s="186">
        <v>189724062</v>
      </c>
      <c r="X425" s="187">
        <v>44469</v>
      </c>
      <c r="Y425" s="80" t="s">
        <v>6489</v>
      </c>
      <c r="Z425" s="80" t="s">
        <v>6490</v>
      </c>
      <c r="AA425" s="175" t="s">
        <v>6641</v>
      </c>
    </row>
    <row r="426" spans="2:27" ht="15.75" customHeight="1" x14ac:dyDescent="0.2">
      <c r="B426" s="68" t="s">
        <v>8089</v>
      </c>
      <c r="C426" s="68">
        <v>702081009</v>
      </c>
      <c r="D426" s="68" t="s">
        <v>1375</v>
      </c>
      <c r="E426" s="68" t="s">
        <v>1986</v>
      </c>
      <c r="F426" s="68" t="s">
        <v>8090</v>
      </c>
      <c r="G426" s="68" t="s">
        <v>1987</v>
      </c>
      <c r="H426" s="68" t="s">
        <v>8091</v>
      </c>
      <c r="I426" s="68" t="s">
        <v>1988</v>
      </c>
      <c r="J426" s="68" t="s">
        <v>1989</v>
      </c>
      <c r="K426" s="68" t="s">
        <v>5434</v>
      </c>
      <c r="L426" s="68" t="s">
        <v>8092</v>
      </c>
      <c r="M426" s="68" t="s">
        <v>48</v>
      </c>
      <c r="N426" s="68" t="s">
        <v>1239</v>
      </c>
      <c r="O426" s="68" t="s">
        <v>6335</v>
      </c>
      <c r="P426" s="68" t="s">
        <v>8093</v>
      </c>
      <c r="Q426" s="68">
        <v>0</v>
      </c>
      <c r="R426" s="68">
        <v>93105</v>
      </c>
      <c r="S426" s="68" t="s">
        <v>8094</v>
      </c>
      <c r="T426" s="188">
        <v>37970</v>
      </c>
      <c r="U426" s="175">
        <v>6905</v>
      </c>
      <c r="V426" s="186">
        <v>28079098</v>
      </c>
      <c r="W426" s="186">
        <v>235823516</v>
      </c>
      <c r="X426" s="187">
        <v>44469</v>
      </c>
      <c r="Y426" s="80" t="s">
        <v>6489</v>
      </c>
      <c r="Z426" s="80" t="s">
        <v>6490</v>
      </c>
      <c r="AA426" s="175" t="s">
        <v>181</v>
      </c>
    </row>
    <row r="427" spans="2:27" ht="15.75" customHeight="1" x14ac:dyDescent="0.2">
      <c r="B427" s="68" t="s">
        <v>8089</v>
      </c>
      <c r="C427" s="68">
        <v>702081009</v>
      </c>
      <c r="D427" s="68" t="s">
        <v>1375</v>
      </c>
      <c r="E427" s="68" t="s">
        <v>1986</v>
      </c>
      <c r="F427" s="68" t="s">
        <v>8090</v>
      </c>
      <c r="G427" s="68" t="s">
        <v>1987</v>
      </c>
      <c r="H427" s="68" t="s">
        <v>8091</v>
      </c>
      <c r="I427" s="68" t="s">
        <v>1988</v>
      </c>
      <c r="J427" s="68" t="s">
        <v>1989</v>
      </c>
      <c r="K427" s="68" t="s">
        <v>5434</v>
      </c>
      <c r="L427" s="68" t="s">
        <v>8092</v>
      </c>
      <c r="M427" s="68" t="s">
        <v>48</v>
      </c>
      <c r="N427" s="68" t="s">
        <v>1239</v>
      </c>
      <c r="O427" s="68" t="s">
        <v>6335</v>
      </c>
      <c r="P427" s="68" t="s">
        <v>8093</v>
      </c>
      <c r="Q427" s="68">
        <v>0</v>
      </c>
      <c r="R427" s="68">
        <v>93105</v>
      </c>
      <c r="S427" s="68" t="s">
        <v>8094</v>
      </c>
      <c r="T427" s="188">
        <v>37970</v>
      </c>
      <c r="U427" s="175">
        <v>6905</v>
      </c>
      <c r="V427" s="186">
        <v>15575478</v>
      </c>
      <c r="W427" s="186">
        <v>156933957</v>
      </c>
      <c r="X427" s="187">
        <v>44469</v>
      </c>
      <c r="Y427" s="80" t="s">
        <v>6489</v>
      </c>
      <c r="Z427" s="80" t="s">
        <v>6490</v>
      </c>
      <c r="AA427" s="175" t="s">
        <v>6499</v>
      </c>
    </row>
    <row r="428" spans="2:27" ht="15.75" customHeight="1" x14ac:dyDescent="0.2">
      <c r="B428" s="68" t="s">
        <v>8089</v>
      </c>
      <c r="C428" s="68">
        <v>702081009</v>
      </c>
      <c r="D428" s="68" t="s">
        <v>1375</v>
      </c>
      <c r="E428" s="68" t="s">
        <v>1986</v>
      </c>
      <c r="F428" s="68" t="s">
        <v>8090</v>
      </c>
      <c r="G428" s="68" t="s">
        <v>1987</v>
      </c>
      <c r="H428" s="68" t="s">
        <v>8091</v>
      </c>
      <c r="I428" s="68" t="s">
        <v>1988</v>
      </c>
      <c r="J428" s="68" t="s">
        <v>1989</v>
      </c>
      <c r="K428" s="68" t="s">
        <v>5434</v>
      </c>
      <c r="L428" s="68" t="s">
        <v>8092</v>
      </c>
      <c r="M428" s="68" t="s">
        <v>48</v>
      </c>
      <c r="N428" s="68" t="s">
        <v>1239</v>
      </c>
      <c r="O428" s="68" t="s">
        <v>6335</v>
      </c>
      <c r="P428" s="68" t="s">
        <v>8093</v>
      </c>
      <c r="Q428" s="68">
        <v>0</v>
      </c>
      <c r="R428" s="68">
        <v>93105</v>
      </c>
      <c r="S428" s="68" t="s">
        <v>8094</v>
      </c>
      <c r="T428" s="188">
        <v>37970</v>
      </c>
      <c r="U428" s="175">
        <v>6905</v>
      </c>
      <c r="V428" s="186">
        <v>26267189</v>
      </c>
      <c r="W428" s="186">
        <v>279049798</v>
      </c>
      <c r="X428" s="187">
        <v>44469</v>
      </c>
      <c r="Y428" s="80" t="s">
        <v>6489</v>
      </c>
      <c r="Z428" s="80" t="s">
        <v>6490</v>
      </c>
      <c r="AA428" s="175" t="s">
        <v>6591</v>
      </c>
    </row>
    <row r="429" spans="2:27" ht="15.75" customHeight="1" x14ac:dyDescent="0.2">
      <c r="B429" s="68" t="s">
        <v>8089</v>
      </c>
      <c r="C429" s="68">
        <v>702081009</v>
      </c>
      <c r="D429" s="68" t="s">
        <v>1375</v>
      </c>
      <c r="E429" s="68" t="s">
        <v>1986</v>
      </c>
      <c r="F429" s="68" t="s">
        <v>8090</v>
      </c>
      <c r="G429" s="68" t="s">
        <v>1987</v>
      </c>
      <c r="H429" s="68" t="s">
        <v>8091</v>
      </c>
      <c r="I429" s="68" t="s">
        <v>1988</v>
      </c>
      <c r="J429" s="68" t="s">
        <v>1989</v>
      </c>
      <c r="K429" s="68" t="s">
        <v>5434</v>
      </c>
      <c r="L429" s="68" t="s">
        <v>8092</v>
      </c>
      <c r="M429" s="68" t="s">
        <v>48</v>
      </c>
      <c r="N429" s="68" t="s">
        <v>1239</v>
      </c>
      <c r="O429" s="68" t="s">
        <v>6335</v>
      </c>
      <c r="P429" s="68" t="s">
        <v>8093</v>
      </c>
      <c r="Q429" s="68">
        <v>0</v>
      </c>
      <c r="R429" s="68">
        <v>93105</v>
      </c>
      <c r="S429" s="68" t="s">
        <v>8094</v>
      </c>
      <c r="T429" s="188">
        <v>37970</v>
      </c>
      <c r="U429" s="175">
        <v>6905</v>
      </c>
      <c r="V429" s="186">
        <v>7169633</v>
      </c>
      <c r="W429" s="186">
        <v>78011014</v>
      </c>
      <c r="X429" s="187">
        <v>44469</v>
      </c>
      <c r="Y429" s="80" t="s">
        <v>6489</v>
      </c>
      <c r="Z429" s="80" t="s">
        <v>6490</v>
      </c>
      <c r="AA429" s="175" t="s">
        <v>6594</v>
      </c>
    </row>
    <row r="430" spans="2:27" ht="15.75" customHeight="1" x14ac:dyDescent="0.2">
      <c r="B430" s="68" t="s">
        <v>8590</v>
      </c>
      <c r="C430" s="68">
        <v>713189006</v>
      </c>
      <c r="D430" s="68" t="s">
        <v>524</v>
      </c>
      <c r="E430" s="68" t="s">
        <v>3649</v>
      </c>
      <c r="F430" s="68" t="s">
        <v>5384</v>
      </c>
      <c r="G430" s="68" t="s">
        <v>5034</v>
      </c>
      <c r="H430" s="68" t="s">
        <v>6367</v>
      </c>
      <c r="I430" s="68" t="s">
        <v>3650</v>
      </c>
      <c r="J430" s="68" t="s">
        <v>7351</v>
      </c>
      <c r="K430" s="68" t="s">
        <v>7352</v>
      </c>
      <c r="L430" s="68" t="s">
        <v>7353</v>
      </c>
      <c r="M430" s="68" t="s">
        <v>309</v>
      </c>
      <c r="N430" s="68" t="s">
        <v>1509</v>
      </c>
      <c r="O430" s="68" t="s">
        <v>7354</v>
      </c>
      <c r="P430" s="68" t="s">
        <v>6366</v>
      </c>
      <c r="Q430" s="68">
        <v>0</v>
      </c>
      <c r="R430" s="68">
        <v>93910</v>
      </c>
      <c r="S430" s="68" t="s">
        <v>7430</v>
      </c>
      <c r="T430" s="188">
        <v>37970</v>
      </c>
      <c r="U430" s="175">
        <v>6911</v>
      </c>
      <c r="V430" s="186">
        <v>2983613</v>
      </c>
      <c r="W430" s="186">
        <v>34233026</v>
      </c>
      <c r="X430" s="187">
        <v>44469</v>
      </c>
      <c r="Y430" s="80" t="s">
        <v>6489</v>
      </c>
      <c r="Z430" s="80" t="s">
        <v>6490</v>
      </c>
      <c r="AA430" s="175" t="s">
        <v>6519</v>
      </c>
    </row>
    <row r="431" spans="2:27" ht="15.75" customHeight="1" x14ac:dyDescent="0.2">
      <c r="B431" s="68" t="s">
        <v>8590</v>
      </c>
      <c r="C431" s="68">
        <v>713189006</v>
      </c>
      <c r="D431" s="68" t="s">
        <v>524</v>
      </c>
      <c r="E431" s="68" t="s">
        <v>3649</v>
      </c>
      <c r="F431" s="68" t="s">
        <v>5384</v>
      </c>
      <c r="G431" s="68" t="s">
        <v>5034</v>
      </c>
      <c r="H431" s="68" t="s">
        <v>6367</v>
      </c>
      <c r="I431" s="68" t="s">
        <v>3650</v>
      </c>
      <c r="J431" s="68" t="s">
        <v>7351</v>
      </c>
      <c r="K431" s="68" t="s">
        <v>7352</v>
      </c>
      <c r="L431" s="68" t="s">
        <v>7353</v>
      </c>
      <c r="M431" s="68" t="s">
        <v>309</v>
      </c>
      <c r="N431" s="68" t="s">
        <v>1509</v>
      </c>
      <c r="O431" s="68" t="s">
        <v>7354</v>
      </c>
      <c r="P431" s="68" t="s">
        <v>6366</v>
      </c>
      <c r="Q431" s="68">
        <v>0</v>
      </c>
      <c r="R431" s="68">
        <v>93910</v>
      </c>
      <c r="S431" s="68" t="s">
        <v>7430</v>
      </c>
      <c r="T431" s="188">
        <v>37970</v>
      </c>
      <c r="U431" s="175">
        <v>6911</v>
      </c>
      <c r="V431" s="186">
        <v>7073331</v>
      </c>
      <c r="W431" s="186">
        <v>72820487</v>
      </c>
      <c r="X431" s="187">
        <v>44469</v>
      </c>
      <c r="Y431" s="80" t="s">
        <v>6489</v>
      </c>
      <c r="Z431" s="80" t="s">
        <v>6490</v>
      </c>
      <c r="AA431" s="175" t="s">
        <v>148</v>
      </c>
    </row>
    <row r="432" spans="2:27" ht="15.75" customHeight="1" x14ac:dyDescent="0.2">
      <c r="B432" s="68" t="s">
        <v>8590</v>
      </c>
      <c r="C432" s="68">
        <v>713189006</v>
      </c>
      <c r="D432" s="68" t="s">
        <v>524</v>
      </c>
      <c r="E432" s="68" t="s">
        <v>3649</v>
      </c>
      <c r="F432" s="68" t="s">
        <v>5384</v>
      </c>
      <c r="G432" s="68" t="s">
        <v>5034</v>
      </c>
      <c r="H432" s="68" t="s">
        <v>6367</v>
      </c>
      <c r="I432" s="68" t="s">
        <v>3650</v>
      </c>
      <c r="J432" s="68" t="s">
        <v>7351</v>
      </c>
      <c r="K432" s="68" t="s">
        <v>7352</v>
      </c>
      <c r="L432" s="68" t="s">
        <v>7353</v>
      </c>
      <c r="M432" s="68" t="s">
        <v>309</v>
      </c>
      <c r="N432" s="68" t="s">
        <v>1509</v>
      </c>
      <c r="O432" s="68" t="s">
        <v>7354</v>
      </c>
      <c r="P432" s="68" t="s">
        <v>6366</v>
      </c>
      <c r="Q432" s="68">
        <v>0</v>
      </c>
      <c r="R432" s="68">
        <v>93910</v>
      </c>
      <c r="S432" s="68" t="s">
        <v>7430</v>
      </c>
      <c r="T432" s="188">
        <v>37970</v>
      </c>
      <c r="U432" s="175">
        <v>6911</v>
      </c>
      <c r="V432" s="186">
        <v>8647584</v>
      </c>
      <c r="W432" s="186">
        <v>46178121</v>
      </c>
      <c r="X432" s="187">
        <v>44469</v>
      </c>
      <c r="Y432" s="80" t="s">
        <v>6489</v>
      </c>
      <c r="Z432" s="80" t="s">
        <v>6490</v>
      </c>
      <c r="AA432" s="175" t="s">
        <v>6521</v>
      </c>
    </row>
    <row r="433" spans="2:27" ht="15.75" customHeight="1" x14ac:dyDescent="0.2">
      <c r="B433" s="68" t="s">
        <v>8590</v>
      </c>
      <c r="C433" s="68">
        <v>713189006</v>
      </c>
      <c r="D433" s="68" t="s">
        <v>524</v>
      </c>
      <c r="E433" s="68" t="s">
        <v>3649</v>
      </c>
      <c r="F433" s="68" t="s">
        <v>5384</v>
      </c>
      <c r="G433" s="68" t="s">
        <v>5034</v>
      </c>
      <c r="H433" s="68" t="s">
        <v>6367</v>
      </c>
      <c r="I433" s="68" t="s">
        <v>3650</v>
      </c>
      <c r="J433" s="68" t="s">
        <v>7351</v>
      </c>
      <c r="K433" s="68" t="s">
        <v>7352</v>
      </c>
      <c r="L433" s="68" t="s">
        <v>7353</v>
      </c>
      <c r="M433" s="68" t="s">
        <v>309</v>
      </c>
      <c r="N433" s="68" t="s">
        <v>1509</v>
      </c>
      <c r="O433" s="68" t="s">
        <v>7354</v>
      </c>
      <c r="P433" s="68" t="s">
        <v>6366</v>
      </c>
      <c r="Q433" s="68">
        <v>0</v>
      </c>
      <c r="R433" s="68">
        <v>93910</v>
      </c>
      <c r="S433" s="68" t="s">
        <v>7430</v>
      </c>
      <c r="T433" s="188">
        <v>37970</v>
      </c>
      <c r="U433" s="175">
        <v>6911</v>
      </c>
      <c r="V433" s="186">
        <v>0</v>
      </c>
      <c r="W433" s="186">
        <v>30979975</v>
      </c>
      <c r="X433" s="187">
        <v>44469</v>
      </c>
      <c r="Y433" s="80" t="s">
        <v>6489</v>
      </c>
      <c r="Z433" s="80" t="s">
        <v>6490</v>
      </c>
      <c r="AA433" s="175" t="s">
        <v>6511</v>
      </c>
    </row>
    <row r="434" spans="2:27" ht="15.75" customHeight="1" x14ac:dyDescent="0.2">
      <c r="B434" s="68" t="s">
        <v>8590</v>
      </c>
      <c r="C434" s="68">
        <v>713189006</v>
      </c>
      <c r="D434" s="68" t="s">
        <v>524</v>
      </c>
      <c r="E434" s="68" t="s">
        <v>3649</v>
      </c>
      <c r="F434" s="68" t="s">
        <v>5384</v>
      </c>
      <c r="G434" s="68" t="s">
        <v>5034</v>
      </c>
      <c r="H434" s="68" t="s">
        <v>6367</v>
      </c>
      <c r="I434" s="68" t="s">
        <v>3650</v>
      </c>
      <c r="J434" s="68" t="s">
        <v>7351</v>
      </c>
      <c r="K434" s="68" t="s">
        <v>7352</v>
      </c>
      <c r="L434" s="68" t="s">
        <v>7353</v>
      </c>
      <c r="M434" s="68" t="s">
        <v>309</v>
      </c>
      <c r="N434" s="68" t="s">
        <v>1509</v>
      </c>
      <c r="O434" s="68" t="s">
        <v>7354</v>
      </c>
      <c r="P434" s="68" t="s">
        <v>6366</v>
      </c>
      <c r="Q434" s="68">
        <v>0</v>
      </c>
      <c r="R434" s="68">
        <v>93910</v>
      </c>
      <c r="S434" s="68" t="s">
        <v>7430</v>
      </c>
      <c r="T434" s="188">
        <v>37970</v>
      </c>
      <c r="U434" s="175">
        <v>6911</v>
      </c>
      <c r="V434" s="186">
        <v>16463297</v>
      </c>
      <c r="W434" s="186">
        <v>229865663</v>
      </c>
      <c r="X434" s="187">
        <v>44469</v>
      </c>
      <c r="Y434" s="80" t="s">
        <v>6489</v>
      </c>
      <c r="Z434" s="80" t="s">
        <v>6490</v>
      </c>
      <c r="AA434" s="175" t="s">
        <v>6502</v>
      </c>
    </row>
    <row r="435" spans="2:27" ht="15.75" customHeight="1" x14ac:dyDescent="0.2">
      <c r="B435" s="68" t="s">
        <v>8590</v>
      </c>
      <c r="C435" s="68">
        <v>713189006</v>
      </c>
      <c r="D435" s="68" t="s">
        <v>524</v>
      </c>
      <c r="E435" s="68" t="s">
        <v>3649</v>
      </c>
      <c r="F435" s="68" t="s">
        <v>5384</v>
      </c>
      <c r="G435" s="68" t="s">
        <v>5034</v>
      </c>
      <c r="H435" s="68" t="s">
        <v>6367</v>
      </c>
      <c r="I435" s="68" t="s">
        <v>3650</v>
      </c>
      <c r="J435" s="68" t="s">
        <v>7351</v>
      </c>
      <c r="K435" s="68" t="s">
        <v>7352</v>
      </c>
      <c r="L435" s="68" t="s">
        <v>7353</v>
      </c>
      <c r="M435" s="68" t="s">
        <v>309</v>
      </c>
      <c r="N435" s="68" t="s">
        <v>1509</v>
      </c>
      <c r="O435" s="68" t="s">
        <v>7354</v>
      </c>
      <c r="P435" s="68" t="s">
        <v>6366</v>
      </c>
      <c r="Q435" s="68">
        <v>0</v>
      </c>
      <c r="R435" s="68">
        <v>93910</v>
      </c>
      <c r="S435" s="68" t="s">
        <v>7430</v>
      </c>
      <c r="T435" s="188">
        <v>37970</v>
      </c>
      <c r="U435" s="175">
        <v>6911</v>
      </c>
      <c r="V435" s="186">
        <v>0</v>
      </c>
      <c r="W435" s="186">
        <v>32549103</v>
      </c>
      <c r="X435" s="187">
        <v>44469</v>
      </c>
      <c r="Y435" s="80" t="s">
        <v>6489</v>
      </c>
      <c r="Z435" s="80" t="s">
        <v>6490</v>
      </c>
      <c r="AA435" s="175" t="s">
        <v>6528</v>
      </c>
    </row>
    <row r="436" spans="2:27" ht="15.75" customHeight="1" x14ac:dyDescent="0.2">
      <c r="B436" s="68" t="s">
        <v>8590</v>
      </c>
      <c r="C436" s="68">
        <v>713189006</v>
      </c>
      <c r="D436" s="68" t="s">
        <v>524</v>
      </c>
      <c r="E436" s="68" t="s">
        <v>3649</v>
      </c>
      <c r="F436" s="68" t="s">
        <v>5384</v>
      </c>
      <c r="G436" s="68" t="s">
        <v>5034</v>
      </c>
      <c r="H436" s="68" t="s">
        <v>6367</v>
      </c>
      <c r="I436" s="68" t="s">
        <v>3650</v>
      </c>
      <c r="J436" s="68" t="s">
        <v>7351</v>
      </c>
      <c r="K436" s="68" t="s">
        <v>7352</v>
      </c>
      <c r="L436" s="68" t="s">
        <v>7353</v>
      </c>
      <c r="M436" s="68" t="s">
        <v>309</v>
      </c>
      <c r="N436" s="68" t="s">
        <v>1509</v>
      </c>
      <c r="O436" s="68" t="s">
        <v>7354</v>
      </c>
      <c r="P436" s="68" t="s">
        <v>6366</v>
      </c>
      <c r="Q436" s="68">
        <v>0</v>
      </c>
      <c r="R436" s="68">
        <v>93910</v>
      </c>
      <c r="S436" s="68" t="s">
        <v>7430</v>
      </c>
      <c r="T436" s="188">
        <v>37970</v>
      </c>
      <c r="U436" s="175">
        <v>6911</v>
      </c>
      <c r="V436" s="186">
        <v>6489422</v>
      </c>
      <c r="W436" s="186">
        <v>62565664</v>
      </c>
      <c r="X436" s="187">
        <v>44469</v>
      </c>
      <c r="Y436" s="80" t="s">
        <v>6489</v>
      </c>
      <c r="Z436" s="80" t="s">
        <v>6490</v>
      </c>
      <c r="AA436" s="175" t="s">
        <v>6542</v>
      </c>
    </row>
    <row r="437" spans="2:27" ht="15.75" customHeight="1" x14ac:dyDescent="0.2">
      <c r="B437" s="68" t="s">
        <v>8053</v>
      </c>
      <c r="C437" s="68">
        <v>722884000</v>
      </c>
      <c r="D437" s="68" t="s">
        <v>1363</v>
      </c>
      <c r="E437" s="68" t="s">
        <v>1787</v>
      </c>
      <c r="F437" s="68" t="s">
        <v>6065</v>
      </c>
      <c r="G437" s="68" t="s">
        <v>1788</v>
      </c>
      <c r="H437" s="68" t="s">
        <v>6069</v>
      </c>
      <c r="I437" s="68" t="s">
        <v>1789</v>
      </c>
      <c r="J437" s="68" t="s">
        <v>6070</v>
      </c>
      <c r="K437" s="68" t="s">
        <v>6071</v>
      </c>
      <c r="L437" s="68" t="s">
        <v>6066</v>
      </c>
      <c r="M437" s="68" t="s">
        <v>5345</v>
      </c>
      <c r="N437" s="68" t="s">
        <v>1147</v>
      </c>
      <c r="O437" s="68" t="s">
        <v>6067</v>
      </c>
      <c r="P437" s="68" t="s">
        <v>6068</v>
      </c>
      <c r="Q437" s="68">
        <v>0</v>
      </c>
      <c r="R437" s="68" t="s">
        <v>1101</v>
      </c>
      <c r="S437" s="68" t="s">
        <v>6173</v>
      </c>
      <c r="T437" s="188">
        <v>37970</v>
      </c>
      <c r="U437" s="175">
        <v>6914</v>
      </c>
      <c r="V437" s="186">
        <v>0</v>
      </c>
      <c r="W437" s="186">
        <v>0</v>
      </c>
      <c r="X437" s="187">
        <v>44469</v>
      </c>
      <c r="Y437" s="80" t="s">
        <v>6489</v>
      </c>
      <c r="Z437" s="80" t="s">
        <v>6490</v>
      </c>
      <c r="AA437" s="175" t="s">
        <v>6522</v>
      </c>
    </row>
    <row r="438" spans="2:27" ht="15.75" customHeight="1" x14ac:dyDescent="0.2">
      <c r="B438" s="68" t="s">
        <v>7919</v>
      </c>
      <c r="C438" s="68">
        <v>721694003</v>
      </c>
      <c r="D438" s="68" t="s">
        <v>72</v>
      </c>
      <c r="E438" s="68" t="s">
        <v>1313</v>
      </c>
      <c r="F438" s="68" t="s">
        <v>7920</v>
      </c>
      <c r="G438" s="68" t="s">
        <v>1314</v>
      </c>
      <c r="H438" s="68" t="s">
        <v>6316</v>
      </c>
      <c r="I438" s="68" t="s">
        <v>1642</v>
      </c>
      <c r="J438" s="68" t="s">
        <v>6317</v>
      </c>
      <c r="K438" s="68" t="s">
        <v>1315</v>
      </c>
      <c r="L438" s="68" t="s">
        <v>1316</v>
      </c>
      <c r="M438" s="68" t="s">
        <v>544</v>
      </c>
      <c r="N438" s="68" t="s">
        <v>187</v>
      </c>
      <c r="O438" s="68" t="s">
        <v>7272</v>
      </c>
      <c r="P438" s="68" t="s">
        <v>1317</v>
      </c>
      <c r="Q438" s="68">
        <v>0</v>
      </c>
      <c r="R438" s="68">
        <v>93401</v>
      </c>
      <c r="S438" s="68" t="s">
        <v>7921</v>
      </c>
      <c r="T438" s="188">
        <v>37970</v>
      </c>
      <c r="U438" s="175">
        <v>6915</v>
      </c>
      <c r="V438" s="186">
        <v>5471168</v>
      </c>
      <c r="W438" s="186">
        <v>143997975</v>
      </c>
      <c r="X438" s="187">
        <v>44469</v>
      </c>
      <c r="Y438" s="80" t="s">
        <v>6489</v>
      </c>
      <c r="Z438" s="80" t="s">
        <v>6490</v>
      </c>
      <c r="AA438" s="175" t="s">
        <v>6618</v>
      </c>
    </row>
    <row r="439" spans="2:27" ht="15.75" customHeight="1" x14ac:dyDescent="0.2">
      <c r="B439" s="68" t="s">
        <v>7919</v>
      </c>
      <c r="C439" s="68">
        <v>721694003</v>
      </c>
      <c r="D439" s="68" t="s">
        <v>72</v>
      </c>
      <c r="E439" s="68" t="s">
        <v>1313</v>
      </c>
      <c r="F439" s="68" t="s">
        <v>7920</v>
      </c>
      <c r="G439" s="68" t="s">
        <v>1314</v>
      </c>
      <c r="H439" s="68" t="s">
        <v>6316</v>
      </c>
      <c r="I439" s="68" t="s">
        <v>1642</v>
      </c>
      <c r="J439" s="68" t="s">
        <v>6317</v>
      </c>
      <c r="K439" s="68" t="s">
        <v>1315</v>
      </c>
      <c r="L439" s="68" t="s">
        <v>1316</v>
      </c>
      <c r="M439" s="68" t="s">
        <v>544</v>
      </c>
      <c r="N439" s="68" t="s">
        <v>187</v>
      </c>
      <c r="O439" s="68" t="s">
        <v>7272</v>
      </c>
      <c r="P439" s="68" t="s">
        <v>1317</v>
      </c>
      <c r="Q439" s="68">
        <v>0</v>
      </c>
      <c r="R439" s="68">
        <v>93401</v>
      </c>
      <c r="S439" s="68" t="s">
        <v>7921</v>
      </c>
      <c r="T439" s="188">
        <v>37970</v>
      </c>
      <c r="U439" s="175">
        <v>6915</v>
      </c>
      <c r="V439" s="186">
        <v>79100607</v>
      </c>
      <c r="W439" s="186">
        <v>860931691</v>
      </c>
      <c r="X439" s="187">
        <v>44469</v>
      </c>
      <c r="Y439" s="80" t="s">
        <v>6489</v>
      </c>
      <c r="Z439" s="80" t="s">
        <v>6490</v>
      </c>
      <c r="AA439" s="175" t="s">
        <v>6492</v>
      </c>
    </row>
    <row r="440" spans="2:27" ht="15.75" customHeight="1" x14ac:dyDescent="0.2">
      <c r="B440" s="68" t="s">
        <v>7919</v>
      </c>
      <c r="C440" s="68">
        <v>721694003</v>
      </c>
      <c r="D440" s="68" t="s">
        <v>72</v>
      </c>
      <c r="E440" s="68" t="s">
        <v>1313</v>
      </c>
      <c r="F440" s="68" t="s">
        <v>7920</v>
      </c>
      <c r="G440" s="68" t="s">
        <v>1314</v>
      </c>
      <c r="H440" s="68" t="s">
        <v>6316</v>
      </c>
      <c r="I440" s="68" t="s">
        <v>1642</v>
      </c>
      <c r="J440" s="68" t="s">
        <v>6317</v>
      </c>
      <c r="K440" s="68" t="s">
        <v>1315</v>
      </c>
      <c r="L440" s="68" t="s">
        <v>1316</v>
      </c>
      <c r="M440" s="68" t="s">
        <v>544</v>
      </c>
      <c r="N440" s="68" t="s">
        <v>187</v>
      </c>
      <c r="O440" s="68" t="s">
        <v>7272</v>
      </c>
      <c r="P440" s="68" t="s">
        <v>1317</v>
      </c>
      <c r="Q440" s="68">
        <v>0</v>
      </c>
      <c r="R440" s="68">
        <v>93401</v>
      </c>
      <c r="S440" s="68" t="s">
        <v>7921</v>
      </c>
      <c r="T440" s="188">
        <v>37970</v>
      </c>
      <c r="U440" s="175">
        <v>6915</v>
      </c>
      <c r="V440" s="186">
        <v>171370601</v>
      </c>
      <c r="W440" s="186">
        <v>1290144527</v>
      </c>
      <c r="X440" s="187">
        <v>44469</v>
      </c>
      <c r="Y440" s="80" t="s">
        <v>6489</v>
      </c>
      <c r="Z440" s="80" t="s">
        <v>6490</v>
      </c>
      <c r="AA440" s="175" t="s">
        <v>6509</v>
      </c>
    </row>
    <row r="441" spans="2:27" ht="15.75" customHeight="1" x14ac:dyDescent="0.2">
      <c r="B441" s="68" t="s">
        <v>7919</v>
      </c>
      <c r="C441" s="68">
        <v>721694003</v>
      </c>
      <c r="D441" s="68" t="s">
        <v>72</v>
      </c>
      <c r="E441" s="68" t="s">
        <v>1313</v>
      </c>
      <c r="F441" s="68" t="s">
        <v>7920</v>
      </c>
      <c r="G441" s="68" t="s">
        <v>1314</v>
      </c>
      <c r="H441" s="68" t="s">
        <v>6316</v>
      </c>
      <c r="I441" s="68" t="s">
        <v>1642</v>
      </c>
      <c r="J441" s="68" t="s">
        <v>6317</v>
      </c>
      <c r="K441" s="68" t="s">
        <v>1315</v>
      </c>
      <c r="L441" s="68" t="s">
        <v>1316</v>
      </c>
      <c r="M441" s="68" t="s">
        <v>544</v>
      </c>
      <c r="N441" s="68" t="s">
        <v>187</v>
      </c>
      <c r="O441" s="68" t="s">
        <v>7272</v>
      </c>
      <c r="P441" s="68" t="s">
        <v>1317</v>
      </c>
      <c r="Q441" s="68">
        <v>0</v>
      </c>
      <c r="R441" s="68">
        <v>93401</v>
      </c>
      <c r="S441" s="68" t="s">
        <v>7921</v>
      </c>
      <c r="T441" s="188">
        <v>37970</v>
      </c>
      <c r="U441" s="175">
        <v>6915</v>
      </c>
      <c r="V441" s="186">
        <v>33429222</v>
      </c>
      <c r="W441" s="186">
        <v>237531858</v>
      </c>
      <c r="X441" s="187">
        <v>44469</v>
      </c>
      <c r="Y441" s="80" t="s">
        <v>6489</v>
      </c>
      <c r="Z441" s="80" t="s">
        <v>6490</v>
      </c>
      <c r="AA441" s="175" t="s">
        <v>6494</v>
      </c>
    </row>
    <row r="442" spans="2:27" ht="15.75" customHeight="1" x14ac:dyDescent="0.2">
      <c r="B442" s="68" t="s">
        <v>7919</v>
      </c>
      <c r="C442" s="68">
        <v>721694003</v>
      </c>
      <c r="D442" s="68" t="s">
        <v>72</v>
      </c>
      <c r="E442" s="68" t="s">
        <v>1313</v>
      </c>
      <c r="F442" s="68" t="s">
        <v>7920</v>
      </c>
      <c r="G442" s="68" t="s">
        <v>1314</v>
      </c>
      <c r="H442" s="68" t="s">
        <v>6316</v>
      </c>
      <c r="I442" s="68" t="s">
        <v>1642</v>
      </c>
      <c r="J442" s="68" t="s">
        <v>6317</v>
      </c>
      <c r="K442" s="68" t="s">
        <v>1315</v>
      </c>
      <c r="L442" s="68" t="s">
        <v>1316</v>
      </c>
      <c r="M442" s="68" t="s">
        <v>544</v>
      </c>
      <c r="N442" s="68" t="s">
        <v>187</v>
      </c>
      <c r="O442" s="68" t="s">
        <v>7272</v>
      </c>
      <c r="P442" s="68" t="s">
        <v>1317</v>
      </c>
      <c r="Q442" s="68">
        <v>0</v>
      </c>
      <c r="R442" s="68">
        <v>93401</v>
      </c>
      <c r="S442" s="68" t="s">
        <v>7921</v>
      </c>
      <c r="T442" s="188">
        <v>37970</v>
      </c>
      <c r="U442" s="175">
        <v>6915</v>
      </c>
      <c r="V442" s="186">
        <v>5338863</v>
      </c>
      <c r="W442" s="186">
        <v>64920303</v>
      </c>
      <c r="X442" s="187">
        <v>44469</v>
      </c>
      <c r="Y442" s="80" t="s">
        <v>6489</v>
      </c>
      <c r="Z442" s="80" t="s">
        <v>6490</v>
      </c>
      <c r="AA442" s="175" t="s">
        <v>6642</v>
      </c>
    </row>
    <row r="443" spans="2:27" ht="15.75" customHeight="1" x14ac:dyDescent="0.2">
      <c r="B443" s="68" t="s">
        <v>7919</v>
      </c>
      <c r="C443" s="68">
        <v>721694003</v>
      </c>
      <c r="D443" s="68" t="s">
        <v>72</v>
      </c>
      <c r="E443" s="68" t="s">
        <v>1313</v>
      </c>
      <c r="F443" s="68" t="s">
        <v>7920</v>
      </c>
      <c r="G443" s="68" t="s">
        <v>1314</v>
      </c>
      <c r="H443" s="68" t="s">
        <v>6316</v>
      </c>
      <c r="I443" s="68" t="s">
        <v>1642</v>
      </c>
      <c r="J443" s="68" t="s">
        <v>6317</v>
      </c>
      <c r="K443" s="68" t="s">
        <v>1315</v>
      </c>
      <c r="L443" s="68" t="s">
        <v>1316</v>
      </c>
      <c r="M443" s="68" t="s">
        <v>544</v>
      </c>
      <c r="N443" s="68" t="s">
        <v>187</v>
      </c>
      <c r="O443" s="68" t="s">
        <v>7272</v>
      </c>
      <c r="P443" s="68" t="s">
        <v>1317</v>
      </c>
      <c r="Q443" s="68">
        <v>0</v>
      </c>
      <c r="R443" s="68">
        <v>93401</v>
      </c>
      <c r="S443" s="68" t="s">
        <v>7921</v>
      </c>
      <c r="T443" s="188">
        <v>37970</v>
      </c>
      <c r="U443" s="175">
        <v>6915</v>
      </c>
      <c r="V443" s="186">
        <v>10876923</v>
      </c>
      <c r="W443" s="186">
        <v>95019159</v>
      </c>
      <c r="X443" s="187">
        <v>44469</v>
      </c>
      <c r="Y443" s="80" t="s">
        <v>6489</v>
      </c>
      <c r="Z443" s="80" t="s">
        <v>6490</v>
      </c>
      <c r="AA443" s="175" t="s">
        <v>6516</v>
      </c>
    </row>
    <row r="444" spans="2:27" ht="15.75" customHeight="1" x14ac:dyDescent="0.2">
      <c r="B444" s="68" t="s">
        <v>7919</v>
      </c>
      <c r="C444" s="68">
        <v>721694003</v>
      </c>
      <c r="D444" s="68" t="s">
        <v>72</v>
      </c>
      <c r="E444" s="68" t="s">
        <v>1313</v>
      </c>
      <c r="F444" s="68" t="s">
        <v>7920</v>
      </c>
      <c r="G444" s="68" t="s">
        <v>1314</v>
      </c>
      <c r="H444" s="68" t="s">
        <v>6316</v>
      </c>
      <c r="I444" s="68" t="s">
        <v>1642</v>
      </c>
      <c r="J444" s="68" t="s">
        <v>6317</v>
      </c>
      <c r="K444" s="68" t="s">
        <v>1315</v>
      </c>
      <c r="L444" s="68" t="s">
        <v>1316</v>
      </c>
      <c r="M444" s="68" t="s">
        <v>544</v>
      </c>
      <c r="N444" s="68" t="s">
        <v>187</v>
      </c>
      <c r="O444" s="68" t="s">
        <v>7272</v>
      </c>
      <c r="P444" s="68" t="s">
        <v>1317</v>
      </c>
      <c r="Q444" s="68">
        <v>0</v>
      </c>
      <c r="R444" s="68">
        <v>93401</v>
      </c>
      <c r="S444" s="68" t="s">
        <v>7921</v>
      </c>
      <c r="T444" s="188">
        <v>37970</v>
      </c>
      <c r="U444" s="175">
        <v>6915</v>
      </c>
      <c r="V444" s="186">
        <v>6397247</v>
      </c>
      <c r="W444" s="186">
        <v>60865214</v>
      </c>
      <c r="X444" s="187">
        <v>44469</v>
      </c>
      <c r="Y444" s="80" t="s">
        <v>6489</v>
      </c>
      <c r="Z444" s="80" t="s">
        <v>6490</v>
      </c>
      <c r="AA444" s="175" t="s">
        <v>7486</v>
      </c>
    </row>
    <row r="445" spans="2:27" ht="15.75" customHeight="1" x14ac:dyDescent="0.2">
      <c r="B445" s="68" t="s">
        <v>7919</v>
      </c>
      <c r="C445" s="68">
        <v>721694003</v>
      </c>
      <c r="D445" s="68" t="s">
        <v>72</v>
      </c>
      <c r="E445" s="68" t="s">
        <v>1313</v>
      </c>
      <c r="F445" s="68" t="s">
        <v>7920</v>
      </c>
      <c r="G445" s="68" t="s">
        <v>1314</v>
      </c>
      <c r="H445" s="68" t="s">
        <v>6316</v>
      </c>
      <c r="I445" s="68" t="s">
        <v>1642</v>
      </c>
      <c r="J445" s="68" t="s">
        <v>6317</v>
      </c>
      <c r="K445" s="68" t="s">
        <v>1315</v>
      </c>
      <c r="L445" s="68" t="s">
        <v>1316</v>
      </c>
      <c r="M445" s="68" t="s">
        <v>544</v>
      </c>
      <c r="N445" s="68" t="s">
        <v>187</v>
      </c>
      <c r="O445" s="68" t="s">
        <v>7272</v>
      </c>
      <c r="P445" s="68" t="s">
        <v>1317</v>
      </c>
      <c r="Q445" s="68">
        <v>0</v>
      </c>
      <c r="R445" s="68">
        <v>93401</v>
      </c>
      <c r="S445" s="68" t="s">
        <v>7921</v>
      </c>
      <c r="T445" s="188">
        <v>37970</v>
      </c>
      <c r="U445" s="175">
        <v>6915</v>
      </c>
      <c r="V445" s="186">
        <v>8818296</v>
      </c>
      <c r="W445" s="186">
        <v>30944112</v>
      </c>
      <c r="X445" s="187">
        <v>44469</v>
      </c>
      <c r="Y445" s="80" t="s">
        <v>6489</v>
      </c>
      <c r="Z445" s="80" t="s">
        <v>6490</v>
      </c>
      <c r="AA445" s="175" t="s">
        <v>7509</v>
      </c>
    </row>
    <row r="446" spans="2:27" ht="15.75" customHeight="1" x14ac:dyDescent="0.2">
      <c r="B446" s="68" t="s">
        <v>7919</v>
      </c>
      <c r="C446" s="68">
        <v>721694003</v>
      </c>
      <c r="D446" s="68" t="s">
        <v>72</v>
      </c>
      <c r="E446" s="68" t="s">
        <v>1313</v>
      </c>
      <c r="F446" s="68" t="s">
        <v>7920</v>
      </c>
      <c r="G446" s="68" t="s">
        <v>1314</v>
      </c>
      <c r="H446" s="68" t="s">
        <v>6316</v>
      </c>
      <c r="I446" s="68" t="s">
        <v>1642</v>
      </c>
      <c r="J446" s="68" t="s">
        <v>6317</v>
      </c>
      <c r="K446" s="68" t="s">
        <v>1315</v>
      </c>
      <c r="L446" s="68" t="s">
        <v>1316</v>
      </c>
      <c r="M446" s="68" t="s">
        <v>544</v>
      </c>
      <c r="N446" s="68" t="s">
        <v>187</v>
      </c>
      <c r="O446" s="68" t="s">
        <v>7272</v>
      </c>
      <c r="P446" s="68" t="s">
        <v>1317</v>
      </c>
      <c r="Q446" s="68">
        <v>0</v>
      </c>
      <c r="R446" s="68">
        <v>93401</v>
      </c>
      <c r="S446" s="68" t="s">
        <v>7921</v>
      </c>
      <c r="T446" s="188">
        <v>37970</v>
      </c>
      <c r="U446" s="175">
        <v>6915</v>
      </c>
      <c r="V446" s="186">
        <v>8419129</v>
      </c>
      <c r="W446" s="186">
        <v>63811249</v>
      </c>
      <c r="X446" s="187">
        <v>44469</v>
      </c>
      <c r="Y446" s="80" t="s">
        <v>6489</v>
      </c>
      <c r="Z446" s="80" t="s">
        <v>6490</v>
      </c>
      <c r="AA446" s="175" t="s">
        <v>6565</v>
      </c>
    </row>
    <row r="447" spans="2:27" ht="15.75" customHeight="1" x14ac:dyDescent="0.2">
      <c r="B447" s="68" t="s">
        <v>7919</v>
      </c>
      <c r="C447" s="68">
        <v>721694003</v>
      </c>
      <c r="D447" s="68" t="s">
        <v>72</v>
      </c>
      <c r="E447" s="68" t="s">
        <v>1313</v>
      </c>
      <c r="F447" s="68" t="s">
        <v>7920</v>
      </c>
      <c r="G447" s="68" t="s">
        <v>1314</v>
      </c>
      <c r="H447" s="68" t="s">
        <v>6316</v>
      </c>
      <c r="I447" s="68" t="s">
        <v>1642</v>
      </c>
      <c r="J447" s="68" t="s">
        <v>6317</v>
      </c>
      <c r="K447" s="68" t="s">
        <v>1315</v>
      </c>
      <c r="L447" s="68" t="s">
        <v>1316</v>
      </c>
      <c r="M447" s="68" t="s">
        <v>544</v>
      </c>
      <c r="N447" s="68" t="s">
        <v>187</v>
      </c>
      <c r="O447" s="68" t="s">
        <v>7272</v>
      </c>
      <c r="P447" s="68" t="s">
        <v>1317</v>
      </c>
      <c r="Q447" s="68">
        <v>0</v>
      </c>
      <c r="R447" s="68">
        <v>93401</v>
      </c>
      <c r="S447" s="68" t="s">
        <v>7921</v>
      </c>
      <c r="T447" s="188">
        <v>37970</v>
      </c>
      <c r="U447" s="175">
        <v>6915</v>
      </c>
      <c r="V447" s="186">
        <v>5106123</v>
      </c>
      <c r="W447" s="186">
        <v>62360163</v>
      </c>
      <c r="X447" s="187">
        <v>44469</v>
      </c>
      <c r="Y447" s="80" t="s">
        <v>6489</v>
      </c>
      <c r="Z447" s="80" t="s">
        <v>6490</v>
      </c>
      <c r="AA447" s="175" t="s">
        <v>6643</v>
      </c>
    </row>
    <row r="448" spans="2:27" ht="15.75" customHeight="1" x14ac:dyDescent="0.2">
      <c r="B448" s="68" t="s">
        <v>7919</v>
      </c>
      <c r="C448" s="68">
        <v>721694003</v>
      </c>
      <c r="D448" s="68" t="s">
        <v>72</v>
      </c>
      <c r="E448" s="68" t="s">
        <v>1313</v>
      </c>
      <c r="F448" s="68" t="s">
        <v>7920</v>
      </c>
      <c r="G448" s="68" t="s">
        <v>1314</v>
      </c>
      <c r="H448" s="68" t="s">
        <v>6316</v>
      </c>
      <c r="I448" s="68" t="s">
        <v>1642</v>
      </c>
      <c r="J448" s="68" t="s">
        <v>6317</v>
      </c>
      <c r="K448" s="68" t="s">
        <v>1315</v>
      </c>
      <c r="L448" s="68" t="s">
        <v>1316</v>
      </c>
      <c r="M448" s="68" t="s">
        <v>544</v>
      </c>
      <c r="N448" s="68" t="s">
        <v>187</v>
      </c>
      <c r="O448" s="68" t="s">
        <v>7272</v>
      </c>
      <c r="P448" s="68" t="s">
        <v>1317</v>
      </c>
      <c r="Q448" s="68">
        <v>0</v>
      </c>
      <c r="R448" s="68">
        <v>93401</v>
      </c>
      <c r="S448" s="68" t="s">
        <v>7921</v>
      </c>
      <c r="T448" s="188">
        <v>37970</v>
      </c>
      <c r="U448" s="175">
        <v>6915</v>
      </c>
      <c r="V448" s="186">
        <v>22908236</v>
      </c>
      <c r="W448" s="186">
        <v>128736952</v>
      </c>
      <c r="X448" s="187">
        <v>44469</v>
      </c>
      <c r="Y448" s="80" t="s">
        <v>6489</v>
      </c>
      <c r="Z448" s="80" t="s">
        <v>6490</v>
      </c>
      <c r="AA448" s="175" t="s">
        <v>6501</v>
      </c>
    </row>
    <row r="449" spans="2:27" ht="15.75" customHeight="1" x14ac:dyDescent="0.2">
      <c r="B449" s="68" t="s">
        <v>7919</v>
      </c>
      <c r="C449" s="68">
        <v>721694003</v>
      </c>
      <c r="D449" s="68" t="s">
        <v>72</v>
      </c>
      <c r="E449" s="68" t="s">
        <v>1313</v>
      </c>
      <c r="F449" s="68" t="s">
        <v>7920</v>
      </c>
      <c r="G449" s="68" t="s">
        <v>1314</v>
      </c>
      <c r="H449" s="68" t="s">
        <v>6316</v>
      </c>
      <c r="I449" s="68" t="s">
        <v>1642</v>
      </c>
      <c r="J449" s="68" t="s">
        <v>6317</v>
      </c>
      <c r="K449" s="68" t="s">
        <v>1315</v>
      </c>
      <c r="L449" s="68" t="s">
        <v>1316</v>
      </c>
      <c r="M449" s="68" t="s">
        <v>544</v>
      </c>
      <c r="N449" s="68" t="s">
        <v>187</v>
      </c>
      <c r="O449" s="68" t="s">
        <v>7272</v>
      </c>
      <c r="P449" s="68" t="s">
        <v>1317</v>
      </c>
      <c r="Q449" s="68">
        <v>0</v>
      </c>
      <c r="R449" s="68">
        <v>93401</v>
      </c>
      <c r="S449" s="68" t="s">
        <v>7921</v>
      </c>
      <c r="T449" s="188">
        <v>37970</v>
      </c>
      <c r="U449" s="175">
        <v>6915</v>
      </c>
      <c r="V449" s="186">
        <v>26330612</v>
      </c>
      <c r="W449" s="186">
        <v>281319888</v>
      </c>
      <c r="X449" s="187">
        <v>44469</v>
      </c>
      <c r="Y449" s="80" t="s">
        <v>6489</v>
      </c>
      <c r="Z449" s="80" t="s">
        <v>6490</v>
      </c>
      <c r="AA449" s="175" t="s">
        <v>7199</v>
      </c>
    </row>
    <row r="450" spans="2:27" ht="15.75" customHeight="1" x14ac:dyDescent="0.2">
      <c r="B450" s="68" t="s">
        <v>7919</v>
      </c>
      <c r="C450" s="68">
        <v>721694003</v>
      </c>
      <c r="D450" s="68" t="s">
        <v>72</v>
      </c>
      <c r="E450" s="68" t="s">
        <v>1313</v>
      </c>
      <c r="F450" s="68" t="s">
        <v>7920</v>
      </c>
      <c r="G450" s="68" t="s">
        <v>1314</v>
      </c>
      <c r="H450" s="68" t="s">
        <v>6316</v>
      </c>
      <c r="I450" s="68" t="s">
        <v>1642</v>
      </c>
      <c r="J450" s="68" t="s">
        <v>6317</v>
      </c>
      <c r="K450" s="68" t="s">
        <v>1315</v>
      </c>
      <c r="L450" s="68" t="s">
        <v>1316</v>
      </c>
      <c r="M450" s="68" t="s">
        <v>544</v>
      </c>
      <c r="N450" s="68" t="s">
        <v>187</v>
      </c>
      <c r="O450" s="68" t="s">
        <v>7272</v>
      </c>
      <c r="P450" s="68" t="s">
        <v>1317</v>
      </c>
      <c r="Q450" s="68">
        <v>0</v>
      </c>
      <c r="R450" s="68">
        <v>93401</v>
      </c>
      <c r="S450" s="68" t="s">
        <v>7921</v>
      </c>
      <c r="T450" s="188">
        <v>37970</v>
      </c>
      <c r="U450" s="175">
        <v>6915</v>
      </c>
      <c r="V450" s="186">
        <v>9732957</v>
      </c>
      <c r="W450" s="186">
        <v>109560422</v>
      </c>
      <c r="X450" s="187">
        <v>44469</v>
      </c>
      <c r="Y450" s="80" t="s">
        <v>6489</v>
      </c>
      <c r="Z450" s="80" t="s">
        <v>6490</v>
      </c>
      <c r="AA450" s="175" t="s">
        <v>6522</v>
      </c>
    </row>
    <row r="451" spans="2:27" ht="15.75" customHeight="1" x14ac:dyDescent="0.2">
      <c r="B451" s="68" t="s">
        <v>7919</v>
      </c>
      <c r="C451" s="68">
        <v>721694003</v>
      </c>
      <c r="D451" s="68" t="s">
        <v>72</v>
      </c>
      <c r="E451" s="68" t="s">
        <v>1313</v>
      </c>
      <c r="F451" s="68" t="s">
        <v>7920</v>
      </c>
      <c r="G451" s="68" t="s">
        <v>1314</v>
      </c>
      <c r="H451" s="68" t="s">
        <v>6316</v>
      </c>
      <c r="I451" s="68" t="s">
        <v>1642</v>
      </c>
      <c r="J451" s="68" t="s">
        <v>6317</v>
      </c>
      <c r="K451" s="68" t="s">
        <v>1315</v>
      </c>
      <c r="L451" s="68" t="s">
        <v>1316</v>
      </c>
      <c r="M451" s="68" t="s">
        <v>544</v>
      </c>
      <c r="N451" s="68" t="s">
        <v>187</v>
      </c>
      <c r="O451" s="68" t="s">
        <v>7272</v>
      </c>
      <c r="P451" s="68" t="s">
        <v>1317</v>
      </c>
      <c r="Q451" s="68">
        <v>0</v>
      </c>
      <c r="R451" s="68">
        <v>93401</v>
      </c>
      <c r="S451" s="68" t="s">
        <v>7921</v>
      </c>
      <c r="T451" s="188">
        <v>37970</v>
      </c>
      <c r="U451" s="175">
        <v>6915</v>
      </c>
      <c r="V451" s="186">
        <v>3030369</v>
      </c>
      <c r="W451" s="186">
        <v>77218572</v>
      </c>
      <c r="X451" s="187">
        <v>44469</v>
      </c>
      <c r="Y451" s="80" t="s">
        <v>6489</v>
      </c>
      <c r="Z451" s="80" t="s">
        <v>6490</v>
      </c>
      <c r="AA451" s="175" t="s">
        <v>6644</v>
      </c>
    </row>
    <row r="452" spans="2:27" ht="15.75" customHeight="1" x14ac:dyDescent="0.2">
      <c r="B452" s="68" t="s">
        <v>7919</v>
      </c>
      <c r="C452" s="68">
        <v>721694003</v>
      </c>
      <c r="D452" s="68" t="s">
        <v>72</v>
      </c>
      <c r="E452" s="68" t="s">
        <v>1313</v>
      </c>
      <c r="F452" s="68" t="s">
        <v>7920</v>
      </c>
      <c r="G452" s="68" t="s">
        <v>1314</v>
      </c>
      <c r="H452" s="68" t="s">
        <v>6316</v>
      </c>
      <c r="I452" s="68" t="s">
        <v>1642</v>
      </c>
      <c r="J452" s="68" t="s">
        <v>6317</v>
      </c>
      <c r="K452" s="68" t="s">
        <v>1315</v>
      </c>
      <c r="L452" s="68" t="s">
        <v>1316</v>
      </c>
      <c r="M452" s="68" t="s">
        <v>544</v>
      </c>
      <c r="N452" s="68" t="s">
        <v>187</v>
      </c>
      <c r="O452" s="68" t="s">
        <v>7272</v>
      </c>
      <c r="P452" s="68" t="s">
        <v>1317</v>
      </c>
      <c r="Q452" s="68">
        <v>0</v>
      </c>
      <c r="R452" s="68">
        <v>93401</v>
      </c>
      <c r="S452" s="68" t="s">
        <v>7921</v>
      </c>
      <c r="T452" s="188">
        <v>37970</v>
      </c>
      <c r="U452" s="175">
        <v>6915</v>
      </c>
      <c r="V452" s="186">
        <v>12913725</v>
      </c>
      <c r="W452" s="186">
        <v>188750912</v>
      </c>
      <c r="X452" s="187">
        <v>44469</v>
      </c>
      <c r="Y452" s="80" t="s">
        <v>6489</v>
      </c>
      <c r="Z452" s="80" t="s">
        <v>6490</v>
      </c>
      <c r="AA452" s="175" t="s">
        <v>171</v>
      </c>
    </row>
    <row r="453" spans="2:27" ht="15.75" customHeight="1" x14ac:dyDescent="0.2">
      <c r="B453" s="68" t="s">
        <v>7919</v>
      </c>
      <c r="C453" s="68">
        <v>721694003</v>
      </c>
      <c r="D453" s="68" t="s">
        <v>72</v>
      </c>
      <c r="E453" s="68" t="s">
        <v>1313</v>
      </c>
      <c r="F453" s="68" t="s">
        <v>7920</v>
      </c>
      <c r="G453" s="68" t="s">
        <v>1314</v>
      </c>
      <c r="H453" s="68" t="s">
        <v>6316</v>
      </c>
      <c r="I453" s="68" t="s">
        <v>1642</v>
      </c>
      <c r="J453" s="68" t="s">
        <v>6317</v>
      </c>
      <c r="K453" s="68" t="s">
        <v>1315</v>
      </c>
      <c r="L453" s="68" t="s">
        <v>1316</v>
      </c>
      <c r="M453" s="68" t="s">
        <v>544</v>
      </c>
      <c r="N453" s="68" t="s">
        <v>187</v>
      </c>
      <c r="O453" s="68" t="s">
        <v>7272</v>
      </c>
      <c r="P453" s="68" t="s">
        <v>1317</v>
      </c>
      <c r="Q453" s="68">
        <v>0</v>
      </c>
      <c r="R453" s="68">
        <v>93401</v>
      </c>
      <c r="S453" s="68" t="s">
        <v>7921</v>
      </c>
      <c r="T453" s="188">
        <v>37970</v>
      </c>
      <c r="U453" s="175">
        <v>6915</v>
      </c>
      <c r="V453" s="186">
        <v>20746537</v>
      </c>
      <c r="W453" s="186">
        <v>363161812</v>
      </c>
      <c r="X453" s="187">
        <v>44469</v>
      </c>
      <c r="Y453" s="80" t="s">
        <v>6489</v>
      </c>
      <c r="Z453" s="80" t="s">
        <v>6490</v>
      </c>
      <c r="AA453" s="175" t="s">
        <v>6525</v>
      </c>
    </row>
    <row r="454" spans="2:27" ht="15.75" customHeight="1" x14ac:dyDescent="0.2">
      <c r="B454" s="68" t="s">
        <v>7919</v>
      </c>
      <c r="C454" s="68">
        <v>721694003</v>
      </c>
      <c r="D454" s="68" t="s">
        <v>72</v>
      </c>
      <c r="E454" s="68" t="s">
        <v>1313</v>
      </c>
      <c r="F454" s="68" t="s">
        <v>7920</v>
      </c>
      <c r="G454" s="68" t="s">
        <v>1314</v>
      </c>
      <c r="H454" s="68" t="s">
        <v>6316</v>
      </c>
      <c r="I454" s="68" t="s">
        <v>1642</v>
      </c>
      <c r="J454" s="68" t="s">
        <v>6317</v>
      </c>
      <c r="K454" s="68" t="s">
        <v>1315</v>
      </c>
      <c r="L454" s="68" t="s">
        <v>1316</v>
      </c>
      <c r="M454" s="68" t="s">
        <v>544</v>
      </c>
      <c r="N454" s="68" t="s">
        <v>187</v>
      </c>
      <c r="O454" s="68" t="s">
        <v>7272</v>
      </c>
      <c r="P454" s="68" t="s">
        <v>1317</v>
      </c>
      <c r="Q454" s="68">
        <v>0</v>
      </c>
      <c r="R454" s="68">
        <v>93401</v>
      </c>
      <c r="S454" s="68" t="s">
        <v>7921</v>
      </c>
      <c r="T454" s="188">
        <v>37970</v>
      </c>
      <c r="U454" s="175">
        <v>6915</v>
      </c>
      <c r="V454" s="186">
        <v>8016600</v>
      </c>
      <c r="W454" s="186">
        <v>70866744</v>
      </c>
      <c r="X454" s="187">
        <v>44469</v>
      </c>
      <c r="Y454" s="80" t="s">
        <v>6489</v>
      </c>
      <c r="Z454" s="80" t="s">
        <v>6490</v>
      </c>
      <c r="AA454" s="175" t="s">
        <v>6600</v>
      </c>
    </row>
    <row r="455" spans="2:27" ht="15.75" customHeight="1" x14ac:dyDescent="0.2">
      <c r="B455" s="68" t="s">
        <v>7919</v>
      </c>
      <c r="C455" s="68">
        <v>721694003</v>
      </c>
      <c r="D455" s="68" t="s">
        <v>72</v>
      </c>
      <c r="E455" s="68" t="s">
        <v>1313</v>
      </c>
      <c r="F455" s="68" t="s">
        <v>7920</v>
      </c>
      <c r="G455" s="68" t="s">
        <v>1314</v>
      </c>
      <c r="H455" s="68" t="s">
        <v>6316</v>
      </c>
      <c r="I455" s="68" t="s">
        <v>1642</v>
      </c>
      <c r="J455" s="68" t="s">
        <v>6317</v>
      </c>
      <c r="K455" s="68" t="s">
        <v>1315</v>
      </c>
      <c r="L455" s="68" t="s">
        <v>1316</v>
      </c>
      <c r="M455" s="68" t="s">
        <v>544</v>
      </c>
      <c r="N455" s="68" t="s">
        <v>187</v>
      </c>
      <c r="O455" s="68" t="s">
        <v>7272</v>
      </c>
      <c r="P455" s="68" t="s">
        <v>1317</v>
      </c>
      <c r="Q455" s="68">
        <v>0</v>
      </c>
      <c r="R455" s="68">
        <v>93401</v>
      </c>
      <c r="S455" s="68" t="s">
        <v>7921</v>
      </c>
      <c r="T455" s="188">
        <v>37970</v>
      </c>
      <c r="U455" s="175">
        <v>6915</v>
      </c>
      <c r="V455" s="186">
        <v>10052816</v>
      </c>
      <c r="W455" s="186">
        <v>88647537</v>
      </c>
      <c r="X455" s="187">
        <v>44469</v>
      </c>
      <c r="Y455" s="80" t="s">
        <v>6489</v>
      </c>
      <c r="Z455" s="80" t="s">
        <v>6490</v>
      </c>
      <c r="AA455" s="175" t="s">
        <v>6645</v>
      </c>
    </row>
    <row r="456" spans="2:27" ht="15.75" customHeight="1" x14ac:dyDescent="0.2">
      <c r="B456" s="68" t="s">
        <v>7919</v>
      </c>
      <c r="C456" s="68">
        <v>721694003</v>
      </c>
      <c r="D456" s="68" t="s">
        <v>72</v>
      </c>
      <c r="E456" s="68" t="s">
        <v>1313</v>
      </c>
      <c r="F456" s="68" t="s">
        <v>7920</v>
      </c>
      <c r="G456" s="68" t="s">
        <v>1314</v>
      </c>
      <c r="H456" s="68" t="s">
        <v>6316</v>
      </c>
      <c r="I456" s="68" t="s">
        <v>1642</v>
      </c>
      <c r="J456" s="68" t="s">
        <v>6317</v>
      </c>
      <c r="K456" s="68" t="s">
        <v>1315</v>
      </c>
      <c r="L456" s="68" t="s">
        <v>1316</v>
      </c>
      <c r="M456" s="68" t="s">
        <v>544</v>
      </c>
      <c r="N456" s="68" t="s">
        <v>187</v>
      </c>
      <c r="O456" s="68" t="s">
        <v>7272</v>
      </c>
      <c r="P456" s="68" t="s">
        <v>1317</v>
      </c>
      <c r="Q456" s="68">
        <v>0</v>
      </c>
      <c r="R456" s="68">
        <v>93401</v>
      </c>
      <c r="S456" s="68" t="s">
        <v>7921</v>
      </c>
      <c r="T456" s="188">
        <v>37970</v>
      </c>
      <c r="U456" s="175">
        <v>6915</v>
      </c>
      <c r="V456" s="186">
        <v>1217255</v>
      </c>
      <c r="W456" s="186">
        <v>36568893</v>
      </c>
      <c r="X456" s="187">
        <v>44469</v>
      </c>
      <c r="Y456" s="80" t="s">
        <v>6489</v>
      </c>
      <c r="Z456" s="80" t="s">
        <v>6490</v>
      </c>
      <c r="AA456" s="175" t="s">
        <v>6646</v>
      </c>
    </row>
    <row r="457" spans="2:27" ht="15.75" customHeight="1" x14ac:dyDescent="0.2">
      <c r="B457" s="68" t="s">
        <v>7919</v>
      </c>
      <c r="C457" s="68">
        <v>721694003</v>
      </c>
      <c r="D457" s="68" t="s">
        <v>72</v>
      </c>
      <c r="E457" s="68" t="s">
        <v>1313</v>
      </c>
      <c r="F457" s="68" t="s">
        <v>7920</v>
      </c>
      <c r="G457" s="68" t="s">
        <v>1314</v>
      </c>
      <c r="H457" s="68" t="s">
        <v>6316</v>
      </c>
      <c r="I457" s="68" t="s">
        <v>1642</v>
      </c>
      <c r="J457" s="68" t="s">
        <v>6317</v>
      </c>
      <c r="K457" s="68" t="s">
        <v>1315</v>
      </c>
      <c r="L457" s="68" t="s">
        <v>1316</v>
      </c>
      <c r="M457" s="68" t="s">
        <v>544</v>
      </c>
      <c r="N457" s="68" t="s">
        <v>187</v>
      </c>
      <c r="O457" s="68" t="s">
        <v>7272</v>
      </c>
      <c r="P457" s="68" t="s">
        <v>1317</v>
      </c>
      <c r="Q457" s="68">
        <v>0</v>
      </c>
      <c r="R457" s="68">
        <v>93401</v>
      </c>
      <c r="S457" s="68" t="s">
        <v>7921</v>
      </c>
      <c r="T457" s="188">
        <v>37970</v>
      </c>
      <c r="U457" s="175">
        <v>6915</v>
      </c>
      <c r="V457" s="186">
        <v>4259918</v>
      </c>
      <c r="W457" s="186">
        <v>96600207</v>
      </c>
      <c r="X457" s="187">
        <v>44469</v>
      </c>
      <c r="Y457" s="80" t="s">
        <v>6489</v>
      </c>
      <c r="Z457" s="80" t="s">
        <v>6490</v>
      </c>
      <c r="AA457" s="175" t="s">
        <v>6647</v>
      </c>
    </row>
    <row r="458" spans="2:27" ht="15.75" customHeight="1" x14ac:dyDescent="0.2">
      <c r="B458" s="68" t="s">
        <v>7919</v>
      </c>
      <c r="C458" s="68">
        <v>721694003</v>
      </c>
      <c r="D458" s="68" t="s">
        <v>72</v>
      </c>
      <c r="E458" s="68" t="s">
        <v>1313</v>
      </c>
      <c r="F458" s="68" t="s">
        <v>7920</v>
      </c>
      <c r="G458" s="68" t="s">
        <v>1314</v>
      </c>
      <c r="H458" s="68" t="s">
        <v>6316</v>
      </c>
      <c r="I458" s="68" t="s">
        <v>1642</v>
      </c>
      <c r="J458" s="68" t="s">
        <v>6317</v>
      </c>
      <c r="K458" s="68" t="s">
        <v>1315</v>
      </c>
      <c r="L458" s="68" t="s">
        <v>1316</v>
      </c>
      <c r="M458" s="68" t="s">
        <v>544</v>
      </c>
      <c r="N458" s="68" t="s">
        <v>187</v>
      </c>
      <c r="O458" s="68" t="s">
        <v>7272</v>
      </c>
      <c r="P458" s="68" t="s">
        <v>1317</v>
      </c>
      <c r="Q458" s="68">
        <v>0</v>
      </c>
      <c r="R458" s="68">
        <v>93401</v>
      </c>
      <c r="S458" s="68" t="s">
        <v>7921</v>
      </c>
      <c r="T458" s="188">
        <v>37970</v>
      </c>
      <c r="U458" s="175">
        <v>6915</v>
      </c>
      <c r="V458" s="186">
        <v>0</v>
      </c>
      <c r="W458" s="186">
        <v>159748356</v>
      </c>
      <c r="X458" s="187">
        <v>44469</v>
      </c>
      <c r="Y458" s="80" t="s">
        <v>6489</v>
      </c>
      <c r="Z458" s="80" t="s">
        <v>6490</v>
      </c>
      <c r="AA458" s="175" t="s">
        <v>6491</v>
      </c>
    </row>
    <row r="459" spans="2:27" ht="15.75" customHeight="1" x14ac:dyDescent="0.2">
      <c r="B459" s="68" t="s">
        <v>7919</v>
      </c>
      <c r="C459" s="68">
        <v>721694003</v>
      </c>
      <c r="D459" s="68" t="s">
        <v>72</v>
      </c>
      <c r="E459" s="68" t="s">
        <v>1313</v>
      </c>
      <c r="F459" s="68" t="s">
        <v>7920</v>
      </c>
      <c r="G459" s="68" t="s">
        <v>1314</v>
      </c>
      <c r="H459" s="68" t="s">
        <v>6316</v>
      </c>
      <c r="I459" s="68" t="s">
        <v>1642</v>
      </c>
      <c r="J459" s="68" t="s">
        <v>6317</v>
      </c>
      <c r="K459" s="68" t="s">
        <v>1315</v>
      </c>
      <c r="L459" s="68" t="s">
        <v>1316</v>
      </c>
      <c r="M459" s="68" t="s">
        <v>544</v>
      </c>
      <c r="N459" s="68" t="s">
        <v>187</v>
      </c>
      <c r="O459" s="68" t="s">
        <v>7272</v>
      </c>
      <c r="P459" s="68" t="s">
        <v>1317</v>
      </c>
      <c r="Q459" s="68">
        <v>0</v>
      </c>
      <c r="R459" s="68">
        <v>93401</v>
      </c>
      <c r="S459" s="68" t="s">
        <v>7921</v>
      </c>
      <c r="T459" s="188">
        <v>37970</v>
      </c>
      <c r="U459" s="175">
        <v>6915</v>
      </c>
      <c r="V459" s="186">
        <v>13708386</v>
      </c>
      <c r="W459" s="186">
        <v>13708386</v>
      </c>
      <c r="X459" s="187">
        <v>44469</v>
      </c>
      <c r="Y459" s="80" t="s">
        <v>6489</v>
      </c>
      <c r="Z459" s="80" t="s">
        <v>6490</v>
      </c>
      <c r="AA459" s="175" t="s">
        <v>6563</v>
      </c>
    </row>
    <row r="460" spans="2:27" ht="15.75" customHeight="1" x14ac:dyDescent="0.2">
      <c r="B460" s="68" t="s">
        <v>7919</v>
      </c>
      <c r="C460" s="68">
        <v>721694003</v>
      </c>
      <c r="D460" s="68" t="s">
        <v>72</v>
      </c>
      <c r="E460" s="68" t="s">
        <v>1313</v>
      </c>
      <c r="F460" s="68" t="s">
        <v>7920</v>
      </c>
      <c r="G460" s="68" t="s">
        <v>1314</v>
      </c>
      <c r="H460" s="68" t="s">
        <v>6316</v>
      </c>
      <c r="I460" s="68" t="s">
        <v>1642</v>
      </c>
      <c r="J460" s="68" t="s">
        <v>6317</v>
      </c>
      <c r="K460" s="68" t="s">
        <v>1315</v>
      </c>
      <c r="L460" s="68" t="s">
        <v>1316</v>
      </c>
      <c r="M460" s="68" t="s">
        <v>544</v>
      </c>
      <c r="N460" s="68" t="s">
        <v>187</v>
      </c>
      <c r="O460" s="68" t="s">
        <v>7272</v>
      </c>
      <c r="P460" s="68" t="s">
        <v>1317</v>
      </c>
      <c r="Q460" s="68">
        <v>0</v>
      </c>
      <c r="R460" s="68">
        <v>93401</v>
      </c>
      <c r="S460" s="68" t="s">
        <v>7921</v>
      </c>
      <c r="T460" s="188">
        <v>37970</v>
      </c>
      <c r="U460" s="175">
        <v>6915</v>
      </c>
      <c r="V460" s="186">
        <v>5105127</v>
      </c>
      <c r="W460" s="186">
        <v>68301795</v>
      </c>
      <c r="X460" s="187">
        <v>44469</v>
      </c>
      <c r="Y460" s="80" t="s">
        <v>6489</v>
      </c>
      <c r="Z460" s="80" t="s">
        <v>6490</v>
      </c>
      <c r="AA460" s="175" t="s">
        <v>6648</v>
      </c>
    </row>
    <row r="461" spans="2:27" ht="15.75" customHeight="1" x14ac:dyDescent="0.2">
      <c r="B461" s="68" t="s">
        <v>7919</v>
      </c>
      <c r="C461" s="68">
        <v>721694003</v>
      </c>
      <c r="D461" s="68" t="s">
        <v>72</v>
      </c>
      <c r="E461" s="68" t="s">
        <v>1313</v>
      </c>
      <c r="F461" s="68" t="s">
        <v>7920</v>
      </c>
      <c r="G461" s="68" t="s">
        <v>1314</v>
      </c>
      <c r="H461" s="68" t="s">
        <v>6316</v>
      </c>
      <c r="I461" s="68" t="s">
        <v>1642</v>
      </c>
      <c r="J461" s="68" t="s">
        <v>6317</v>
      </c>
      <c r="K461" s="68" t="s">
        <v>1315</v>
      </c>
      <c r="L461" s="68" t="s">
        <v>1316</v>
      </c>
      <c r="M461" s="68" t="s">
        <v>544</v>
      </c>
      <c r="N461" s="68" t="s">
        <v>187</v>
      </c>
      <c r="O461" s="68" t="s">
        <v>7272</v>
      </c>
      <c r="P461" s="68" t="s">
        <v>1317</v>
      </c>
      <c r="Q461" s="68">
        <v>0</v>
      </c>
      <c r="R461" s="68">
        <v>93401</v>
      </c>
      <c r="S461" s="68" t="s">
        <v>7921</v>
      </c>
      <c r="T461" s="188">
        <v>37970</v>
      </c>
      <c r="U461" s="175">
        <v>6915</v>
      </c>
      <c r="V461" s="186">
        <v>18496306</v>
      </c>
      <c r="W461" s="186">
        <v>244859430</v>
      </c>
      <c r="X461" s="187">
        <v>44469</v>
      </c>
      <c r="Y461" s="80" t="s">
        <v>6489</v>
      </c>
      <c r="Z461" s="80" t="s">
        <v>6490</v>
      </c>
      <c r="AA461" s="175" t="s">
        <v>6513</v>
      </c>
    </row>
    <row r="462" spans="2:27" ht="15.75" customHeight="1" x14ac:dyDescent="0.2">
      <c r="B462" s="68" t="s">
        <v>7919</v>
      </c>
      <c r="C462" s="68">
        <v>721694003</v>
      </c>
      <c r="D462" s="68" t="s">
        <v>72</v>
      </c>
      <c r="E462" s="68" t="s">
        <v>1313</v>
      </c>
      <c r="F462" s="68" t="s">
        <v>7920</v>
      </c>
      <c r="G462" s="68" t="s">
        <v>1314</v>
      </c>
      <c r="H462" s="68" t="s">
        <v>6316</v>
      </c>
      <c r="I462" s="68" t="s">
        <v>1642</v>
      </c>
      <c r="J462" s="68" t="s">
        <v>6317</v>
      </c>
      <c r="K462" s="68" t="s">
        <v>1315</v>
      </c>
      <c r="L462" s="68" t="s">
        <v>1316</v>
      </c>
      <c r="M462" s="68" t="s">
        <v>544</v>
      </c>
      <c r="N462" s="68" t="s">
        <v>187</v>
      </c>
      <c r="O462" s="68" t="s">
        <v>7272</v>
      </c>
      <c r="P462" s="68" t="s">
        <v>1317</v>
      </c>
      <c r="Q462" s="68">
        <v>0</v>
      </c>
      <c r="R462" s="68">
        <v>93401</v>
      </c>
      <c r="S462" s="68" t="s">
        <v>7921</v>
      </c>
      <c r="T462" s="188">
        <v>37970</v>
      </c>
      <c r="U462" s="175">
        <v>6915</v>
      </c>
      <c r="V462" s="186">
        <v>47057717</v>
      </c>
      <c r="W462" s="186">
        <v>599427934</v>
      </c>
      <c r="X462" s="187">
        <v>44469</v>
      </c>
      <c r="Y462" s="80" t="s">
        <v>6489</v>
      </c>
      <c r="Z462" s="80" t="s">
        <v>6490</v>
      </c>
      <c r="AA462" s="175" t="s">
        <v>6535</v>
      </c>
    </row>
    <row r="463" spans="2:27" ht="15.75" customHeight="1" x14ac:dyDescent="0.2">
      <c r="B463" s="68" t="s">
        <v>7919</v>
      </c>
      <c r="C463" s="68">
        <v>721694003</v>
      </c>
      <c r="D463" s="68" t="s">
        <v>72</v>
      </c>
      <c r="E463" s="68" t="s">
        <v>1313</v>
      </c>
      <c r="F463" s="68" t="s">
        <v>7920</v>
      </c>
      <c r="G463" s="68" t="s">
        <v>1314</v>
      </c>
      <c r="H463" s="68" t="s">
        <v>6316</v>
      </c>
      <c r="I463" s="68" t="s">
        <v>1642</v>
      </c>
      <c r="J463" s="68" t="s">
        <v>6317</v>
      </c>
      <c r="K463" s="68" t="s">
        <v>1315</v>
      </c>
      <c r="L463" s="68" t="s">
        <v>1316</v>
      </c>
      <c r="M463" s="68" t="s">
        <v>544</v>
      </c>
      <c r="N463" s="68" t="s">
        <v>187</v>
      </c>
      <c r="O463" s="68" t="s">
        <v>7272</v>
      </c>
      <c r="P463" s="68" t="s">
        <v>1317</v>
      </c>
      <c r="Q463" s="68">
        <v>0</v>
      </c>
      <c r="R463" s="68">
        <v>93401</v>
      </c>
      <c r="S463" s="68" t="s">
        <v>7921</v>
      </c>
      <c r="T463" s="188">
        <v>37970</v>
      </c>
      <c r="U463" s="175">
        <v>6915</v>
      </c>
      <c r="V463" s="186">
        <v>10020750</v>
      </c>
      <c r="W463" s="186">
        <v>34070550</v>
      </c>
      <c r="X463" s="187">
        <v>44469</v>
      </c>
      <c r="Y463" s="80" t="s">
        <v>6489</v>
      </c>
      <c r="Z463" s="80" t="s">
        <v>6490</v>
      </c>
      <c r="AA463" s="175" t="s">
        <v>6495</v>
      </c>
    </row>
    <row r="464" spans="2:27" ht="15.75" customHeight="1" x14ac:dyDescent="0.2">
      <c r="B464" s="68" t="s">
        <v>7919</v>
      </c>
      <c r="C464" s="68">
        <v>721694003</v>
      </c>
      <c r="D464" s="68" t="s">
        <v>72</v>
      </c>
      <c r="E464" s="68" t="s">
        <v>1313</v>
      </c>
      <c r="F464" s="68" t="s">
        <v>7920</v>
      </c>
      <c r="G464" s="68" t="s">
        <v>1314</v>
      </c>
      <c r="H464" s="68" t="s">
        <v>6316</v>
      </c>
      <c r="I464" s="68" t="s">
        <v>1642</v>
      </c>
      <c r="J464" s="68" t="s">
        <v>6317</v>
      </c>
      <c r="K464" s="68" t="s">
        <v>1315</v>
      </c>
      <c r="L464" s="68" t="s">
        <v>1316</v>
      </c>
      <c r="M464" s="68" t="s">
        <v>544</v>
      </c>
      <c r="N464" s="68" t="s">
        <v>187</v>
      </c>
      <c r="O464" s="68" t="s">
        <v>7272</v>
      </c>
      <c r="P464" s="68" t="s">
        <v>1317</v>
      </c>
      <c r="Q464" s="68">
        <v>0</v>
      </c>
      <c r="R464" s="68">
        <v>93401</v>
      </c>
      <c r="S464" s="68" t="s">
        <v>7921</v>
      </c>
      <c r="T464" s="188">
        <v>37970</v>
      </c>
      <c r="U464" s="175">
        <v>6915</v>
      </c>
      <c r="V464" s="186">
        <v>10501746</v>
      </c>
      <c r="W464" s="186">
        <v>34551546</v>
      </c>
      <c r="X464" s="187">
        <v>44469</v>
      </c>
      <c r="Y464" s="80" t="s">
        <v>6489</v>
      </c>
      <c r="Z464" s="80" t="s">
        <v>6490</v>
      </c>
      <c r="AA464" s="175" t="s">
        <v>6506</v>
      </c>
    </row>
    <row r="465" spans="2:27" ht="15.75" customHeight="1" x14ac:dyDescent="0.2">
      <c r="B465" s="68" t="s">
        <v>7919</v>
      </c>
      <c r="C465" s="68">
        <v>721694003</v>
      </c>
      <c r="D465" s="68" t="s">
        <v>72</v>
      </c>
      <c r="E465" s="68" t="s">
        <v>1313</v>
      </c>
      <c r="F465" s="68" t="s">
        <v>7920</v>
      </c>
      <c r="G465" s="68" t="s">
        <v>1314</v>
      </c>
      <c r="H465" s="68" t="s">
        <v>6316</v>
      </c>
      <c r="I465" s="68" t="s">
        <v>1642</v>
      </c>
      <c r="J465" s="68" t="s">
        <v>6317</v>
      </c>
      <c r="K465" s="68" t="s">
        <v>1315</v>
      </c>
      <c r="L465" s="68" t="s">
        <v>1316</v>
      </c>
      <c r="M465" s="68" t="s">
        <v>544</v>
      </c>
      <c r="N465" s="68" t="s">
        <v>187</v>
      </c>
      <c r="O465" s="68" t="s">
        <v>7272</v>
      </c>
      <c r="P465" s="68" t="s">
        <v>1317</v>
      </c>
      <c r="Q465" s="68">
        <v>0</v>
      </c>
      <c r="R465" s="68">
        <v>93401</v>
      </c>
      <c r="S465" s="68" t="s">
        <v>7921</v>
      </c>
      <c r="T465" s="188">
        <v>37970</v>
      </c>
      <c r="U465" s="175">
        <v>6915</v>
      </c>
      <c r="V465" s="186">
        <v>0</v>
      </c>
      <c r="W465" s="186">
        <v>58841844</v>
      </c>
      <c r="X465" s="187">
        <v>44469</v>
      </c>
      <c r="Y465" s="80" t="s">
        <v>6489</v>
      </c>
      <c r="Z465" s="80" t="s">
        <v>6490</v>
      </c>
      <c r="AA465" s="175" t="s">
        <v>6538</v>
      </c>
    </row>
    <row r="466" spans="2:27" ht="15.75" customHeight="1" x14ac:dyDescent="0.2">
      <c r="B466" s="68" t="s">
        <v>7919</v>
      </c>
      <c r="C466" s="68">
        <v>721694003</v>
      </c>
      <c r="D466" s="68" t="s">
        <v>72</v>
      </c>
      <c r="E466" s="68" t="s">
        <v>1313</v>
      </c>
      <c r="F466" s="68" t="s">
        <v>7920</v>
      </c>
      <c r="G466" s="68" t="s">
        <v>1314</v>
      </c>
      <c r="H466" s="68" t="s">
        <v>6316</v>
      </c>
      <c r="I466" s="68" t="s">
        <v>1642</v>
      </c>
      <c r="J466" s="68" t="s">
        <v>6317</v>
      </c>
      <c r="K466" s="68" t="s">
        <v>1315</v>
      </c>
      <c r="L466" s="68" t="s">
        <v>1316</v>
      </c>
      <c r="M466" s="68" t="s">
        <v>544</v>
      </c>
      <c r="N466" s="68" t="s">
        <v>187</v>
      </c>
      <c r="O466" s="68" t="s">
        <v>7272</v>
      </c>
      <c r="P466" s="68" t="s">
        <v>1317</v>
      </c>
      <c r="Q466" s="68">
        <v>0</v>
      </c>
      <c r="R466" s="68">
        <v>93401</v>
      </c>
      <c r="S466" s="68" t="s">
        <v>7921</v>
      </c>
      <c r="T466" s="188">
        <v>37970</v>
      </c>
      <c r="U466" s="175">
        <v>6915</v>
      </c>
      <c r="V466" s="186">
        <v>0</v>
      </c>
      <c r="W466" s="186">
        <v>55314540</v>
      </c>
      <c r="X466" s="187">
        <v>44469</v>
      </c>
      <c r="Y466" s="80" t="s">
        <v>6489</v>
      </c>
      <c r="Z466" s="80" t="s">
        <v>6490</v>
      </c>
      <c r="AA466" s="175" t="s">
        <v>6540</v>
      </c>
    </row>
    <row r="467" spans="2:27" ht="15.75" customHeight="1" x14ac:dyDescent="0.2">
      <c r="B467" s="68" t="s">
        <v>7919</v>
      </c>
      <c r="C467" s="68">
        <v>721694003</v>
      </c>
      <c r="D467" s="68" t="s">
        <v>72</v>
      </c>
      <c r="E467" s="68" t="s">
        <v>1313</v>
      </c>
      <c r="F467" s="68" t="s">
        <v>7920</v>
      </c>
      <c r="G467" s="68" t="s">
        <v>1314</v>
      </c>
      <c r="H467" s="68" t="s">
        <v>6316</v>
      </c>
      <c r="I467" s="68" t="s">
        <v>1642</v>
      </c>
      <c r="J467" s="68" t="s">
        <v>6317</v>
      </c>
      <c r="K467" s="68" t="s">
        <v>1315</v>
      </c>
      <c r="L467" s="68" t="s">
        <v>1316</v>
      </c>
      <c r="M467" s="68" t="s">
        <v>544</v>
      </c>
      <c r="N467" s="68" t="s">
        <v>187</v>
      </c>
      <c r="O467" s="68" t="s">
        <v>7272</v>
      </c>
      <c r="P467" s="68" t="s">
        <v>1317</v>
      </c>
      <c r="Q467" s="68">
        <v>0</v>
      </c>
      <c r="R467" s="68">
        <v>93401</v>
      </c>
      <c r="S467" s="68" t="s">
        <v>7921</v>
      </c>
      <c r="T467" s="188">
        <v>37970</v>
      </c>
      <c r="U467" s="175">
        <v>6915</v>
      </c>
      <c r="V467" s="186">
        <v>26871963</v>
      </c>
      <c r="W467" s="186">
        <v>132091131</v>
      </c>
      <c r="X467" s="187">
        <v>44469</v>
      </c>
      <c r="Y467" s="80" t="s">
        <v>6489</v>
      </c>
      <c r="Z467" s="80" t="s">
        <v>6490</v>
      </c>
      <c r="AA467" s="175" t="s">
        <v>6497</v>
      </c>
    </row>
    <row r="468" spans="2:27" ht="15.75" customHeight="1" x14ac:dyDescent="0.2">
      <c r="B468" s="68" t="s">
        <v>7919</v>
      </c>
      <c r="C468" s="68">
        <v>721694003</v>
      </c>
      <c r="D468" s="68" t="s">
        <v>72</v>
      </c>
      <c r="E468" s="68" t="s">
        <v>1313</v>
      </c>
      <c r="F468" s="68" t="s">
        <v>7920</v>
      </c>
      <c r="G468" s="68" t="s">
        <v>1314</v>
      </c>
      <c r="H468" s="68" t="s">
        <v>6316</v>
      </c>
      <c r="I468" s="68" t="s">
        <v>1642</v>
      </c>
      <c r="J468" s="68" t="s">
        <v>6317</v>
      </c>
      <c r="K468" s="68" t="s">
        <v>1315</v>
      </c>
      <c r="L468" s="68" t="s">
        <v>1316</v>
      </c>
      <c r="M468" s="68" t="s">
        <v>544</v>
      </c>
      <c r="N468" s="68" t="s">
        <v>187</v>
      </c>
      <c r="O468" s="68" t="s">
        <v>7272</v>
      </c>
      <c r="P468" s="68" t="s">
        <v>1317</v>
      </c>
      <c r="Q468" s="68">
        <v>0</v>
      </c>
      <c r="R468" s="68">
        <v>93401</v>
      </c>
      <c r="S468" s="68" t="s">
        <v>7921</v>
      </c>
      <c r="T468" s="188">
        <v>37970</v>
      </c>
      <c r="U468" s="175">
        <v>6915</v>
      </c>
      <c r="V468" s="186">
        <v>12708984</v>
      </c>
      <c r="W468" s="186">
        <v>136197382</v>
      </c>
      <c r="X468" s="187">
        <v>44469</v>
      </c>
      <c r="Y468" s="80" t="s">
        <v>6489</v>
      </c>
      <c r="Z468" s="80" t="s">
        <v>6490</v>
      </c>
      <c r="AA468" s="175" t="s">
        <v>6508</v>
      </c>
    </row>
    <row r="469" spans="2:27" ht="15.75" customHeight="1" x14ac:dyDescent="0.2">
      <c r="B469" s="68" t="s">
        <v>7919</v>
      </c>
      <c r="C469" s="68">
        <v>721694003</v>
      </c>
      <c r="D469" s="68" t="s">
        <v>72</v>
      </c>
      <c r="E469" s="68" t="s">
        <v>1313</v>
      </c>
      <c r="F469" s="68" t="s">
        <v>7920</v>
      </c>
      <c r="G469" s="68" t="s">
        <v>1314</v>
      </c>
      <c r="H469" s="68" t="s">
        <v>6316</v>
      </c>
      <c r="I469" s="68" t="s">
        <v>1642</v>
      </c>
      <c r="J469" s="68" t="s">
        <v>6317</v>
      </c>
      <c r="K469" s="68" t="s">
        <v>1315</v>
      </c>
      <c r="L469" s="68" t="s">
        <v>1316</v>
      </c>
      <c r="M469" s="68" t="s">
        <v>544</v>
      </c>
      <c r="N469" s="68" t="s">
        <v>187</v>
      </c>
      <c r="O469" s="68" t="s">
        <v>7272</v>
      </c>
      <c r="P469" s="68" t="s">
        <v>1317</v>
      </c>
      <c r="Q469" s="68">
        <v>0</v>
      </c>
      <c r="R469" s="68">
        <v>93401</v>
      </c>
      <c r="S469" s="68" t="s">
        <v>7921</v>
      </c>
      <c r="T469" s="188">
        <v>37970</v>
      </c>
      <c r="U469" s="175">
        <v>6915</v>
      </c>
      <c r="V469" s="186">
        <v>25306971</v>
      </c>
      <c r="W469" s="186">
        <v>243035843</v>
      </c>
      <c r="X469" s="187">
        <v>44469</v>
      </c>
      <c r="Y469" s="80" t="s">
        <v>6489</v>
      </c>
      <c r="Z469" s="80" t="s">
        <v>6490</v>
      </c>
      <c r="AA469" s="175" t="s">
        <v>6649</v>
      </c>
    </row>
    <row r="470" spans="2:27" ht="15.75" customHeight="1" x14ac:dyDescent="0.2">
      <c r="B470" s="68" t="s">
        <v>7919</v>
      </c>
      <c r="C470" s="68">
        <v>721694003</v>
      </c>
      <c r="D470" s="68" t="s">
        <v>72</v>
      </c>
      <c r="E470" s="68" t="s">
        <v>1313</v>
      </c>
      <c r="F470" s="68" t="s">
        <v>7920</v>
      </c>
      <c r="G470" s="68" t="s">
        <v>1314</v>
      </c>
      <c r="H470" s="68" t="s">
        <v>6316</v>
      </c>
      <c r="I470" s="68" t="s">
        <v>1642</v>
      </c>
      <c r="J470" s="68" t="s">
        <v>6317</v>
      </c>
      <c r="K470" s="68" t="s">
        <v>1315</v>
      </c>
      <c r="L470" s="68" t="s">
        <v>1316</v>
      </c>
      <c r="M470" s="68" t="s">
        <v>544</v>
      </c>
      <c r="N470" s="68" t="s">
        <v>187</v>
      </c>
      <c r="O470" s="68" t="s">
        <v>7272</v>
      </c>
      <c r="P470" s="68" t="s">
        <v>1317</v>
      </c>
      <c r="Q470" s="68">
        <v>0</v>
      </c>
      <c r="R470" s="68">
        <v>93401</v>
      </c>
      <c r="S470" s="68" t="s">
        <v>7921</v>
      </c>
      <c r="T470" s="188">
        <v>37970</v>
      </c>
      <c r="U470" s="175">
        <v>6915</v>
      </c>
      <c r="V470" s="186">
        <v>0</v>
      </c>
      <c r="W470" s="186">
        <v>18901137</v>
      </c>
      <c r="X470" s="187">
        <v>44469</v>
      </c>
      <c r="Y470" s="80" t="s">
        <v>6489</v>
      </c>
      <c r="Z470" s="80" t="s">
        <v>6490</v>
      </c>
      <c r="AA470" s="175" t="s">
        <v>6545</v>
      </c>
    </row>
    <row r="471" spans="2:27" ht="15.75" customHeight="1" x14ac:dyDescent="0.2">
      <c r="B471" s="68" t="s">
        <v>7919</v>
      </c>
      <c r="C471" s="68">
        <v>721694003</v>
      </c>
      <c r="D471" s="68" t="s">
        <v>72</v>
      </c>
      <c r="E471" s="68" t="s">
        <v>1313</v>
      </c>
      <c r="F471" s="68" t="s">
        <v>7920</v>
      </c>
      <c r="G471" s="68" t="s">
        <v>1314</v>
      </c>
      <c r="H471" s="68" t="s">
        <v>6316</v>
      </c>
      <c r="I471" s="68" t="s">
        <v>1642</v>
      </c>
      <c r="J471" s="68" t="s">
        <v>6317</v>
      </c>
      <c r="K471" s="68" t="s">
        <v>1315</v>
      </c>
      <c r="L471" s="68" t="s">
        <v>1316</v>
      </c>
      <c r="M471" s="68" t="s">
        <v>544</v>
      </c>
      <c r="N471" s="68" t="s">
        <v>187</v>
      </c>
      <c r="O471" s="68" t="s">
        <v>7272</v>
      </c>
      <c r="P471" s="68" t="s">
        <v>1317</v>
      </c>
      <c r="Q471" s="68">
        <v>0</v>
      </c>
      <c r="R471" s="68">
        <v>93401</v>
      </c>
      <c r="S471" s="68" t="s">
        <v>7921</v>
      </c>
      <c r="T471" s="188">
        <v>37970</v>
      </c>
      <c r="U471" s="175">
        <v>6915</v>
      </c>
      <c r="V471" s="186">
        <v>22813674</v>
      </c>
      <c r="W471" s="186">
        <v>401905758</v>
      </c>
      <c r="X471" s="187">
        <v>44469</v>
      </c>
      <c r="Y471" s="80" t="s">
        <v>6489</v>
      </c>
      <c r="Z471" s="80" t="s">
        <v>6490</v>
      </c>
      <c r="AA471" s="175" t="s">
        <v>6498</v>
      </c>
    </row>
    <row r="472" spans="2:27" ht="15.75" customHeight="1" x14ac:dyDescent="0.2">
      <c r="B472" s="68" t="s">
        <v>7919</v>
      </c>
      <c r="C472" s="68">
        <v>721694003</v>
      </c>
      <c r="D472" s="68" t="s">
        <v>72</v>
      </c>
      <c r="E472" s="68" t="s">
        <v>1313</v>
      </c>
      <c r="F472" s="68" t="s">
        <v>7920</v>
      </c>
      <c r="G472" s="68" t="s">
        <v>1314</v>
      </c>
      <c r="H472" s="68" t="s">
        <v>6316</v>
      </c>
      <c r="I472" s="68" t="s">
        <v>1642</v>
      </c>
      <c r="J472" s="68" t="s">
        <v>6317</v>
      </c>
      <c r="K472" s="68" t="s">
        <v>1315</v>
      </c>
      <c r="L472" s="68" t="s">
        <v>1316</v>
      </c>
      <c r="M472" s="68" t="s">
        <v>544</v>
      </c>
      <c r="N472" s="68" t="s">
        <v>187</v>
      </c>
      <c r="O472" s="68" t="s">
        <v>7272</v>
      </c>
      <c r="P472" s="68" t="s">
        <v>1317</v>
      </c>
      <c r="Q472" s="68">
        <v>0</v>
      </c>
      <c r="R472" s="68">
        <v>93401</v>
      </c>
      <c r="S472" s="68" t="s">
        <v>7921</v>
      </c>
      <c r="T472" s="188">
        <v>37970</v>
      </c>
      <c r="U472" s="175">
        <v>6915</v>
      </c>
      <c r="V472" s="186">
        <v>32066400</v>
      </c>
      <c r="W472" s="186">
        <v>161774988</v>
      </c>
      <c r="X472" s="187">
        <v>44469</v>
      </c>
      <c r="Y472" s="80" t="s">
        <v>6489</v>
      </c>
      <c r="Z472" s="80" t="s">
        <v>6490</v>
      </c>
      <c r="AA472" s="175" t="s">
        <v>6546</v>
      </c>
    </row>
    <row r="473" spans="2:27" ht="15.75" customHeight="1" x14ac:dyDescent="0.2">
      <c r="B473" s="68" t="s">
        <v>7919</v>
      </c>
      <c r="C473" s="68">
        <v>721694003</v>
      </c>
      <c r="D473" s="68" t="s">
        <v>72</v>
      </c>
      <c r="E473" s="68" t="s">
        <v>1313</v>
      </c>
      <c r="F473" s="68" t="s">
        <v>7920</v>
      </c>
      <c r="G473" s="68" t="s">
        <v>1314</v>
      </c>
      <c r="H473" s="68" t="s">
        <v>6316</v>
      </c>
      <c r="I473" s="68" t="s">
        <v>1642</v>
      </c>
      <c r="J473" s="68" t="s">
        <v>6317</v>
      </c>
      <c r="K473" s="68" t="s">
        <v>1315</v>
      </c>
      <c r="L473" s="68" t="s">
        <v>1316</v>
      </c>
      <c r="M473" s="68" t="s">
        <v>544</v>
      </c>
      <c r="N473" s="68" t="s">
        <v>187</v>
      </c>
      <c r="O473" s="68" t="s">
        <v>7272</v>
      </c>
      <c r="P473" s="68" t="s">
        <v>1317</v>
      </c>
      <c r="Q473" s="68">
        <v>0</v>
      </c>
      <c r="R473" s="68">
        <v>93401</v>
      </c>
      <c r="S473" s="68" t="s">
        <v>7921</v>
      </c>
      <c r="T473" s="188">
        <v>37970</v>
      </c>
      <c r="U473" s="175">
        <v>6915</v>
      </c>
      <c r="V473" s="186">
        <v>50023584</v>
      </c>
      <c r="W473" s="186">
        <v>453111496</v>
      </c>
      <c r="X473" s="187">
        <v>44469</v>
      </c>
      <c r="Y473" s="80" t="s">
        <v>6489</v>
      </c>
      <c r="Z473" s="80" t="s">
        <v>6490</v>
      </c>
      <c r="AA473" s="175" t="s">
        <v>7475</v>
      </c>
    </row>
    <row r="474" spans="2:27" ht="15.75" customHeight="1" x14ac:dyDescent="0.2">
      <c r="B474" s="68" t="s">
        <v>7749</v>
      </c>
      <c r="C474" s="68">
        <v>725129009</v>
      </c>
      <c r="D474" s="68" t="s">
        <v>72</v>
      </c>
      <c r="E474" s="68" t="s">
        <v>787</v>
      </c>
      <c r="F474" s="68" t="s">
        <v>7750</v>
      </c>
      <c r="G474" s="68" t="s">
        <v>788</v>
      </c>
      <c r="H474" s="68" t="s">
        <v>7751</v>
      </c>
      <c r="I474" s="68" t="s">
        <v>123</v>
      </c>
      <c r="J474" s="68" t="s">
        <v>7752</v>
      </c>
      <c r="K474" s="68" t="s">
        <v>789</v>
      </c>
      <c r="L474" s="68" t="s">
        <v>790</v>
      </c>
      <c r="M474" s="68" t="s">
        <v>5345</v>
      </c>
      <c r="N474" s="68" t="s">
        <v>551</v>
      </c>
      <c r="O474" s="68" t="s">
        <v>5408</v>
      </c>
      <c r="P474" s="68" t="s">
        <v>5409</v>
      </c>
      <c r="Q474" s="68">
        <v>0</v>
      </c>
      <c r="R474" s="68" t="s">
        <v>368</v>
      </c>
      <c r="S474" s="68" t="s">
        <v>7753</v>
      </c>
      <c r="T474" s="188">
        <v>37970</v>
      </c>
      <c r="U474" s="175">
        <v>6926</v>
      </c>
      <c r="V474" s="186">
        <v>0</v>
      </c>
      <c r="W474" s="186">
        <v>30340676</v>
      </c>
      <c r="X474" s="187">
        <v>44469</v>
      </c>
      <c r="Y474" s="80" t="s">
        <v>6489</v>
      </c>
      <c r="Z474" s="80" t="s">
        <v>6490</v>
      </c>
      <c r="AA474" s="175" t="s">
        <v>6599</v>
      </c>
    </row>
    <row r="475" spans="2:27" ht="15.75" customHeight="1" x14ac:dyDescent="0.2">
      <c r="B475" s="68" t="s">
        <v>7749</v>
      </c>
      <c r="C475" s="68">
        <v>725129009</v>
      </c>
      <c r="D475" s="68" t="s">
        <v>72</v>
      </c>
      <c r="E475" s="68" t="s">
        <v>787</v>
      </c>
      <c r="F475" s="68" t="s">
        <v>7750</v>
      </c>
      <c r="G475" s="68" t="s">
        <v>788</v>
      </c>
      <c r="H475" s="68" t="s">
        <v>7751</v>
      </c>
      <c r="I475" s="68" t="s">
        <v>123</v>
      </c>
      <c r="J475" s="68" t="s">
        <v>7752</v>
      </c>
      <c r="K475" s="68" t="s">
        <v>789</v>
      </c>
      <c r="L475" s="68" t="s">
        <v>790</v>
      </c>
      <c r="M475" s="68" t="s">
        <v>5345</v>
      </c>
      <c r="N475" s="68" t="s">
        <v>551</v>
      </c>
      <c r="O475" s="68" t="s">
        <v>5408</v>
      </c>
      <c r="P475" s="68" t="s">
        <v>5409</v>
      </c>
      <c r="Q475" s="68">
        <v>0</v>
      </c>
      <c r="R475" s="68" t="s">
        <v>368</v>
      </c>
      <c r="S475" s="68" t="s">
        <v>7753</v>
      </c>
      <c r="T475" s="188">
        <v>37970</v>
      </c>
      <c r="U475" s="175">
        <v>6926</v>
      </c>
      <c r="V475" s="186">
        <v>19631705</v>
      </c>
      <c r="W475" s="186">
        <v>313515251</v>
      </c>
      <c r="X475" s="187">
        <v>44469</v>
      </c>
      <c r="Y475" s="80" t="s">
        <v>6489</v>
      </c>
      <c r="Z475" s="80" t="s">
        <v>6490</v>
      </c>
      <c r="AA475" s="175" t="s">
        <v>6508</v>
      </c>
    </row>
    <row r="476" spans="2:27" ht="15.75" customHeight="1" x14ac:dyDescent="0.2">
      <c r="B476" s="68" t="s">
        <v>8604</v>
      </c>
      <c r="C476" s="68">
        <v>728623004</v>
      </c>
      <c r="D476" s="68" t="s">
        <v>3697</v>
      </c>
      <c r="E476" s="68" t="s">
        <v>3781</v>
      </c>
      <c r="F476" s="68" t="s">
        <v>8605</v>
      </c>
      <c r="G476" s="68" t="s">
        <v>3780</v>
      </c>
      <c r="H476" s="68" t="s">
        <v>6354</v>
      </c>
      <c r="I476" s="68" t="s">
        <v>1433</v>
      </c>
      <c r="J476" s="68" t="s">
        <v>6347</v>
      </c>
      <c r="K476" s="68" t="s">
        <v>3782</v>
      </c>
      <c r="L476" s="68" t="s">
        <v>3783</v>
      </c>
      <c r="M476" s="68" t="s">
        <v>544</v>
      </c>
      <c r="N476" s="68" t="s">
        <v>3353</v>
      </c>
      <c r="O476" s="68" t="s">
        <v>3784</v>
      </c>
      <c r="P476" s="68">
        <v>0</v>
      </c>
      <c r="Q476" s="68">
        <v>0</v>
      </c>
      <c r="R476" s="68" t="s">
        <v>368</v>
      </c>
      <c r="S476" s="68" t="s">
        <v>8606</v>
      </c>
      <c r="T476" s="188">
        <v>37970</v>
      </c>
      <c r="U476" s="175">
        <v>6931</v>
      </c>
      <c r="V476" s="186">
        <v>13937850</v>
      </c>
      <c r="W476" s="186">
        <v>100395584</v>
      </c>
      <c r="X476" s="187">
        <v>44469</v>
      </c>
      <c r="Y476" s="80" t="s">
        <v>6489</v>
      </c>
      <c r="Z476" s="80" t="s">
        <v>6490</v>
      </c>
      <c r="AA476" s="175" t="s">
        <v>6540</v>
      </c>
    </row>
    <row r="477" spans="2:27" ht="15.75" customHeight="1" x14ac:dyDescent="0.2">
      <c r="B477" s="68" t="s">
        <v>7643</v>
      </c>
      <c r="C477" s="68">
        <v>712782005</v>
      </c>
      <c r="D477" s="68" t="s">
        <v>72</v>
      </c>
      <c r="E477" s="68" t="s">
        <v>480</v>
      </c>
      <c r="F477" s="68" t="s">
        <v>7644</v>
      </c>
      <c r="G477" s="68" t="s">
        <v>481</v>
      </c>
      <c r="H477" s="68" t="s">
        <v>7645</v>
      </c>
      <c r="I477" s="68" t="s">
        <v>482</v>
      </c>
      <c r="J477" s="68" t="s">
        <v>5911</v>
      </c>
      <c r="K477" s="68" t="s">
        <v>5912</v>
      </c>
      <c r="L477" s="68" t="s">
        <v>5913</v>
      </c>
      <c r="M477" s="68" t="s">
        <v>5342</v>
      </c>
      <c r="N477" s="68" t="s">
        <v>485</v>
      </c>
      <c r="O477" s="68" t="s">
        <v>484</v>
      </c>
      <c r="P477" s="68" t="s">
        <v>483</v>
      </c>
      <c r="Q477" s="68">
        <v>0</v>
      </c>
      <c r="R477" s="68" t="s">
        <v>368</v>
      </c>
      <c r="S477" s="68" t="s">
        <v>7646</v>
      </c>
      <c r="T477" s="188">
        <v>37970</v>
      </c>
      <c r="U477" s="175">
        <v>6934</v>
      </c>
      <c r="V477" s="186">
        <v>25809035</v>
      </c>
      <c r="W477" s="186">
        <v>277699567</v>
      </c>
      <c r="X477" s="187">
        <v>44469</v>
      </c>
      <c r="Y477" s="80" t="s">
        <v>6489</v>
      </c>
      <c r="Z477" s="80" t="s">
        <v>6490</v>
      </c>
      <c r="AA477" s="175" t="s">
        <v>6519</v>
      </c>
    </row>
    <row r="478" spans="2:27" ht="15.75" customHeight="1" x14ac:dyDescent="0.2">
      <c r="B478" s="68" t="s">
        <v>7818</v>
      </c>
      <c r="C478" s="68">
        <v>725984006</v>
      </c>
      <c r="D478" s="68" t="s">
        <v>49</v>
      </c>
      <c r="E478" s="68" t="s">
        <v>972</v>
      </c>
      <c r="F478" s="68" t="s">
        <v>7819</v>
      </c>
      <c r="G478" s="68" t="s">
        <v>973</v>
      </c>
      <c r="H478" s="68" t="s">
        <v>7820</v>
      </c>
      <c r="I478" s="68" t="s">
        <v>969</v>
      </c>
      <c r="J478" s="68" t="s">
        <v>7821</v>
      </c>
      <c r="K478" s="68" t="s">
        <v>8938</v>
      </c>
      <c r="L478" s="68" t="s">
        <v>974</v>
      </c>
      <c r="M478" s="68" t="s">
        <v>47</v>
      </c>
      <c r="N478" s="68" t="s">
        <v>583</v>
      </c>
      <c r="O478" s="68" t="s">
        <v>7823</v>
      </c>
      <c r="P478" s="68" t="s">
        <v>7824</v>
      </c>
      <c r="Q478" s="68">
        <v>0</v>
      </c>
      <c r="R478" s="68">
        <v>93401</v>
      </c>
      <c r="S478" s="68" t="s">
        <v>5962</v>
      </c>
      <c r="T478" s="188">
        <v>37970</v>
      </c>
      <c r="U478" s="175">
        <v>6935</v>
      </c>
      <c r="V478" s="186">
        <v>76773168</v>
      </c>
      <c r="W478" s="186">
        <v>325239712</v>
      </c>
      <c r="X478" s="187">
        <v>44469</v>
      </c>
      <c r="Y478" s="80" t="s">
        <v>6489</v>
      </c>
      <c r="Z478" s="80" t="s">
        <v>6490</v>
      </c>
      <c r="AA478" s="175" t="s">
        <v>7480</v>
      </c>
    </row>
    <row r="479" spans="2:27" ht="15.75" customHeight="1" x14ac:dyDescent="0.2">
      <c r="B479" s="68" t="s">
        <v>7970</v>
      </c>
      <c r="C479" s="68">
        <v>712800003</v>
      </c>
      <c r="D479" s="68" t="s">
        <v>1375</v>
      </c>
      <c r="E479" s="68" t="s">
        <v>1538</v>
      </c>
      <c r="F479" s="68" t="s">
        <v>7971</v>
      </c>
      <c r="G479" s="68" t="s">
        <v>1539</v>
      </c>
      <c r="H479" s="68" t="s">
        <v>7972</v>
      </c>
      <c r="I479" s="68" t="s">
        <v>1540</v>
      </c>
      <c r="J479" s="68" t="s">
        <v>7973</v>
      </c>
      <c r="K479" s="68" t="s">
        <v>1541</v>
      </c>
      <c r="L479" s="68" t="s">
        <v>1543</v>
      </c>
      <c r="M479" s="68" t="s">
        <v>47</v>
      </c>
      <c r="N479" s="68" t="s">
        <v>739</v>
      </c>
      <c r="O479" s="68" t="s">
        <v>7974</v>
      </c>
      <c r="P479" s="68" t="s">
        <v>1542</v>
      </c>
      <c r="Q479" s="68">
        <v>0</v>
      </c>
      <c r="R479" s="68" t="s">
        <v>45</v>
      </c>
      <c r="S479" s="68" t="s">
        <v>7975</v>
      </c>
      <c r="T479" s="188">
        <v>37970</v>
      </c>
      <c r="U479" s="175">
        <v>6938</v>
      </c>
      <c r="V479" s="186">
        <v>4499640</v>
      </c>
      <c r="W479" s="186">
        <v>43066538</v>
      </c>
      <c r="X479" s="187">
        <v>44469</v>
      </c>
      <c r="Y479" s="80" t="s">
        <v>6489</v>
      </c>
      <c r="Z479" s="80" t="s">
        <v>6490</v>
      </c>
      <c r="AA479" s="175" t="s">
        <v>70</v>
      </c>
    </row>
    <row r="480" spans="2:27" ht="15.75" customHeight="1" x14ac:dyDescent="0.2">
      <c r="B480" s="68" t="s">
        <v>7874</v>
      </c>
      <c r="C480" s="68">
        <v>726079005</v>
      </c>
      <c r="D480" s="68" t="s">
        <v>49</v>
      </c>
      <c r="E480" s="68" t="s">
        <v>1195</v>
      </c>
      <c r="F480" s="68" t="s">
        <v>7875</v>
      </c>
      <c r="G480" s="68" t="s">
        <v>1196</v>
      </c>
      <c r="H480" s="68" t="s">
        <v>5742</v>
      </c>
      <c r="I480" s="68" t="s">
        <v>1197</v>
      </c>
      <c r="J480" s="68" t="s">
        <v>6351</v>
      </c>
      <c r="K480" s="68" t="s">
        <v>5494</v>
      </c>
      <c r="L480" s="68" t="s">
        <v>1198</v>
      </c>
      <c r="M480" s="68" t="s">
        <v>309</v>
      </c>
      <c r="N480" s="68" t="s">
        <v>1200</v>
      </c>
      <c r="O480" s="68" t="s">
        <v>1199</v>
      </c>
      <c r="P480" s="68" t="s">
        <v>7876</v>
      </c>
      <c r="Q480" s="68">
        <v>0</v>
      </c>
      <c r="R480" s="68" t="s">
        <v>45</v>
      </c>
      <c r="S480" s="68" t="s">
        <v>7877</v>
      </c>
      <c r="T480" s="188">
        <v>37970</v>
      </c>
      <c r="U480" s="175">
        <v>6943</v>
      </c>
      <c r="V480" s="186">
        <v>32351790</v>
      </c>
      <c r="W480" s="186">
        <v>300564547</v>
      </c>
      <c r="X480" s="187">
        <v>44469</v>
      </c>
      <c r="Y480" s="80" t="s">
        <v>6489</v>
      </c>
      <c r="Z480" s="80" t="s">
        <v>6490</v>
      </c>
      <c r="AA480" s="175" t="s">
        <v>7477</v>
      </c>
    </row>
    <row r="481" spans="2:27" ht="15.75" customHeight="1" x14ac:dyDescent="0.2">
      <c r="B481" s="68" t="s">
        <v>7874</v>
      </c>
      <c r="C481" s="68">
        <v>726079005</v>
      </c>
      <c r="D481" s="68" t="s">
        <v>49</v>
      </c>
      <c r="E481" s="68" t="s">
        <v>1195</v>
      </c>
      <c r="F481" s="68" t="s">
        <v>7875</v>
      </c>
      <c r="G481" s="68" t="s">
        <v>1196</v>
      </c>
      <c r="H481" s="68" t="s">
        <v>5742</v>
      </c>
      <c r="I481" s="68" t="s">
        <v>1197</v>
      </c>
      <c r="J481" s="68" t="s">
        <v>6351</v>
      </c>
      <c r="K481" s="68" t="s">
        <v>5494</v>
      </c>
      <c r="L481" s="68" t="s">
        <v>1198</v>
      </c>
      <c r="M481" s="68" t="s">
        <v>309</v>
      </c>
      <c r="N481" s="68" t="s">
        <v>1200</v>
      </c>
      <c r="O481" s="68" t="s">
        <v>1199</v>
      </c>
      <c r="P481" s="68" t="s">
        <v>7876</v>
      </c>
      <c r="Q481" s="68">
        <v>0</v>
      </c>
      <c r="R481" s="68" t="s">
        <v>45</v>
      </c>
      <c r="S481" s="68" t="s">
        <v>7877</v>
      </c>
      <c r="T481" s="188">
        <v>37970</v>
      </c>
      <c r="U481" s="175">
        <v>6943</v>
      </c>
      <c r="V481" s="186">
        <v>3139663</v>
      </c>
      <c r="W481" s="186">
        <v>13487283</v>
      </c>
      <c r="X481" s="187">
        <v>44469</v>
      </c>
      <c r="Y481" s="80" t="s">
        <v>6489</v>
      </c>
      <c r="Z481" s="80" t="s">
        <v>6490</v>
      </c>
      <c r="AA481" s="175" t="s">
        <v>6518</v>
      </c>
    </row>
    <row r="482" spans="2:27" ht="15.75" customHeight="1" x14ac:dyDescent="0.2">
      <c r="B482" s="68" t="s">
        <v>7874</v>
      </c>
      <c r="C482" s="68">
        <v>726079005</v>
      </c>
      <c r="D482" s="68" t="s">
        <v>49</v>
      </c>
      <c r="E482" s="68" t="s">
        <v>1195</v>
      </c>
      <c r="F482" s="68" t="s">
        <v>7875</v>
      </c>
      <c r="G482" s="68" t="s">
        <v>1196</v>
      </c>
      <c r="H482" s="68" t="s">
        <v>5742</v>
      </c>
      <c r="I482" s="68" t="s">
        <v>1197</v>
      </c>
      <c r="J482" s="68" t="s">
        <v>6351</v>
      </c>
      <c r="K482" s="68" t="s">
        <v>5494</v>
      </c>
      <c r="L482" s="68" t="s">
        <v>1198</v>
      </c>
      <c r="M482" s="68" t="s">
        <v>309</v>
      </c>
      <c r="N482" s="68" t="s">
        <v>1200</v>
      </c>
      <c r="O482" s="68" t="s">
        <v>1199</v>
      </c>
      <c r="P482" s="68" t="s">
        <v>7876</v>
      </c>
      <c r="Q482" s="68">
        <v>0</v>
      </c>
      <c r="R482" s="68" t="s">
        <v>45</v>
      </c>
      <c r="S482" s="68" t="s">
        <v>7877</v>
      </c>
      <c r="T482" s="188">
        <v>37970</v>
      </c>
      <c r="U482" s="175">
        <v>6943</v>
      </c>
      <c r="V482" s="186">
        <v>27724356</v>
      </c>
      <c r="W482" s="186">
        <v>239045403</v>
      </c>
      <c r="X482" s="187">
        <v>44469</v>
      </c>
      <c r="Y482" s="80" t="s">
        <v>6489</v>
      </c>
      <c r="Z482" s="80" t="s">
        <v>6490</v>
      </c>
      <c r="AA482" s="175" t="s">
        <v>148</v>
      </c>
    </row>
    <row r="483" spans="2:27" ht="15.75" customHeight="1" x14ac:dyDescent="0.2">
      <c r="B483" s="68" t="s">
        <v>7874</v>
      </c>
      <c r="C483" s="68">
        <v>726079005</v>
      </c>
      <c r="D483" s="68" t="s">
        <v>49</v>
      </c>
      <c r="E483" s="68" t="s">
        <v>1195</v>
      </c>
      <c r="F483" s="68" t="s">
        <v>7875</v>
      </c>
      <c r="G483" s="68" t="s">
        <v>1196</v>
      </c>
      <c r="H483" s="68" t="s">
        <v>5742</v>
      </c>
      <c r="I483" s="68" t="s">
        <v>1197</v>
      </c>
      <c r="J483" s="68" t="s">
        <v>6351</v>
      </c>
      <c r="K483" s="68" t="s">
        <v>5494</v>
      </c>
      <c r="L483" s="68" t="s">
        <v>1198</v>
      </c>
      <c r="M483" s="68" t="s">
        <v>309</v>
      </c>
      <c r="N483" s="68" t="s">
        <v>1200</v>
      </c>
      <c r="O483" s="68" t="s">
        <v>1199</v>
      </c>
      <c r="P483" s="68" t="s">
        <v>7876</v>
      </c>
      <c r="Q483" s="68">
        <v>0</v>
      </c>
      <c r="R483" s="68" t="s">
        <v>45</v>
      </c>
      <c r="S483" s="68" t="s">
        <v>7877</v>
      </c>
      <c r="T483" s="188">
        <v>37970</v>
      </c>
      <c r="U483" s="175">
        <v>6943</v>
      </c>
      <c r="V483" s="186">
        <v>33448462</v>
      </c>
      <c r="W483" s="186">
        <v>266191552</v>
      </c>
      <c r="X483" s="187">
        <v>44469</v>
      </c>
      <c r="Y483" s="80" t="s">
        <v>6489</v>
      </c>
      <c r="Z483" s="80" t="s">
        <v>6490</v>
      </c>
      <c r="AA483" s="175" t="s">
        <v>6511</v>
      </c>
    </row>
    <row r="484" spans="2:27" ht="15.75" customHeight="1" x14ac:dyDescent="0.2">
      <c r="B484" s="68" t="s">
        <v>7874</v>
      </c>
      <c r="C484" s="68">
        <v>726079005</v>
      </c>
      <c r="D484" s="68" t="s">
        <v>49</v>
      </c>
      <c r="E484" s="68" t="s">
        <v>1195</v>
      </c>
      <c r="F484" s="68" t="s">
        <v>7875</v>
      </c>
      <c r="G484" s="68" t="s">
        <v>1196</v>
      </c>
      <c r="H484" s="68" t="s">
        <v>5742</v>
      </c>
      <c r="I484" s="68" t="s">
        <v>1197</v>
      </c>
      <c r="J484" s="68" t="s">
        <v>6351</v>
      </c>
      <c r="K484" s="68" t="s">
        <v>5494</v>
      </c>
      <c r="L484" s="68" t="s">
        <v>1198</v>
      </c>
      <c r="M484" s="68" t="s">
        <v>309</v>
      </c>
      <c r="N484" s="68" t="s">
        <v>1200</v>
      </c>
      <c r="O484" s="68" t="s">
        <v>1199</v>
      </c>
      <c r="P484" s="68" t="s">
        <v>7876</v>
      </c>
      <c r="Q484" s="68">
        <v>0</v>
      </c>
      <c r="R484" s="68" t="s">
        <v>45</v>
      </c>
      <c r="S484" s="68" t="s">
        <v>7877</v>
      </c>
      <c r="T484" s="188">
        <v>37970</v>
      </c>
      <c r="U484" s="175">
        <v>6943</v>
      </c>
      <c r="V484" s="186">
        <v>35671284</v>
      </c>
      <c r="W484" s="186">
        <v>278990061</v>
      </c>
      <c r="X484" s="187">
        <v>44469</v>
      </c>
      <c r="Y484" s="80" t="s">
        <v>6489</v>
      </c>
      <c r="Z484" s="80" t="s">
        <v>6490</v>
      </c>
      <c r="AA484" s="175" t="s">
        <v>6502</v>
      </c>
    </row>
    <row r="485" spans="2:27" ht="15.75" customHeight="1" x14ac:dyDescent="0.2">
      <c r="B485" s="68" t="s">
        <v>7874</v>
      </c>
      <c r="C485" s="68">
        <v>726079005</v>
      </c>
      <c r="D485" s="68" t="s">
        <v>49</v>
      </c>
      <c r="E485" s="68" t="s">
        <v>1195</v>
      </c>
      <c r="F485" s="68" t="s">
        <v>7875</v>
      </c>
      <c r="G485" s="68" t="s">
        <v>1196</v>
      </c>
      <c r="H485" s="68" t="s">
        <v>5742</v>
      </c>
      <c r="I485" s="68" t="s">
        <v>1197</v>
      </c>
      <c r="J485" s="68" t="s">
        <v>6351</v>
      </c>
      <c r="K485" s="68" t="s">
        <v>5494</v>
      </c>
      <c r="L485" s="68" t="s">
        <v>1198</v>
      </c>
      <c r="M485" s="68" t="s">
        <v>309</v>
      </c>
      <c r="N485" s="68" t="s">
        <v>1200</v>
      </c>
      <c r="O485" s="68" t="s">
        <v>1199</v>
      </c>
      <c r="P485" s="68" t="s">
        <v>7876</v>
      </c>
      <c r="Q485" s="68">
        <v>0</v>
      </c>
      <c r="R485" s="68" t="s">
        <v>45</v>
      </c>
      <c r="S485" s="68" t="s">
        <v>7877</v>
      </c>
      <c r="T485" s="188">
        <v>37970</v>
      </c>
      <c r="U485" s="175">
        <v>6943</v>
      </c>
      <c r="V485" s="186">
        <v>26526604</v>
      </c>
      <c r="W485" s="186">
        <v>248301933</v>
      </c>
      <c r="X485" s="187">
        <v>44469</v>
      </c>
      <c r="Y485" s="80" t="s">
        <v>6489</v>
      </c>
      <c r="Z485" s="80" t="s">
        <v>6490</v>
      </c>
      <c r="AA485" s="175" t="s">
        <v>6542</v>
      </c>
    </row>
    <row r="486" spans="2:27" ht="15.75" customHeight="1" x14ac:dyDescent="0.2">
      <c r="B486" s="68" t="s">
        <v>7874</v>
      </c>
      <c r="C486" s="68">
        <v>726079005</v>
      </c>
      <c r="D486" s="68" t="s">
        <v>49</v>
      </c>
      <c r="E486" s="68" t="s">
        <v>1195</v>
      </c>
      <c r="F486" s="68" t="s">
        <v>7875</v>
      </c>
      <c r="G486" s="68" t="s">
        <v>1196</v>
      </c>
      <c r="H486" s="68" t="s">
        <v>5742</v>
      </c>
      <c r="I486" s="68" t="s">
        <v>1197</v>
      </c>
      <c r="J486" s="68" t="s">
        <v>6351</v>
      </c>
      <c r="K486" s="68" t="s">
        <v>5494</v>
      </c>
      <c r="L486" s="68" t="s">
        <v>1198</v>
      </c>
      <c r="M486" s="68" t="s">
        <v>309</v>
      </c>
      <c r="N486" s="68" t="s">
        <v>1200</v>
      </c>
      <c r="O486" s="68" t="s">
        <v>1199</v>
      </c>
      <c r="P486" s="68" t="s">
        <v>7876</v>
      </c>
      <c r="Q486" s="68">
        <v>0</v>
      </c>
      <c r="R486" s="68" t="s">
        <v>45</v>
      </c>
      <c r="S486" s="68" t="s">
        <v>7877</v>
      </c>
      <c r="T486" s="188">
        <v>37970</v>
      </c>
      <c r="U486" s="175">
        <v>6943</v>
      </c>
      <c r="V486" s="186">
        <v>50974559</v>
      </c>
      <c r="W486" s="186">
        <v>489908874</v>
      </c>
      <c r="X486" s="187">
        <v>44469</v>
      </c>
      <c r="Y486" s="80" t="s">
        <v>6489</v>
      </c>
      <c r="Z486" s="80" t="s">
        <v>6490</v>
      </c>
      <c r="AA486" s="175" t="s">
        <v>6637</v>
      </c>
    </row>
    <row r="487" spans="2:27" ht="15.75" customHeight="1" x14ac:dyDescent="0.2">
      <c r="B487" s="68" t="s">
        <v>8860</v>
      </c>
      <c r="C487" s="68">
        <v>653716907</v>
      </c>
      <c r="D487" s="68" t="s">
        <v>5047</v>
      </c>
      <c r="E487" s="68" t="s">
        <v>140</v>
      </c>
      <c r="F487" s="68" t="s">
        <v>1476</v>
      </c>
      <c r="G487" s="68" t="s">
        <v>5004</v>
      </c>
      <c r="H487" s="68" t="s">
        <v>28</v>
      </c>
      <c r="I487" s="68">
        <v>0</v>
      </c>
      <c r="J487" s="68">
        <v>0</v>
      </c>
      <c r="K487" s="68" t="s">
        <v>5048</v>
      </c>
      <c r="L487" s="68" t="s">
        <v>5049</v>
      </c>
      <c r="M487" s="68" t="s">
        <v>544</v>
      </c>
      <c r="N487" s="68" t="s">
        <v>3150</v>
      </c>
      <c r="O487" s="68" t="s">
        <v>6338</v>
      </c>
      <c r="P487" s="68" t="s">
        <v>6339</v>
      </c>
      <c r="Q487" s="68">
        <v>0</v>
      </c>
      <c r="R487" s="68" t="s">
        <v>230</v>
      </c>
      <c r="S487" s="68" t="s">
        <v>6365</v>
      </c>
      <c r="T487" s="188">
        <v>37970</v>
      </c>
      <c r="U487" s="175">
        <v>6945</v>
      </c>
      <c r="V487" s="186">
        <v>0</v>
      </c>
      <c r="W487" s="186">
        <v>14817780</v>
      </c>
      <c r="X487" s="187">
        <v>44469</v>
      </c>
      <c r="Y487" s="80" t="s">
        <v>6489</v>
      </c>
      <c r="Z487" s="80" t="s">
        <v>6490</v>
      </c>
      <c r="AA487" s="175" t="s">
        <v>6650</v>
      </c>
    </row>
    <row r="488" spans="2:27" ht="15.75" customHeight="1" x14ac:dyDescent="0.2">
      <c r="B488" s="68" t="s">
        <v>8794</v>
      </c>
      <c r="C488" s="68">
        <v>728857005</v>
      </c>
      <c r="D488" s="68" t="s">
        <v>49</v>
      </c>
      <c r="E488" s="68" t="s">
        <v>4851</v>
      </c>
      <c r="F488" s="68" t="s">
        <v>8795</v>
      </c>
      <c r="G488" s="68" t="s">
        <v>4742</v>
      </c>
      <c r="H488" s="68" t="s">
        <v>8796</v>
      </c>
      <c r="I488" s="68" t="s">
        <v>4852</v>
      </c>
      <c r="J488" s="68" t="s">
        <v>8797</v>
      </c>
      <c r="K488" s="68" t="s">
        <v>4853</v>
      </c>
      <c r="L488" s="68" t="s">
        <v>6234</v>
      </c>
      <c r="M488" s="68" t="s">
        <v>544</v>
      </c>
      <c r="N488" s="68" t="s">
        <v>3201</v>
      </c>
      <c r="O488" s="68" t="s">
        <v>6235</v>
      </c>
      <c r="P488" s="68" t="s">
        <v>5725</v>
      </c>
      <c r="Q488" s="68">
        <v>0</v>
      </c>
      <c r="R488" s="68" t="s">
        <v>45</v>
      </c>
      <c r="S488" s="68" t="s">
        <v>8798</v>
      </c>
      <c r="T488" s="188">
        <v>37970</v>
      </c>
      <c r="U488" s="175">
        <v>6950</v>
      </c>
      <c r="V488" s="186">
        <v>77088660</v>
      </c>
      <c r="W488" s="186">
        <v>304757514</v>
      </c>
      <c r="X488" s="187">
        <v>44469</v>
      </c>
      <c r="Y488" s="80" t="s">
        <v>6489</v>
      </c>
      <c r="Z488" s="80" t="s">
        <v>6490</v>
      </c>
      <c r="AA488" s="175" t="s">
        <v>6616</v>
      </c>
    </row>
    <row r="489" spans="2:27" ht="15.75" customHeight="1" x14ac:dyDescent="0.2">
      <c r="B489" s="68" t="s">
        <v>8794</v>
      </c>
      <c r="C489" s="68">
        <v>728857005</v>
      </c>
      <c r="D489" s="68" t="s">
        <v>49</v>
      </c>
      <c r="E489" s="68" t="s">
        <v>4851</v>
      </c>
      <c r="F489" s="68" t="s">
        <v>8795</v>
      </c>
      <c r="G489" s="68" t="s">
        <v>4742</v>
      </c>
      <c r="H489" s="68" t="s">
        <v>8796</v>
      </c>
      <c r="I489" s="68" t="s">
        <v>4852</v>
      </c>
      <c r="J489" s="68" t="s">
        <v>8797</v>
      </c>
      <c r="K489" s="68" t="s">
        <v>4853</v>
      </c>
      <c r="L489" s="68" t="s">
        <v>6234</v>
      </c>
      <c r="M489" s="68" t="s">
        <v>544</v>
      </c>
      <c r="N489" s="68" t="s">
        <v>3201</v>
      </c>
      <c r="O489" s="68" t="s">
        <v>6235</v>
      </c>
      <c r="P489" s="68" t="s">
        <v>5725</v>
      </c>
      <c r="Q489" s="68">
        <v>0</v>
      </c>
      <c r="R489" s="68" t="s">
        <v>45</v>
      </c>
      <c r="S489" s="68" t="s">
        <v>8798</v>
      </c>
      <c r="T489" s="188">
        <v>37970</v>
      </c>
      <c r="U489" s="175">
        <v>6950</v>
      </c>
      <c r="V489" s="186">
        <v>2568760</v>
      </c>
      <c r="W489" s="186">
        <v>24531658</v>
      </c>
      <c r="X489" s="187">
        <v>44469</v>
      </c>
      <c r="Y489" s="80" t="s">
        <v>6489</v>
      </c>
      <c r="Z489" s="80" t="s">
        <v>6490</v>
      </c>
      <c r="AA489" s="175" t="s">
        <v>6506</v>
      </c>
    </row>
    <row r="490" spans="2:27" ht="15.75" customHeight="1" x14ac:dyDescent="0.2">
      <c r="B490" s="68" t="s">
        <v>8794</v>
      </c>
      <c r="C490" s="68">
        <v>728857005</v>
      </c>
      <c r="D490" s="68" t="s">
        <v>49</v>
      </c>
      <c r="E490" s="68" t="s">
        <v>4851</v>
      </c>
      <c r="F490" s="68" t="s">
        <v>8795</v>
      </c>
      <c r="G490" s="68" t="s">
        <v>4742</v>
      </c>
      <c r="H490" s="68" t="s">
        <v>8796</v>
      </c>
      <c r="I490" s="68" t="s">
        <v>4852</v>
      </c>
      <c r="J490" s="68" t="s">
        <v>8797</v>
      </c>
      <c r="K490" s="68" t="s">
        <v>4853</v>
      </c>
      <c r="L490" s="68" t="s">
        <v>6234</v>
      </c>
      <c r="M490" s="68" t="s">
        <v>544</v>
      </c>
      <c r="N490" s="68" t="s">
        <v>3201</v>
      </c>
      <c r="O490" s="68" t="s">
        <v>6235</v>
      </c>
      <c r="P490" s="68" t="s">
        <v>5725</v>
      </c>
      <c r="Q490" s="68">
        <v>0</v>
      </c>
      <c r="R490" s="68" t="s">
        <v>45</v>
      </c>
      <c r="S490" s="68" t="s">
        <v>8798</v>
      </c>
      <c r="T490" s="188">
        <v>37970</v>
      </c>
      <c r="U490" s="175">
        <v>6950</v>
      </c>
      <c r="V490" s="186">
        <v>68037660</v>
      </c>
      <c r="W490" s="186">
        <v>589856026</v>
      </c>
      <c r="X490" s="187">
        <v>44469</v>
      </c>
      <c r="Y490" s="80" t="s">
        <v>6489</v>
      </c>
      <c r="Z490" s="80" t="s">
        <v>6490</v>
      </c>
      <c r="AA490" s="175" t="s">
        <v>6498</v>
      </c>
    </row>
    <row r="491" spans="2:27" ht="15.75" customHeight="1" x14ac:dyDescent="0.2">
      <c r="B491" s="68" t="s">
        <v>8794</v>
      </c>
      <c r="C491" s="68">
        <v>728857005</v>
      </c>
      <c r="D491" s="68" t="s">
        <v>49</v>
      </c>
      <c r="E491" s="68" t="s">
        <v>4851</v>
      </c>
      <c r="F491" s="68" t="s">
        <v>8795</v>
      </c>
      <c r="G491" s="68" t="s">
        <v>4742</v>
      </c>
      <c r="H491" s="68" t="s">
        <v>8796</v>
      </c>
      <c r="I491" s="68" t="s">
        <v>4852</v>
      </c>
      <c r="J491" s="68" t="s">
        <v>8797</v>
      </c>
      <c r="K491" s="68" t="s">
        <v>4853</v>
      </c>
      <c r="L491" s="68" t="s">
        <v>6234</v>
      </c>
      <c r="M491" s="68" t="s">
        <v>544</v>
      </c>
      <c r="N491" s="68" t="s">
        <v>3201</v>
      </c>
      <c r="O491" s="68" t="s">
        <v>6235</v>
      </c>
      <c r="P491" s="68" t="s">
        <v>5725</v>
      </c>
      <c r="Q491" s="68">
        <v>0</v>
      </c>
      <c r="R491" s="68" t="s">
        <v>45</v>
      </c>
      <c r="S491" s="68" t="s">
        <v>8798</v>
      </c>
      <c r="T491" s="188">
        <v>37970</v>
      </c>
      <c r="U491" s="175">
        <v>6950</v>
      </c>
      <c r="V491" s="186">
        <v>42384540</v>
      </c>
      <c r="W491" s="186">
        <v>337318731</v>
      </c>
      <c r="X491" s="187">
        <v>44469</v>
      </c>
      <c r="Y491" s="80" t="s">
        <v>6489</v>
      </c>
      <c r="Z491" s="80" t="s">
        <v>6490</v>
      </c>
      <c r="AA491" s="175" t="s">
        <v>6546</v>
      </c>
    </row>
    <row r="492" spans="2:27" ht="15.75" customHeight="1" x14ac:dyDescent="0.2">
      <c r="B492" s="68" t="s">
        <v>8794</v>
      </c>
      <c r="C492" s="68">
        <v>728857005</v>
      </c>
      <c r="D492" s="68" t="s">
        <v>49</v>
      </c>
      <c r="E492" s="68" t="s">
        <v>4851</v>
      </c>
      <c r="F492" s="68" t="s">
        <v>8795</v>
      </c>
      <c r="G492" s="68" t="s">
        <v>4742</v>
      </c>
      <c r="H492" s="68" t="s">
        <v>8796</v>
      </c>
      <c r="I492" s="68" t="s">
        <v>4852</v>
      </c>
      <c r="J492" s="68" t="s">
        <v>8797</v>
      </c>
      <c r="K492" s="68" t="s">
        <v>4853</v>
      </c>
      <c r="L492" s="68" t="s">
        <v>6234</v>
      </c>
      <c r="M492" s="68" t="s">
        <v>544</v>
      </c>
      <c r="N492" s="68" t="s">
        <v>3201</v>
      </c>
      <c r="O492" s="68" t="s">
        <v>6235</v>
      </c>
      <c r="P492" s="68" t="s">
        <v>5725</v>
      </c>
      <c r="Q492" s="68">
        <v>0</v>
      </c>
      <c r="R492" s="68" t="s">
        <v>45</v>
      </c>
      <c r="S492" s="68" t="s">
        <v>8798</v>
      </c>
      <c r="T492" s="188">
        <v>37970</v>
      </c>
      <c r="U492" s="175">
        <v>6950</v>
      </c>
      <c r="V492" s="186">
        <v>6092616</v>
      </c>
      <c r="W492" s="186">
        <v>57879852</v>
      </c>
      <c r="X492" s="187">
        <v>44469</v>
      </c>
      <c r="Y492" s="80" t="s">
        <v>6489</v>
      </c>
      <c r="Z492" s="80" t="s">
        <v>6490</v>
      </c>
      <c r="AA492" s="175" t="s">
        <v>7475</v>
      </c>
    </row>
    <row r="493" spans="2:27" ht="15.75" customHeight="1" x14ac:dyDescent="0.2">
      <c r="B493" s="68" t="s">
        <v>8237</v>
      </c>
      <c r="C493" s="68">
        <v>727783008</v>
      </c>
      <c r="D493" s="68" t="s">
        <v>2322</v>
      </c>
      <c r="E493" s="68" t="s">
        <v>2323</v>
      </c>
      <c r="F493" s="68" t="s">
        <v>8238</v>
      </c>
      <c r="G493" s="68" t="s">
        <v>2324</v>
      </c>
      <c r="H493" s="68" t="s">
        <v>7321</v>
      </c>
      <c r="I493" s="68" t="s">
        <v>2325</v>
      </c>
      <c r="J493" s="68" t="s">
        <v>7322</v>
      </c>
      <c r="K493" s="68" t="s">
        <v>7323</v>
      </c>
      <c r="L493" s="68" t="s">
        <v>2326</v>
      </c>
      <c r="M493" s="68" t="s">
        <v>47</v>
      </c>
      <c r="N493" s="68" t="s">
        <v>2327</v>
      </c>
      <c r="O493" s="68">
        <v>0</v>
      </c>
      <c r="P493" s="68" t="s">
        <v>5601</v>
      </c>
      <c r="Q493" s="68">
        <v>0</v>
      </c>
      <c r="R493" s="68">
        <v>93401</v>
      </c>
      <c r="S493" s="68" t="s">
        <v>7324</v>
      </c>
      <c r="T493" s="188">
        <v>37970</v>
      </c>
      <c r="U493" s="175">
        <v>6959</v>
      </c>
      <c r="V493" s="186">
        <v>0</v>
      </c>
      <c r="W493" s="186">
        <v>157361144</v>
      </c>
      <c r="X493" s="187">
        <v>44469</v>
      </c>
      <c r="Y493" s="80" t="s">
        <v>6489</v>
      </c>
      <c r="Z493" s="80" t="s">
        <v>6490</v>
      </c>
      <c r="AA493" s="175" t="s">
        <v>65</v>
      </c>
    </row>
    <row r="494" spans="2:27" ht="15.75" customHeight="1" x14ac:dyDescent="0.2">
      <c r="B494" s="68" t="s">
        <v>8237</v>
      </c>
      <c r="C494" s="68">
        <v>727783008</v>
      </c>
      <c r="D494" s="68" t="s">
        <v>2322</v>
      </c>
      <c r="E494" s="68" t="s">
        <v>2323</v>
      </c>
      <c r="F494" s="68" t="s">
        <v>8238</v>
      </c>
      <c r="G494" s="68" t="s">
        <v>2324</v>
      </c>
      <c r="H494" s="68" t="s">
        <v>7321</v>
      </c>
      <c r="I494" s="68" t="s">
        <v>2325</v>
      </c>
      <c r="J494" s="68" t="s">
        <v>7322</v>
      </c>
      <c r="K494" s="68" t="s">
        <v>7323</v>
      </c>
      <c r="L494" s="68" t="s">
        <v>2326</v>
      </c>
      <c r="M494" s="68" t="s">
        <v>47</v>
      </c>
      <c r="N494" s="68" t="s">
        <v>2327</v>
      </c>
      <c r="O494" s="68">
        <v>0</v>
      </c>
      <c r="P494" s="68" t="s">
        <v>5601</v>
      </c>
      <c r="Q494" s="68">
        <v>0</v>
      </c>
      <c r="R494" s="68">
        <v>93401</v>
      </c>
      <c r="S494" s="68" t="s">
        <v>7324</v>
      </c>
      <c r="T494" s="188">
        <v>37970</v>
      </c>
      <c r="U494" s="175">
        <v>6959</v>
      </c>
      <c r="V494" s="186">
        <v>24544162</v>
      </c>
      <c r="W494" s="186">
        <v>181391846</v>
      </c>
      <c r="X494" s="187">
        <v>44469</v>
      </c>
      <c r="Y494" s="80" t="s">
        <v>6489</v>
      </c>
      <c r="Z494" s="80" t="s">
        <v>6490</v>
      </c>
      <c r="AA494" s="175" t="s">
        <v>5595</v>
      </c>
    </row>
    <row r="495" spans="2:27" ht="15.75" customHeight="1" x14ac:dyDescent="0.2">
      <c r="B495" s="68" t="s">
        <v>7807</v>
      </c>
      <c r="C495" s="68">
        <v>720434008</v>
      </c>
      <c r="D495" s="68" t="s">
        <v>72</v>
      </c>
      <c r="E495" s="68" t="s">
        <v>963</v>
      </c>
      <c r="F495" s="68" t="s">
        <v>7808</v>
      </c>
      <c r="G495" s="68" t="s">
        <v>964</v>
      </c>
      <c r="H495" s="68" t="s">
        <v>7809</v>
      </c>
      <c r="I495" s="68" t="s">
        <v>965</v>
      </c>
      <c r="J495" s="68" t="s">
        <v>5937</v>
      </c>
      <c r="K495" s="68" t="s">
        <v>6045</v>
      </c>
      <c r="L495" s="68" t="s">
        <v>7810</v>
      </c>
      <c r="M495" s="68" t="s">
        <v>5346</v>
      </c>
      <c r="N495" s="68" t="s">
        <v>7811</v>
      </c>
      <c r="O495" s="68">
        <v>956984100</v>
      </c>
      <c r="P495" s="68" t="s">
        <v>7812</v>
      </c>
      <c r="Q495" s="68">
        <v>0</v>
      </c>
      <c r="R495" s="68">
        <v>93401</v>
      </c>
      <c r="S495" s="68" t="s">
        <v>7813</v>
      </c>
      <c r="T495" s="188">
        <v>37970</v>
      </c>
      <c r="U495" s="175">
        <v>6968</v>
      </c>
      <c r="V495" s="186">
        <v>21405874</v>
      </c>
      <c r="W495" s="186">
        <v>180265171</v>
      </c>
      <c r="X495" s="187">
        <v>44469</v>
      </c>
      <c r="Y495" s="80" t="s">
        <v>6489</v>
      </c>
      <c r="Z495" s="80" t="s">
        <v>6490</v>
      </c>
      <c r="AA495" s="175" t="s">
        <v>6651</v>
      </c>
    </row>
    <row r="496" spans="2:27" ht="15.75" customHeight="1" x14ac:dyDescent="0.2">
      <c r="B496" s="68" t="s">
        <v>5145</v>
      </c>
      <c r="C496" s="68">
        <v>722703006</v>
      </c>
      <c r="D496" s="68" t="s">
        <v>72</v>
      </c>
      <c r="E496" s="68" t="s">
        <v>5146</v>
      </c>
      <c r="F496" s="68" t="s">
        <v>8885</v>
      </c>
      <c r="G496" s="68" t="s">
        <v>5147</v>
      </c>
      <c r="H496" s="68" t="s">
        <v>5700</v>
      </c>
      <c r="I496" s="68" t="s">
        <v>4751</v>
      </c>
      <c r="J496" s="68" t="s">
        <v>5701</v>
      </c>
      <c r="K496" s="68" t="s">
        <v>5148</v>
      </c>
      <c r="L496" s="68" t="s">
        <v>5149</v>
      </c>
      <c r="M496" s="68" t="s">
        <v>544</v>
      </c>
      <c r="N496" s="68" t="s">
        <v>1166</v>
      </c>
      <c r="O496" s="68" t="s">
        <v>8886</v>
      </c>
      <c r="P496" s="68" t="s">
        <v>5150</v>
      </c>
      <c r="Q496" s="68">
        <v>0</v>
      </c>
      <c r="R496" s="68" t="s">
        <v>5151</v>
      </c>
      <c r="S496" s="68" t="s">
        <v>8887</v>
      </c>
      <c r="T496" s="188">
        <v>37970</v>
      </c>
      <c r="U496" s="175">
        <v>6969</v>
      </c>
      <c r="V496" s="186">
        <v>19508785</v>
      </c>
      <c r="W496" s="186">
        <v>172907621</v>
      </c>
      <c r="X496" s="187">
        <v>44469</v>
      </c>
      <c r="Y496" s="80" t="s">
        <v>6489</v>
      </c>
      <c r="Z496" s="80" t="s">
        <v>6490</v>
      </c>
      <c r="AA496" s="175" t="s">
        <v>6495</v>
      </c>
    </row>
    <row r="497" spans="2:27" ht="15.75" customHeight="1" x14ac:dyDescent="0.2">
      <c r="B497" s="68" t="s">
        <v>7629</v>
      </c>
      <c r="C497" s="68">
        <v>735534009</v>
      </c>
      <c r="D497" s="68" t="s">
        <v>72</v>
      </c>
      <c r="E497" s="68" t="s">
        <v>441</v>
      </c>
      <c r="F497" s="68" t="s">
        <v>7630</v>
      </c>
      <c r="G497" s="68" t="s">
        <v>442</v>
      </c>
      <c r="H497" s="68" t="s">
        <v>7631</v>
      </c>
      <c r="I497" s="68" t="s">
        <v>443</v>
      </c>
      <c r="J497" s="68" t="s">
        <v>6204</v>
      </c>
      <c r="K497" s="68" t="s">
        <v>5325</v>
      </c>
      <c r="L497" s="68" t="s">
        <v>7632</v>
      </c>
      <c r="M497" s="68" t="s">
        <v>48</v>
      </c>
      <c r="N497" s="68" t="s">
        <v>5326</v>
      </c>
      <c r="O497" s="68" t="s">
        <v>7633</v>
      </c>
      <c r="P497" s="68" t="s">
        <v>7634</v>
      </c>
      <c r="Q497" s="68">
        <v>0</v>
      </c>
      <c r="R497" s="68" t="s">
        <v>368</v>
      </c>
      <c r="S497" s="68" t="s">
        <v>7635</v>
      </c>
      <c r="T497" s="188">
        <v>37970</v>
      </c>
      <c r="U497" s="175">
        <v>6971</v>
      </c>
      <c r="V497" s="186">
        <v>7812306</v>
      </c>
      <c r="W497" s="186">
        <v>78565251</v>
      </c>
      <c r="X497" s="187">
        <v>44469</v>
      </c>
      <c r="Y497" s="80" t="s">
        <v>6489</v>
      </c>
      <c r="Z497" s="80" t="s">
        <v>6490</v>
      </c>
      <c r="AA497" s="175" t="s">
        <v>6614</v>
      </c>
    </row>
    <row r="498" spans="2:27" ht="15.75" customHeight="1" x14ac:dyDescent="0.2">
      <c r="B498" s="68" t="s">
        <v>7629</v>
      </c>
      <c r="C498" s="68">
        <v>735534009</v>
      </c>
      <c r="D498" s="68" t="s">
        <v>72</v>
      </c>
      <c r="E498" s="68" t="s">
        <v>441</v>
      </c>
      <c r="F498" s="68" t="s">
        <v>7630</v>
      </c>
      <c r="G498" s="68" t="s">
        <v>442</v>
      </c>
      <c r="H498" s="68" t="s">
        <v>7631</v>
      </c>
      <c r="I498" s="68" t="s">
        <v>443</v>
      </c>
      <c r="J498" s="68" t="s">
        <v>6204</v>
      </c>
      <c r="K498" s="68" t="s">
        <v>5325</v>
      </c>
      <c r="L498" s="68" t="s">
        <v>7632</v>
      </c>
      <c r="M498" s="68" t="s">
        <v>48</v>
      </c>
      <c r="N498" s="68" t="s">
        <v>5326</v>
      </c>
      <c r="O498" s="68" t="s">
        <v>7633</v>
      </c>
      <c r="P498" s="68" t="s">
        <v>7634</v>
      </c>
      <c r="Q498" s="68">
        <v>0</v>
      </c>
      <c r="R498" s="68" t="s">
        <v>368</v>
      </c>
      <c r="S498" s="68" t="s">
        <v>7635</v>
      </c>
      <c r="T498" s="188">
        <v>37970</v>
      </c>
      <c r="U498" s="175">
        <v>6971</v>
      </c>
      <c r="V498" s="186">
        <v>365557</v>
      </c>
      <c r="W498" s="186">
        <v>65617444</v>
      </c>
      <c r="X498" s="187">
        <v>44469</v>
      </c>
      <c r="Y498" s="80" t="s">
        <v>6489</v>
      </c>
      <c r="Z498" s="80" t="s">
        <v>6490</v>
      </c>
      <c r="AA498" s="175" t="s">
        <v>6652</v>
      </c>
    </row>
    <row r="499" spans="2:27" ht="15.75" customHeight="1" x14ac:dyDescent="0.2">
      <c r="B499" s="68" t="s">
        <v>7629</v>
      </c>
      <c r="C499" s="68">
        <v>735534009</v>
      </c>
      <c r="D499" s="68" t="s">
        <v>72</v>
      </c>
      <c r="E499" s="68" t="s">
        <v>441</v>
      </c>
      <c r="F499" s="68" t="s">
        <v>7630</v>
      </c>
      <c r="G499" s="68" t="s">
        <v>442</v>
      </c>
      <c r="H499" s="68" t="s">
        <v>7631</v>
      </c>
      <c r="I499" s="68" t="s">
        <v>443</v>
      </c>
      <c r="J499" s="68" t="s">
        <v>6204</v>
      </c>
      <c r="K499" s="68" t="s">
        <v>5325</v>
      </c>
      <c r="L499" s="68" t="s">
        <v>7632</v>
      </c>
      <c r="M499" s="68" t="s">
        <v>48</v>
      </c>
      <c r="N499" s="68" t="s">
        <v>5326</v>
      </c>
      <c r="O499" s="68" t="s">
        <v>7633</v>
      </c>
      <c r="P499" s="68" t="s">
        <v>7634</v>
      </c>
      <c r="Q499" s="68">
        <v>0</v>
      </c>
      <c r="R499" s="68" t="s">
        <v>368</v>
      </c>
      <c r="S499" s="68" t="s">
        <v>7635</v>
      </c>
      <c r="T499" s="188">
        <v>37970</v>
      </c>
      <c r="U499" s="175">
        <v>6971</v>
      </c>
      <c r="V499" s="186">
        <v>8578796</v>
      </c>
      <c r="W499" s="186">
        <v>89060264</v>
      </c>
      <c r="X499" s="187">
        <v>44469</v>
      </c>
      <c r="Y499" s="80" t="s">
        <v>6489</v>
      </c>
      <c r="Z499" s="80" t="s">
        <v>6490</v>
      </c>
      <c r="AA499" s="175" t="s">
        <v>6653</v>
      </c>
    </row>
    <row r="500" spans="2:27" ht="15.75" customHeight="1" x14ac:dyDescent="0.2">
      <c r="B500" s="68" t="s">
        <v>7629</v>
      </c>
      <c r="C500" s="68">
        <v>735534009</v>
      </c>
      <c r="D500" s="68" t="s">
        <v>72</v>
      </c>
      <c r="E500" s="68" t="s">
        <v>441</v>
      </c>
      <c r="F500" s="68" t="s">
        <v>7630</v>
      </c>
      <c r="G500" s="68" t="s">
        <v>442</v>
      </c>
      <c r="H500" s="68" t="s">
        <v>7631</v>
      </c>
      <c r="I500" s="68" t="s">
        <v>443</v>
      </c>
      <c r="J500" s="68" t="s">
        <v>6204</v>
      </c>
      <c r="K500" s="68" t="s">
        <v>5325</v>
      </c>
      <c r="L500" s="68" t="s">
        <v>7632</v>
      </c>
      <c r="M500" s="68" t="s">
        <v>48</v>
      </c>
      <c r="N500" s="68" t="s">
        <v>5326</v>
      </c>
      <c r="O500" s="68" t="s">
        <v>7633</v>
      </c>
      <c r="P500" s="68" t="s">
        <v>7634</v>
      </c>
      <c r="Q500" s="68">
        <v>0</v>
      </c>
      <c r="R500" s="68" t="s">
        <v>368</v>
      </c>
      <c r="S500" s="68" t="s">
        <v>7635</v>
      </c>
      <c r="T500" s="188">
        <v>37970</v>
      </c>
      <c r="U500" s="175">
        <v>6971</v>
      </c>
      <c r="V500" s="186">
        <v>32606822</v>
      </c>
      <c r="W500" s="186">
        <v>237501441</v>
      </c>
      <c r="X500" s="187">
        <v>44469</v>
      </c>
      <c r="Y500" s="80" t="s">
        <v>6489</v>
      </c>
      <c r="Z500" s="80" t="s">
        <v>6490</v>
      </c>
      <c r="AA500" s="175" t="s">
        <v>6654</v>
      </c>
    </row>
    <row r="501" spans="2:27" ht="15.75" customHeight="1" x14ac:dyDescent="0.2">
      <c r="B501" s="68" t="s">
        <v>7629</v>
      </c>
      <c r="C501" s="68">
        <v>735534009</v>
      </c>
      <c r="D501" s="68" t="s">
        <v>72</v>
      </c>
      <c r="E501" s="68" t="s">
        <v>441</v>
      </c>
      <c r="F501" s="68" t="s">
        <v>7630</v>
      </c>
      <c r="G501" s="68" t="s">
        <v>442</v>
      </c>
      <c r="H501" s="68" t="s">
        <v>7631</v>
      </c>
      <c r="I501" s="68" t="s">
        <v>443</v>
      </c>
      <c r="J501" s="68" t="s">
        <v>6204</v>
      </c>
      <c r="K501" s="68" t="s">
        <v>5325</v>
      </c>
      <c r="L501" s="68" t="s">
        <v>7632</v>
      </c>
      <c r="M501" s="68" t="s">
        <v>48</v>
      </c>
      <c r="N501" s="68" t="s">
        <v>5326</v>
      </c>
      <c r="O501" s="68" t="s">
        <v>7633</v>
      </c>
      <c r="P501" s="68" t="s">
        <v>7634</v>
      </c>
      <c r="Q501" s="68">
        <v>0</v>
      </c>
      <c r="R501" s="68" t="s">
        <v>368</v>
      </c>
      <c r="S501" s="68" t="s">
        <v>7635</v>
      </c>
      <c r="T501" s="188">
        <v>37970</v>
      </c>
      <c r="U501" s="175">
        <v>6971</v>
      </c>
      <c r="V501" s="186">
        <v>26819695</v>
      </c>
      <c r="W501" s="186">
        <v>157673180</v>
      </c>
      <c r="X501" s="187">
        <v>44469</v>
      </c>
      <c r="Y501" s="80" t="s">
        <v>6489</v>
      </c>
      <c r="Z501" s="80" t="s">
        <v>6490</v>
      </c>
      <c r="AA501" s="175" t="s">
        <v>181</v>
      </c>
    </row>
    <row r="502" spans="2:27" ht="15.75" customHeight="1" x14ac:dyDescent="0.2">
      <c r="B502" s="68" t="s">
        <v>7629</v>
      </c>
      <c r="C502" s="68">
        <v>735534009</v>
      </c>
      <c r="D502" s="68" t="s">
        <v>72</v>
      </c>
      <c r="E502" s="68" t="s">
        <v>441</v>
      </c>
      <c r="F502" s="68" t="s">
        <v>7630</v>
      </c>
      <c r="G502" s="68" t="s">
        <v>442</v>
      </c>
      <c r="H502" s="68" t="s">
        <v>7631</v>
      </c>
      <c r="I502" s="68" t="s">
        <v>443</v>
      </c>
      <c r="J502" s="68" t="s">
        <v>6204</v>
      </c>
      <c r="K502" s="68" t="s">
        <v>5325</v>
      </c>
      <c r="L502" s="68" t="s">
        <v>7632</v>
      </c>
      <c r="M502" s="68" t="s">
        <v>48</v>
      </c>
      <c r="N502" s="68" t="s">
        <v>5326</v>
      </c>
      <c r="O502" s="68" t="s">
        <v>7633</v>
      </c>
      <c r="P502" s="68" t="s">
        <v>7634</v>
      </c>
      <c r="Q502" s="68">
        <v>0</v>
      </c>
      <c r="R502" s="68" t="s">
        <v>368</v>
      </c>
      <c r="S502" s="68" t="s">
        <v>7635</v>
      </c>
      <c r="T502" s="188">
        <v>37970</v>
      </c>
      <c r="U502" s="175">
        <v>6971</v>
      </c>
      <c r="V502" s="186">
        <v>63769880</v>
      </c>
      <c r="W502" s="186">
        <v>509703268</v>
      </c>
      <c r="X502" s="187">
        <v>44469</v>
      </c>
      <c r="Y502" s="80" t="s">
        <v>6489</v>
      </c>
      <c r="Z502" s="80" t="s">
        <v>6490</v>
      </c>
      <c r="AA502" s="175" t="s">
        <v>6594</v>
      </c>
    </row>
    <row r="503" spans="2:27" ht="15.75" customHeight="1" x14ac:dyDescent="0.2">
      <c r="B503" s="68" t="s">
        <v>7903</v>
      </c>
      <c r="C503" s="68">
        <v>732420002</v>
      </c>
      <c r="D503" s="68" t="s">
        <v>72</v>
      </c>
      <c r="E503" s="68" t="s">
        <v>1255</v>
      </c>
      <c r="F503" s="68" t="s">
        <v>5718</v>
      </c>
      <c r="G503" s="68" t="s">
        <v>1256</v>
      </c>
      <c r="H503" s="68" t="s">
        <v>1257</v>
      </c>
      <c r="I503" s="68" t="s">
        <v>1062</v>
      </c>
      <c r="J503" s="68" t="s">
        <v>5719</v>
      </c>
      <c r="K503" s="68" t="s">
        <v>6774</v>
      </c>
      <c r="L503" s="68" t="s">
        <v>5999</v>
      </c>
      <c r="M503" s="68" t="s">
        <v>47</v>
      </c>
      <c r="N503" s="68" t="s">
        <v>1260</v>
      </c>
      <c r="O503" s="68" t="s">
        <v>1259</v>
      </c>
      <c r="P503" s="68" t="s">
        <v>1258</v>
      </c>
      <c r="Q503" s="68">
        <v>0</v>
      </c>
      <c r="R503" s="68">
        <v>93401</v>
      </c>
      <c r="S503" s="68" t="s">
        <v>6000</v>
      </c>
      <c r="T503" s="188">
        <v>37970</v>
      </c>
      <c r="U503" s="175">
        <v>6972</v>
      </c>
      <c r="V503" s="186">
        <v>0</v>
      </c>
      <c r="W503" s="186">
        <v>310320</v>
      </c>
      <c r="X503" s="187">
        <v>44469</v>
      </c>
      <c r="Y503" s="80" t="s">
        <v>6489</v>
      </c>
      <c r="Z503" s="80" t="s">
        <v>6490</v>
      </c>
      <c r="AA503" s="175" t="s">
        <v>7478</v>
      </c>
    </row>
    <row r="504" spans="2:27" ht="15.75" customHeight="1" x14ac:dyDescent="0.2">
      <c r="B504" s="68" t="s">
        <v>7903</v>
      </c>
      <c r="C504" s="68">
        <v>732420002</v>
      </c>
      <c r="D504" s="68" t="s">
        <v>72</v>
      </c>
      <c r="E504" s="68" t="s">
        <v>1255</v>
      </c>
      <c r="F504" s="68" t="s">
        <v>5718</v>
      </c>
      <c r="G504" s="68" t="s">
        <v>1256</v>
      </c>
      <c r="H504" s="68" t="s">
        <v>1257</v>
      </c>
      <c r="I504" s="68" t="s">
        <v>1062</v>
      </c>
      <c r="J504" s="68" t="s">
        <v>5719</v>
      </c>
      <c r="K504" s="68" t="s">
        <v>6774</v>
      </c>
      <c r="L504" s="68" t="s">
        <v>5999</v>
      </c>
      <c r="M504" s="68" t="s">
        <v>47</v>
      </c>
      <c r="N504" s="68" t="s">
        <v>1260</v>
      </c>
      <c r="O504" s="68" t="s">
        <v>1259</v>
      </c>
      <c r="P504" s="68" t="s">
        <v>1258</v>
      </c>
      <c r="Q504" s="68">
        <v>0</v>
      </c>
      <c r="R504" s="68">
        <v>93401</v>
      </c>
      <c r="S504" s="68" t="s">
        <v>6000</v>
      </c>
      <c r="T504" s="188">
        <v>37970</v>
      </c>
      <c r="U504" s="175">
        <v>6972</v>
      </c>
      <c r="V504" s="186">
        <v>0</v>
      </c>
      <c r="W504" s="186">
        <v>49108140</v>
      </c>
      <c r="X504" s="187">
        <v>44469</v>
      </c>
      <c r="Y504" s="80" t="s">
        <v>6489</v>
      </c>
      <c r="Z504" s="80" t="s">
        <v>6490</v>
      </c>
      <c r="AA504" s="175" t="s">
        <v>6575</v>
      </c>
    </row>
    <row r="505" spans="2:27" ht="15.75" customHeight="1" x14ac:dyDescent="0.2">
      <c r="B505" s="68" t="s">
        <v>7903</v>
      </c>
      <c r="C505" s="68">
        <v>732420002</v>
      </c>
      <c r="D505" s="68" t="s">
        <v>72</v>
      </c>
      <c r="E505" s="68" t="s">
        <v>1255</v>
      </c>
      <c r="F505" s="68" t="s">
        <v>5718</v>
      </c>
      <c r="G505" s="68" t="s">
        <v>1256</v>
      </c>
      <c r="H505" s="68" t="s">
        <v>1257</v>
      </c>
      <c r="I505" s="68" t="s">
        <v>1062</v>
      </c>
      <c r="J505" s="68" t="s">
        <v>5719</v>
      </c>
      <c r="K505" s="68" t="s">
        <v>6774</v>
      </c>
      <c r="L505" s="68" t="s">
        <v>5999</v>
      </c>
      <c r="M505" s="68" t="s">
        <v>47</v>
      </c>
      <c r="N505" s="68" t="s">
        <v>1260</v>
      </c>
      <c r="O505" s="68" t="s">
        <v>1259</v>
      </c>
      <c r="P505" s="68" t="s">
        <v>1258</v>
      </c>
      <c r="Q505" s="68">
        <v>0</v>
      </c>
      <c r="R505" s="68">
        <v>93401</v>
      </c>
      <c r="S505" s="68" t="s">
        <v>6000</v>
      </c>
      <c r="T505" s="188">
        <v>37970</v>
      </c>
      <c r="U505" s="175">
        <v>6972</v>
      </c>
      <c r="V505" s="186">
        <v>7075296</v>
      </c>
      <c r="W505" s="186">
        <v>56602352</v>
      </c>
      <c r="X505" s="187">
        <v>44469</v>
      </c>
      <c r="Y505" s="80" t="s">
        <v>6489</v>
      </c>
      <c r="Z505" s="80" t="s">
        <v>6490</v>
      </c>
      <c r="AA505" s="175" t="s">
        <v>181</v>
      </c>
    </row>
    <row r="506" spans="2:27" ht="15.75" customHeight="1" x14ac:dyDescent="0.2">
      <c r="B506" s="68" t="s">
        <v>7783</v>
      </c>
      <c r="C506" s="68">
        <v>727581006</v>
      </c>
      <c r="D506" s="68" t="s">
        <v>72</v>
      </c>
      <c r="E506" s="68" t="s">
        <v>875</v>
      </c>
      <c r="F506" s="68" t="s">
        <v>7784</v>
      </c>
      <c r="G506" s="68" t="s">
        <v>876</v>
      </c>
      <c r="H506" s="68" t="s">
        <v>7785</v>
      </c>
      <c r="I506" s="68" t="s">
        <v>877</v>
      </c>
      <c r="J506" s="68" t="s">
        <v>5706</v>
      </c>
      <c r="K506" s="68" t="s">
        <v>5707</v>
      </c>
      <c r="L506" s="68" t="s">
        <v>5929</v>
      </c>
      <c r="M506" s="68" t="s">
        <v>5345</v>
      </c>
      <c r="N506" s="68" t="s">
        <v>879</v>
      </c>
      <c r="O506" s="68" t="s">
        <v>878</v>
      </c>
      <c r="P506" s="68" t="s">
        <v>7786</v>
      </c>
      <c r="Q506" s="68">
        <v>0</v>
      </c>
      <c r="R506" s="68" t="s">
        <v>368</v>
      </c>
      <c r="S506" s="68" t="s">
        <v>7787</v>
      </c>
      <c r="T506" s="188">
        <v>37970</v>
      </c>
      <c r="U506" s="175">
        <v>6973</v>
      </c>
      <c r="V506" s="186">
        <v>15677625</v>
      </c>
      <c r="W506" s="186">
        <v>128952672</v>
      </c>
      <c r="X506" s="187">
        <v>44469</v>
      </c>
      <c r="Y506" s="80" t="s">
        <v>6489</v>
      </c>
      <c r="Z506" s="80" t="s">
        <v>6490</v>
      </c>
      <c r="AA506" s="175" t="s">
        <v>6508</v>
      </c>
    </row>
    <row r="507" spans="2:27" ht="15.75" customHeight="1" x14ac:dyDescent="0.2">
      <c r="B507" s="68" t="s">
        <v>8853</v>
      </c>
      <c r="C507" s="68">
        <v>605060005</v>
      </c>
      <c r="D507" s="68" t="s">
        <v>127</v>
      </c>
      <c r="E507" s="68" t="s">
        <v>7406</v>
      </c>
      <c r="F507" s="68" t="s">
        <v>4981</v>
      </c>
      <c r="G507" s="68" t="s">
        <v>5010</v>
      </c>
      <c r="H507" s="68" t="s">
        <v>28</v>
      </c>
      <c r="I507" s="68">
        <v>0</v>
      </c>
      <c r="J507" s="68">
        <v>0</v>
      </c>
      <c r="K507" s="68" t="s">
        <v>8854</v>
      </c>
      <c r="L507" s="68" t="s">
        <v>5011</v>
      </c>
      <c r="M507" s="68" t="s">
        <v>47</v>
      </c>
      <c r="N507" s="68" t="s">
        <v>630</v>
      </c>
      <c r="O507" s="68" t="s">
        <v>5462</v>
      </c>
      <c r="P507" s="68" t="s">
        <v>5463</v>
      </c>
      <c r="Q507" s="68">
        <v>0</v>
      </c>
      <c r="R507" s="68" t="s">
        <v>5012</v>
      </c>
      <c r="S507" s="68" t="s">
        <v>523</v>
      </c>
      <c r="T507" s="188">
        <v>37970</v>
      </c>
      <c r="U507" s="175">
        <v>6974</v>
      </c>
      <c r="V507" s="186">
        <v>0</v>
      </c>
      <c r="W507" s="186">
        <v>13628220</v>
      </c>
      <c r="X507" s="187">
        <v>44469</v>
      </c>
      <c r="Y507" s="80" t="s">
        <v>6489</v>
      </c>
      <c r="Z507" s="80" t="s">
        <v>6490</v>
      </c>
      <c r="AA507" s="175" t="s">
        <v>5595</v>
      </c>
    </row>
    <row r="508" spans="2:27" ht="15.75" customHeight="1" x14ac:dyDescent="0.2">
      <c r="B508" s="68" t="s">
        <v>8853</v>
      </c>
      <c r="C508" s="68">
        <v>605060005</v>
      </c>
      <c r="D508" s="68" t="s">
        <v>127</v>
      </c>
      <c r="E508" s="68" t="s">
        <v>7406</v>
      </c>
      <c r="F508" s="68" t="s">
        <v>4981</v>
      </c>
      <c r="G508" s="68" t="s">
        <v>5010</v>
      </c>
      <c r="H508" s="68" t="s">
        <v>28</v>
      </c>
      <c r="I508" s="68">
        <v>0</v>
      </c>
      <c r="J508" s="68">
        <v>0</v>
      </c>
      <c r="K508" s="68" t="s">
        <v>8854</v>
      </c>
      <c r="L508" s="68" t="s">
        <v>5011</v>
      </c>
      <c r="M508" s="68" t="s">
        <v>47</v>
      </c>
      <c r="N508" s="68" t="s">
        <v>630</v>
      </c>
      <c r="O508" s="68" t="s">
        <v>5462</v>
      </c>
      <c r="P508" s="68" t="s">
        <v>5463</v>
      </c>
      <c r="Q508" s="68">
        <v>0</v>
      </c>
      <c r="R508" s="68" t="s">
        <v>5012</v>
      </c>
      <c r="S508" s="68" t="s">
        <v>523</v>
      </c>
      <c r="T508" s="188">
        <v>37970</v>
      </c>
      <c r="U508" s="175">
        <v>6974</v>
      </c>
      <c r="V508" s="186">
        <v>6413280</v>
      </c>
      <c r="W508" s="186">
        <v>115278708</v>
      </c>
      <c r="X508" s="187">
        <v>44469</v>
      </c>
      <c r="Y508" s="80" t="s">
        <v>6489</v>
      </c>
      <c r="Z508" s="80" t="s">
        <v>6490</v>
      </c>
      <c r="AA508" s="175" t="s">
        <v>7475</v>
      </c>
    </row>
    <row r="509" spans="2:27" ht="15.75" customHeight="1" x14ac:dyDescent="0.2">
      <c r="B509" s="68" t="s">
        <v>8732</v>
      </c>
      <c r="C509" s="68">
        <v>729097004</v>
      </c>
      <c r="D509" s="68" t="s">
        <v>4594</v>
      </c>
      <c r="E509" s="68" t="s">
        <v>4595</v>
      </c>
      <c r="F509" s="68" t="s">
        <v>8733</v>
      </c>
      <c r="G509" s="68" t="s">
        <v>4118</v>
      </c>
      <c r="H509" s="68" t="s">
        <v>4596</v>
      </c>
      <c r="I509" s="68" t="s">
        <v>4597</v>
      </c>
      <c r="J509" s="68" t="s">
        <v>8734</v>
      </c>
      <c r="K509" s="68" t="s">
        <v>4598</v>
      </c>
      <c r="L509" s="68" t="s">
        <v>4599</v>
      </c>
      <c r="M509" s="68" t="s">
        <v>544</v>
      </c>
      <c r="N509" s="68" t="s">
        <v>2989</v>
      </c>
      <c r="O509" s="68" t="s">
        <v>4600</v>
      </c>
      <c r="P509" s="68" t="s">
        <v>6111</v>
      </c>
      <c r="Q509" s="68">
        <v>0</v>
      </c>
      <c r="R509" s="68" t="s">
        <v>368</v>
      </c>
      <c r="S509" s="68" t="s">
        <v>8735</v>
      </c>
      <c r="T509" s="188">
        <v>37970</v>
      </c>
      <c r="U509" s="175">
        <v>6975</v>
      </c>
      <c r="V509" s="186">
        <v>26377200</v>
      </c>
      <c r="W509" s="186">
        <v>169046820</v>
      </c>
      <c r="X509" s="187">
        <v>44469</v>
      </c>
      <c r="Y509" s="80" t="s">
        <v>6489</v>
      </c>
      <c r="Z509" s="80" t="s">
        <v>6490</v>
      </c>
      <c r="AA509" s="175" t="s">
        <v>6616</v>
      </c>
    </row>
    <row r="510" spans="2:27" ht="15.75" customHeight="1" x14ac:dyDescent="0.2">
      <c r="B510" s="68" t="s">
        <v>8732</v>
      </c>
      <c r="C510" s="68">
        <v>729097004</v>
      </c>
      <c r="D510" s="68" t="s">
        <v>4594</v>
      </c>
      <c r="E510" s="68" t="s">
        <v>4595</v>
      </c>
      <c r="F510" s="68" t="s">
        <v>8733</v>
      </c>
      <c r="G510" s="68" t="s">
        <v>4118</v>
      </c>
      <c r="H510" s="68" t="s">
        <v>4596</v>
      </c>
      <c r="I510" s="68" t="s">
        <v>4597</v>
      </c>
      <c r="J510" s="68" t="s">
        <v>8734</v>
      </c>
      <c r="K510" s="68" t="s">
        <v>4598</v>
      </c>
      <c r="L510" s="68" t="s">
        <v>4599</v>
      </c>
      <c r="M510" s="68" t="s">
        <v>544</v>
      </c>
      <c r="N510" s="68" t="s">
        <v>2989</v>
      </c>
      <c r="O510" s="68" t="s">
        <v>4600</v>
      </c>
      <c r="P510" s="68" t="s">
        <v>6111</v>
      </c>
      <c r="Q510" s="68">
        <v>0</v>
      </c>
      <c r="R510" s="68" t="s">
        <v>368</v>
      </c>
      <c r="S510" s="68" t="s">
        <v>8735</v>
      </c>
      <c r="T510" s="188">
        <v>37970</v>
      </c>
      <c r="U510" s="175">
        <v>6975</v>
      </c>
      <c r="V510" s="186">
        <v>35841960</v>
      </c>
      <c r="W510" s="186">
        <v>142359300</v>
      </c>
      <c r="X510" s="187">
        <v>44469</v>
      </c>
      <c r="Y510" s="80" t="s">
        <v>6489</v>
      </c>
      <c r="Z510" s="80" t="s">
        <v>6490</v>
      </c>
      <c r="AA510" s="175" t="s">
        <v>6497</v>
      </c>
    </row>
    <row r="511" spans="2:27" ht="15.75" customHeight="1" x14ac:dyDescent="0.2">
      <c r="B511" s="68" t="s">
        <v>8256</v>
      </c>
      <c r="C511" s="68">
        <v>738689003</v>
      </c>
      <c r="D511" s="68" t="s">
        <v>1363</v>
      </c>
      <c r="E511" s="68" t="s">
        <v>2370</v>
      </c>
      <c r="F511" s="68" t="s">
        <v>8257</v>
      </c>
      <c r="G511" s="68" t="s">
        <v>2371</v>
      </c>
      <c r="H511" s="68" t="s">
        <v>8258</v>
      </c>
      <c r="I511" s="68" t="s">
        <v>2372</v>
      </c>
      <c r="J511" s="68" t="s">
        <v>8259</v>
      </c>
      <c r="K511" s="68" t="s">
        <v>5988</v>
      </c>
      <c r="L511" s="68" t="s">
        <v>2373</v>
      </c>
      <c r="M511" s="68" t="s">
        <v>309</v>
      </c>
      <c r="N511" s="68" t="s">
        <v>2374</v>
      </c>
      <c r="O511" s="68" t="s">
        <v>6172</v>
      </c>
      <c r="P511" s="68" t="s">
        <v>5683</v>
      </c>
      <c r="Q511" s="68">
        <v>0</v>
      </c>
      <c r="R511" s="68" t="s">
        <v>2375</v>
      </c>
      <c r="S511" s="68" t="s">
        <v>7595</v>
      </c>
      <c r="T511" s="188">
        <v>37970</v>
      </c>
      <c r="U511" s="175">
        <v>6979</v>
      </c>
      <c r="V511" s="186">
        <v>27884114</v>
      </c>
      <c r="W511" s="186">
        <v>163590777</v>
      </c>
      <c r="X511" s="187">
        <v>44469</v>
      </c>
      <c r="Y511" s="80" t="s">
        <v>6489</v>
      </c>
      <c r="Z511" s="80" t="s">
        <v>6490</v>
      </c>
      <c r="AA511" s="175" t="s">
        <v>6618</v>
      </c>
    </row>
    <row r="512" spans="2:27" ht="15.75" customHeight="1" x14ac:dyDescent="0.2">
      <c r="B512" s="68" t="s">
        <v>8256</v>
      </c>
      <c r="C512" s="68">
        <v>738689003</v>
      </c>
      <c r="D512" s="68" t="s">
        <v>1363</v>
      </c>
      <c r="E512" s="68" t="s">
        <v>2370</v>
      </c>
      <c r="F512" s="68" t="s">
        <v>8257</v>
      </c>
      <c r="G512" s="68" t="s">
        <v>2371</v>
      </c>
      <c r="H512" s="68" t="s">
        <v>8258</v>
      </c>
      <c r="I512" s="68" t="s">
        <v>2372</v>
      </c>
      <c r="J512" s="68" t="s">
        <v>8259</v>
      </c>
      <c r="K512" s="68" t="s">
        <v>5988</v>
      </c>
      <c r="L512" s="68" t="s">
        <v>2373</v>
      </c>
      <c r="M512" s="68" t="s">
        <v>309</v>
      </c>
      <c r="N512" s="68" t="s">
        <v>2374</v>
      </c>
      <c r="O512" s="68" t="s">
        <v>6172</v>
      </c>
      <c r="P512" s="68" t="s">
        <v>5683</v>
      </c>
      <c r="Q512" s="68">
        <v>0</v>
      </c>
      <c r="R512" s="68" t="s">
        <v>2375</v>
      </c>
      <c r="S512" s="68" t="s">
        <v>7595</v>
      </c>
      <c r="T512" s="188">
        <v>37970</v>
      </c>
      <c r="U512" s="175">
        <v>6979</v>
      </c>
      <c r="V512" s="186">
        <v>0</v>
      </c>
      <c r="W512" s="186">
        <v>38933448</v>
      </c>
      <c r="X512" s="187">
        <v>44469</v>
      </c>
      <c r="Y512" s="80" t="s">
        <v>6489</v>
      </c>
      <c r="Z512" s="80" t="s">
        <v>6490</v>
      </c>
      <c r="AA512" s="175" t="s">
        <v>211</v>
      </c>
    </row>
    <row r="513" spans="2:27" ht="15.75" customHeight="1" x14ac:dyDescent="0.2">
      <c r="B513" s="68" t="s">
        <v>8256</v>
      </c>
      <c r="C513" s="68">
        <v>738689003</v>
      </c>
      <c r="D513" s="68" t="s">
        <v>1363</v>
      </c>
      <c r="E513" s="68" t="s">
        <v>2370</v>
      </c>
      <c r="F513" s="68" t="s">
        <v>8257</v>
      </c>
      <c r="G513" s="68" t="s">
        <v>2371</v>
      </c>
      <c r="H513" s="68" t="s">
        <v>8258</v>
      </c>
      <c r="I513" s="68" t="s">
        <v>2372</v>
      </c>
      <c r="J513" s="68" t="s">
        <v>8259</v>
      </c>
      <c r="K513" s="68" t="s">
        <v>5988</v>
      </c>
      <c r="L513" s="68" t="s">
        <v>2373</v>
      </c>
      <c r="M513" s="68" t="s">
        <v>309</v>
      </c>
      <c r="N513" s="68" t="s">
        <v>2374</v>
      </c>
      <c r="O513" s="68" t="s">
        <v>6172</v>
      </c>
      <c r="P513" s="68" t="s">
        <v>5683</v>
      </c>
      <c r="Q513" s="68">
        <v>0</v>
      </c>
      <c r="R513" s="68" t="s">
        <v>2375</v>
      </c>
      <c r="S513" s="68" t="s">
        <v>7595</v>
      </c>
      <c r="T513" s="188">
        <v>37970</v>
      </c>
      <c r="U513" s="175">
        <v>6979</v>
      </c>
      <c r="V513" s="186">
        <v>228544472</v>
      </c>
      <c r="W513" s="186">
        <v>1910212270</v>
      </c>
      <c r="X513" s="187">
        <v>44469</v>
      </c>
      <c r="Y513" s="80" t="s">
        <v>6489</v>
      </c>
      <c r="Z513" s="80" t="s">
        <v>6490</v>
      </c>
      <c r="AA513" s="175" t="s">
        <v>6492</v>
      </c>
    </row>
    <row r="514" spans="2:27" ht="15.75" customHeight="1" x14ac:dyDescent="0.2">
      <c r="B514" s="68" t="s">
        <v>8256</v>
      </c>
      <c r="C514" s="68">
        <v>738689003</v>
      </c>
      <c r="D514" s="68" t="s">
        <v>1363</v>
      </c>
      <c r="E514" s="68" t="s">
        <v>2370</v>
      </c>
      <c r="F514" s="68" t="s">
        <v>8257</v>
      </c>
      <c r="G514" s="68" t="s">
        <v>2371</v>
      </c>
      <c r="H514" s="68" t="s">
        <v>8258</v>
      </c>
      <c r="I514" s="68" t="s">
        <v>2372</v>
      </c>
      <c r="J514" s="68" t="s">
        <v>8259</v>
      </c>
      <c r="K514" s="68" t="s">
        <v>5988</v>
      </c>
      <c r="L514" s="68" t="s">
        <v>2373</v>
      </c>
      <c r="M514" s="68" t="s">
        <v>309</v>
      </c>
      <c r="N514" s="68" t="s">
        <v>2374</v>
      </c>
      <c r="O514" s="68" t="s">
        <v>6172</v>
      </c>
      <c r="P514" s="68" t="s">
        <v>5683</v>
      </c>
      <c r="Q514" s="68">
        <v>0</v>
      </c>
      <c r="R514" s="68" t="s">
        <v>2375</v>
      </c>
      <c r="S514" s="68" t="s">
        <v>7595</v>
      </c>
      <c r="T514" s="188">
        <v>37970</v>
      </c>
      <c r="U514" s="175">
        <v>6979</v>
      </c>
      <c r="V514" s="186">
        <v>114403090</v>
      </c>
      <c r="W514" s="186">
        <v>758490562</v>
      </c>
      <c r="X514" s="187">
        <v>44469</v>
      </c>
      <c r="Y514" s="80" t="s">
        <v>6489</v>
      </c>
      <c r="Z514" s="80" t="s">
        <v>6490</v>
      </c>
      <c r="AA514" s="175" t="s">
        <v>6493</v>
      </c>
    </row>
    <row r="515" spans="2:27" ht="15.75" customHeight="1" x14ac:dyDescent="0.2">
      <c r="B515" s="68" t="s">
        <v>8256</v>
      </c>
      <c r="C515" s="68">
        <v>738689003</v>
      </c>
      <c r="D515" s="68" t="s">
        <v>1363</v>
      </c>
      <c r="E515" s="68" t="s">
        <v>2370</v>
      </c>
      <c r="F515" s="68" t="s">
        <v>8257</v>
      </c>
      <c r="G515" s="68" t="s">
        <v>2371</v>
      </c>
      <c r="H515" s="68" t="s">
        <v>8258</v>
      </c>
      <c r="I515" s="68" t="s">
        <v>2372</v>
      </c>
      <c r="J515" s="68" t="s">
        <v>8259</v>
      </c>
      <c r="K515" s="68" t="s">
        <v>5988</v>
      </c>
      <c r="L515" s="68" t="s">
        <v>2373</v>
      </c>
      <c r="M515" s="68" t="s">
        <v>309</v>
      </c>
      <c r="N515" s="68" t="s">
        <v>2374</v>
      </c>
      <c r="O515" s="68" t="s">
        <v>6172</v>
      </c>
      <c r="P515" s="68" t="s">
        <v>5683</v>
      </c>
      <c r="Q515" s="68">
        <v>0</v>
      </c>
      <c r="R515" s="68" t="s">
        <v>2375</v>
      </c>
      <c r="S515" s="68" t="s">
        <v>7595</v>
      </c>
      <c r="T515" s="188">
        <v>37970</v>
      </c>
      <c r="U515" s="175">
        <v>6979</v>
      </c>
      <c r="V515" s="186">
        <v>5969781</v>
      </c>
      <c r="W515" s="186">
        <v>106615848</v>
      </c>
      <c r="X515" s="187">
        <v>44469</v>
      </c>
      <c r="Y515" s="80" t="s">
        <v>6489</v>
      </c>
      <c r="Z515" s="80" t="s">
        <v>6490</v>
      </c>
      <c r="AA515" s="175" t="s">
        <v>6518</v>
      </c>
    </row>
    <row r="516" spans="2:27" ht="15.75" customHeight="1" x14ac:dyDescent="0.2">
      <c r="B516" s="68" t="s">
        <v>8256</v>
      </c>
      <c r="C516" s="68">
        <v>738689003</v>
      </c>
      <c r="D516" s="68" t="s">
        <v>1363</v>
      </c>
      <c r="E516" s="68" t="s">
        <v>2370</v>
      </c>
      <c r="F516" s="68" t="s">
        <v>8257</v>
      </c>
      <c r="G516" s="68" t="s">
        <v>2371</v>
      </c>
      <c r="H516" s="68" t="s">
        <v>8258</v>
      </c>
      <c r="I516" s="68" t="s">
        <v>2372</v>
      </c>
      <c r="J516" s="68" t="s">
        <v>8259</v>
      </c>
      <c r="K516" s="68" t="s">
        <v>5988</v>
      </c>
      <c r="L516" s="68" t="s">
        <v>2373</v>
      </c>
      <c r="M516" s="68" t="s">
        <v>309</v>
      </c>
      <c r="N516" s="68" t="s">
        <v>2374</v>
      </c>
      <c r="O516" s="68" t="s">
        <v>6172</v>
      </c>
      <c r="P516" s="68" t="s">
        <v>5683</v>
      </c>
      <c r="Q516" s="68">
        <v>0</v>
      </c>
      <c r="R516" s="68" t="s">
        <v>2375</v>
      </c>
      <c r="S516" s="68" t="s">
        <v>7595</v>
      </c>
      <c r="T516" s="188">
        <v>37970</v>
      </c>
      <c r="U516" s="175">
        <v>6979</v>
      </c>
      <c r="V516" s="186">
        <v>24283595</v>
      </c>
      <c r="W516" s="186">
        <v>266351657</v>
      </c>
      <c r="X516" s="187">
        <v>44469</v>
      </c>
      <c r="Y516" s="80" t="s">
        <v>6489</v>
      </c>
      <c r="Z516" s="80" t="s">
        <v>6490</v>
      </c>
      <c r="AA516" s="175" t="s">
        <v>148</v>
      </c>
    </row>
    <row r="517" spans="2:27" ht="15.75" customHeight="1" x14ac:dyDescent="0.2">
      <c r="B517" s="68" t="s">
        <v>8256</v>
      </c>
      <c r="C517" s="68">
        <v>738689003</v>
      </c>
      <c r="D517" s="68" t="s">
        <v>1363</v>
      </c>
      <c r="E517" s="68" t="s">
        <v>2370</v>
      </c>
      <c r="F517" s="68" t="s">
        <v>8257</v>
      </c>
      <c r="G517" s="68" t="s">
        <v>2371</v>
      </c>
      <c r="H517" s="68" t="s">
        <v>8258</v>
      </c>
      <c r="I517" s="68" t="s">
        <v>2372</v>
      </c>
      <c r="J517" s="68" t="s">
        <v>8259</v>
      </c>
      <c r="K517" s="68" t="s">
        <v>5988</v>
      </c>
      <c r="L517" s="68" t="s">
        <v>2373</v>
      </c>
      <c r="M517" s="68" t="s">
        <v>309</v>
      </c>
      <c r="N517" s="68" t="s">
        <v>2374</v>
      </c>
      <c r="O517" s="68" t="s">
        <v>6172</v>
      </c>
      <c r="P517" s="68" t="s">
        <v>5683</v>
      </c>
      <c r="Q517" s="68">
        <v>0</v>
      </c>
      <c r="R517" s="68" t="s">
        <v>2375</v>
      </c>
      <c r="S517" s="68" t="s">
        <v>7595</v>
      </c>
      <c r="T517" s="188">
        <v>37970</v>
      </c>
      <c r="U517" s="175">
        <v>6979</v>
      </c>
      <c r="V517" s="186">
        <v>731114</v>
      </c>
      <c r="W517" s="186">
        <v>13160051</v>
      </c>
      <c r="X517" s="187">
        <v>44469</v>
      </c>
      <c r="Y517" s="80" t="s">
        <v>6489</v>
      </c>
      <c r="Z517" s="80" t="s">
        <v>6490</v>
      </c>
      <c r="AA517" s="175" t="s">
        <v>6561</v>
      </c>
    </row>
    <row r="518" spans="2:27" ht="15.75" customHeight="1" x14ac:dyDescent="0.2">
      <c r="B518" s="68" t="s">
        <v>8256</v>
      </c>
      <c r="C518" s="68">
        <v>738689003</v>
      </c>
      <c r="D518" s="68" t="s">
        <v>1363</v>
      </c>
      <c r="E518" s="68" t="s">
        <v>2370</v>
      </c>
      <c r="F518" s="68" t="s">
        <v>8257</v>
      </c>
      <c r="G518" s="68" t="s">
        <v>2371</v>
      </c>
      <c r="H518" s="68" t="s">
        <v>8258</v>
      </c>
      <c r="I518" s="68" t="s">
        <v>2372</v>
      </c>
      <c r="J518" s="68" t="s">
        <v>8259</v>
      </c>
      <c r="K518" s="68" t="s">
        <v>5988</v>
      </c>
      <c r="L518" s="68" t="s">
        <v>2373</v>
      </c>
      <c r="M518" s="68" t="s">
        <v>309</v>
      </c>
      <c r="N518" s="68" t="s">
        <v>2374</v>
      </c>
      <c r="O518" s="68" t="s">
        <v>6172</v>
      </c>
      <c r="P518" s="68" t="s">
        <v>5683</v>
      </c>
      <c r="Q518" s="68">
        <v>0</v>
      </c>
      <c r="R518" s="68" t="s">
        <v>2375</v>
      </c>
      <c r="S518" s="68" t="s">
        <v>7595</v>
      </c>
      <c r="T518" s="188">
        <v>37970</v>
      </c>
      <c r="U518" s="175">
        <v>6979</v>
      </c>
      <c r="V518" s="186">
        <v>4868000</v>
      </c>
      <c r="W518" s="186">
        <v>32505666</v>
      </c>
      <c r="X518" s="187">
        <v>44469</v>
      </c>
      <c r="Y518" s="80" t="s">
        <v>6489</v>
      </c>
      <c r="Z518" s="80" t="s">
        <v>6490</v>
      </c>
      <c r="AA518" s="175" t="s">
        <v>6521</v>
      </c>
    </row>
    <row r="519" spans="2:27" ht="15.75" customHeight="1" x14ac:dyDescent="0.2">
      <c r="B519" s="68" t="s">
        <v>8256</v>
      </c>
      <c r="C519" s="68">
        <v>738689003</v>
      </c>
      <c r="D519" s="68" t="s">
        <v>1363</v>
      </c>
      <c r="E519" s="68" t="s">
        <v>2370</v>
      </c>
      <c r="F519" s="68" t="s">
        <v>8257</v>
      </c>
      <c r="G519" s="68" t="s">
        <v>2371</v>
      </c>
      <c r="H519" s="68" t="s">
        <v>8258</v>
      </c>
      <c r="I519" s="68" t="s">
        <v>2372</v>
      </c>
      <c r="J519" s="68" t="s">
        <v>8259</v>
      </c>
      <c r="K519" s="68" t="s">
        <v>5988</v>
      </c>
      <c r="L519" s="68" t="s">
        <v>2373</v>
      </c>
      <c r="M519" s="68" t="s">
        <v>309</v>
      </c>
      <c r="N519" s="68" t="s">
        <v>2374</v>
      </c>
      <c r="O519" s="68" t="s">
        <v>6172</v>
      </c>
      <c r="P519" s="68" t="s">
        <v>5683</v>
      </c>
      <c r="Q519" s="68">
        <v>0</v>
      </c>
      <c r="R519" s="68" t="s">
        <v>2375</v>
      </c>
      <c r="S519" s="68" t="s">
        <v>7595</v>
      </c>
      <c r="T519" s="188">
        <v>37970</v>
      </c>
      <c r="U519" s="175">
        <v>6979</v>
      </c>
      <c r="V519" s="186">
        <v>58929044</v>
      </c>
      <c r="W519" s="186">
        <v>568570354</v>
      </c>
      <c r="X519" s="187">
        <v>44469</v>
      </c>
      <c r="Y519" s="80" t="s">
        <v>6489</v>
      </c>
      <c r="Z519" s="80" t="s">
        <v>6490</v>
      </c>
      <c r="AA519" s="175" t="s">
        <v>171</v>
      </c>
    </row>
    <row r="520" spans="2:27" ht="15.75" customHeight="1" x14ac:dyDescent="0.2">
      <c r="B520" s="68" t="s">
        <v>8256</v>
      </c>
      <c r="C520" s="68">
        <v>738689003</v>
      </c>
      <c r="D520" s="68" t="s">
        <v>1363</v>
      </c>
      <c r="E520" s="68" t="s">
        <v>2370</v>
      </c>
      <c r="F520" s="68" t="s">
        <v>8257</v>
      </c>
      <c r="G520" s="68" t="s">
        <v>2371</v>
      </c>
      <c r="H520" s="68" t="s">
        <v>8258</v>
      </c>
      <c r="I520" s="68" t="s">
        <v>2372</v>
      </c>
      <c r="J520" s="68" t="s">
        <v>8259</v>
      </c>
      <c r="K520" s="68" t="s">
        <v>5988</v>
      </c>
      <c r="L520" s="68" t="s">
        <v>2373</v>
      </c>
      <c r="M520" s="68" t="s">
        <v>309</v>
      </c>
      <c r="N520" s="68" t="s">
        <v>2374</v>
      </c>
      <c r="O520" s="68" t="s">
        <v>6172</v>
      </c>
      <c r="P520" s="68" t="s">
        <v>5683</v>
      </c>
      <c r="Q520" s="68">
        <v>0</v>
      </c>
      <c r="R520" s="68" t="s">
        <v>2375</v>
      </c>
      <c r="S520" s="68" t="s">
        <v>7595</v>
      </c>
      <c r="T520" s="188">
        <v>37970</v>
      </c>
      <c r="U520" s="175">
        <v>6979</v>
      </c>
      <c r="V520" s="186">
        <v>12397284</v>
      </c>
      <c r="W520" s="186">
        <v>106988835</v>
      </c>
      <c r="X520" s="187">
        <v>44469</v>
      </c>
      <c r="Y520" s="80" t="s">
        <v>6489</v>
      </c>
      <c r="Z520" s="80" t="s">
        <v>6490</v>
      </c>
      <c r="AA520" s="175" t="s">
        <v>6551</v>
      </c>
    </row>
    <row r="521" spans="2:27" ht="15.75" customHeight="1" x14ac:dyDescent="0.2">
      <c r="B521" s="68" t="s">
        <v>8256</v>
      </c>
      <c r="C521" s="68">
        <v>738689003</v>
      </c>
      <c r="D521" s="68" t="s">
        <v>1363</v>
      </c>
      <c r="E521" s="68" t="s">
        <v>2370</v>
      </c>
      <c r="F521" s="68" t="s">
        <v>8257</v>
      </c>
      <c r="G521" s="68" t="s">
        <v>2371</v>
      </c>
      <c r="H521" s="68" t="s">
        <v>8258</v>
      </c>
      <c r="I521" s="68" t="s">
        <v>2372</v>
      </c>
      <c r="J521" s="68" t="s">
        <v>8259</v>
      </c>
      <c r="K521" s="68" t="s">
        <v>5988</v>
      </c>
      <c r="L521" s="68" t="s">
        <v>2373</v>
      </c>
      <c r="M521" s="68" t="s">
        <v>309</v>
      </c>
      <c r="N521" s="68" t="s">
        <v>2374</v>
      </c>
      <c r="O521" s="68" t="s">
        <v>6172</v>
      </c>
      <c r="P521" s="68" t="s">
        <v>5683</v>
      </c>
      <c r="Q521" s="68">
        <v>0</v>
      </c>
      <c r="R521" s="68" t="s">
        <v>2375</v>
      </c>
      <c r="S521" s="68" t="s">
        <v>7595</v>
      </c>
      <c r="T521" s="188">
        <v>37970</v>
      </c>
      <c r="U521" s="175">
        <v>6979</v>
      </c>
      <c r="V521" s="186">
        <v>8016600</v>
      </c>
      <c r="W521" s="186">
        <v>72149400</v>
      </c>
      <c r="X521" s="187">
        <v>44469</v>
      </c>
      <c r="Y521" s="80" t="s">
        <v>6489</v>
      </c>
      <c r="Z521" s="80" t="s">
        <v>6490</v>
      </c>
      <c r="AA521" s="175" t="s">
        <v>6566</v>
      </c>
    </row>
    <row r="522" spans="2:27" ht="15.75" customHeight="1" x14ac:dyDescent="0.2">
      <c r="B522" s="68" t="s">
        <v>8256</v>
      </c>
      <c r="C522" s="68">
        <v>738689003</v>
      </c>
      <c r="D522" s="68" t="s">
        <v>1363</v>
      </c>
      <c r="E522" s="68" t="s">
        <v>2370</v>
      </c>
      <c r="F522" s="68" t="s">
        <v>8257</v>
      </c>
      <c r="G522" s="68" t="s">
        <v>2371</v>
      </c>
      <c r="H522" s="68" t="s">
        <v>8258</v>
      </c>
      <c r="I522" s="68" t="s">
        <v>2372</v>
      </c>
      <c r="J522" s="68" t="s">
        <v>8259</v>
      </c>
      <c r="K522" s="68" t="s">
        <v>5988</v>
      </c>
      <c r="L522" s="68" t="s">
        <v>2373</v>
      </c>
      <c r="M522" s="68" t="s">
        <v>309</v>
      </c>
      <c r="N522" s="68" t="s">
        <v>2374</v>
      </c>
      <c r="O522" s="68" t="s">
        <v>6172</v>
      </c>
      <c r="P522" s="68" t="s">
        <v>5683</v>
      </c>
      <c r="Q522" s="68">
        <v>0</v>
      </c>
      <c r="R522" s="68" t="s">
        <v>2375</v>
      </c>
      <c r="S522" s="68" t="s">
        <v>7595</v>
      </c>
      <c r="T522" s="188">
        <v>37970</v>
      </c>
      <c r="U522" s="175">
        <v>6979</v>
      </c>
      <c r="V522" s="186">
        <v>17173798</v>
      </c>
      <c r="W522" s="186">
        <v>17173798</v>
      </c>
      <c r="X522" s="187">
        <v>44469</v>
      </c>
      <c r="Y522" s="80" t="s">
        <v>6489</v>
      </c>
      <c r="Z522" s="80" t="s">
        <v>6490</v>
      </c>
      <c r="AA522" s="175" t="s">
        <v>8922</v>
      </c>
    </row>
    <row r="523" spans="2:27" ht="15.75" customHeight="1" x14ac:dyDescent="0.2">
      <c r="B523" s="68" t="s">
        <v>8256</v>
      </c>
      <c r="C523" s="68">
        <v>738689003</v>
      </c>
      <c r="D523" s="68" t="s">
        <v>1363</v>
      </c>
      <c r="E523" s="68" t="s">
        <v>2370</v>
      </c>
      <c r="F523" s="68" t="s">
        <v>8257</v>
      </c>
      <c r="G523" s="68" t="s">
        <v>2371</v>
      </c>
      <c r="H523" s="68" t="s">
        <v>8258</v>
      </c>
      <c r="I523" s="68" t="s">
        <v>2372</v>
      </c>
      <c r="J523" s="68" t="s">
        <v>8259</v>
      </c>
      <c r="K523" s="68" t="s">
        <v>5988</v>
      </c>
      <c r="L523" s="68" t="s">
        <v>2373</v>
      </c>
      <c r="M523" s="68" t="s">
        <v>309</v>
      </c>
      <c r="N523" s="68" t="s">
        <v>2374</v>
      </c>
      <c r="O523" s="68" t="s">
        <v>6172</v>
      </c>
      <c r="P523" s="68" t="s">
        <v>5683</v>
      </c>
      <c r="Q523" s="68">
        <v>0</v>
      </c>
      <c r="R523" s="68" t="s">
        <v>2375</v>
      </c>
      <c r="S523" s="68" t="s">
        <v>7595</v>
      </c>
      <c r="T523" s="188">
        <v>37970</v>
      </c>
      <c r="U523" s="175">
        <v>6979</v>
      </c>
      <c r="V523" s="186">
        <v>8016600</v>
      </c>
      <c r="W523" s="186">
        <v>72149400</v>
      </c>
      <c r="X523" s="187">
        <v>44469</v>
      </c>
      <c r="Y523" s="80" t="s">
        <v>6489</v>
      </c>
      <c r="Z523" s="80" t="s">
        <v>6490</v>
      </c>
      <c r="AA523" s="175" t="s">
        <v>6600</v>
      </c>
    </row>
    <row r="524" spans="2:27" ht="15.75" customHeight="1" x14ac:dyDescent="0.2">
      <c r="B524" s="68" t="s">
        <v>8256</v>
      </c>
      <c r="C524" s="68">
        <v>738689003</v>
      </c>
      <c r="D524" s="68" t="s">
        <v>1363</v>
      </c>
      <c r="E524" s="68" t="s">
        <v>2370</v>
      </c>
      <c r="F524" s="68" t="s">
        <v>8257</v>
      </c>
      <c r="G524" s="68" t="s">
        <v>2371</v>
      </c>
      <c r="H524" s="68" t="s">
        <v>8258</v>
      </c>
      <c r="I524" s="68" t="s">
        <v>2372</v>
      </c>
      <c r="J524" s="68" t="s">
        <v>8259</v>
      </c>
      <c r="K524" s="68" t="s">
        <v>5988</v>
      </c>
      <c r="L524" s="68" t="s">
        <v>2373</v>
      </c>
      <c r="M524" s="68" t="s">
        <v>309</v>
      </c>
      <c r="N524" s="68" t="s">
        <v>2374</v>
      </c>
      <c r="O524" s="68" t="s">
        <v>6172</v>
      </c>
      <c r="P524" s="68" t="s">
        <v>5683</v>
      </c>
      <c r="Q524" s="68">
        <v>0</v>
      </c>
      <c r="R524" s="68" t="s">
        <v>2375</v>
      </c>
      <c r="S524" s="68" t="s">
        <v>7595</v>
      </c>
      <c r="T524" s="188">
        <v>37970</v>
      </c>
      <c r="U524" s="175">
        <v>6979</v>
      </c>
      <c r="V524" s="186">
        <v>7615770</v>
      </c>
      <c r="W524" s="186">
        <v>86234076</v>
      </c>
      <c r="X524" s="187">
        <v>44469</v>
      </c>
      <c r="Y524" s="80" t="s">
        <v>6489</v>
      </c>
      <c r="Z524" s="80" t="s">
        <v>6490</v>
      </c>
      <c r="AA524" s="175" t="s">
        <v>6502</v>
      </c>
    </row>
    <row r="525" spans="2:27" ht="15.75" customHeight="1" x14ac:dyDescent="0.2">
      <c r="B525" s="68" t="s">
        <v>8256</v>
      </c>
      <c r="C525" s="68">
        <v>738689003</v>
      </c>
      <c r="D525" s="68" t="s">
        <v>1363</v>
      </c>
      <c r="E525" s="68" t="s">
        <v>2370</v>
      </c>
      <c r="F525" s="68" t="s">
        <v>8257</v>
      </c>
      <c r="G525" s="68" t="s">
        <v>2371</v>
      </c>
      <c r="H525" s="68" t="s">
        <v>8258</v>
      </c>
      <c r="I525" s="68" t="s">
        <v>2372</v>
      </c>
      <c r="J525" s="68" t="s">
        <v>8259</v>
      </c>
      <c r="K525" s="68" t="s">
        <v>5988</v>
      </c>
      <c r="L525" s="68" t="s">
        <v>2373</v>
      </c>
      <c r="M525" s="68" t="s">
        <v>309</v>
      </c>
      <c r="N525" s="68" t="s">
        <v>2374</v>
      </c>
      <c r="O525" s="68" t="s">
        <v>6172</v>
      </c>
      <c r="P525" s="68" t="s">
        <v>5683</v>
      </c>
      <c r="Q525" s="68">
        <v>0</v>
      </c>
      <c r="R525" s="68" t="s">
        <v>2375</v>
      </c>
      <c r="S525" s="68" t="s">
        <v>7595</v>
      </c>
      <c r="T525" s="188">
        <v>37970</v>
      </c>
      <c r="U525" s="175">
        <v>6979</v>
      </c>
      <c r="V525" s="186">
        <v>22125816</v>
      </c>
      <c r="W525" s="186">
        <v>135640871</v>
      </c>
      <c r="X525" s="187">
        <v>44469</v>
      </c>
      <c r="Y525" s="80" t="s">
        <v>6489</v>
      </c>
      <c r="Z525" s="80" t="s">
        <v>6490</v>
      </c>
      <c r="AA525" s="175" t="s">
        <v>6529</v>
      </c>
    </row>
    <row r="526" spans="2:27" ht="15.75" customHeight="1" x14ac:dyDescent="0.2">
      <c r="B526" s="68" t="s">
        <v>8256</v>
      </c>
      <c r="C526" s="68">
        <v>738689003</v>
      </c>
      <c r="D526" s="68" t="s">
        <v>1363</v>
      </c>
      <c r="E526" s="68" t="s">
        <v>2370</v>
      </c>
      <c r="F526" s="68" t="s">
        <v>8257</v>
      </c>
      <c r="G526" s="68" t="s">
        <v>2371</v>
      </c>
      <c r="H526" s="68" t="s">
        <v>8258</v>
      </c>
      <c r="I526" s="68" t="s">
        <v>2372</v>
      </c>
      <c r="J526" s="68" t="s">
        <v>8259</v>
      </c>
      <c r="K526" s="68" t="s">
        <v>5988</v>
      </c>
      <c r="L526" s="68" t="s">
        <v>2373</v>
      </c>
      <c r="M526" s="68" t="s">
        <v>309</v>
      </c>
      <c r="N526" s="68" t="s">
        <v>2374</v>
      </c>
      <c r="O526" s="68" t="s">
        <v>6172</v>
      </c>
      <c r="P526" s="68" t="s">
        <v>5683</v>
      </c>
      <c r="Q526" s="68">
        <v>0</v>
      </c>
      <c r="R526" s="68" t="s">
        <v>2375</v>
      </c>
      <c r="S526" s="68" t="s">
        <v>7595</v>
      </c>
      <c r="T526" s="188">
        <v>37970</v>
      </c>
      <c r="U526" s="175">
        <v>6979</v>
      </c>
      <c r="V526" s="186">
        <v>18949104</v>
      </c>
      <c r="W526" s="186">
        <v>212709459</v>
      </c>
      <c r="X526" s="187">
        <v>44469</v>
      </c>
      <c r="Y526" s="80" t="s">
        <v>6489</v>
      </c>
      <c r="Z526" s="80" t="s">
        <v>6490</v>
      </c>
      <c r="AA526" s="175" t="s">
        <v>6586</v>
      </c>
    </row>
    <row r="527" spans="2:27" ht="15.75" customHeight="1" x14ac:dyDescent="0.2">
      <c r="B527" s="68" t="s">
        <v>8256</v>
      </c>
      <c r="C527" s="68">
        <v>738689003</v>
      </c>
      <c r="D527" s="68" t="s">
        <v>1363</v>
      </c>
      <c r="E527" s="68" t="s">
        <v>2370</v>
      </c>
      <c r="F527" s="68" t="s">
        <v>8257</v>
      </c>
      <c r="G527" s="68" t="s">
        <v>2371</v>
      </c>
      <c r="H527" s="68" t="s">
        <v>8258</v>
      </c>
      <c r="I527" s="68" t="s">
        <v>2372</v>
      </c>
      <c r="J527" s="68" t="s">
        <v>8259</v>
      </c>
      <c r="K527" s="68" t="s">
        <v>5988</v>
      </c>
      <c r="L527" s="68" t="s">
        <v>2373</v>
      </c>
      <c r="M527" s="68" t="s">
        <v>309</v>
      </c>
      <c r="N527" s="68" t="s">
        <v>2374</v>
      </c>
      <c r="O527" s="68" t="s">
        <v>6172</v>
      </c>
      <c r="P527" s="68" t="s">
        <v>5683</v>
      </c>
      <c r="Q527" s="68">
        <v>0</v>
      </c>
      <c r="R527" s="68" t="s">
        <v>2375</v>
      </c>
      <c r="S527" s="68" t="s">
        <v>7595</v>
      </c>
      <c r="T527" s="188">
        <v>37970</v>
      </c>
      <c r="U527" s="175">
        <v>6979</v>
      </c>
      <c r="V527" s="186">
        <v>16715386</v>
      </c>
      <c r="W527" s="186">
        <v>107190705</v>
      </c>
      <c r="X527" s="187">
        <v>44469</v>
      </c>
      <c r="Y527" s="80" t="s">
        <v>6489</v>
      </c>
      <c r="Z527" s="80" t="s">
        <v>6490</v>
      </c>
      <c r="AA527" s="175" t="s">
        <v>6641</v>
      </c>
    </row>
    <row r="528" spans="2:27" ht="15.75" customHeight="1" x14ac:dyDescent="0.2">
      <c r="B528" s="68" t="s">
        <v>8256</v>
      </c>
      <c r="C528" s="68">
        <v>738689003</v>
      </c>
      <c r="D528" s="68" t="s">
        <v>1363</v>
      </c>
      <c r="E528" s="68" t="s">
        <v>2370</v>
      </c>
      <c r="F528" s="68" t="s">
        <v>8257</v>
      </c>
      <c r="G528" s="68" t="s">
        <v>2371</v>
      </c>
      <c r="H528" s="68" t="s">
        <v>8258</v>
      </c>
      <c r="I528" s="68" t="s">
        <v>2372</v>
      </c>
      <c r="J528" s="68" t="s">
        <v>8259</v>
      </c>
      <c r="K528" s="68" t="s">
        <v>5988</v>
      </c>
      <c r="L528" s="68" t="s">
        <v>2373</v>
      </c>
      <c r="M528" s="68" t="s">
        <v>309</v>
      </c>
      <c r="N528" s="68" t="s">
        <v>2374</v>
      </c>
      <c r="O528" s="68" t="s">
        <v>6172</v>
      </c>
      <c r="P528" s="68" t="s">
        <v>5683</v>
      </c>
      <c r="Q528" s="68">
        <v>0</v>
      </c>
      <c r="R528" s="68" t="s">
        <v>2375</v>
      </c>
      <c r="S528" s="68" t="s">
        <v>7595</v>
      </c>
      <c r="T528" s="188">
        <v>37970</v>
      </c>
      <c r="U528" s="175">
        <v>6979</v>
      </c>
      <c r="V528" s="186">
        <v>0</v>
      </c>
      <c r="W528" s="186">
        <v>44178003</v>
      </c>
      <c r="X528" s="187">
        <v>44469</v>
      </c>
      <c r="Y528" s="80" t="s">
        <v>6489</v>
      </c>
      <c r="Z528" s="80" t="s">
        <v>6490</v>
      </c>
      <c r="AA528" s="175" t="s">
        <v>6655</v>
      </c>
    </row>
    <row r="529" spans="2:27" ht="15.75" customHeight="1" x14ac:dyDescent="0.2">
      <c r="B529" s="68" t="s">
        <v>8256</v>
      </c>
      <c r="C529" s="68">
        <v>738689003</v>
      </c>
      <c r="D529" s="68" t="s">
        <v>1363</v>
      </c>
      <c r="E529" s="68" t="s">
        <v>2370</v>
      </c>
      <c r="F529" s="68" t="s">
        <v>8257</v>
      </c>
      <c r="G529" s="68" t="s">
        <v>2371</v>
      </c>
      <c r="H529" s="68" t="s">
        <v>8258</v>
      </c>
      <c r="I529" s="68" t="s">
        <v>2372</v>
      </c>
      <c r="J529" s="68" t="s">
        <v>8259</v>
      </c>
      <c r="K529" s="68" t="s">
        <v>5988</v>
      </c>
      <c r="L529" s="68" t="s">
        <v>2373</v>
      </c>
      <c r="M529" s="68" t="s">
        <v>309</v>
      </c>
      <c r="N529" s="68" t="s">
        <v>2374</v>
      </c>
      <c r="O529" s="68" t="s">
        <v>6172</v>
      </c>
      <c r="P529" s="68" t="s">
        <v>5683</v>
      </c>
      <c r="Q529" s="68">
        <v>0</v>
      </c>
      <c r="R529" s="68" t="s">
        <v>2375</v>
      </c>
      <c r="S529" s="68" t="s">
        <v>7595</v>
      </c>
      <c r="T529" s="188">
        <v>37970</v>
      </c>
      <c r="U529" s="175">
        <v>6979</v>
      </c>
      <c r="V529" s="186">
        <v>24049800</v>
      </c>
      <c r="W529" s="186">
        <v>141092160</v>
      </c>
      <c r="X529" s="187">
        <v>44469</v>
      </c>
      <c r="Y529" s="80" t="s">
        <v>6489</v>
      </c>
      <c r="Z529" s="80" t="s">
        <v>6490</v>
      </c>
      <c r="AA529" s="175" t="s">
        <v>70</v>
      </c>
    </row>
    <row r="530" spans="2:27" ht="15.75" customHeight="1" x14ac:dyDescent="0.2">
      <c r="B530" s="68" t="s">
        <v>8256</v>
      </c>
      <c r="C530" s="68">
        <v>738689003</v>
      </c>
      <c r="D530" s="68" t="s">
        <v>1363</v>
      </c>
      <c r="E530" s="68" t="s">
        <v>2370</v>
      </c>
      <c r="F530" s="68" t="s">
        <v>8257</v>
      </c>
      <c r="G530" s="68" t="s">
        <v>2371</v>
      </c>
      <c r="H530" s="68" t="s">
        <v>8258</v>
      </c>
      <c r="I530" s="68" t="s">
        <v>2372</v>
      </c>
      <c r="J530" s="68" t="s">
        <v>8259</v>
      </c>
      <c r="K530" s="68" t="s">
        <v>5988</v>
      </c>
      <c r="L530" s="68" t="s">
        <v>2373</v>
      </c>
      <c r="M530" s="68" t="s">
        <v>309</v>
      </c>
      <c r="N530" s="68" t="s">
        <v>2374</v>
      </c>
      <c r="O530" s="68" t="s">
        <v>6172</v>
      </c>
      <c r="P530" s="68" t="s">
        <v>5683</v>
      </c>
      <c r="Q530" s="68">
        <v>0</v>
      </c>
      <c r="R530" s="68" t="s">
        <v>2375</v>
      </c>
      <c r="S530" s="68" t="s">
        <v>7595</v>
      </c>
      <c r="T530" s="188">
        <v>37970</v>
      </c>
      <c r="U530" s="175">
        <v>6979</v>
      </c>
      <c r="V530" s="186">
        <v>6252948</v>
      </c>
      <c r="W530" s="186">
        <v>65736120</v>
      </c>
      <c r="X530" s="187">
        <v>44469</v>
      </c>
      <c r="Y530" s="80" t="s">
        <v>6489</v>
      </c>
      <c r="Z530" s="80" t="s">
        <v>6490</v>
      </c>
      <c r="AA530" s="175" t="s">
        <v>6533</v>
      </c>
    </row>
    <row r="531" spans="2:27" ht="15.75" customHeight="1" x14ac:dyDescent="0.2">
      <c r="B531" s="68" t="s">
        <v>8256</v>
      </c>
      <c r="C531" s="68">
        <v>738689003</v>
      </c>
      <c r="D531" s="68" t="s">
        <v>1363</v>
      </c>
      <c r="E531" s="68" t="s">
        <v>2370</v>
      </c>
      <c r="F531" s="68" t="s">
        <v>8257</v>
      </c>
      <c r="G531" s="68" t="s">
        <v>2371</v>
      </c>
      <c r="H531" s="68" t="s">
        <v>8258</v>
      </c>
      <c r="I531" s="68" t="s">
        <v>2372</v>
      </c>
      <c r="J531" s="68" t="s">
        <v>8259</v>
      </c>
      <c r="K531" s="68" t="s">
        <v>5988</v>
      </c>
      <c r="L531" s="68" t="s">
        <v>2373</v>
      </c>
      <c r="M531" s="68" t="s">
        <v>309</v>
      </c>
      <c r="N531" s="68" t="s">
        <v>2374</v>
      </c>
      <c r="O531" s="68" t="s">
        <v>6172</v>
      </c>
      <c r="P531" s="68" t="s">
        <v>5683</v>
      </c>
      <c r="Q531" s="68">
        <v>0</v>
      </c>
      <c r="R531" s="68" t="s">
        <v>2375</v>
      </c>
      <c r="S531" s="68" t="s">
        <v>7595</v>
      </c>
      <c r="T531" s="188">
        <v>37970</v>
      </c>
      <c r="U531" s="175">
        <v>6979</v>
      </c>
      <c r="V531" s="186">
        <v>5496130</v>
      </c>
      <c r="W531" s="186">
        <v>44126048</v>
      </c>
      <c r="X531" s="187">
        <v>44469</v>
      </c>
      <c r="Y531" s="80" t="s">
        <v>6489</v>
      </c>
      <c r="Z531" s="80" t="s">
        <v>6490</v>
      </c>
      <c r="AA531" s="175" t="s">
        <v>6535</v>
      </c>
    </row>
    <row r="532" spans="2:27" ht="15.75" customHeight="1" x14ac:dyDescent="0.2">
      <c r="B532" s="68" t="s">
        <v>8256</v>
      </c>
      <c r="C532" s="68">
        <v>738689003</v>
      </c>
      <c r="D532" s="68" t="s">
        <v>1363</v>
      </c>
      <c r="E532" s="68" t="s">
        <v>2370</v>
      </c>
      <c r="F532" s="68" t="s">
        <v>8257</v>
      </c>
      <c r="G532" s="68" t="s">
        <v>2371</v>
      </c>
      <c r="H532" s="68" t="s">
        <v>8258</v>
      </c>
      <c r="I532" s="68" t="s">
        <v>2372</v>
      </c>
      <c r="J532" s="68" t="s">
        <v>8259</v>
      </c>
      <c r="K532" s="68" t="s">
        <v>5988</v>
      </c>
      <c r="L532" s="68" t="s">
        <v>2373</v>
      </c>
      <c r="M532" s="68" t="s">
        <v>309</v>
      </c>
      <c r="N532" s="68" t="s">
        <v>2374</v>
      </c>
      <c r="O532" s="68" t="s">
        <v>6172</v>
      </c>
      <c r="P532" s="68" t="s">
        <v>5683</v>
      </c>
      <c r="Q532" s="68">
        <v>0</v>
      </c>
      <c r="R532" s="68" t="s">
        <v>2375</v>
      </c>
      <c r="S532" s="68" t="s">
        <v>7595</v>
      </c>
      <c r="T532" s="188">
        <v>37970</v>
      </c>
      <c r="U532" s="175">
        <v>6979</v>
      </c>
      <c r="V532" s="186">
        <v>16514196</v>
      </c>
      <c r="W532" s="186">
        <v>138529699</v>
      </c>
      <c r="X532" s="187">
        <v>44469</v>
      </c>
      <c r="Y532" s="80" t="s">
        <v>6489</v>
      </c>
      <c r="Z532" s="80" t="s">
        <v>6490</v>
      </c>
      <c r="AA532" s="175" t="s">
        <v>6573</v>
      </c>
    </row>
    <row r="533" spans="2:27" ht="15.75" customHeight="1" x14ac:dyDescent="0.2">
      <c r="B533" s="68" t="s">
        <v>8256</v>
      </c>
      <c r="C533" s="68">
        <v>738689003</v>
      </c>
      <c r="D533" s="68" t="s">
        <v>1363</v>
      </c>
      <c r="E533" s="68" t="s">
        <v>2370</v>
      </c>
      <c r="F533" s="68" t="s">
        <v>8257</v>
      </c>
      <c r="G533" s="68" t="s">
        <v>2371</v>
      </c>
      <c r="H533" s="68" t="s">
        <v>8258</v>
      </c>
      <c r="I533" s="68" t="s">
        <v>2372</v>
      </c>
      <c r="J533" s="68" t="s">
        <v>8259</v>
      </c>
      <c r="K533" s="68" t="s">
        <v>5988</v>
      </c>
      <c r="L533" s="68" t="s">
        <v>2373</v>
      </c>
      <c r="M533" s="68" t="s">
        <v>309</v>
      </c>
      <c r="N533" s="68" t="s">
        <v>2374</v>
      </c>
      <c r="O533" s="68" t="s">
        <v>6172</v>
      </c>
      <c r="P533" s="68" t="s">
        <v>5683</v>
      </c>
      <c r="Q533" s="68">
        <v>0</v>
      </c>
      <c r="R533" s="68" t="s">
        <v>2375</v>
      </c>
      <c r="S533" s="68" t="s">
        <v>7595</v>
      </c>
      <c r="T533" s="188">
        <v>37970</v>
      </c>
      <c r="U533" s="175">
        <v>6979</v>
      </c>
      <c r="V533" s="186">
        <v>17218450</v>
      </c>
      <c r="W533" s="186">
        <v>165985914</v>
      </c>
      <c r="X533" s="187">
        <v>44469</v>
      </c>
      <c r="Y533" s="80" t="s">
        <v>6489</v>
      </c>
      <c r="Z533" s="80" t="s">
        <v>6490</v>
      </c>
      <c r="AA533" s="175" t="s">
        <v>6555</v>
      </c>
    </row>
    <row r="534" spans="2:27" ht="15.75" customHeight="1" x14ac:dyDescent="0.2">
      <c r="B534" s="68" t="s">
        <v>8256</v>
      </c>
      <c r="C534" s="68">
        <v>738689003</v>
      </c>
      <c r="D534" s="68" t="s">
        <v>1363</v>
      </c>
      <c r="E534" s="68" t="s">
        <v>2370</v>
      </c>
      <c r="F534" s="68" t="s">
        <v>8257</v>
      </c>
      <c r="G534" s="68" t="s">
        <v>2371</v>
      </c>
      <c r="H534" s="68" t="s">
        <v>8258</v>
      </c>
      <c r="I534" s="68" t="s">
        <v>2372</v>
      </c>
      <c r="J534" s="68" t="s">
        <v>8259</v>
      </c>
      <c r="K534" s="68" t="s">
        <v>5988</v>
      </c>
      <c r="L534" s="68" t="s">
        <v>2373</v>
      </c>
      <c r="M534" s="68" t="s">
        <v>309</v>
      </c>
      <c r="N534" s="68" t="s">
        <v>2374</v>
      </c>
      <c r="O534" s="68" t="s">
        <v>6172</v>
      </c>
      <c r="P534" s="68" t="s">
        <v>5683</v>
      </c>
      <c r="Q534" s="68">
        <v>0</v>
      </c>
      <c r="R534" s="68" t="s">
        <v>2375</v>
      </c>
      <c r="S534" s="68" t="s">
        <v>7595</v>
      </c>
      <c r="T534" s="188">
        <v>37970</v>
      </c>
      <c r="U534" s="175">
        <v>6979</v>
      </c>
      <c r="V534" s="186">
        <v>17874432</v>
      </c>
      <c r="W534" s="186">
        <v>155869888</v>
      </c>
      <c r="X534" s="187">
        <v>44469</v>
      </c>
      <c r="Y534" s="80" t="s">
        <v>6489</v>
      </c>
      <c r="Z534" s="80" t="s">
        <v>6490</v>
      </c>
      <c r="AA534" s="175" t="s">
        <v>6606</v>
      </c>
    </row>
    <row r="535" spans="2:27" ht="15.75" customHeight="1" x14ac:dyDescent="0.2">
      <c r="B535" s="68" t="s">
        <v>8256</v>
      </c>
      <c r="C535" s="68">
        <v>738689003</v>
      </c>
      <c r="D535" s="68" t="s">
        <v>1363</v>
      </c>
      <c r="E535" s="68" t="s">
        <v>2370</v>
      </c>
      <c r="F535" s="68" t="s">
        <v>8257</v>
      </c>
      <c r="G535" s="68" t="s">
        <v>2371</v>
      </c>
      <c r="H535" s="68" t="s">
        <v>8258</v>
      </c>
      <c r="I535" s="68" t="s">
        <v>2372</v>
      </c>
      <c r="J535" s="68" t="s">
        <v>8259</v>
      </c>
      <c r="K535" s="68" t="s">
        <v>5988</v>
      </c>
      <c r="L535" s="68" t="s">
        <v>2373</v>
      </c>
      <c r="M535" s="68" t="s">
        <v>309</v>
      </c>
      <c r="N535" s="68" t="s">
        <v>2374</v>
      </c>
      <c r="O535" s="68" t="s">
        <v>6172</v>
      </c>
      <c r="P535" s="68" t="s">
        <v>5683</v>
      </c>
      <c r="Q535" s="68">
        <v>0</v>
      </c>
      <c r="R535" s="68" t="s">
        <v>2375</v>
      </c>
      <c r="S535" s="68" t="s">
        <v>7595</v>
      </c>
      <c r="T535" s="188">
        <v>37970</v>
      </c>
      <c r="U535" s="175">
        <v>6979</v>
      </c>
      <c r="V535" s="186">
        <v>87643998</v>
      </c>
      <c r="W535" s="186">
        <v>633173045</v>
      </c>
      <c r="X535" s="187">
        <v>44469</v>
      </c>
      <c r="Y535" s="80" t="s">
        <v>6489</v>
      </c>
      <c r="Z535" s="80" t="s">
        <v>6490</v>
      </c>
      <c r="AA535" s="175" t="s">
        <v>181</v>
      </c>
    </row>
    <row r="536" spans="2:27" ht="15.75" customHeight="1" x14ac:dyDescent="0.2">
      <c r="B536" s="68" t="s">
        <v>8256</v>
      </c>
      <c r="C536" s="68">
        <v>738689003</v>
      </c>
      <c r="D536" s="68" t="s">
        <v>1363</v>
      </c>
      <c r="E536" s="68" t="s">
        <v>2370</v>
      </c>
      <c r="F536" s="68" t="s">
        <v>8257</v>
      </c>
      <c r="G536" s="68" t="s">
        <v>2371</v>
      </c>
      <c r="H536" s="68" t="s">
        <v>8258</v>
      </c>
      <c r="I536" s="68" t="s">
        <v>2372</v>
      </c>
      <c r="J536" s="68" t="s">
        <v>8259</v>
      </c>
      <c r="K536" s="68" t="s">
        <v>5988</v>
      </c>
      <c r="L536" s="68" t="s">
        <v>2373</v>
      </c>
      <c r="M536" s="68" t="s">
        <v>309</v>
      </c>
      <c r="N536" s="68" t="s">
        <v>2374</v>
      </c>
      <c r="O536" s="68" t="s">
        <v>6172</v>
      </c>
      <c r="P536" s="68" t="s">
        <v>5683</v>
      </c>
      <c r="Q536" s="68">
        <v>0</v>
      </c>
      <c r="R536" s="68" t="s">
        <v>2375</v>
      </c>
      <c r="S536" s="68" t="s">
        <v>7595</v>
      </c>
      <c r="T536" s="188">
        <v>37970</v>
      </c>
      <c r="U536" s="175">
        <v>6979</v>
      </c>
      <c r="V536" s="186">
        <v>68151019</v>
      </c>
      <c r="W536" s="186">
        <v>578015274</v>
      </c>
      <c r="X536" s="187">
        <v>44469</v>
      </c>
      <c r="Y536" s="80" t="s">
        <v>6489</v>
      </c>
      <c r="Z536" s="80" t="s">
        <v>6490</v>
      </c>
      <c r="AA536" s="175" t="s">
        <v>6545</v>
      </c>
    </row>
    <row r="537" spans="2:27" ht="15.75" customHeight="1" x14ac:dyDescent="0.2">
      <c r="B537" s="68" t="s">
        <v>8256</v>
      </c>
      <c r="C537" s="68">
        <v>738689003</v>
      </c>
      <c r="D537" s="68" t="s">
        <v>1363</v>
      </c>
      <c r="E537" s="68" t="s">
        <v>2370</v>
      </c>
      <c r="F537" s="68" t="s">
        <v>8257</v>
      </c>
      <c r="G537" s="68" t="s">
        <v>2371</v>
      </c>
      <c r="H537" s="68" t="s">
        <v>8258</v>
      </c>
      <c r="I537" s="68" t="s">
        <v>2372</v>
      </c>
      <c r="J537" s="68" t="s">
        <v>8259</v>
      </c>
      <c r="K537" s="68" t="s">
        <v>5988</v>
      </c>
      <c r="L537" s="68" t="s">
        <v>2373</v>
      </c>
      <c r="M537" s="68" t="s">
        <v>309</v>
      </c>
      <c r="N537" s="68" t="s">
        <v>2374</v>
      </c>
      <c r="O537" s="68" t="s">
        <v>6172</v>
      </c>
      <c r="P537" s="68" t="s">
        <v>5683</v>
      </c>
      <c r="Q537" s="68">
        <v>0</v>
      </c>
      <c r="R537" s="68" t="s">
        <v>2375</v>
      </c>
      <c r="S537" s="68" t="s">
        <v>7595</v>
      </c>
      <c r="T537" s="188">
        <v>37970</v>
      </c>
      <c r="U537" s="175">
        <v>6979</v>
      </c>
      <c r="V537" s="186">
        <v>0</v>
      </c>
      <c r="W537" s="186">
        <v>4382408</v>
      </c>
      <c r="X537" s="187">
        <v>44469</v>
      </c>
      <c r="Y537" s="80" t="s">
        <v>6489</v>
      </c>
      <c r="Z537" s="80" t="s">
        <v>6490</v>
      </c>
      <c r="AA537" s="175" t="s">
        <v>6498</v>
      </c>
    </row>
    <row r="538" spans="2:27" ht="15.75" customHeight="1" x14ac:dyDescent="0.2">
      <c r="B538" s="68" t="s">
        <v>8256</v>
      </c>
      <c r="C538" s="68">
        <v>738689003</v>
      </c>
      <c r="D538" s="68" t="s">
        <v>1363</v>
      </c>
      <c r="E538" s="68" t="s">
        <v>2370</v>
      </c>
      <c r="F538" s="68" t="s">
        <v>8257</v>
      </c>
      <c r="G538" s="68" t="s">
        <v>2371</v>
      </c>
      <c r="H538" s="68" t="s">
        <v>8258</v>
      </c>
      <c r="I538" s="68" t="s">
        <v>2372</v>
      </c>
      <c r="J538" s="68" t="s">
        <v>8259</v>
      </c>
      <c r="K538" s="68" t="s">
        <v>5988</v>
      </c>
      <c r="L538" s="68" t="s">
        <v>2373</v>
      </c>
      <c r="M538" s="68" t="s">
        <v>309</v>
      </c>
      <c r="N538" s="68" t="s">
        <v>2374</v>
      </c>
      <c r="O538" s="68" t="s">
        <v>6172</v>
      </c>
      <c r="P538" s="68" t="s">
        <v>5683</v>
      </c>
      <c r="Q538" s="68">
        <v>0</v>
      </c>
      <c r="R538" s="68" t="s">
        <v>2375</v>
      </c>
      <c r="S538" s="68" t="s">
        <v>7595</v>
      </c>
      <c r="T538" s="188">
        <v>37970</v>
      </c>
      <c r="U538" s="175">
        <v>6979</v>
      </c>
      <c r="V538" s="186">
        <v>6209148</v>
      </c>
      <c r="W538" s="186">
        <v>37870118</v>
      </c>
      <c r="X538" s="187">
        <v>44469</v>
      </c>
      <c r="Y538" s="80" t="s">
        <v>6489</v>
      </c>
      <c r="Z538" s="80" t="s">
        <v>6490</v>
      </c>
      <c r="AA538" s="175" t="s">
        <v>6546</v>
      </c>
    </row>
    <row r="539" spans="2:27" ht="15.75" customHeight="1" x14ac:dyDescent="0.2">
      <c r="B539" s="68" t="s">
        <v>8256</v>
      </c>
      <c r="C539" s="68">
        <v>738689003</v>
      </c>
      <c r="D539" s="68" t="s">
        <v>1363</v>
      </c>
      <c r="E539" s="68" t="s">
        <v>2370</v>
      </c>
      <c r="F539" s="68" t="s">
        <v>8257</v>
      </c>
      <c r="G539" s="68" t="s">
        <v>2371</v>
      </c>
      <c r="H539" s="68" t="s">
        <v>8258</v>
      </c>
      <c r="I539" s="68" t="s">
        <v>2372</v>
      </c>
      <c r="J539" s="68" t="s">
        <v>8259</v>
      </c>
      <c r="K539" s="68" t="s">
        <v>5988</v>
      </c>
      <c r="L539" s="68" t="s">
        <v>2373</v>
      </c>
      <c r="M539" s="68" t="s">
        <v>309</v>
      </c>
      <c r="N539" s="68" t="s">
        <v>2374</v>
      </c>
      <c r="O539" s="68" t="s">
        <v>6172</v>
      </c>
      <c r="P539" s="68" t="s">
        <v>5683</v>
      </c>
      <c r="Q539" s="68">
        <v>0</v>
      </c>
      <c r="R539" s="68" t="s">
        <v>2375</v>
      </c>
      <c r="S539" s="68" t="s">
        <v>7595</v>
      </c>
      <c r="T539" s="188">
        <v>37970</v>
      </c>
      <c r="U539" s="175">
        <v>6979</v>
      </c>
      <c r="V539" s="186">
        <v>8834293</v>
      </c>
      <c r="W539" s="186">
        <v>33509388</v>
      </c>
      <c r="X539" s="187">
        <v>44469</v>
      </c>
      <c r="Y539" s="80" t="s">
        <v>6489</v>
      </c>
      <c r="Z539" s="80" t="s">
        <v>6490</v>
      </c>
      <c r="AA539" s="175" t="s">
        <v>6594</v>
      </c>
    </row>
    <row r="540" spans="2:27" ht="15.75" customHeight="1" x14ac:dyDescent="0.2">
      <c r="B540" s="68" t="s">
        <v>8256</v>
      </c>
      <c r="C540" s="68">
        <v>738689003</v>
      </c>
      <c r="D540" s="68" t="s">
        <v>1363</v>
      </c>
      <c r="E540" s="68" t="s">
        <v>2370</v>
      </c>
      <c r="F540" s="68" t="s">
        <v>8257</v>
      </c>
      <c r="G540" s="68" t="s">
        <v>2371</v>
      </c>
      <c r="H540" s="68" t="s">
        <v>8258</v>
      </c>
      <c r="I540" s="68" t="s">
        <v>2372</v>
      </c>
      <c r="J540" s="68" t="s">
        <v>8259</v>
      </c>
      <c r="K540" s="68" t="s">
        <v>5988</v>
      </c>
      <c r="L540" s="68" t="s">
        <v>2373</v>
      </c>
      <c r="M540" s="68" t="s">
        <v>309</v>
      </c>
      <c r="N540" s="68" t="s">
        <v>2374</v>
      </c>
      <c r="O540" s="68" t="s">
        <v>6172</v>
      </c>
      <c r="P540" s="68" t="s">
        <v>5683</v>
      </c>
      <c r="Q540" s="68">
        <v>0</v>
      </c>
      <c r="R540" s="68" t="s">
        <v>2375</v>
      </c>
      <c r="S540" s="68" t="s">
        <v>7595</v>
      </c>
      <c r="T540" s="188">
        <v>37970</v>
      </c>
      <c r="U540" s="175">
        <v>6979</v>
      </c>
      <c r="V540" s="186">
        <v>15386010</v>
      </c>
      <c r="W540" s="186">
        <v>83960835</v>
      </c>
      <c r="X540" s="187">
        <v>44469</v>
      </c>
      <c r="Y540" s="80" t="s">
        <v>6489</v>
      </c>
      <c r="Z540" s="80" t="s">
        <v>6490</v>
      </c>
      <c r="AA540" s="175" t="s">
        <v>7475</v>
      </c>
    </row>
    <row r="541" spans="2:27" ht="15.75" customHeight="1" x14ac:dyDescent="0.2">
      <c r="B541" s="68" t="s">
        <v>8479</v>
      </c>
      <c r="C541" s="68">
        <v>692307003</v>
      </c>
      <c r="D541" s="68" t="s">
        <v>2469</v>
      </c>
      <c r="E541" s="68" t="s">
        <v>2484</v>
      </c>
      <c r="F541" s="68" t="s">
        <v>26</v>
      </c>
      <c r="G541" s="68" t="s">
        <v>2485</v>
      </c>
      <c r="H541" s="68" t="s">
        <v>28</v>
      </c>
      <c r="I541" s="68">
        <v>0</v>
      </c>
      <c r="J541" s="68">
        <v>0</v>
      </c>
      <c r="K541" s="68" t="s">
        <v>7341</v>
      </c>
      <c r="L541" s="68" t="s">
        <v>3256</v>
      </c>
      <c r="M541" s="68" t="s">
        <v>5340</v>
      </c>
      <c r="N541" s="68" t="s">
        <v>1069</v>
      </c>
      <c r="O541" s="68" t="s">
        <v>6806</v>
      </c>
      <c r="P541" s="68" t="s">
        <v>6807</v>
      </c>
      <c r="Q541" s="68">
        <v>0</v>
      </c>
      <c r="R541" s="68">
        <v>91001</v>
      </c>
      <c r="S541" s="68" t="s">
        <v>2488</v>
      </c>
      <c r="T541" s="188">
        <v>37970</v>
      </c>
      <c r="U541" s="175">
        <v>6982</v>
      </c>
      <c r="V541" s="186">
        <v>0</v>
      </c>
      <c r="W541" s="186">
        <v>38622491</v>
      </c>
      <c r="X541" s="187">
        <v>44469</v>
      </c>
      <c r="Y541" s="80" t="s">
        <v>6489</v>
      </c>
      <c r="Z541" s="80" t="s">
        <v>6490</v>
      </c>
      <c r="AA541" s="175" t="s">
        <v>6536</v>
      </c>
    </row>
    <row r="542" spans="2:27" ht="15.75" customHeight="1" x14ac:dyDescent="0.2">
      <c r="B542" s="68" t="s">
        <v>8079</v>
      </c>
      <c r="C542" s="68">
        <v>759917405</v>
      </c>
      <c r="D542" s="68" t="s">
        <v>1941</v>
      </c>
      <c r="E542" s="68" t="s">
        <v>1942</v>
      </c>
      <c r="F542" s="68" t="s">
        <v>8080</v>
      </c>
      <c r="G542" s="68" t="s">
        <v>1943</v>
      </c>
      <c r="H542" s="68" t="s">
        <v>5431</v>
      </c>
      <c r="I542" s="68" t="s">
        <v>7294</v>
      </c>
      <c r="J542" s="68" t="s">
        <v>5717</v>
      </c>
      <c r="K542" s="68" t="s">
        <v>5432</v>
      </c>
      <c r="L542" s="68" t="s">
        <v>8081</v>
      </c>
      <c r="M542" s="68" t="s">
        <v>5341</v>
      </c>
      <c r="N542" s="68" t="s">
        <v>166</v>
      </c>
      <c r="O542" s="68" t="s">
        <v>8939</v>
      </c>
      <c r="P542" s="68" t="s">
        <v>5430</v>
      </c>
      <c r="Q542" s="68">
        <v>0</v>
      </c>
      <c r="R542" s="68">
        <v>93401</v>
      </c>
      <c r="S542" s="68" t="s">
        <v>8082</v>
      </c>
      <c r="T542" s="188">
        <v>37970</v>
      </c>
      <c r="U542" s="175">
        <v>6983</v>
      </c>
      <c r="V542" s="186">
        <v>21157100</v>
      </c>
      <c r="W542" s="186">
        <v>249176184</v>
      </c>
      <c r="X542" s="187">
        <v>44469</v>
      </c>
      <c r="Y542" s="80" t="s">
        <v>6489</v>
      </c>
      <c r="Z542" s="80" t="s">
        <v>6490</v>
      </c>
      <c r="AA542" s="175" t="s">
        <v>7486</v>
      </c>
    </row>
    <row r="543" spans="2:27" ht="15.75" customHeight="1" x14ac:dyDescent="0.2">
      <c r="B543" s="68" t="s">
        <v>8079</v>
      </c>
      <c r="C543" s="68">
        <v>759917405</v>
      </c>
      <c r="D543" s="68" t="s">
        <v>1941</v>
      </c>
      <c r="E543" s="68" t="s">
        <v>1942</v>
      </c>
      <c r="F543" s="68" t="s">
        <v>8080</v>
      </c>
      <c r="G543" s="68" t="s">
        <v>1943</v>
      </c>
      <c r="H543" s="68" t="s">
        <v>5431</v>
      </c>
      <c r="I543" s="68" t="s">
        <v>7294</v>
      </c>
      <c r="J543" s="68" t="s">
        <v>5717</v>
      </c>
      <c r="K543" s="68" t="s">
        <v>5432</v>
      </c>
      <c r="L543" s="68" t="s">
        <v>8081</v>
      </c>
      <c r="M543" s="68" t="s">
        <v>5341</v>
      </c>
      <c r="N543" s="68" t="s">
        <v>166</v>
      </c>
      <c r="O543" s="68" t="s">
        <v>8939</v>
      </c>
      <c r="P543" s="68" t="s">
        <v>5430</v>
      </c>
      <c r="Q543" s="68">
        <v>0</v>
      </c>
      <c r="R543" s="68">
        <v>93401</v>
      </c>
      <c r="S543" s="68" t="s">
        <v>8082</v>
      </c>
      <c r="T543" s="188">
        <v>37970</v>
      </c>
      <c r="U543" s="175">
        <v>6983</v>
      </c>
      <c r="V543" s="186">
        <v>145711715</v>
      </c>
      <c r="W543" s="186">
        <v>1192497464</v>
      </c>
      <c r="X543" s="187">
        <v>44469</v>
      </c>
      <c r="Y543" s="80" t="s">
        <v>6489</v>
      </c>
      <c r="Z543" s="80" t="s">
        <v>6490</v>
      </c>
      <c r="AA543" s="175" t="s">
        <v>6561</v>
      </c>
    </row>
    <row r="544" spans="2:27" ht="15.75" customHeight="1" x14ac:dyDescent="0.2">
      <c r="B544" s="68" t="s">
        <v>8079</v>
      </c>
      <c r="C544" s="68">
        <v>759917405</v>
      </c>
      <c r="D544" s="68" t="s">
        <v>1941</v>
      </c>
      <c r="E544" s="68" t="s">
        <v>1942</v>
      </c>
      <c r="F544" s="68" t="s">
        <v>8080</v>
      </c>
      <c r="G544" s="68" t="s">
        <v>1943</v>
      </c>
      <c r="H544" s="68" t="s">
        <v>5431</v>
      </c>
      <c r="I544" s="68" t="s">
        <v>7294</v>
      </c>
      <c r="J544" s="68" t="s">
        <v>5717</v>
      </c>
      <c r="K544" s="68" t="s">
        <v>5432</v>
      </c>
      <c r="L544" s="68" t="s">
        <v>8081</v>
      </c>
      <c r="M544" s="68" t="s">
        <v>5341</v>
      </c>
      <c r="N544" s="68" t="s">
        <v>166</v>
      </c>
      <c r="O544" s="68" t="s">
        <v>8939</v>
      </c>
      <c r="P544" s="68" t="s">
        <v>5430</v>
      </c>
      <c r="Q544" s="68">
        <v>0</v>
      </c>
      <c r="R544" s="68">
        <v>93401</v>
      </c>
      <c r="S544" s="68" t="s">
        <v>8082</v>
      </c>
      <c r="T544" s="188">
        <v>37970</v>
      </c>
      <c r="U544" s="175">
        <v>6983</v>
      </c>
      <c r="V544" s="186">
        <v>7615770</v>
      </c>
      <c r="W544" s="186">
        <v>76570426</v>
      </c>
      <c r="X544" s="187">
        <v>44469</v>
      </c>
      <c r="Y544" s="80" t="s">
        <v>6489</v>
      </c>
      <c r="Z544" s="80" t="s">
        <v>6490</v>
      </c>
      <c r="AA544" s="175" t="s">
        <v>6656</v>
      </c>
    </row>
    <row r="545" spans="2:27" ht="15.75" customHeight="1" x14ac:dyDescent="0.2">
      <c r="B545" s="68" t="s">
        <v>3227</v>
      </c>
      <c r="C545" s="68">
        <v>692202007</v>
      </c>
      <c r="D545" s="68" t="s">
        <v>2469</v>
      </c>
      <c r="E545" s="68" t="s">
        <v>2495</v>
      </c>
      <c r="F545" s="68" t="s">
        <v>1476</v>
      </c>
      <c r="G545" s="68" t="s">
        <v>3137</v>
      </c>
      <c r="H545" s="68" t="s">
        <v>28</v>
      </c>
      <c r="I545" s="68">
        <v>0</v>
      </c>
      <c r="J545" s="68">
        <v>0</v>
      </c>
      <c r="K545" s="68" t="s">
        <v>3228</v>
      </c>
      <c r="L545" s="68" t="s">
        <v>3230</v>
      </c>
      <c r="M545" s="68" t="s">
        <v>5340</v>
      </c>
      <c r="N545" s="68" t="s">
        <v>1906</v>
      </c>
      <c r="O545" s="68" t="s">
        <v>3231</v>
      </c>
      <c r="P545" s="68" t="s">
        <v>3229</v>
      </c>
      <c r="Q545" s="68">
        <v>0</v>
      </c>
      <c r="R545" s="68">
        <v>91001</v>
      </c>
      <c r="S545" s="68" t="s">
        <v>2517</v>
      </c>
      <c r="T545" s="188">
        <v>37970</v>
      </c>
      <c r="U545" s="175">
        <v>6984</v>
      </c>
      <c r="V545" s="186">
        <v>5709371</v>
      </c>
      <c r="W545" s="186">
        <v>51384339</v>
      </c>
      <c r="X545" s="187">
        <v>44469</v>
      </c>
      <c r="Y545" s="80" t="s">
        <v>6489</v>
      </c>
      <c r="Z545" s="80" t="s">
        <v>6490</v>
      </c>
      <c r="AA545" s="175" t="s">
        <v>6625</v>
      </c>
    </row>
    <row r="546" spans="2:27" ht="15.75" customHeight="1" x14ac:dyDescent="0.2">
      <c r="B546" s="68" t="s">
        <v>395</v>
      </c>
      <c r="C546" s="68">
        <v>715787008</v>
      </c>
      <c r="D546" s="68" t="s">
        <v>72</v>
      </c>
      <c r="E546" s="68" t="s">
        <v>396</v>
      </c>
      <c r="F546" s="68" t="s">
        <v>7615</v>
      </c>
      <c r="G546" s="68" t="s">
        <v>397</v>
      </c>
      <c r="H546" s="68" t="s">
        <v>6407</v>
      </c>
      <c r="I546" s="68" t="s">
        <v>398</v>
      </c>
      <c r="J546" s="68" t="s">
        <v>7616</v>
      </c>
      <c r="K546" s="68" t="s">
        <v>399</v>
      </c>
      <c r="L546" s="68" t="s">
        <v>6406</v>
      </c>
      <c r="M546" s="68" t="s">
        <v>544</v>
      </c>
      <c r="N546" s="68" t="s">
        <v>400</v>
      </c>
      <c r="O546" s="68" t="s">
        <v>7617</v>
      </c>
      <c r="P546" s="68" t="s">
        <v>7618</v>
      </c>
      <c r="Q546" s="68">
        <v>0</v>
      </c>
      <c r="R546" s="68" t="s">
        <v>368</v>
      </c>
      <c r="S546" s="68" t="s">
        <v>7619</v>
      </c>
      <c r="T546" s="188">
        <v>37971</v>
      </c>
      <c r="U546" s="175">
        <v>6988</v>
      </c>
      <c r="V546" s="186">
        <v>8331919</v>
      </c>
      <c r="W546" s="186">
        <v>35776255</v>
      </c>
      <c r="X546" s="187">
        <v>44469</v>
      </c>
      <c r="Y546" s="80" t="s">
        <v>6489</v>
      </c>
      <c r="Z546" s="80" t="s">
        <v>6490</v>
      </c>
      <c r="AA546" s="175" t="s">
        <v>7475</v>
      </c>
    </row>
    <row r="547" spans="2:27" ht="15.75" customHeight="1" x14ac:dyDescent="0.2">
      <c r="B547" s="68" t="s">
        <v>2890</v>
      </c>
      <c r="C547" s="68">
        <v>690724006</v>
      </c>
      <c r="D547" s="68" t="s">
        <v>2469</v>
      </c>
      <c r="E547" s="68" t="s">
        <v>2484</v>
      </c>
      <c r="F547" s="68" t="s">
        <v>26</v>
      </c>
      <c r="G547" s="68" t="s">
        <v>2485</v>
      </c>
      <c r="H547" s="68" t="s">
        <v>28</v>
      </c>
      <c r="I547" s="68">
        <v>0</v>
      </c>
      <c r="J547" s="68">
        <v>0</v>
      </c>
      <c r="K547" s="68" t="s">
        <v>5447</v>
      </c>
      <c r="L547" s="68" t="s">
        <v>2891</v>
      </c>
      <c r="M547" s="68" t="s">
        <v>47</v>
      </c>
      <c r="N547" s="68" t="s">
        <v>2893</v>
      </c>
      <c r="O547" s="68" t="s">
        <v>2892</v>
      </c>
      <c r="P547" s="68">
        <v>0</v>
      </c>
      <c r="Q547" s="68">
        <v>0</v>
      </c>
      <c r="R547" s="68">
        <v>91001</v>
      </c>
      <c r="S547" s="68" t="s">
        <v>2488</v>
      </c>
      <c r="T547" s="188">
        <v>37970</v>
      </c>
      <c r="U547" s="175">
        <v>6997</v>
      </c>
      <c r="V547" s="186">
        <v>34435659</v>
      </c>
      <c r="W547" s="186">
        <v>229181085</v>
      </c>
      <c r="X547" s="187">
        <v>44469</v>
      </c>
      <c r="Y547" s="80" t="s">
        <v>6489</v>
      </c>
      <c r="Z547" s="80" t="s">
        <v>6490</v>
      </c>
      <c r="AA547" s="175" t="s">
        <v>6583</v>
      </c>
    </row>
    <row r="548" spans="2:27" ht="15.75" customHeight="1" x14ac:dyDescent="0.2">
      <c r="B548" s="68" t="s">
        <v>8373</v>
      </c>
      <c r="C548" s="68">
        <v>692543009</v>
      </c>
      <c r="D548" s="68" t="s">
        <v>2469</v>
      </c>
      <c r="E548" s="68" t="s">
        <v>2484</v>
      </c>
      <c r="F548" s="68" t="s">
        <v>26</v>
      </c>
      <c r="G548" s="68" t="s">
        <v>2485</v>
      </c>
      <c r="H548" s="68" t="s">
        <v>28</v>
      </c>
      <c r="I548" s="68">
        <v>0</v>
      </c>
      <c r="J548" s="68">
        <v>0</v>
      </c>
      <c r="K548" s="68" t="s">
        <v>8374</v>
      </c>
      <c r="L548" s="68" t="s">
        <v>2776</v>
      </c>
      <c r="M548" s="68" t="s">
        <v>47</v>
      </c>
      <c r="N548" s="68" t="s">
        <v>1649</v>
      </c>
      <c r="O548" s="68">
        <v>226773400</v>
      </c>
      <c r="P548" s="68" t="s">
        <v>8375</v>
      </c>
      <c r="Q548" s="68">
        <v>0</v>
      </c>
      <c r="R548" s="68">
        <v>91001</v>
      </c>
      <c r="S548" s="68" t="s">
        <v>2488</v>
      </c>
      <c r="T548" s="188">
        <v>37970</v>
      </c>
      <c r="U548" s="175">
        <v>6998</v>
      </c>
      <c r="V548" s="186">
        <v>0</v>
      </c>
      <c r="W548" s="186">
        <v>63365021</v>
      </c>
      <c r="X548" s="187">
        <v>44469</v>
      </c>
      <c r="Y548" s="80" t="s">
        <v>6489</v>
      </c>
      <c r="Z548" s="80" t="s">
        <v>6490</v>
      </c>
      <c r="AA548" s="175" t="s">
        <v>6572</v>
      </c>
    </row>
    <row r="549" spans="2:27" ht="15.75" customHeight="1" x14ac:dyDescent="0.2">
      <c r="B549" s="68" t="s">
        <v>8759</v>
      </c>
      <c r="C549" s="68">
        <v>741504006</v>
      </c>
      <c r="D549" s="68" t="s">
        <v>72</v>
      </c>
      <c r="E549" s="68" t="s">
        <v>4681</v>
      </c>
      <c r="F549" s="68" t="s">
        <v>8760</v>
      </c>
      <c r="G549" s="68" t="s">
        <v>368</v>
      </c>
      <c r="H549" s="68" t="s">
        <v>4682</v>
      </c>
      <c r="I549" s="68" t="s">
        <v>176</v>
      </c>
      <c r="J549" s="68" t="s">
        <v>5997</v>
      </c>
      <c r="K549" s="68" t="s">
        <v>5996</v>
      </c>
      <c r="L549" s="68" t="s">
        <v>5609</v>
      </c>
      <c r="M549" s="68" t="s">
        <v>48</v>
      </c>
      <c r="N549" s="68" t="s">
        <v>4684</v>
      </c>
      <c r="O549" s="68">
        <v>0</v>
      </c>
      <c r="P549" s="68" t="s">
        <v>4683</v>
      </c>
      <c r="Q549" s="68">
        <v>0</v>
      </c>
      <c r="R549" s="68" t="s">
        <v>368</v>
      </c>
      <c r="S549" s="68" t="s">
        <v>8761</v>
      </c>
      <c r="T549" s="188">
        <v>37970</v>
      </c>
      <c r="U549" s="175">
        <v>6999</v>
      </c>
      <c r="V549" s="186">
        <v>11618381</v>
      </c>
      <c r="W549" s="186">
        <v>109927712</v>
      </c>
      <c r="X549" s="187">
        <v>44469</v>
      </c>
      <c r="Y549" s="80" t="s">
        <v>6489</v>
      </c>
      <c r="Z549" s="80" t="s">
        <v>6490</v>
      </c>
      <c r="AA549" s="175" t="s">
        <v>6515</v>
      </c>
    </row>
    <row r="550" spans="2:27" ht="15.75" customHeight="1" x14ac:dyDescent="0.2">
      <c r="B550" s="68" t="s">
        <v>8759</v>
      </c>
      <c r="C550" s="68">
        <v>741504006</v>
      </c>
      <c r="D550" s="68" t="s">
        <v>72</v>
      </c>
      <c r="E550" s="68" t="s">
        <v>4681</v>
      </c>
      <c r="F550" s="68" t="s">
        <v>8760</v>
      </c>
      <c r="G550" s="68" t="s">
        <v>368</v>
      </c>
      <c r="H550" s="68" t="s">
        <v>4682</v>
      </c>
      <c r="I550" s="68" t="s">
        <v>176</v>
      </c>
      <c r="J550" s="68" t="s">
        <v>5997</v>
      </c>
      <c r="K550" s="68" t="s">
        <v>5996</v>
      </c>
      <c r="L550" s="68" t="s">
        <v>5609</v>
      </c>
      <c r="M550" s="68" t="s">
        <v>48</v>
      </c>
      <c r="N550" s="68" t="s">
        <v>4684</v>
      </c>
      <c r="O550" s="68">
        <v>0</v>
      </c>
      <c r="P550" s="68" t="s">
        <v>4683</v>
      </c>
      <c r="Q550" s="68">
        <v>0</v>
      </c>
      <c r="R550" s="68" t="s">
        <v>368</v>
      </c>
      <c r="S550" s="68" t="s">
        <v>8761</v>
      </c>
      <c r="T550" s="188">
        <v>37970</v>
      </c>
      <c r="U550" s="175">
        <v>6999</v>
      </c>
      <c r="V550" s="186">
        <v>4095010</v>
      </c>
      <c r="W550" s="186">
        <v>39131321</v>
      </c>
      <c r="X550" s="187">
        <v>44469</v>
      </c>
      <c r="Y550" s="80" t="s">
        <v>6489</v>
      </c>
      <c r="Z550" s="80" t="s">
        <v>6490</v>
      </c>
      <c r="AA550" s="175" t="s">
        <v>6516</v>
      </c>
    </row>
    <row r="551" spans="2:27" ht="15.75" customHeight="1" x14ac:dyDescent="0.2">
      <c r="B551" s="68" t="s">
        <v>8759</v>
      </c>
      <c r="C551" s="68">
        <v>741504006</v>
      </c>
      <c r="D551" s="68" t="s">
        <v>72</v>
      </c>
      <c r="E551" s="68" t="s">
        <v>4681</v>
      </c>
      <c r="F551" s="68" t="s">
        <v>8760</v>
      </c>
      <c r="G551" s="68" t="s">
        <v>368</v>
      </c>
      <c r="H551" s="68" t="s">
        <v>4682</v>
      </c>
      <c r="I551" s="68" t="s">
        <v>176</v>
      </c>
      <c r="J551" s="68" t="s">
        <v>5997</v>
      </c>
      <c r="K551" s="68" t="s">
        <v>5996</v>
      </c>
      <c r="L551" s="68" t="s">
        <v>5609</v>
      </c>
      <c r="M551" s="68" t="s">
        <v>48</v>
      </c>
      <c r="N551" s="68" t="s">
        <v>4684</v>
      </c>
      <c r="O551" s="68">
        <v>0</v>
      </c>
      <c r="P551" s="68" t="s">
        <v>4683</v>
      </c>
      <c r="Q551" s="68">
        <v>0</v>
      </c>
      <c r="R551" s="68" t="s">
        <v>368</v>
      </c>
      <c r="S551" s="68" t="s">
        <v>8761</v>
      </c>
      <c r="T551" s="188">
        <v>37970</v>
      </c>
      <c r="U551" s="175">
        <v>6999</v>
      </c>
      <c r="V551" s="186">
        <v>0</v>
      </c>
      <c r="W551" s="186">
        <v>56119860</v>
      </c>
      <c r="X551" s="187">
        <v>44469</v>
      </c>
      <c r="Y551" s="80" t="s">
        <v>6489</v>
      </c>
      <c r="Z551" s="80" t="s">
        <v>6490</v>
      </c>
      <c r="AA551" s="175" t="s">
        <v>6531</v>
      </c>
    </row>
    <row r="552" spans="2:27" ht="15.75" customHeight="1" x14ac:dyDescent="0.2">
      <c r="B552" s="68" t="s">
        <v>8759</v>
      </c>
      <c r="C552" s="68">
        <v>741504006</v>
      </c>
      <c r="D552" s="68" t="s">
        <v>72</v>
      </c>
      <c r="E552" s="68" t="s">
        <v>4681</v>
      </c>
      <c r="F552" s="68" t="s">
        <v>8760</v>
      </c>
      <c r="G552" s="68" t="s">
        <v>368</v>
      </c>
      <c r="H552" s="68" t="s">
        <v>4682</v>
      </c>
      <c r="I552" s="68" t="s">
        <v>176</v>
      </c>
      <c r="J552" s="68" t="s">
        <v>5997</v>
      </c>
      <c r="K552" s="68" t="s">
        <v>5996</v>
      </c>
      <c r="L552" s="68" t="s">
        <v>5609</v>
      </c>
      <c r="M552" s="68" t="s">
        <v>48</v>
      </c>
      <c r="N552" s="68" t="s">
        <v>4684</v>
      </c>
      <c r="O552" s="68">
        <v>0</v>
      </c>
      <c r="P552" s="68" t="s">
        <v>4683</v>
      </c>
      <c r="Q552" s="68">
        <v>0</v>
      </c>
      <c r="R552" s="68" t="s">
        <v>368</v>
      </c>
      <c r="S552" s="68" t="s">
        <v>8761</v>
      </c>
      <c r="T552" s="188">
        <v>37970</v>
      </c>
      <c r="U552" s="175">
        <v>6999</v>
      </c>
      <c r="V552" s="186">
        <v>0</v>
      </c>
      <c r="W552" s="186">
        <v>1054622798</v>
      </c>
      <c r="X552" s="187">
        <v>44469</v>
      </c>
      <c r="Y552" s="80" t="s">
        <v>6489</v>
      </c>
      <c r="Z552" s="80" t="s">
        <v>6490</v>
      </c>
      <c r="AA552" s="175" t="s">
        <v>6535</v>
      </c>
    </row>
    <row r="553" spans="2:27" ht="15.75" customHeight="1" x14ac:dyDescent="0.2">
      <c r="B553" s="68" t="s">
        <v>8759</v>
      </c>
      <c r="C553" s="68">
        <v>741504006</v>
      </c>
      <c r="D553" s="68" t="s">
        <v>72</v>
      </c>
      <c r="E553" s="68" t="s">
        <v>4681</v>
      </c>
      <c r="F553" s="68" t="s">
        <v>8760</v>
      </c>
      <c r="G553" s="68" t="s">
        <v>368</v>
      </c>
      <c r="H553" s="68" t="s">
        <v>4682</v>
      </c>
      <c r="I553" s="68" t="s">
        <v>176</v>
      </c>
      <c r="J553" s="68" t="s">
        <v>5997</v>
      </c>
      <c r="K553" s="68" t="s">
        <v>5996</v>
      </c>
      <c r="L553" s="68" t="s">
        <v>5609</v>
      </c>
      <c r="M553" s="68" t="s">
        <v>48</v>
      </c>
      <c r="N553" s="68" t="s">
        <v>4684</v>
      </c>
      <c r="O553" s="68">
        <v>0</v>
      </c>
      <c r="P553" s="68" t="s">
        <v>4683</v>
      </c>
      <c r="Q553" s="68">
        <v>0</v>
      </c>
      <c r="R553" s="68" t="s">
        <v>368</v>
      </c>
      <c r="S553" s="68" t="s">
        <v>8761</v>
      </c>
      <c r="T553" s="188">
        <v>37970</v>
      </c>
      <c r="U553" s="175">
        <v>6999</v>
      </c>
      <c r="V553" s="186">
        <v>1257389056</v>
      </c>
      <c r="W553" s="186">
        <v>1501445888</v>
      </c>
      <c r="X553" s="187">
        <v>44469</v>
      </c>
      <c r="Y553" s="80" t="s">
        <v>6489</v>
      </c>
      <c r="Z553" s="80" t="s">
        <v>6490</v>
      </c>
      <c r="AA553" s="175" t="s">
        <v>6508</v>
      </c>
    </row>
    <row r="554" spans="2:27" ht="15.75" customHeight="1" x14ac:dyDescent="0.2">
      <c r="B554" s="68" t="s">
        <v>8759</v>
      </c>
      <c r="C554" s="68">
        <v>741504006</v>
      </c>
      <c r="D554" s="68" t="s">
        <v>72</v>
      </c>
      <c r="E554" s="68" t="s">
        <v>4681</v>
      </c>
      <c r="F554" s="68" t="s">
        <v>8760</v>
      </c>
      <c r="G554" s="68" t="s">
        <v>368</v>
      </c>
      <c r="H554" s="68" t="s">
        <v>4682</v>
      </c>
      <c r="I554" s="68" t="s">
        <v>176</v>
      </c>
      <c r="J554" s="68" t="s">
        <v>5997</v>
      </c>
      <c r="K554" s="68" t="s">
        <v>5996</v>
      </c>
      <c r="L554" s="68" t="s">
        <v>5609</v>
      </c>
      <c r="M554" s="68" t="s">
        <v>48</v>
      </c>
      <c r="N554" s="68" t="s">
        <v>4684</v>
      </c>
      <c r="O554" s="68">
        <v>0</v>
      </c>
      <c r="P554" s="68" t="s">
        <v>4683</v>
      </c>
      <c r="Q554" s="68">
        <v>0</v>
      </c>
      <c r="R554" s="68" t="s">
        <v>368</v>
      </c>
      <c r="S554" s="68" t="s">
        <v>8761</v>
      </c>
      <c r="T554" s="188">
        <v>37970</v>
      </c>
      <c r="U554" s="175">
        <v>6999</v>
      </c>
      <c r="V554" s="186">
        <v>27826358</v>
      </c>
      <c r="W554" s="186">
        <v>313451393</v>
      </c>
      <c r="X554" s="187">
        <v>44469</v>
      </c>
      <c r="Y554" s="80" t="s">
        <v>6489</v>
      </c>
      <c r="Z554" s="80" t="s">
        <v>6490</v>
      </c>
      <c r="AA554" s="175" t="s">
        <v>6545</v>
      </c>
    </row>
    <row r="555" spans="2:27" ht="15.75" customHeight="1" x14ac:dyDescent="0.2">
      <c r="B555" s="68" t="s">
        <v>7620</v>
      </c>
      <c r="C555" s="68">
        <v>731013004</v>
      </c>
      <c r="D555" s="68" t="s">
        <v>72</v>
      </c>
      <c r="E555" s="68" t="s">
        <v>406</v>
      </c>
      <c r="F555" s="68" t="s">
        <v>7621</v>
      </c>
      <c r="G555" s="68" t="s">
        <v>407</v>
      </c>
      <c r="H555" s="68" t="s">
        <v>7622</v>
      </c>
      <c r="I555" s="68" t="s">
        <v>408</v>
      </c>
      <c r="J555" s="68" t="s">
        <v>7623</v>
      </c>
      <c r="K555" s="68" t="s">
        <v>7624</v>
      </c>
      <c r="L555" s="68" t="s">
        <v>5858</v>
      </c>
      <c r="M555" s="68" t="s">
        <v>47</v>
      </c>
      <c r="N555" s="68" t="s">
        <v>739</v>
      </c>
      <c r="O555" s="68">
        <v>223414941</v>
      </c>
      <c r="P555" s="68" t="s">
        <v>5859</v>
      </c>
      <c r="Q555" s="68">
        <v>0</v>
      </c>
      <c r="R555" s="68" t="s">
        <v>409</v>
      </c>
      <c r="S555" s="68" t="s">
        <v>7625</v>
      </c>
      <c r="T555" s="188">
        <v>37970</v>
      </c>
      <c r="U555" s="175">
        <v>7003</v>
      </c>
      <c r="V555" s="186">
        <v>41256838</v>
      </c>
      <c r="W555" s="186">
        <v>161948243</v>
      </c>
      <c r="X555" s="187">
        <v>44469</v>
      </c>
      <c r="Y555" s="80" t="s">
        <v>6489</v>
      </c>
      <c r="Z555" s="80" t="s">
        <v>6490</v>
      </c>
      <c r="AA555" s="175" t="s">
        <v>148</v>
      </c>
    </row>
    <row r="556" spans="2:27" ht="15.75" customHeight="1" x14ac:dyDescent="0.2">
      <c r="B556" s="68" t="s">
        <v>7620</v>
      </c>
      <c r="C556" s="68">
        <v>731013004</v>
      </c>
      <c r="D556" s="68" t="s">
        <v>72</v>
      </c>
      <c r="E556" s="68" t="s">
        <v>406</v>
      </c>
      <c r="F556" s="68" t="s">
        <v>7621</v>
      </c>
      <c r="G556" s="68" t="s">
        <v>407</v>
      </c>
      <c r="H556" s="68" t="s">
        <v>7622</v>
      </c>
      <c r="I556" s="68" t="s">
        <v>408</v>
      </c>
      <c r="J556" s="68" t="s">
        <v>7623</v>
      </c>
      <c r="K556" s="68" t="s">
        <v>7624</v>
      </c>
      <c r="L556" s="68" t="s">
        <v>5858</v>
      </c>
      <c r="M556" s="68" t="s">
        <v>47</v>
      </c>
      <c r="N556" s="68" t="s">
        <v>739</v>
      </c>
      <c r="O556" s="68">
        <v>223414941</v>
      </c>
      <c r="P556" s="68" t="s">
        <v>5859</v>
      </c>
      <c r="Q556" s="68">
        <v>0</v>
      </c>
      <c r="R556" s="68" t="s">
        <v>409</v>
      </c>
      <c r="S556" s="68" t="s">
        <v>7625</v>
      </c>
      <c r="T556" s="188">
        <v>37970</v>
      </c>
      <c r="U556" s="175">
        <v>7003</v>
      </c>
      <c r="V556" s="186">
        <v>0</v>
      </c>
      <c r="W556" s="186">
        <v>50113232</v>
      </c>
      <c r="X556" s="187">
        <v>44469</v>
      </c>
      <c r="Y556" s="80" t="s">
        <v>6489</v>
      </c>
      <c r="Z556" s="80" t="s">
        <v>6490</v>
      </c>
      <c r="AA556" s="175" t="s">
        <v>6556</v>
      </c>
    </row>
    <row r="557" spans="2:27" ht="15.75" customHeight="1" x14ac:dyDescent="0.2">
      <c r="B557" s="68" t="s">
        <v>7620</v>
      </c>
      <c r="C557" s="68">
        <v>731013004</v>
      </c>
      <c r="D557" s="68" t="s">
        <v>72</v>
      </c>
      <c r="E557" s="68" t="s">
        <v>406</v>
      </c>
      <c r="F557" s="68" t="s">
        <v>7621</v>
      </c>
      <c r="G557" s="68" t="s">
        <v>407</v>
      </c>
      <c r="H557" s="68" t="s">
        <v>7622</v>
      </c>
      <c r="I557" s="68" t="s">
        <v>408</v>
      </c>
      <c r="J557" s="68" t="s">
        <v>7623</v>
      </c>
      <c r="K557" s="68" t="s">
        <v>7624</v>
      </c>
      <c r="L557" s="68" t="s">
        <v>5858</v>
      </c>
      <c r="M557" s="68" t="s">
        <v>47</v>
      </c>
      <c r="N557" s="68" t="s">
        <v>739</v>
      </c>
      <c r="O557" s="68">
        <v>223414941</v>
      </c>
      <c r="P557" s="68" t="s">
        <v>5859</v>
      </c>
      <c r="Q557" s="68">
        <v>0</v>
      </c>
      <c r="R557" s="68" t="s">
        <v>409</v>
      </c>
      <c r="S557" s="68" t="s">
        <v>7625</v>
      </c>
      <c r="T557" s="188">
        <v>37970</v>
      </c>
      <c r="U557" s="175">
        <v>7003</v>
      </c>
      <c r="V557" s="186">
        <v>6413280</v>
      </c>
      <c r="W557" s="186">
        <v>62529480</v>
      </c>
      <c r="X557" s="187">
        <v>44469</v>
      </c>
      <c r="Y557" s="80" t="s">
        <v>6489</v>
      </c>
      <c r="Z557" s="80" t="s">
        <v>6490</v>
      </c>
      <c r="AA557" s="175" t="s">
        <v>6566</v>
      </c>
    </row>
    <row r="558" spans="2:27" ht="15.75" customHeight="1" x14ac:dyDescent="0.2">
      <c r="B558" s="68" t="s">
        <v>7620</v>
      </c>
      <c r="C558" s="68">
        <v>731013004</v>
      </c>
      <c r="D558" s="68" t="s">
        <v>72</v>
      </c>
      <c r="E558" s="68" t="s">
        <v>406</v>
      </c>
      <c r="F558" s="68" t="s">
        <v>7621</v>
      </c>
      <c r="G558" s="68" t="s">
        <v>407</v>
      </c>
      <c r="H558" s="68" t="s">
        <v>7622</v>
      </c>
      <c r="I558" s="68" t="s">
        <v>408</v>
      </c>
      <c r="J558" s="68" t="s">
        <v>7623</v>
      </c>
      <c r="K558" s="68" t="s">
        <v>7624</v>
      </c>
      <c r="L558" s="68" t="s">
        <v>5858</v>
      </c>
      <c r="M558" s="68" t="s">
        <v>47</v>
      </c>
      <c r="N558" s="68" t="s">
        <v>739</v>
      </c>
      <c r="O558" s="68">
        <v>223414941</v>
      </c>
      <c r="P558" s="68" t="s">
        <v>5859</v>
      </c>
      <c r="Q558" s="68">
        <v>0</v>
      </c>
      <c r="R558" s="68" t="s">
        <v>409</v>
      </c>
      <c r="S558" s="68" t="s">
        <v>7625</v>
      </c>
      <c r="T558" s="188">
        <v>37970</v>
      </c>
      <c r="U558" s="175">
        <v>7003</v>
      </c>
      <c r="V558" s="186">
        <v>0</v>
      </c>
      <c r="W558" s="186">
        <v>36472944</v>
      </c>
      <c r="X558" s="187">
        <v>44469</v>
      </c>
      <c r="Y558" s="80" t="s">
        <v>6489</v>
      </c>
      <c r="Z558" s="80" t="s">
        <v>6490</v>
      </c>
      <c r="AA558" s="175" t="s">
        <v>6573</v>
      </c>
    </row>
    <row r="559" spans="2:27" ht="15.75" customHeight="1" x14ac:dyDescent="0.2">
      <c r="B559" s="68" t="s">
        <v>7620</v>
      </c>
      <c r="C559" s="68">
        <v>731013004</v>
      </c>
      <c r="D559" s="68" t="s">
        <v>72</v>
      </c>
      <c r="E559" s="68" t="s">
        <v>406</v>
      </c>
      <c r="F559" s="68" t="s">
        <v>7621</v>
      </c>
      <c r="G559" s="68" t="s">
        <v>407</v>
      </c>
      <c r="H559" s="68" t="s">
        <v>7622</v>
      </c>
      <c r="I559" s="68" t="s">
        <v>408</v>
      </c>
      <c r="J559" s="68" t="s">
        <v>7623</v>
      </c>
      <c r="K559" s="68" t="s">
        <v>7624</v>
      </c>
      <c r="L559" s="68" t="s">
        <v>5858</v>
      </c>
      <c r="M559" s="68" t="s">
        <v>47</v>
      </c>
      <c r="N559" s="68" t="s">
        <v>739</v>
      </c>
      <c r="O559" s="68">
        <v>223414941</v>
      </c>
      <c r="P559" s="68" t="s">
        <v>5859</v>
      </c>
      <c r="Q559" s="68">
        <v>0</v>
      </c>
      <c r="R559" s="68" t="s">
        <v>409</v>
      </c>
      <c r="S559" s="68" t="s">
        <v>7625</v>
      </c>
      <c r="T559" s="188">
        <v>37970</v>
      </c>
      <c r="U559" s="175">
        <v>7003</v>
      </c>
      <c r="V559" s="186">
        <v>23692588</v>
      </c>
      <c r="W559" s="186">
        <v>90637952</v>
      </c>
      <c r="X559" s="187">
        <v>44469</v>
      </c>
      <c r="Y559" s="80" t="s">
        <v>6489</v>
      </c>
      <c r="Z559" s="80" t="s">
        <v>6490</v>
      </c>
      <c r="AA559" s="175" t="s">
        <v>6575</v>
      </c>
    </row>
    <row r="560" spans="2:27" ht="15.75" customHeight="1" x14ac:dyDescent="0.2">
      <c r="B560" s="68" t="s">
        <v>8159</v>
      </c>
      <c r="C560" s="68">
        <v>716904008</v>
      </c>
      <c r="D560" s="68" t="s">
        <v>1375</v>
      </c>
      <c r="E560" s="68" t="s">
        <v>2154</v>
      </c>
      <c r="F560" s="68" t="s">
        <v>6376</v>
      </c>
      <c r="G560" s="68" t="s">
        <v>2155</v>
      </c>
      <c r="H560" s="68" t="s">
        <v>6403</v>
      </c>
      <c r="I560" s="68" t="s">
        <v>2156</v>
      </c>
      <c r="J560" s="68" t="s">
        <v>6380</v>
      </c>
      <c r="K560" s="68" t="s">
        <v>2157</v>
      </c>
      <c r="L560" s="68" t="s">
        <v>6377</v>
      </c>
      <c r="M560" s="68" t="s">
        <v>47</v>
      </c>
      <c r="N560" s="68" t="s">
        <v>2158</v>
      </c>
      <c r="O560" s="68" t="s">
        <v>6378</v>
      </c>
      <c r="P560" s="68" t="s">
        <v>6379</v>
      </c>
      <c r="Q560" s="68">
        <v>0</v>
      </c>
      <c r="R560" s="68">
        <v>93401</v>
      </c>
      <c r="S560" s="68" t="s">
        <v>8160</v>
      </c>
      <c r="T560" s="188">
        <v>37970</v>
      </c>
      <c r="U560" s="175">
        <v>7004</v>
      </c>
      <c r="V560" s="186">
        <v>53618458</v>
      </c>
      <c r="W560" s="186">
        <v>302194418</v>
      </c>
      <c r="X560" s="187">
        <v>44469</v>
      </c>
      <c r="Y560" s="80" t="s">
        <v>6489</v>
      </c>
      <c r="Z560" s="80" t="s">
        <v>6490</v>
      </c>
      <c r="AA560" s="175" t="s">
        <v>6504</v>
      </c>
    </row>
    <row r="561" spans="2:27" ht="15.75" customHeight="1" x14ac:dyDescent="0.2">
      <c r="B561" s="68" t="s">
        <v>8633</v>
      </c>
      <c r="C561" s="68">
        <v>747168008</v>
      </c>
      <c r="D561" s="68" t="s">
        <v>4021</v>
      </c>
      <c r="E561" s="68" t="s">
        <v>4022</v>
      </c>
      <c r="F561" s="68" t="s">
        <v>8634</v>
      </c>
      <c r="G561" s="68" t="s">
        <v>4023</v>
      </c>
      <c r="H561" s="68" t="s">
        <v>8635</v>
      </c>
      <c r="I561" s="68" t="s">
        <v>1540</v>
      </c>
      <c r="J561" s="68" t="s">
        <v>6813</v>
      </c>
      <c r="K561" s="68" t="s">
        <v>4024</v>
      </c>
      <c r="L561" s="68" t="s">
        <v>4025</v>
      </c>
      <c r="M561" s="68" t="s">
        <v>544</v>
      </c>
      <c r="N561" s="68" t="s">
        <v>4026</v>
      </c>
      <c r="O561" s="68" t="s">
        <v>8636</v>
      </c>
      <c r="P561" s="68" t="s">
        <v>8637</v>
      </c>
      <c r="Q561" s="68">
        <v>0</v>
      </c>
      <c r="R561" s="68" t="s">
        <v>1053</v>
      </c>
      <c r="S561" s="68" t="s">
        <v>8121</v>
      </c>
      <c r="T561" s="188">
        <v>37970</v>
      </c>
      <c r="U561" s="175">
        <v>7010</v>
      </c>
      <c r="V561" s="186">
        <v>17222760</v>
      </c>
      <c r="W561" s="186">
        <v>80900551</v>
      </c>
      <c r="X561" s="187">
        <v>44469</v>
      </c>
      <c r="Y561" s="80" t="s">
        <v>6489</v>
      </c>
      <c r="Z561" s="80" t="s">
        <v>6490</v>
      </c>
      <c r="AA561" s="175" t="s">
        <v>6593</v>
      </c>
    </row>
    <row r="562" spans="2:27" ht="15.75" customHeight="1" x14ac:dyDescent="0.2">
      <c r="B562" s="68" t="s">
        <v>247</v>
      </c>
      <c r="C562" s="68">
        <v>745046002</v>
      </c>
      <c r="D562" s="68" t="s">
        <v>24</v>
      </c>
      <c r="E562" s="68" t="s">
        <v>248</v>
      </c>
      <c r="F562" s="68" t="s">
        <v>26</v>
      </c>
      <c r="G562" s="68" t="s">
        <v>249</v>
      </c>
      <c r="H562" s="68" t="s">
        <v>28</v>
      </c>
      <c r="I562" s="68">
        <v>0</v>
      </c>
      <c r="J562" s="68">
        <v>0</v>
      </c>
      <c r="K562" s="68" t="s">
        <v>7229</v>
      </c>
      <c r="L562" s="68" t="s">
        <v>31</v>
      </c>
      <c r="M562" s="68" t="s">
        <v>47</v>
      </c>
      <c r="N562" s="68" t="s">
        <v>630</v>
      </c>
      <c r="O562" s="68" t="s">
        <v>250</v>
      </c>
      <c r="P562" s="68" t="s">
        <v>251</v>
      </c>
      <c r="Q562" s="68">
        <v>0</v>
      </c>
      <c r="R562" s="68">
        <v>93401</v>
      </c>
      <c r="S562" s="68" t="s">
        <v>5982</v>
      </c>
      <c r="T562" s="188">
        <v>37970</v>
      </c>
      <c r="U562" s="175">
        <v>7015</v>
      </c>
      <c r="V562" s="186">
        <v>0</v>
      </c>
      <c r="W562" s="186">
        <v>45461880</v>
      </c>
      <c r="X562" s="187">
        <v>44469</v>
      </c>
      <c r="Y562" s="80" t="s">
        <v>6489</v>
      </c>
      <c r="Z562" s="80" t="s">
        <v>6490</v>
      </c>
      <c r="AA562" s="175" t="s">
        <v>6548</v>
      </c>
    </row>
    <row r="563" spans="2:27" ht="15.75" customHeight="1" x14ac:dyDescent="0.2">
      <c r="B563" s="68" t="s">
        <v>2554</v>
      </c>
      <c r="C563" s="68">
        <v>692206002</v>
      </c>
      <c r="D563" s="68" t="s">
        <v>2469</v>
      </c>
      <c r="E563" s="68" t="s">
        <v>2484</v>
      </c>
      <c r="F563" s="68" t="s">
        <v>26</v>
      </c>
      <c r="G563" s="68" t="s">
        <v>2485</v>
      </c>
      <c r="H563" s="68" t="s">
        <v>28</v>
      </c>
      <c r="I563" s="68">
        <v>0</v>
      </c>
      <c r="J563" s="68">
        <v>0</v>
      </c>
      <c r="K563" s="68" t="s">
        <v>8318</v>
      </c>
      <c r="L563" s="68" t="s">
        <v>2556</v>
      </c>
      <c r="M563" s="68" t="s">
        <v>5340</v>
      </c>
      <c r="N563" s="68" t="s">
        <v>2558</v>
      </c>
      <c r="O563" s="68" t="s">
        <v>2557</v>
      </c>
      <c r="P563" s="68" t="s">
        <v>2555</v>
      </c>
      <c r="Q563" s="68">
        <v>0</v>
      </c>
      <c r="R563" s="68">
        <v>91001</v>
      </c>
      <c r="S563" s="68" t="s">
        <v>2488</v>
      </c>
      <c r="T563" s="188">
        <v>37970</v>
      </c>
      <c r="U563" s="175">
        <v>7018</v>
      </c>
      <c r="V563" s="186">
        <v>4893746</v>
      </c>
      <c r="W563" s="186">
        <v>39291898</v>
      </c>
      <c r="X563" s="187">
        <v>44469</v>
      </c>
      <c r="Y563" s="80" t="s">
        <v>6489</v>
      </c>
      <c r="Z563" s="80" t="s">
        <v>6490</v>
      </c>
      <c r="AA563" s="175" t="s">
        <v>6577</v>
      </c>
    </row>
    <row r="564" spans="2:27" ht="15.75" customHeight="1" x14ac:dyDescent="0.2">
      <c r="B564" s="68" t="s">
        <v>8310</v>
      </c>
      <c r="C564" s="68" t="s">
        <v>6435</v>
      </c>
      <c r="D564" s="68" t="s">
        <v>2469</v>
      </c>
      <c r="E564" s="68" t="s">
        <v>2484</v>
      </c>
      <c r="F564" s="68" t="s">
        <v>26</v>
      </c>
      <c r="G564" s="68" t="s">
        <v>2485</v>
      </c>
      <c r="H564" s="68" t="s">
        <v>28</v>
      </c>
      <c r="I564" s="68">
        <v>0</v>
      </c>
      <c r="J564" s="68">
        <v>0</v>
      </c>
      <c r="K564" s="68" t="s">
        <v>8311</v>
      </c>
      <c r="L564" s="68" t="s">
        <v>2525</v>
      </c>
      <c r="M564" s="68" t="s">
        <v>773</v>
      </c>
      <c r="N564" s="68" t="s">
        <v>2405</v>
      </c>
      <c r="O564" s="68" t="s">
        <v>8312</v>
      </c>
      <c r="P564" s="68" t="s">
        <v>8313</v>
      </c>
      <c r="Q564" s="68">
        <v>0</v>
      </c>
      <c r="R564" s="68">
        <v>91001</v>
      </c>
      <c r="S564" s="68" t="s">
        <v>2488</v>
      </c>
      <c r="T564" s="188">
        <v>37970</v>
      </c>
      <c r="U564" s="175">
        <v>7021</v>
      </c>
      <c r="V564" s="186">
        <v>5265786</v>
      </c>
      <c r="W564" s="186">
        <v>36835188</v>
      </c>
      <c r="X564" s="187">
        <v>44469</v>
      </c>
      <c r="Y564" s="80" t="s">
        <v>6489</v>
      </c>
      <c r="Z564" s="80" t="s">
        <v>6490</v>
      </c>
      <c r="AA564" s="175" t="s">
        <v>6619</v>
      </c>
    </row>
    <row r="565" spans="2:27" ht="15.75" customHeight="1" x14ac:dyDescent="0.2">
      <c r="B565" s="68" t="s">
        <v>8799</v>
      </c>
      <c r="C565" s="68">
        <v>650364007</v>
      </c>
      <c r="D565" s="68" t="s">
        <v>72</v>
      </c>
      <c r="E565" s="68" t="s">
        <v>4854</v>
      </c>
      <c r="F565" s="68" t="s">
        <v>8800</v>
      </c>
      <c r="G565" s="68" t="s">
        <v>4118</v>
      </c>
      <c r="H565" s="68" t="s">
        <v>8801</v>
      </c>
      <c r="I565" s="68" t="s">
        <v>4855</v>
      </c>
      <c r="J565" s="68" t="s">
        <v>6177</v>
      </c>
      <c r="K565" s="68" t="s">
        <v>8802</v>
      </c>
      <c r="L565" s="68" t="s">
        <v>6147</v>
      </c>
      <c r="M565" s="68" t="s">
        <v>544</v>
      </c>
      <c r="N565" s="68" t="s">
        <v>4857</v>
      </c>
      <c r="O565" s="68" t="s">
        <v>8940</v>
      </c>
      <c r="P565" s="68" t="s">
        <v>4856</v>
      </c>
      <c r="Q565" s="68">
        <v>0</v>
      </c>
      <c r="R565" s="68" t="s">
        <v>368</v>
      </c>
      <c r="S565" s="68" t="s">
        <v>8804</v>
      </c>
      <c r="T565" s="188">
        <v>37970</v>
      </c>
      <c r="U565" s="175">
        <v>7027</v>
      </c>
      <c r="V565" s="186">
        <v>43129308</v>
      </c>
      <c r="W565" s="186">
        <v>197374024</v>
      </c>
      <c r="X565" s="187">
        <v>44469</v>
      </c>
      <c r="Y565" s="80" t="s">
        <v>6489</v>
      </c>
      <c r="Z565" s="80" t="s">
        <v>6490</v>
      </c>
      <c r="AA565" s="175" t="s">
        <v>6494</v>
      </c>
    </row>
    <row r="566" spans="2:27" ht="15.75" customHeight="1" x14ac:dyDescent="0.2">
      <c r="B566" s="68" t="s">
        <v>8799</v>
      </c>
      <c r="C566" s="68">
        <v>650364007</v>
      </c>
      <c r="D566" s="68" t="s">
        <v>72</v>
      </c>
      <c r="E566" s="68" t="s">
        <v>4854</v>
      </c>
      <c r="F566" s="68" t="s">
        <v>8800</v>
      </c>
      <c r="G566" s="68" t="s">
        <v>4118</v>
      </c>
      <c r="H566" s="68" t="s">
        <v>8801</v>
      </c>
      <c r="I566" s="68" t="s">
        <v>4855</v>
      </c>
      <c r="J566" s="68" t="s">
        <v>6177</v>
      </c>
      <c r="K566" s="68" t="s">
        <v>8802</v>
      </c>
      <c r="L566" s="68" t="s">
        <v>6147</v>
      </c>
      <c r="M566" s="68" t="s">
        <v>544</v>
      </c>
      <c r="N566" s="68" t="s">
        <v>4857</v>
      </c>
      <c r="O566" s="68" t="s">
        <v>8940</v>
      </c>
      <c r="P566" s="68" t="s">
        <v>4856</v>
      </c>
      <c r="Q566" s="68">
        <v>0</v>
      </c>
      <c r="R566" s="68" t="s">
        <v>368</v>
      </c>
      <c r="S566" s="68" t="s">
        <v>8804</v>
      </c>
      <c r="T566" s="188">
        <v>37970</v>
      </c>
      <c r="U566" s="175">
        <v>7027</v>
      </c>
      <c r="V566" s="186">
        <v>70281278</v>
      </c>
      <c r="W566" s="186">
        <v>579350209</v>
      </c>
      <c r="X566" s="187">
        <v>44469</v>
      </c>
      <c r="Y566" s="80" t="s">
        <v>6489</v>
      </c>
      <c r="Z566" s="80" t="s">
        <v>6490</v>
      </c>
      <c r="AA566" s="175" t="s">
        <v>6501</v>
      </c>
    </row>
    <row r="567" spans="2:27" ht="15.75" customHeight="1" x14ac:dyDescent="0.2">
      <c r="B567" s="68" t="s">
        <v>8799</v>
      </c>
      <c r="C567" s="68">
        <v>650364007</v>
      </c>
      <c r="D567" s="68" t="s">
        <v>72</v>
      </c>
      <c r="E567" s="68" t="s">
        <v>4854</v>
      </c>
      <c r="F567" s="68" t="s">
        <v>8800</v>
      </c>
      <c r="G567" s="68" t="s">
        <v>4118</v>
      </c>
      <c r="H567" s="68" t="s">
        <v>8801</v>
      </c>
      <c r="I567" s="68" t="s">
        <v>4855</v>
      </c>
      <c r="J567" s="68" t="s">
        <v>6177</v>
      </c>
      <c r="K567" s="68" t="s">
        <v>8802</v>
      </c>
      <c r="L567" s="68" t="s">
        <v>6147</v>
      </c>
      <c r="M567" s="68" t="s">
        <v>544</v>
      </c>
      <c r="N567" s="68" t="s">
        <v>4857</v>
      </c>
      <c r="O567" s="68" t="s">
        <v>8940</v>
      </c>
      <c r="P567" s="68" t="s">
        <v>4856</v>
      </c>
      <c r="Q567" s="68">
        <v>0</v>
      </c>
      <c r="R567" s="68" t="s">
        <v>368</v>
      </c>
      <c r="S567" s="68" t="s">
        <v>8804</v>
      </c>
      <c r="T567" s="188">
        <v>37970</v>
      </c>
      <c r="U567" s="175">
        <v>7027</v>
      </c>
      <c r="V567" s="186">
        <v>22606812</v>
      </c>
      <c r="W567" s="186">
        <v>114958044</v>
      </c>
      <c r="X567" s="187">
        <v>44469</v>
      </c>
      <c r="Y567" s="80" t="s">
        <v>6489</v>
      </c>
      <c r="Z567" s="80" t="s">
        <v>6490</v>
      </c>
      <c r="AA567" s="175" t="s">
        <v>6570</v>
      </c>
    </row>
    <row r="568" spans="2:27" ht="15.75" customHeight="1" x14ac:dyDescent="0.2">
      <c r="B568" s="68" t="s">
        <v>8799</v>
      </c>
      <c r="C568" s="68">
        <v>650364007</v>
      </c>
      <c r="D568" s="68" t="s">
        <v>72</v>
      </c>
      <c r="E568" s="68" t="s">
        <v>4854</v>
      </c>
      <c r="F568" s="68" t="s">
        <v>8800</v>
      </c>
      <c r="G568" s="68" t="s">
        <v>4118</v>
      </c>
      <c r="H568" s="68" t="s">
        <v>8801</v>
      </c>
      <c r="I568" s="68" t="s">
        <v>4855</v>
      </c>
      <c r="J568" s="68" t="s">
        <v>6177</v>
      </c>
      <c r="K568" s="68" t="s">
        <v>8802</v>
      </c>
      <c r="L568" s="68" t="s">
        <v>6147</v>
      </c>
      <c r="M568" s="68" t="s">
        <v>544</v>
      </c>
      <c r="N568" s="68" t="s">
        <v>4857</v>
      </c>
      <c r="O568" s="68" t="s">
        <v>8940</v>
      </c>
      <c r="P568" s="68" t="s">
        <v>4856</v>
      </c>
      <c r="Q568" s="68">
        <v>0</v>
      </c>
      <c r="R568" s="68" t="s">
        <v>368</v>
      </c>
      <c r="S568" s="68" t="s">
        <v>8804</v>
      </c>
      <c r="T568" s="188">
        <v>37970</v>
      </c>
      <c r="U568" s="175">
        <v>7027</v>
      </c>
      <c r="V568" s="186">
        <v>35112708</v>
      </c>
      <c r="W568" s="186">
        <v>277404250</v>
      </c>
      <c r="X568" s="187">
        <v>44469</v>
      </c>
      <c r="Y568" s="80" t="s">
        <v>6489</v>
      </c>
      <c r="Z568" s="80" t="s">
        <v>6490</v>
      </c>
      <c r="AA568" s="175" t="s">
        <v>6512</v>
      </c>
    </row>
    <row r="569" spans="2:27" ht="15.75" customHeight="1" x14ac:dyDescent="0.2">
      <c r="B569" s="68" t="s">
        <v>8799</v>
      </c>
      <c r="C569" s="68">
        <v>650364007</v>
      </c>
      <c r="D569" s="68" t="s">
        <v>72</v>
      </c>
      <c r="E569" s="68" t="s">
        <v>4854</v>
      </c>
      <c r="F569" s="68" t="s">
        <v>8800</v>
      </c>
      <c r="G569" s="68" t="s">
        <v>4118</v>
      </c>
      <c r="H569" s="68" t="s">
        <v>8801</v>
      </c>
      <c r="I569" s="68" t="s">
        <v>4855</v>
      </c>
      <c r="J569" s="68" t="s">
        <v>6177</v>
      </c>
      <c r="K569" s="68" t="s">
        <v>8802</v>
      </c>
      <c r="L569" s="68" t="s">
        <v>6147</v>
      </c>
      <c r="M569" s="68" t="s">
        <v>544</v>
      </c>
      <c r="N569" s="68" t="s">
        <v>4857</v>
      </c>
      <c r="O569" s="68" t="s">
        <v>8940</v>
      </c>
      <c r="P569" s="68" t="s">
        <v>4856</v>
      </c>
      <c r="Q569" s="68">
        <v>0</v>
      </c>
      <c r="R569" s="68" t="s">
        <v>368</v>
      </c>
      <c r="S569" s="68" t="s">
        <v>8804</v>
      </c>
      <c r="T569" s="188">
        <v>37970</v>
      </c>
      <c r="U569" s="175">
        <v>7027</v>
      </c>
      <c r="V569" s="186">
        <v>55564656</v>
      </c>
      <c r="W569" s="186">
        <v>484906839</v>
      </c>
      <c r="X569" s="187">
        <v>44469</v>
      </c>
      <c r="Y569" s="80" t="s">
        <v>6489</v>
      </c>
      <c r="Z569" s="80" t="s">
        <v>6490</v>
      </c>
      <c r="AA569" s="175" t="s">
        <v>6525</v>
      </c>
    </row>
    <row r="570" spans="2:27" ht="15.75" customHeight="1" x14ac:dyDescent="0.2">
      <c r="B570" s="68" t="s">
        <v>8799</v>
      </c>
      <c r="C570" s="68">
        <v>650364007</v>
      </c>
      <c r="D570" s="68" t="s">
        <v>72</v>
      </c>
      <c r="E570" s="68" t="s">
        <v>4854</v>
      </c>
      <c r="F570" s="68" t="s">
        <v>8800</v>
      </c>
      <c r="G570" s="68" t="s">
        <v>4118</v>
      </c>
      <c r="H570" s="68" t="s">
        <v>8801</v>
      </c>
      <c r="I570" s="68" t="s">
        <v>4855</v>
      </c>
      <c r="J570" s="68" t="s">
        <v>6177</v>
      </c>
      <c r="K570" s="68" t="s">
        <v>8802</v>
      </c>
      <c r="L570" s="68" t="s">
        <v>6147</v>
      </c>
      <c r="M570" s="68" t="s">
        <v>544</v>
      </c>
      <c r="N570" s="68" t="s">
        <v>4857</v>
      </c>
      <c r="O570" s="68" t="s">
        <v>8940</v>
      </c>
      <c r="P570" s="68" t="s">
        <v>4856</v>
      </c>
      <c r="Q570" s="68">
        <v>0</v>
      </c>
      <c r="R570" s="68" t="s">
        <v>368</v>
      </c>
      <c r="S570" s="68" t="s">
        <v>8804</v>
      </c>
      <c r="T570" s="188">
        <v>37970</v>
      </c>
      <c r="U570" s="175">
        <v>7027</v>
      </c>
      <c r="V570" s="186">
        <v>104857128</v>
      </c>
      <c r="W570" s="186">
        <v>425071993</v>
      </c>
      <c r="X570" s="187">
        <v>44469</v>
      </c>
      <c r="Y570" s="80" t="s">
        <v>6489</v>
      </c>
      <c r="Z570" s="80" t="s">
        <v>6490</v>
      </c>
      <c r="AA570" s="175" t="s">
        <v>6609</v>
      </c>
    </row>
    <row r="571" spans="2:27" ht="15.75" customHeight="1" x14ac:dyDescent="0.2">
      <c r="B571" s="68" t="s">
        <v>8799</v>
      </c>
      <c r="C571" s="68">
        <v>650364007</v>
      </c>
      <c r="D571" s="68" t="s">
        <v>72</v>
      </c>
      <c r="E571" s="68" t="s">
        <v>4854</v>
      </c>
      <c r="F571" s="68" t="s">
        <v>8800</v>
      </c>
      <c r="G571" s="68" t="s">
        <v>4118</v>
      </c>
      <c r="H571" s="68" t="s">
        <v>8801</v>
      </c>
      <c r="I571" s="68" t="s">
        <v>4855</v>
      </c>
      <c r="J571" s="68" t="s">
        <v>6177</v>
      </c>
      <c r="K571" s="68" t="s">
        <v>8802</v>
      </c>
      <c r="L571" s="68" t="s">
        <v>6147</v>
      </c>
      <c r="M571" s="68" t="s">
        <v>544</v>
      </c>
      <c r="N571" s="68" t="s">
        <v>4857</v>
      </c>
      <c r="O571" s="68" t="s">
        <v>8940</v>
      </c>
      <c r="P571" s="68" t="s">
        <v>4856</v>
      </c>
      <c r="Q571" s="68">
        <v>0</v>
      </c>
      <c r="R571" s="68" t="s">
        <v>368</v>
      </c>
      <c r="S571" s="68" t="s">
        <v>8804</v>
      </c>
      <c r="T571" s="188">
        <v>37970</v>
      </c>
      <c r="U571" s="175">
        <v>7027</v>
      </c>
      <c r="V571" s="186">
        <v>21202303</v>
      </c>
      <c r="W571" s="186">
        <v>184099972</v>
      </c>
      <c r="X571" s="187">
        <v>44469</v>
      </c>
      <c r="Y571" s="80" t="s">
        <v>6489</v>
      </c>
      <c r="Z571" s="80" t="s">
        <v>6490</v>
      </c>
      <c r="AA571" s="175" t="s">
        <v>6563</v>
      </c>
    </row>
    <row r="572" spans="2:27" ht="15.75" customHeight="1" x14ac:dyDescent="0.2">
      <c r="B572" s="68" t="s">
        <v>8799</v>
      </c>
      <c r="C572" s="68">
        <v>650364007</v>
      </c>
      <c r="D572" s="68" t="s">
        <v>72</v>
      </c>
      <c r="E572" s="68" t="s">
        <v>4854</v>
      </c>
      <c r="F572" s="68" t="s">
        <v>8800</v>
      </c>
      <c r="G572" s="68" t="s">
        <v>4118</v>
      </c>
      <c r="H572" s="68" t="s">
        <v>8801</v>
      </c>
      <c r="I572" s="68" t="s">
        <v>4855</v>
      </c>
      <c r="J572" s="68" t="s">
        <v>6177</v>
      </c>
      <c r="K572" s="68" t="s">
        <v>8802</v>
      </c>
      <c r="L572" s="68" t="s">
        <v>6147</v>
      </c>
      <c r="M572" s="68" t="s">
        <v>544</v>
      </c>
      <c r="N572" s="68" t="s">
        <v>4857</v>
      </c>
      <c r="O572" s="68" t="s">
        <v>8940</v>
      </c>
      <c r="P572" s="68" t="s">
        <v>4856</v>
      </c>
      <c r="Q572" s="68">
        <v>0</v>
      </c>
      <c r="R572" s="68" t="s">
        <v>368</v>
      </c>
      <c r="S572" s="68" t="s">
        <v>8804</v>
      </c>
      <c r="T572" s="188">
        <v>37970</v>
      </c>
      <c r="U572" s="175">
        <v>7027</v>
      </c>
      <c r="V572" s="186">
        <v>35326484</v>
      </c>
      <c r="W572" s="186">
        <v>211519749</v>
      </c>
      <c r="X572" s="187">
        <v>44469</v>
      </c>
      <c r="Y572" s="80" t="s">
        <v>6489</v>
      </c>
      <c r="Z572" s="80" t="s">
        <v>6490</v>
      </c>
      <c r="AA572" s="175" t="s">
        <v>6495</v>
      </c>
    </row>
    <row r="573" spans="2:27" ht="15.75" customHeight="1" x14ac:dyDescent="0.2">
      <c r="B573" s="68" t="s">
        <v>8799</v>
      </c>
      <c r="C573" s="68">
        <v>650364007</v>
      </c>
      <c r="D573" s="68" t="s">
        <v>72</v>
      </c>
      <c r="E573" s="68" t="s">
        <v>4854</v>
      </c>
      <c r="F573" s="68" t="s">
        <v>8800</v>
      </c>
      <c r="G573" s="68" t="s">
        <v>4118</v>
      </c>
      <c r="H573" s="68" t="s">
        <v>8801</v>
      </c>
      <c r="I573" s="68" t="s">
        <v>4855</v>
      </c>
      <c r="J573" s="68" t="s">
        <v>6177</v>
      </c>
      <c r="K573" s="68" t="s">
        <v>8802</v>
      </c>
      <c r="L573" s="68" t="s">
        <v>6147</v>
      </c>
      <c r="M573" s="68" t="s">
        <v>544</v>
      </c>
      <c r="N573" s="68" t="s">
        <v>4857</v>
      </c>
      <c r="O573" s="68" t="s">
        <v>8940</v>
      </c>
      <c r="P573" s="68" t="s">
        <v>4856</v>
      </c>
      <c r="Q573" s="68">
        <v>0</v>
      </c>
      <c r="R573" s="68" t="s">
        <v>368</v>
      </c>
      <c r="S573" s="68" t="s">
        <v>8804</v>
      </c>
      <c r="T573" s="188">
        <v>37970</v>
      </c>
      <c r="U573" s="175">
        <v>7027</v>
      </c>
      <c r="V573" s="186">
        <v>121691988</v>
      </c>
      <c r="W573" s="186">
        <v>497797920</v>
      </c>
      <c r="X573" s="187">
        <v>44469</v>
      </c>
      <c r="Y573" s="80" t="s">
        <v>6489</v>
      </c>
      <c r="Z573" s="80" t="s">
        <v>6490</v>
      </c>
      <c r="AA573" s="175" t="s">
        <v>6496</v>
      </c>
    </row>
    <row r="574" spans="2:27" ht="15.75" customHeight="1" x14ac:dyDescent="0.2">
      <c r="B574" s="68" t="s">
        <v>8799</v>
      </c>
      <c r="C574" s="68">
        <v>650364007</v>
      </c>
      <c r="D574" s="68" t="s">
        <v>72</v>
      </c>
      <c r="E574" s="68" t="s">
        <v>4854</v>
      </c>
      <c r="F574" s="68" t="s">
        <v>8800</v>
      </c>
      <c r="G574" s="68" t="s">
        <v>4118</v>
      </c>
      <c r="H574" s="68" t="s">
        <v>8801</v>
      </c>
      <c r="I574" s="68" t="s">
        <v>4855</v>
      </c>
      <c r="J574" s="68" t="s">
        <v>6177</v>
      </c>
      <c r="K574" s="68" t="s">
        <v>8802</v>
      </c>
      <c r="L574" s="68" t="s">
        <v>6147</v>
      </c>
      <c r="M574" s="68" t="s">
        <v>544</v>
      </c>
      <c r="N574" s="68" t="s">
        <v>4857</v>
      </c>
      <c r="O574" s="68" t="s">
        <v>8940</v>
      </c>
      <c r="P574" s="68" t="s">
        <v>4856</v>
      </c>
      <c r="Q574" s="68">
        <v>0</v>
      </c>
      <c r="R574" s="68" t="s">
        <v>368</v>
      </c>
      <c r="S574" s="68" t="s">
        <v>8804</v>
      </c>
      <c r="T574" s="188">
        <v>37970</v>
      </c>
      <c r="U574" s="175">
        <v>7027</v>
      </c>
      <c r="V574" s="186">
        <v>28446000</v>
      </c>
      <c r="W574" s="186">
        <v>179518419</v>
      </c>
      <c r="X574" s="187">
        <v>44469</v>
      </c>
      <c r="Y574" s="80" t="s">
        <v>6489</v>
      </c>
      <c r="Z574" s="80" t="s">
        <v>6490</v>
      </c>
      <c r="AA574" s="175" t="s">
        <v>6540</v>
      </c>
    </row>
    <row r="575" spans="2:27" ht="15.75" customHeight="1" x14ac:dyDescent="0.2">
      <c r="B575" s="68" t="s">
        <v>8799</v>
      </c>
      <c r="C575" s="68">
        <v>650364007</v>
      </c>
      <c r="D575" s="68" t="s">
        <v>72</v>
      </c>
      <c r="E575" s="68" t="s">
        <v>4854</v>
      </c>
      <c r="F575" s="68" t="s">
        <v>8800</v>
      </c>
      <c r="G575" s="68" t="s">
        <v>4118</v>
      </c>
      <c r="H575" s="68" t="s">
        <v>8801</v>
      </c>
      <c r="I575" s="68" t="s">
        <v>4855</v>
      </c>
      <c r="J575" s="68" t="s">
        <v>6177</v>
      </c>
      <c r="K575" s="68" t="s">
        <v>8802</v>
      </c>
      <c r="L575" s="68" t="s">
        <v>6147</v>
      </c>
      <c r="M575" s="68" t="s">
        <v>544</v>
      </c>
      <c r="N575" s="68" t="s">
        <v>4857</v>
      </c>
      <c r="O575" s="68" t="s">
        <v>8940</v>
      </c>
      <c r="P575" s="68" t="s">
        <v>4856</v>
      </c>
      <c r="Q575" s="68">
        <v>0</v>
      </c>
      <c r="R575" s="68" t="s">
        <v>368</v>
      </c>
      <c r="S575" s="68" t="s">
        <v>8804</v>
      </c>
      <c r="T575" s="188">
        <v>37970</v>
      </c>
      <c r="U575" s="175">
        <v>7027</v>
      </c>
      <c r="V575" s="186">
        <v>223337304</v>
      </c>
      <c r="W575" s="186">
        <v>1054363920</v>
      </c>
      <c r="X575" s="187">
        <v>44469</v>
      </c>
      <c r="Y575" s="80" t="s">
        <v>6489</v>
      </c>
      <c r="Z575" s="80" t="s">
        <v>6490</v>
      </c>
      <c r="AA575" s="175" t="s">
        <v>6498</v>
      </c>
    </row>
    <row r="576" spans="2:27" ht="15.75" customHeight="1" x14ac:dyDescent="0.2">
      <c r="B576" s="68" t="s">
        <v>8799</v>
      </c>
      <c r="C576" s="68">
        <v>650364007</v>
      </c>
      <c r="D576" s="68" t="s">
        <v>72</v>
      </c>
      <c r="E576" s="68" t="s">
        <v>4854</v>
      </c>
      <c r="F576" s="68" t="s">
        <v>8800</v>
      </c>
      <c r="G576" s="68" t="s">
        <v>4118</v>
      </c>
      <c r="H576" s="68" t="s">
        <v>8801</v>
      </c>
      <c r="I576" s="68" t="s">
        <v>4855</v>
      </c>
      <c r="J576" s="68" t="s">
        <v>6177</v>
      </c>
      <c r="K576" s="68" t="s">
        <v>8802</v>
      </c>
      <c r="L576" s="68" t="s">
        <v>6147</v>
      </c>
      <c r="M576" s="68" t="s">
        <v>544</v>
      </c>
      <c r="N576" s="68" t="s">
        <v>4857</v>
      </c>
      <c r="O576" s="68" t="s">
        <v>8940</v>
      </c>
      <c r="P576" s="68" t="s">
        <v>4856</v>
      </c>
      <c r="Q576" s="68">
        <v>0</v>
      </c>
      <c r="R576" s="68" t="s">
        <v>368</v>
      </c>
      <c r="S576" s="68" t="s">
        <v>8804</v>
      </c>
      <c r="T576" s="188">
        <v>37970</v>
      </c>
      <c r="U576" s="175">
        <v>7027</v>
      </c>
      <c r="V576" s="186">
        <v>9138924</v>
      </c>
      <c r="W576" s="186">
        <v>18277848</v>
      </c>
      <c r="X576" s="187">
        <v>44469</v>
      </c>
      <c r="Y576" s="80" t="s">
        <v>6489</v>
      </c>
      <c r="Z576" s="80" t="s">
        <v>6490</v>
      </c>
      <c r="AA576" s="175" t="s">
        <v>7479</v>
      </c>
    </row>
    <row r="577" spans="2:27" ht="15.75" customHeight="1" x14ac:dyDescent="0.2">
      <c r="B577" s="68" t="s">
        <v>8799</v>
      </c>
      <c r="C577" s="68">
        <v>650364007</v>
      </c>
      <c r="D577" s="68" t="s">
        <v>72</v>
      </c>
      <c r="E577" s="68" t="s">
        <v>4854</v>
      </c>
      <c r="F577" s="68" t="s">
        <v>8800</v>
      </c>
      <c r="G577" s="68" t="s">
        <v>4118</v>
      </c>
      <c r="H577" s="68" t="s">
        <v>8801</v>
      </c>
      <c r="I577" s="68" t="s">
        <v>4855</v>
      </c>
      <c r="J577" s="68" t="s">
        <v>6177</v>
      </c>
      <c r="K577" s="68" t="s">
        <v>8802</v>
      </c>
      <c r="L577" s="68" t="s">
        <v>6147</v>
      </c>
      <c r="M577" s="68" t="s">
        <v>544</v>
      </c>
      <c r="N577" s="68" t="s">
        <v>4857</v>
      </c>
      <c r="O577" s="68" t="s">
        <v>8940</v>
      </c>
      <c r="P577" s="68" t="s">
        <v>4856</v>
      </c>
      <c r="Q577" s="68">
        <v>0</v>
      </c>
      <c r="R577" s="68" t="s">
        <v>368</v>
      </c>
      <c r="S577" s="68" t="s">
        <v>8804</v>
      </c>
      <c r="T577" s="188">
        <v>37970</v>
      </c>
      <c r="U577" s="175">
        <v>7027</v>
      </c>
      <c r="V577" s="186">
        <v>45694620</v>
      </c>
      <c r="W577" s="186">
        <v>225907788</v>
      </c>
      <c r="X577" s="187">
        <v>44469</v>
      </c>
      <c r="Y577" s="80" t="s">
        <v>6489</v>
      </c>
      <c r="Z577" s="80" t="s">
        <v>6490</v>
      </c>
      <c r="AA577" s="175" t="s">
        <v>6546</v>
      </c>
    </row>
    <row r="578" spans="2:27" ht="15.75" customHeight="1" x14ac:dyDescent="0.2">
      <c r="B578" s="68" t="s">
        <v>8799</v>
      </c>
      <c r="C578" s="68">
        <v>650364007</v>
      </c>
      <c r="D578" s="68" t="s">
        <v>72</v>
      </c>
      <c r="E578" s="68" t="s">
        <v>4854</v>
      </c>
      <c r="F578" s="68" t="s">
        <v>8800</v>
      </c>
      <c r="G578" s="68" t="s">
        <v>4118</v>
      </c>
      <c r="H578" s="68" t="s">
        <v>8801</v>
      </c>
      <c r="I578" s="68" t="s">
        <v>4855</v>
      </c>
      <c r="J578" s="68" t="s">
        <v>6177</v>
      </c>
      <c r="K578" s="68" t="s">
        <v>8802</v>
      </c>
      <c r="L578" s="68" t="s">
        <v>6147</v>
      </c>
      <c r="M578" s="68" t="s">
        <v>544</v>
      </c>
      <c r="N578" s="68" t="s">
        <v>4857</v>
      </c>
      <c r="O578" s="68" t="s">
        <v>8940</v>
      </c>
      <c r="P578" s="68" t="s">
        <v>4856</v>
      </c>
      <c r="Q578" s="68">
        <v>0</v>
      </c>
      <c r="R578" s="68" t="s">
        <v>368</v>
      </c>
      <c r="S578" s="68" t="s">
        <v>8804</v>
      </c>
      <c r="T578" s="188">
        <v>37970</v>
      </c>
      <c r="U578" s="175">
        <v>7027</v>
      </c>
      <c r="V578" s="186">
        <v>96359532</v>
      </c>
      <c r="W578" s="186">
        <v>552343740</v>
      </c>
      <c r="X578" s="187">
        <v>44469</v>
      </c>
      <c r="Y578" s="80" t="s">
        <v>6489</v>
      </c>
      <c r="Z578" s="80" t="s">
        <v>6490</v>
      </c>
      <c r="AA578" s="175" t="s">
        <v>7475</v>
      </c>
    </row>
    <row r="579" spans="2:27" ht="15.75" customHeight="1" x14ac:dyDescent="0.2">
      <c r="B579" s="68" t="s">
        <v>8746</v>
      </c>
      <c r="C579" s="68">
        <v>731026009</v>
      </c>
      <c r="D579" s="68" t="s">
        <v>72</v>
      </c>
      <c r="E579" s="68" t="s">
        <v>5286</v>
      </c>
      <c r="F579" s="68" t="s">
        <v>8747</v>
      </c>
      <c r="G579" s="68" t="s">
        <v>6145</v>
      </c>
      <c r="H579" s="68" t="s">
        <v>5947</v>
      </c>
      <c r="I579" s="68" t="s">
        <v>170</v>
      </c>
      <c r="J579" s="68" t="s">
        <v>5948</v>
      </c>
      <c r="K579" s="68" t="s">
        <v>5949</v>
      </c>
      <c r="L579" s="68" t="s">
        <v>5287</v>
      </c>
      <c r="M579" s="68" t="s">
        <v>47</v>
      </c>
      <c r="N579" s="68" t="s">
        <v>1601</v>
      </c>
      <c r="O579" s="68" t="s">
        <v>5288</v>
      </c>
      <c r="P579" s="68" t="s">
        <v>6146</v>
      </c>
      <c r="Q579" s="68">
        <v>0</v>
      </c>
      <c r="R579" s="68" t="s">
        <v>5289</v>
      </c>
      <c r="S579" s="68" t="s">
        <v>8748</v>
      </c>
      <c r="T579" s="188">
        <v>37970</v>
      </c>
      <c r="U579" s="175">
        <v>7031</v>
      </c>
      <c r="V579" s="186">
        <v>16882131</v>
      </c>
      <c r="W579" s="186">
        <v>118215734</v>
      </c>
      <c r="X579" s="187">
        <v>44469</v>
      </c>
      <c r="Y579" s="80" t="s">
        <v>6489</v>
      </c>
      <c r="Z579" s="80" t="s">
        <v>6490</v>
      </c>
      <c r="AA579" s="175" t="s">
        <v>7480</v>
      </c>
    </row>
    <row r="580" spans="2:27" ht="15.75" customHeight="1" x14ac:dyDescent="0.2">
      <c r="B580" s="68" t="s">
        <v>8104</v>
      </c>
      <c r="C580" s="68" t="s">
        <v>6426</v>
      </c>
      <c r="D580" s="68" t="s">
        <v>1375</v>
      </c>
      <c r="E580" s="68" t="s">
        <v>2036</v>
      </c>
      <c r="F580" s="68" t="s">
        <v>8105</v>
      </c>
      <c r="G580" s="68" t="s">
        <v>2037</v>
      </c>
      <c r="H580" s="68" t="s">
        <v>8106</v>
      </c>
      <c r="I580" s="68" t="s">
        <v>2038</v>
      </c>
      <c r="J580" s="68" t="s">
        <v>6232</v>
      </c>
      <c r="K580" s="68" t="s">
        <v>2039</v>
      </c>
      <c r="L580" s="68" t="s">
        <v>2040</v>
      </c>
      <c r="M580" s="68" t="s">
        <v>47</v>
      </c>
      <c r="N580" s="68" t="s">
        <v>2041</v>
      </c>
      <c r="O580" s="68" t="s">
        <v>8107</v>
      </c>
      <c r="P580" s="68" t="s">
        <v>6233</v>
      </c>
      <c r="Q580" s="68">
        <v>0</v>
      </c>
      <c r="R580" s="68" t="s">
        <v>1387</v>
      </c>
      <c r="S580" s="68" t="s">
        <v>7753</v>
      </c>
      <c r="T580" s="188">
        <v>37970</v>
      </c>
      <c r="U580" s="175">
        <v>7036</v>
      </c>
      <c r="V580" s="186">
        <v>23578835</v>
      </c>
      <c r="W580" s="186">
        <v>199265758</v>
      </c>
      <c r="X580" s="187">
        <v>44469</v>
      </c>
      <c r="Y580" s="80" t="s">
        <v>6489</v>
      </c>
      <c r="Z580" s="80" t="s">
        <v>6490</v>
      </c>
      <c r="AA580" s="175" t="s">
        <v>6658</v>
      </c>
    </row>
    <row r="581" spans="2:27" ht="15.75" customHeight="1" x14ac:dyDescent="0.2">
      <c r="B581" s="68" t="s">
        <v>8104</v>
      </c>
      <c r="C581" s="68" t="s">
        <v>6426</v>
      </c>
      <c r="D581" s="68" t="s">
        <v>1375</v>
      </c>
      <c r="E581" s="68" t="s">
        <v>2036</v>
      </c>
      <c r="F581" s="68" t="s">
        <v>8105</v>
      </c>
      <c r="G581" s="68" t="s">
        <v>2037</v>
      </c>
      <c r="H581" s="68" t="s">
        <v>8106</v>
      </c>
      <c r="I581" s="68" t="s">
        <v>2038</v>
      </c>
      <c r="J581" s="68" t="s">
        <v>6232</v>
      </c>
      <c r="K581" s="68" t="s">
        <v>2039</v>
      </c>
      <c r="L581" s="68" t="s">
        <v>2040</v>
      </c>
      <c r="M581" s="68" t="s">
        <v>47</v>
      </c>
      <c r="N581" s="68" t="s">
        <v>2041</v>
      </c>
      <c r="O581" s="68" t="s">
        <v>8107</v>
      </c>
      <c r="P581" s="68" t="s">
        <v>6233</v>
      </c>
      <c r="Q581" s="68">
        <v>0</v>
      </c>
      <c r="R581" s="68" t="s">
        <v>1387</v>
      </c>
      <c r="S581" s="68" t="s">
        <v>7753</v>
      </c>
      <c r="T581" s="188">
        <v>37970</v>
      </c>
      <c r="U581" s="175">
        <v>7036</v>
      </c>
      <c r="V581" s="186">
        <v>35253412</v>
      </c>
      <c r="W581" s="186">
        <v>325996254</v>
      </c>
      <c r="X581" s="187">
        <v>44469</v>
      </c>
      <c r="Y581" s="80" t="s">
        <v>6489</v>
      </c>
      <c r="Z581" s="80" t="s">
        <v>6490</v>
      </c>
      <c r="AA581" s="175" t="s">
        <v>6497</v>
      </c>
    </row>
    <row r="582" spans="2:27" ht="15.75" customHeight="1" x14ac:dyDescent="0.2">
      <c r="B582" s="68" t="s">
        <v>8814</v>
      </c>
      <c r="C582" s="68">
        <v>753474005</v>
      </c>
      <c r="D582" s="68" t="s">
        <v>72</v>
      </c>
      <c r="E582" s="68" t="s">
        <v>4893</v>
      </c>
      <c r="F582" s="68" t="s">
        <v>8815</v>
      </c>
      <c r="G582" s="68" t="s">
        <v>4894</v>
      </c>
      <c r="H582" s="68" t="s">
        <v>8816</v>
      </c>
      <c r="I582" s="68" t="s">
        <v>4895</v>
      </c>
      <c r="J582" s="68" t="s">
        <v>8817</v>
      </c>
      <c r="K582" s="68" t="s">
        <v>4896</v>
      </c>
      <c r="L582" s="68" t="s">
        <v>8818</v>
      </c>
      <c r="M582" s="68" t="s">
        <v>47</v>
      </c>
      <c r="N582" s="68" t="s">
        <v>630</v>
      </c>
      <c r="O582" s="68" t="s">
        <v>8819</v>
      </c>
      <c r="P582" s="68" t="s">
        <v>8820</v>
      </c>
      <c r="Q582" s="68">
        <v>0</v>
      </c>
      <c r="R582" s="68" t="s">
        <v>1053</v>
      </c>
      <c r="S582" s="68" t="s">
        <v>8821</v>
      </c>
      <c r="T582" s="188">
        <v>37970</v>
      </c>
      <c r="U582" s="175">
        <v>7037</v>
      </c>
      <c r="V582" s="186">
        <v>6516720</v>
      </c>
      <c r="W582" s="186">
        <v>56323079</v>
      </c>
      <c r="X582" s="187">
        <v>44469</v>
      </c>
      <c r="Y582" s="80" t="s">
        <v>6489</v>
      </c>
      <c r="Z582" s="80" t="s">
        <v>6490</v>
      </c>
      <c r="AA582" s="175" t="s">
        <v>6556</v>
      </c>
    </row>
    <row r="583" spans="2:27" ht="15.75" customHeight="1" x14ac:dyDescent="0.2">
      <c r="B583" s="68" t="s">
        <v>8814</v>
      </c>
      <c r="C583" s="68">
        <v>753474005</v>
      </c>
      <c r="D583" s="68" t="s">
        <v>72</v>
      </c>
      <c r="E583" s="68" t="s">
        <v>4893</v>
      </c>
      <c r="F583" s="68" t="s">
        <v>8815</v>
      </c>
      <c r="G583" s="68" t="s">
        <v>4894</v>
      </c>
      <c r="H583" s="68" t="s">
        <v>8816</v>
      </c>
      <c r="I583" s="68" t="s">
        <v>4895</v>
      </c>
      <c r="J583" s="68" t="s">
        <v>8817</v>
      </c>
      <c r="K583" s="68" t="s">
        <v>4896</v>
      </c>
      <c r="L583" s="68" t="s">
        <v>8818</v>
      </c>
      <c r="M583" s="68" t="s">
        <v>47</v>
      </c>
      <c r="N583" s="68" t="s">
        <v>630</v>
      </c>
      <c r="O583" s="68" t="s">
        <v>8819</v>
      </c>
      <c r="P583" s="68" t="s">
        <v>8820</v>
      </c>
      <c r="Q583" s="68">
        <v>0</v>
      </c>
      <c r="R583" s="68" t="s">
        <v>1053</v>
      </c>
      <c r="S583" s="68" t="s">
        <v>8821</v>
      </c>
      <c r="T583" s="188">
        <v>37970</v>
      </c>
      <c r="U583" s="175">
        <v>7037</v>
      </c>
      <c r="V583" s="186">
        <v>6206400</v>
      </c>
      <c r="W583" s="186">
        <v>58377600</v>
      </c>
      <c r="X583" s="187">
        <v>44469</v>
      </c>
      <c r="Y583" s="80" t="s">
        <v>6489</v>
      </c>
      <c r="Z583" s="80" t="s">
        <v>6490</v>
      </c>
      <c r="AA583" s="175" t="s">
        <v>6572</v>
      </c>
    </row>
    <row r="584" spans="2:27" ht="15.75" customHeight="1" x14ac:dyDescent="0.2">
      <c r="B584" s="68" t="s">
        <v>8814</v>
      </c>
      <c r="C584" s="68">
        <v>753474005</v>
      </c>
      <c r="D584" s="68" t="s">
        <v>72</v>
      </c>
      <c r="E584" s="68" t="s">
        <v>4893</v>
      </c>
      <c r="F584" s="68" t="s">
        <v>8815</v>
      </c>
      <c r="G584" s="68" t="s">
        <v>4894</v>
      </c>
      <c r="H584" s="68" t="s">
        <v>8816</v>
      </c>
      <c r="I584" s="68" t="s">
        <v>4895</v>
      </c>
      <c r="J584" s="68" t="s">
        <v>8817</v>
      </c>
      <c r="K584" s="68" t="s">
        <v>4896</v>
      </c>
      <c r="L584" s="68" t="s">
        <v>8818</v>
      </c>
      <c r="M584" s="68" t="s">
        <v>47</v>
      </c>
      <c r="N584" s="68" t="s">
        <v>630</v>
      </c>
      <c r="O584" s="68" t="s">
        <v>8819</v>
      </c>
      <c r="P584" s="68" t="s">
        <v>8820</v>
      </c>
      <c r="Q584" s="68">
        <v>0</v>
      </c>
      <c r="R584" s="68" t="s">
        <v>1053</v>
      </c>
      <c r="S584" s="68" t="s">
        <v>8821</v>
      </c>
      <c r="T584" s="188">
        <v>37970</v>
      </c>
      <c r="U584" s="175">
        <v>7037</v>
      </c>
      <c r="V584" s="186">
        <v>0</v>
      </c>
      <c r="W584" s="186">
        <v>43522380</v>
      </c>
      <c r="X584" s="187">
        <v>44469</v>
      </c>
      <c r="Y584" s="80" t="s">
        <v>6489</v>
      </c>
      <c r="Z584" s="80" t="s">
        <v>6490</v>
      </c>
      <c r="AA584" s="175" t="s">
        <v>6583</v>
      </c>
    </row>
    <row r="585" spans="2:27" ht="15.75" customHeight="1" x14ac:dyDescent="0.2">
      <c r="B585" s="68" t="s">
        <v>8814</v>
      </c>
      <c r="C585" s="68">
        <v>753474005</v>
      </c>
      <c r="D585" s="68" t="s">
        <v>72</v>
      </c>
      <c r="E585" s="68" t="s">
        <v>4893</v>
      </c>
      <c r="F585" s="68" t="s">
        <v>8815</v>
      </c>
      <c r="G585" s="68" t="s">
        <v>4894</v>
      </c>
      <c r="H585" s="68" t="s">
        <v>8816</v>
      </c>
      <c r="I585" s="68" t="s">
        <v>4895</v>
      </c>
      <c r="J585" s="68" t="s">
        <v>8817</v>
      </c>
      <c r="K585" s="68" t="s">
        <v>4896</v>
      </c>
      <c r="L585" s="68" t="s">
        <v>8818</v>
      </c>
      <c r="M585" s="68" t="s">
        <v>47</v>
      </c>
      <c r="N585" s="68" t="s">
        <v>630</v>
      </c>
      <c r="O585" s="68" t="s">
        <v>8819</v>
      </c>
      <c r="P585" s="68" t="s">
        <v>8820</v>
      </c>
      <c r="Q585" s="68">
        <v>0</v>
      </c>
      <c r="R585" s="68" t="s">
        <v>1053</v>
      </c>
      <c r="S585" s="68" t="s">
        <v>8821</v>
      </c>
      <c r="T585" s="188">
        <v>37970</v>
      </c>
      <c r="U585" s="175">
        <v>7037</v>
      </c>
      <c r="V585" s="186">
        <v>8081250</v>
      </c>
      <c r="W585" s="186">
        <v>83954490</v>
      </c>
      <c r="X585" s="187">
        <v>44469</v>
      </c>
      <c r="Y585" s="80" t="s">
        <v>6489</v>
      </c>
      <c r="Z585" s="80" t="s">
        <v>6490</v>
      </c>
      <c r="AA585" s="175" t="s">
        <v>6600</v>
      </c>
    </row>
    <row r="586" spans="2:27" ht="15.75" customHeight="1" x14ac:dyDescent="0.2">
      <c r="B586" s="68" t="s">
        <v>8814</v>
      </c>
      <c r="C586" s="68">
        <v>753474005</v>
      </c>
      <c r="D586" s="68" t="s">
        <v>72</v>
      </c>
      <c r="E586" s="68" t="s">
        <v>4893</v>
      </c>
      <c r="F586" s="68" t="s">
        <v>8815</v>
      </c>
      <c r="G586" s="68" t="s">
        <v>4894</v>
      </c>
      <c r="H586" s="68" t="s">
        <v>8816</v>
      </c>
      <c r="I586" s="68" t="s">
        <v>4895</v>
      </c>
      <c r="J586" s="68" t="s">
        <v>8817</v>
      </c>
      <c r="K586" s="68" t="s">
        <v>4896</v>
      </c>
      <c r="L586" s="68" t="s">
        <v>8818</v>
      </c>
      <c r="M586" s="68" t="s">
        <v>47</v>
      </c>
      <c r="N586" s="68" t="s">
        <v>630</v>
      </c>
      <c r="O586" s="68" t="s">
        <v>8819</v>
      </c>
      <c r="P586" s="68" t="s">
        <v>8820</v>
      </c>
      <c r="Q586" s="68">
        <v>0</v>
      </c>
      <c r="R586" s="68" t="s">
        <v>1053</v>
      </c>
      <c r="S586" s="68" t="s">
        <v>8821</v>
      </c>
      <c r="T586" s="188">
        <v>37970</v>
      </c>
      <c r="U586" s="175">
        <v>7037</v>
      </c>
      <c r="V586" s="186">
        <v>6542580</v>
      </c>
      <c r="W586" s="186">
        <v>65891280</v>
      </c>
      <c r="X586" s="187">
        <v>44469</v>
      </c>
      <c r="Y586" s="80" t="s">
        <v>6489</v>
      </c>
      <c r="Z586" s="80" t="s">
        <v>6490</v>
      </c>
      <c r="AA586" s="175" t="s">
        <v>6585</v>
      </c>
    </row>
    <row r="587" spans="2:27" ht="15.75" customHeight="1" x14ac:dyDescent="0.2">
      <c r="B587" s="68" t="s">
        <v>8814</v>
      </c>
      <c r="C587" s="68">
        <v>753474005</v>
      </c>
      <c r="D587" s="68" t="s">
        <v>72</v>
      </c>
      <c r="E587" s="68" t="s">
        <v>4893</v>
      </c>
      <c r="F587" s="68" t="s">
        <v>8815</v>
      </c>
      <c r="G587" s="68" t="s">
        <v>4894</v>
      </c>
      <c r="H587" s="68" t="s">
        <v>8816</v>
      </c>
      <c r="I587" s="68" t="s">
        <v>4895</v>
      </c>
      <c r="J587" s="68" t="s">
        <v>8817</v>
      </c>
      <c r="K587" s="68" t="s">
        <v>4896</v>
      </c>
      <c r="L587" s="68" t="s">
        <v>8818</v>
      </c>
      <c r="M587" s="68" t="s">
        <v>47</v>
      </c>
      <c r="N587" s="68" t="s">
        <v>630</v>
      </c>
      <c r="O587" s="68" t="s">
        <v>8819</v>
      </c>
      <c r="P587" s="68" t="s">
        <v>8820</v>
      </c>
      <c r="Q587" s="68">
        <v>0</v>
      </c>
      <c r="R587" s="68" t="s">
        <v>1053</v>
      </c>
      <c r="S587" s="68" t="s">
        <v>8821</v>
      </c>
      <c r="T587" s="188">
        <v>37970</v>
      </c>
      <c r="U587" s="175">
        <v>7037</v>
      </c>
      <c r="V587" s="186">
        <v>17403780</v>
      </c>
      <c r="W587" s="186">
        <v>92796330</v>
      </c>
      <c r="X587" s="187">
        <v>44469</v>
      </c>
      <c r="Y587" s="80" t="s">
        <v>6489</v>
      </c>
      <c r="Z587" s="80" t="s">
        <v>6490</v>
      </c>
      <c r="AA587" s="175" t="s">
        <v>6529</v>
      </c>
    </row>
    <row r="588" spans="2:27" ht="15.75" customHeight="1" x14ac:dyDescent="0.2">
      <c r="B588" s="68" t="s">
        <v>8814</v>
      </c>
      <c r="C588" s="68">
        <v>753474005</v>
      </c>
      <c r="D588" s="68" t="s">
        <v>72</v>
      </c>
      <c r="E588" s="68" t="s">
        <v>4893</v>
      </c>
      <c r="F588" s="68" t="s">
        <v>8815</v>
      </c>
      <c r="G588" s="68" t="s">
        <v>4894</v>
      </c>
      <c r="H588" s="68" t="s">
        <v>8816</v>
      </c>
      <c r="I588" s="68" t="s">
        <v>4895</v>
      </c>
      <c r="J588" s="68" t="s">
        <v>8817</v>
      </c>
      <c r="K588" s="68" t="s">
        <v>4896</v>
      </c>
      <c r="L588" s="68" t="s">
        <v>8818</v>
      </c>
      <c r="M588" s="68" t="s">
        <v>47</v>
      </c>
      <c r="N588" s="68" t="s">
        <v>630</v>
      </c>
      <c r="O588" s="68" t="s">
        <v>8819</v>
      </c>
      <c r="P588" s="68" t="s">
        <v>8820</v>
      </c>
      <c r="Q588" s="68">
        <v>0</v>
      </c>
      <c r="R588" s="68" t="s">
        <v>1053</v>
      </c>
      <c r="S588" s="68" t="s">
        <v>8821</v>
      </c>
      <c r="T588" s="188">
        <v>37970</v>
      </c>
      <c r="U588" s="175">
        <v>7037</v>
      </c>
      <c r="V588" s="186">
        <v>6206400</v>
      </c>
      <c r="W588" s="186">
        <v>56012759</v>
      </c>
      <c r="X588" s="187">
        <v>44469</v>
      </c>
      <c r="Y588" s="80" t="s">
        <v>6489</v>
      </c>
      <c r="Z588" s="80" t="s">
        <v>6490</v>
      </c>
      <c r="AA588" s="175" t="s">
        <v>6575</v>
      </c>
    </row>
    <row r="589" spans="2:27" ht="15.75" customHeight="1" x14ac:dyDescent="0.2">
      <c r="B589" s="68" t="s">
        <v>8763</v>
      </c>
      <c r="C589" s="68">
        <v>759418204</v>
      </c>
      <c r="D589" s="68" t="s">
        <v>72</v>
      </c>
      <c r="E589" s="68" t="s">
        <v>4694</v>
      </c>
      <c r="F589" s="68" t="s">
        <v>8764</v>
      </c>
      <c r="G589" s="68" t="s">
        <v>4695</v>
      </c>
      <c r="H589" s="68" t="s">
        <v>8765</v>
      </c>
      <c r="I589" s="68" t="s">
        <v>4696</v>
      </c>
      <c r="J589" s="68" t="s">
        <v>8766</v>
      </c>
      <c r="K589" s="68" t="s">
        <v>4697</v>
      </c>
      <c r="L589" s="68" t="s">
        <v>4698</v>
      </c>
      <c r="M589" s="68" t="s">
        <v>544</v>
      </c>
      <c r="N589" s="68" t="s">
        <v>400</v>
      </c>
      <c r="O589" s="68" t="s">
        <v>8767</v>
      </c>
      <c r="P589" s="68">
        <v>0</v>
      </c>
      <c r="Q589" s="68">
        <v>0</v>
      </c>
      <c r="R589" s="68" t="s">
        <v>1053</v>
      </c>
      <c r="S589" s="68" t="s">
        <v>8768</v>
      </c>
      <c r="T589" s="188">
        <v>37970</v>
      </c>
      <c r="U589" s="175">
        <v>7038</v>
      </c>
      <c r="V589" s="186">
        <v>18507585</v>
      </c>
      <c r="W589" s="186">
        <v>193379924</v>
      </c>
      <c r="X589" s="187">
        <v>44469</v>
      </c>
      <c r="Y589" s="80" t="s">
        <v>6489</v>
      </c>
      <c r="Z589" s="80" t="s">
        <v>6490</v>
      </c>
      <c r="AA589" s="175" t="s">
        <v>7475</v>
      </c>
    </row>
    <row r="590" spans="2:27" ht="15.75" customHeight="1" x14ac:dyDescent="0.2">
      <c r="B590" s="68" t="s">
        <v>8021</v>
      </c>
      <c r="C590" s="68">
        <v>700249204</v>
      </c>
      <c r="D590" s="68" t="s">
        <v>1363</v>
      </c>
      <c r="E590" s="68" t="s">
        <v>1650</v>
      </c>
      <c r="F590" s="68" t="s">
        <v>8022</v>
      </c>
      <c r="G590" s="68" t="s">
        <v>1651</v>
      </c>
      <c r="H590" s="68" t="s">
        <v>8023</v>
      </c>
      <c r="I590" s="68" t="s">
        <v>1652</v>
      </c>
      <c r="J590" s="68" t="s">
        <v>8024</v>
      </c>
      <c r="K590" s="68" t="s">
        <v>8025</v>
      </c>
      <c r="L590" s="68" t="s">
        <v>1653</v>
      </c>
      <c r="M590" s="68" t="s">
        <v>47</v>
      </c>
      <c r="N590" s="68" t="s">
        <v>1654</v>
      </c>
      <c r="O590" s="68" t="s">
        <v>8026</v>
      </c>
      <c r="P590" s="68" t="s">
        <v>8027</v>
      </c>
      <c r="Q590" s="68">
        <v>0</v>
      </c>
      <c r="R590" s="68" t="s">
        <v>1101</v>
      </c>
      <c r="S590" s="68" t="s">
        <v>8028</v>
      </c>
      <c r="T590" s="188">
        <v>37970</v>
      </c>
      <c r="U590" s="175">
        <v>7039</v>
      </c>
      <c r="V590" s="186">
        <v>38975636</v>
      </c>
      <c r="W590" s="186">
        <v>405032175</v>
      </c>
      <c r="X590" s="187">
        <v>44469</v>
      </c>
      <c r="Y590" s="80" t="s">
        <v>6489</v>
      </c>
      <c r="Z590" s="80" t="s">
        <v>6490</v>
      </c>
      <c r="AA590" s="175" t="s">
        <v>7481</v>
      </c>
    </row>
    <row r="591" spans="2:27" ht="15.75" customHeight="1" x14ac:dyDescent="0.2">
      <c r="B591" s="68" t="s">
        <v>7716</v>
      </c>
      <c r="C591" s="68">
        <v>725712006</v>
      </c>
      <c r="D591" s="68" t="s">
        <v>72</v>
      </c>
      <c r="E591" s="68" t="s">
        <v>707</v>
      </c>
      <c r="F591" s="68" t="s">
        <v>7717</v>
      </c>
      <c r="G591" s="68" t="s">
        <v>708</v>
      </c>
      <c r="H591" s="68" t="s">
        <v>5635</v>
      </c>
      <c r="I591" s="68" t="s">
        <v>709</v>
      </c>
      <c r="J591" s="68" t="s">
        <v>7718</v>
      </c>
      <c r="K591" s="68" t="s">
        <v>5636</v>
      </c>
      <c r="L591" s="68" t="s">
        <v>7719</v>
      </c>
      <c r="M591" s="68" t="s">
        <v>47</v>
      </c>
      <c r="N591" s="68" t="s">
        <v>710</v>
      </c>
      <c r="O591" s="68">
        <v>56933337595</v>
      </c>
      <c r="P591" s="68" t="s">
        <v>7720</v>
      </c>
      <c r="Q591" s="68">
        <v>0</v>
      </c>
      <c r="R591" s="68" t="s">
        <v>368</v>
      </c>
      <c r="S591" s="68" t="s">
        <v>7721</v>
      </c>
      <c r="T591" s="188">
        <v>37970</v>
      </c>
      <c r="U591" s="175">
        <v>7041</v>
      </c>
      <c r="V591" s="186">
        <v>8932562</v>
      </c>
      <c r="W591" s="186">
        <v>70752944</v>
      </c>
      <c r="X591" s="187">
        <v>44469</v>
      </c>
      <c r="Y591" s="80" t="s">
        <v>6489</v>
      </c>
      <c r="Z591" s="80" t="s">
        <v>6490</v>
      </c>
      <c r="AA591" s="175" t="s">
        <v>6659</v>
      </c>
    </row>
    <row r="592" spans="2:27" ht="15.75" customHeight="1" x14ac:dyDescent="0.2">
      <c r="B592" s="68" t="s">
        <v>7716</v>
      </c>
      <c r="C592" s="68">
        <v>725712006</v>
      </c>
      <c r="D592" s="68" t="s">
        <v>72</v>
      </c>
      <c r="E592" s="68" t="s">
        <v>707</v>
      </c>
      <c r="F592" s="68" t="s">
        <v>7717</v>
      </c>
      <c r="G592" s="68" t="s">
        <v>708</v>
      </c>
      <c r="H592" s="68" t="s">
        <v>5635</v>
      </c>
      <c r="I592" s="68" t="s">
        <v>709</v>
      </c>
      <c r="J592" s="68" t="s">
        <v>7718</v>
      </c>
      <c r="K592" s="68" t="s">
        <v>5636</v>
      </c>
      <c r="L592" s="68" t="s">
        <v>7719</v>
      </c>
      <c r="M592" s="68" t="s">
        <v>47</v>
      </c>
      <c r="N592" s="68" t="s">
        <v>710</v>
      </c>
      <c r="O592" s="68">
        <v>56933337595</v>
      </c>
      <c r="P592" s="68" t="s">
        <v>7720</v>
      </c>
      <c r="Q592" s="68">
        <v>0</v>
      </c>
      <c r="R592" s="68" t="s">
        <v>368</v>
      </c>
      <c r="S592" s="68" t="s">
        <v>7721</v>
      </c>
      <c r="T592" s="188">
        <v>37970</v>
      </c>
      <c r="U592" s="175">
        <v>7041</v>
      </c>
      <c r="V592" s="186">
        <v>9852660</v>
      </c>
      <c r="W592" s="186">
        <v>61831260</v>
      </c>
      <c r="X592" s="187">
        <v>44469</v>
      </c>
      <c r="Y592" s="80" t="s">
        <v>6489</v>
      </c>
      <c r="Z592" s="80" t="s">
        <v>6490</v>
      </c>
      <c r="AA592" s="175" t="s">
        <v>6529</v>
      </c>
    </row>
    <row r="593" spans="2:27" ht="15.75" customHeight="1" x14ac:dyDescent="0.2">
      <c r="B593" s="68" t="s">
        <v>8563</v>
      </c>
      <c r="C593" s="68">
        <v>690609002</v>
      </c>
      <c r="D593" s="68" t="s">
        <v>2469</v>
      </c>
      <c r="E593" s="68" t="s">
        <v>3504</v>
      </c>
      <c r="F593" s="68" t="s">
        <v>26</v>
      </c>
      <c r="G593" s="68" t="s">
        <v>2485</v>
      </c>
      <c r="H593" s="68" t="s">
        <v>28</v>
      </c>
      <c r="I593" s="68">
        <v>0</v>
      </c>
      <c r="J593" s="68">
        <v>0</v>
      </c>
      <c r="K593" s="68" t="s">
        <v>3505</v>
      </c>
      <c r="L593" s="68" t="s">
        <v>3506</v>
      </c>
      <c r="M593" s="68" t="s">
        <v>544</v>
      </c>
      <c r="N593" s="68" t="s">
        <v>187</v>
      </c>
      <c r="O593" s="68">
        <v>0</v>
      </c>
      <c r="P593" s="68">
        <v>0</v>
      </c>
      <c r="Q593" s="68">
        <v>0</v>
      </c>
      <c r="R593" s="68">
        <v>91001</v>
      </c>
      <c r="S593" s="68" t="s">
        <v>2488</v>
      </c>
      <c r="T593" s="188">
        <v>37970</v>
      </c>
      <c r="U593" s="175">
        <v>7049</v>
      </c>
      <c r="V593" s="186">
        <v>30109419</v>
      </c>
      <c r="W593" s="186">
        <v>90328257</v>
      </c>
      <c r="X593" s="187">
        <v>44469</v>
      </c>
      <c r="Y593" s="80" t="s">
        <v>6489</v>
      </c>
      <c r="Z593" s="80" t="s">
        <v>6490</v>
      </c>
      <c r="AA593" s="175" t="s">
        <v>6498</v>
      </c>
    </row>
    <row r="594" spans="2:27" ht="15.75" customHeight="1" x14ac:dyDescent="0.2">
      <c r="B594" s="68" t="s">
        <v>3456</v>
      </c>
      <c r="C594" s="68">
        <v>691508005</v>
      </c>
      <c r="D594" s="68" t="s">
        <v>2469</v>
      </c>
      <c r="E594" s="68" t="s">
        <v>2484</v>
      </c>
      <c r="F594" s="68" t="s">
        <v>26</v>
      </c>
      <c r="G594" s="68" t="s">
        <v>2485</v>
      </c>
      <c r="H594" s="68" t="s">
        <v>28</v>
      </c>
      <c r="I594" s="68">
        <v>0</v>
      </c>
      <c r="J594" s="68">
        <v>0</v>
      </c>
      <c r="K594" s="68" t="s">
        <v>3457</v>
      </c>
      <c r="L594" s="68" t="s">
        <v>3458</v>
      </c>
      <c r="M594" s="68" t="s">
        <v>309</v>
      </c>
      <c r="N594" s="68" t="s">
        <v>3459</v>
      </c>
      <c r="O594" s="68" t="s">
        <v>5675</v>
      </c>
      <c r="P594" s="68" t="s">
        <v>5676</v>
      </c>
      <c r="Q594" s="68">
        <v>0</v>
      </c>
      <c r="R594" s="68">
        <v>91001</v>
      </c>
      <c r="S594" s="68" t="s">
        <v>2488</v>
      </c>
      <c r="T594" s="188">
        <v>37970</v>
      </c>
      <c r="U594" s="175">
        <v>7050</v>
      </c>
      <c r="V594" s="186">
        <v>5981245</v>
      </c>
      <c r="W594" s="186">
        <v>63609368</v>
      </c>
      <c r="X594" s="187">
        <v>44469</v>
      </c>
      <c r="Y594" s="80" t="s">
        <v>6489</v>
      </c>
      <c r="Z594" s="80" t="s">
        <v>6490</v>
      </c>
      <c r="AA594" s="175" t="s">
        <v>6571</v>
      </c>
    </row>
    <row r="595" spans="2:27" ht="15.75" customHeight="1" x14ac:dyDescent="0.2">
      <c r="B595" s="68" t="s">
        <v>2903</v>
      </c>
      <c r="C595" s="68">
        <v>692538005</v>
      </c>
      <c r="D595" s="68" t="s">
        <v>2469</v>
      </c>
      <c r="E595" s="68" t="s">
        <v>2484</v>
      </c>
      <c r="F595" s="68" t="s">
        <v>26</v>
      </c>
      <c r="G595" s="68" t="s">
        <v>2485</v>
      </c>
      <c r="H595" s="68" t="s">
        <v>28</v>
      </c>
      <c r="I595" s="68">
        <v>0</v>
      </c>
      <c r="J595" s="68">
        <v>0</v>
      </c>
      <c r="K595" s="68" t="s">
        <v>2904</v>
      </c>
      <c r="L595" s="68" t="s">
        <v>2905</v>
      </c>
      <c r="M595" s="68" t="s">
        <v>47</v>
      </c>
      <c r="N595" s="68" t="s">
        <v>786</v>
      </c>
      <c r="O595" s="68">
        <v>0</v>
      </c>
      <c r="P595" s="68">
        <v>0</v>
      </c>
      <c r="Q595" s="68">
        <v>0</v>
      </c>
      <c r="R595" s="68">
        <v>91001</v>
      </c>
      <c r="S595" s="68" t="s">
        <v>2906</v>
      </c>
      <c r="T595" s="188">
        <v>37970</v>
      </c>
      <c r="U595" s="175">
        <v>7051</v>
      </c>
      <c r="V595" s="186">
        <v>26775444</v>
      </c>
      <c r="W595" s="186">
        <v>321602520</v>
      </c>
      <c r="X595" s="187">
        <v>44469</v>
      </c>
      <c r="Y595" s="80" t="s">
        <v>6489</v>
      </c>
      <c r="Z595" s="80" t="s">
        <v>6490</v>
      </c>
      <c r="AA595" s="175" t="s">
        <v>6548</v>
      </c>
    </row>
    <row r="596" spans="2:27" ht="15.75" customHeight="1" x14ac:dyDescent="0.2">
      <c r="B596" s="68" t="s">
        <v>3313</v>
      </c>
      <c r="C596" s="68">
        <v>690812002</v>
      </c>
      <c r="D596" s="68" t="s">
        <v>2469</v>
      </c>
      <c r="E596" s="68" t="s">
        <v>2484</v>
      </c>
      <c r="F596" s="68" t="s">
        <v>26</v>
      </c>
      <c r="G596" s="68" t="s">
        <v>2485</v>
      </c>
      <c r="H596" s="68" t="s">
        <v>28</v>
      </c>
      <c r="I596" s="68">
        <v>0</v>
      </c>
      <c r="J596" s="68">
        <v>0</v>
      </c>
      <c r="K596" s="68" t="s">
        <v>8495</v>
      </c>
      <c r="L596" s="68" t="s">
        <v>3314</v>
      </c>
      <c r="M596" s="68" t="s">
        <v>5344</v>
      </c>
      <c r="N596" s="68" t="s">
        <v>3316</v>
      </c>
      <c r="O596" s="68" t="s">
        <v>3315</v>
      </c>
      <c r="P596" s="68">
        <v>0</v>
      </c>
      <c r="Q596" s="68">
        <v>0</v>
      </c>
      <c r="R596" s="68">
        <v>91001</v>
      </c>
      <c r="S596" s="68" t="s">
        <v>2488</v>
      </c>
      <c r="T596" s="188">
        <v>37970</v>
      </c>
      <c r="U596" s="175">
        <v>7052</v>
      </c>
      <c r="V596" s="186">
        <v>3577300</v>
      </c>
      <c r="W596" s="186">
        <v>38043880</v>
      </c>
      <c r="X596" s="187">
        <v>44469</v>
      </c>
      <c r="Y596" s="80" t="s">
        <v>6489</v>
      </c>
      <c r="Z596" s="80" t="s">
        <v>6490</v>
      </c>
      <c r="AA596" s="175" t="s">
        <v>6574</v>
      </c>
    </row>
    <row r="597" spans="2:27" ht="15.75" customHeight="1" x14ac:dyDescent="0.2">
      <c r="B597" s="68" t="s">
        <v>2606</v>
      </c>
      <c r="C597" s="68">
        <v>692542002</v>
      </c>
      <c r="D597" s="68" t="s">
        <v>2469</v>
      </c>
      <c r="E597" s="68" t="s">
        <v>2484</v>
      </c>
      <c r="F597" s="68" t="s">
        <v>26</v>
      </c>
      <c r="G597" s="68" t="s">
        <v>2485</v>
      </c>
      <c r="H597" s="68" t="s">
        <v>28</v>
      </c>
      <c r="I597" s="68">
        <v>0</v>
      </c>
      <c r="J597" s="68">
        <v>0</v>
      </c>
      <c r="K597" s="68" t="s">
        <v>2607</v>
      </c>
      <c r="L597" s="68" t="s">
        <v>2608</v>
      </c>
      <c r="M597" s="68" t="s">
        <v>47</v>
      </c>
      <c r="N597" s="68" t="s">
        <v>1022</v>
      </c>
      <c r="O597" s="68" t="s">
        <v>5460</v>
      </c>
      <c r="P597" s="68" t="s">
        <v>5461</v>
      </c>
      <c r="Q597" s="68">
        <v>0</v>
      </c>
      <c r="R597" s="68">
        <v>91001</v>
      </c>
      <c r="S597" s="68" t="s">
        <v>2488</v>
      </c>
      <c r="T597" s="188">
        <v>37970</v>
      </c>
      <c r="U597" s="175">
        <v>7054</v>
      </c>
      <c r="V597" s="186">
        <v>9014796</v>
      </c>
      <c r="W597" s="186">
        <v>72379818</v>
      </c>
      <c r="X597" s="187">
        <v>44469</v>
      </c>
      <c r="Y597" s="80" t="s">
        <v>6489</v>
      </c>
      <c r="Z597" s="80" t="s">
        <v>6490</v>
      </c>
      <c r="AA597" s="175" t="s">
        <v>6620</v>
      </c>
    </row>
    <row r="598" spans="2:27" ht="15.75" customHeight="1" x14ac:dyDescent="0.2">
      <c r="B598" s="68" t="s">
        <v>3257</v>
      </c>
      <c r="C598" s="68">
        <v>690713004</v>
      </c>
      <c r="D598" s="68" t="s">
        <v>2469</v>
      </c>
      <c r="E598" s="68" t="s">
        <v>2484</v>
      </c>
      <c r="F598" s="68" t="s">
        <v>26</v>
      </c>
      <c r="G598" s="68" t="s">
        <v>2485</v>
      </c>
      <c r="H598" s="68" t="s">
        <v>28</v>
      </c>
      <c r="I598" s="68">
        <v>0</v>
      </c>
      <c r="J598" s="68">
        <v>0</v>
      </c>
      <c r="K598" s="68" t="s">
        <v>8480</v>
      </c>
      <c r="L598" s="68" t="s">
        <v>3258</v>
      </c>
      <c r="M598" s="68" t="s">
        <v>47</v>
      </c>
      <c r="N598" s="68" t="s">
        <v>2041</v>
      </c>
      <c r="O598" s="68" t="s">
        <v>3259</v>
      </c>
      <c r="P598" s="68">
        <v>0</v>
      </c>
      <c r="Q598" s="68">
        <v>0</v>
      </c>
      <c r="R598" s="68">
        <v>91001</v>
      </c>
      <c r="S598" s="68" t="s">
        <v>2488</v>
      </c>
      <c r="T598" s="188">
        <v>37970</v>
      </c>
      <c r="U598" s="175">
        <v>7056</v>
      </c>
      <c r="V598" s="186">
        <v>12516240</v>
      </c>
      <c r="W598" s="186">
        <v>160273911</v>
      </c>
      <c r="X598" s="187">
        <v>44469</v>
      </c>
      <c r="Y598" s="80" t="s">
        <v>6489</v>
      </c>
      <c r="Z598" s="80" t="s">
        <v>6490</v>
      </c>
      <c r="AA598" s="175" t="s">
        <v>6537</v>
      </c>
    </row>
    <row r="599" spans="2:27" ht="15.75" customHeight="1" x14ac:dyDescent="0.2">
      <c r="B599" s="68" t="s">
        <v>3464</v>
      </c>
      <c r="C599" s="68">
        <v>691907007</v>
      </c>
      <c r="D599" s="68" t="s">
        <v>2469</v>
      </c>
      <c r="E599" s="68" t="s">
        <v>2484</v>
      </c>
      <c r="F599" s="68" t="s">
        <v>26</v>
      </c>
      <c r="G599" s="68" t="s">
        <v>2485</v>
      </c>
      <c r="H599" s="68" t="s">
        <v>28</v>
      </c>
      <c r="I599" s="68">
        <v>0</v>
      </c>
      <c r="J599" s="68">
        <v>0</v>
      </c>
      <c r="K599" s="68" t="s">
        <v>8538</v>
      </c>
      <c r="L599" s="68" t="s">
        <v>3465</v>
      </c>
      <c r="M599" s="68" t="s">
        <v>48</v>
      </c>
      <c r="N599" s="68" t="s">
        <v>3466</v>
      </c>
      <c r="O599" s="68" t="s">
        <v>8539</v>
      </c>
      <c r="P599" s="68" t="s">
        <v>8540</v>
      </c>
      <c r="Q599" s="68">
        <v>0</v>
      </c>
      <c r="R599" s="68">
        <v>91001</v>
      </c>
      <c r="S599" s="68" t="s">
        <v>2488</v>
      </c>
      <c r="T599" s="188">
        <v>37970</v>
      </c>
      <c r="U599" s="175">
        <v>7057</v>
      </c>
      <c r="V599" s="186">
        <v>10603117</v>
      </c>
      <c r="W599" s="186">
        <v>85132451</v>
      </c>
      <c r="X599" s="187">
        <v>44469</v>
      </c>
      <c r="Y599" s="80" t="s">
        <v>6489</v>
      </c>
      <c r="Z599" s="80" t="s">
        <v>6490</v>
      </c>
      <c r="AA599" s="175" t="s">
        <v>181</v>
      </c>
    </row>
    <row r="600" spans="2:27" ht="15.75" customHeight="1" x14ac:dyDescent="0.2">
      <c r="B600" s="68" t="s">
        <v>3264</v>
      </c>
      <c r="C600" s="68">
        <v>690601001</v>
      </c>
      <c r="D600" s="68" t="s">
        <v>2469</v>
      </c>
      <c r="E600" s="68" t="s">
        <v>2495</v>
      </c>
      <c r="F600" s="68" t="s">
        <v>1476</v>
      </c>
      <c r="G600" s="68" t="s">
        <v>3265</v>
      </c>
      <c r="H600" s="68" t="s">
        <v>28</v>
      </c>
      <c r="I600" s="68">
        <v>0</v>
      </c>
      <c r="J600" s="68">
        <v>0</v>
      </c>
      <c r="K600" s="68" t="s">
        <v>8485</v>
      </c>
      <c r="L600" s="68" t="s">
        <v>3266</v>
      </c>
      <c r="M600" s="68" t="s">
        <v>544</v>
      </c>
      <c r="N600" s="68" t="s">
        <v>1166</v>
      </c>
      <c r="O600" s="68" t="s">
        <v>8486</v>
      </c>
      <c r="P600" s="68" t="s">
        <v>8487</v>
      </c>
      <c r="Q600" s="68">
        <v>0</v>
      </c>
      <c r="R600" s="68">
        <v>91001</v>
      </c>
      <c r="S600" s="68" t="s">
        <v>2553</v>
      </c>
      <c r="T600" s="188">
        <v>37970</v>
      </c>
      <c r="U600" s="175">
        <v>7064</v>
      </c>
      <c r="V600" s="186">
        <v>6439140</v>
      </c>
      <c r="W600" s="186">
        <v>51699870</v>
      </c>
      <c r="X600" s="187">
        <v>44469</v>
      </c>
      <c r="Y600" s="80" t="s">
        <v>6489</v>
      </c>
      <c r="Z600" s="80" t="s">
        <v>6490</v>
      </c>
      <c r="AA600" s="175" t="s">
        <v>6495</v>
      </c>
    </row>
    <row r="601" spans="2:27" ht="15.75" customHeight="1" x14ac:dyDescent="0.2">
      <c r="B601" s="68" t="s">
        <v>8439</v>
      </c>
      <c r="C601" s="68">
        <v>690705001</v>
      </c>
      <c r="D601" s="68" t="s">
        <v>2469</v>
      </c>
      <c r="E601" s="68" t="s">
        <v>2484</v>
      </c>
      <c r="F601" s="68" t="s">
        <v>26</v>
      </c>
      <c r="G601" s="68" t="s">
        <v>2485</v>
      </c>
      <c r="H601" s="68" t="s">
        <v>28</v>
      </c>
      <c r="I601" s="68">
        <v>0</v>
      </c>
      <c r="J601" s="68">
        <v>0</v>
      </c>
      <c r="K601" s="68" t="s">
        <v>8440</v>
      </c>
      <c r="L601" s="68" t="s">
        <v>3068</v>
      </c>
      <c r="M601" s="68" t="s">
        <v>47</v>
      </c>
      <c r="N601" s="68" t="s">
        <v>1601</v>
      </c>
      <c r="O601" s="68" t="s">
        <v>5479</v>
      </c>
      <c r="P601" s="68" t="s">
        <v>5480</v>
      </c>
      <c r="Q601" s="68">
        <v>0</v>
      </c>
      <c r="R601" s="68">
        <v>91001</v>
      </c>
      <c r="S601" s="68" t="s">
        <v>2818</v>
      </c>
      <c r="T601" s="188">
        <v>37970</v>
      </c>
      <c r="U601" s="175">
        <v>7066</v>
      </c>
      <c r="V601" s="186">
        <v>6868416</v>
      </c>
      <c r="W601" s="186">
        <v>55146528</v>
      </c>
      <c r="X601" s="187">
        <v>44469</v>
      </c>
      <c r="Y601" s="80" t="s">
        <v>6489</v>
      </c>
      <c r="Z601" s="80" t="s">
        <v>6490</v>
      </c>
      <c r="AA601" s="175" t="s">
        <v>7480</v>
      </c>
    </row>
    <row r="602" spans="2:27" ht="15.75" customHeight="1" x14ac:dyDescent="0.2">
      <c r="B602" s="68" t="s">
        <v>8576</v>
      </c>
      <c r="C602" s="68">
        <v>825652000</v>
      </c>
      <c r="D602" s="68" t="s">
        <v>1048</v>
      </c>
      <c r="E602" s="68" t="s">
        <v>3603</v>
      </c>
      <c r="F602" s="68" t="s">
        <v>8577</v>
      </c>
      <c r="G602" s="68" t="s">
        <v>3604</v>
      </c>
      <c r="H602" s="68" t="s">
        <v>8578</v>
      </c>
      <c r="I602" s="68" t="s">
        <v>3605</v>
      </c>
      <c r="J602" s="68" t="s">
        <v>8579</v>
      </c>
      <c r="K602" s="68" t="s">
        <v>8580</v>
      </c>
      <c r="L602" s="68" t="s">
        <v>3606</v>
      </c>
      <c r="M602" s="68" t="s">
        <v>47</v>
      </c>
      <c r="N602" s="68" t="s">
        <v>2041</v>
      </c>
      <c r="O602" s="68" t="s">
        <v>8581</v>
      </c>
      <c r="P602" s="68" t="s">
        <v>6375</v>
      </c>
      <c r="Q602" s="68">
        <v>0</v>
      </c>
      <c r="R602" s="68" t="s">
        <v>1053</v>
      </c>
      <c r="S602" s="68" t="s">
        <v>8582</v>
      </c>
      <c r="T602" s="188">
        <v>37970</v>
      </c>
      <c r="U602" s="175">
        <v>7067</v>
      </c>
      <c r="V602" s="186">
        <v>8016600</v>
      </c>
      <c r="W602" s="186">
        <v>72149400</v>
      </c>
      <c r="X602" s="187">
        <v>44469</v>
      </c>
      <c r="Y602" s="80" t="s">
        <v>6489</v>
      </c>
      <c r="Z602" s="80" t="s">
        <v>6490</v>
      </c>
      <c r="AA602" s="175" t="s">
        <v>6529</v>
      </c>
    </row>
    <row r="603" spans="2:27" ht="15.75" customHeight="1" x14ac:dyDescent="0.2">
      <c r="B603" s="68" t="s">
        <v>8576</v>
      </c>
      <c r="C603" s="68">
        <v>825652000</v>
      </c>
      <c r="D603" s="68" t="s">
        <v>1048</v>
      </c>
      <c r="E603" s="68" t="s">
        <v>3603</v>
      </c>
      <c r="F603" s="68" t="s">
        <v>8577</v>
      </c>
      <c r="G603" s="68" t="s">
        <v>3604</v>
      </c>
      <c r="H603" s="68" t="s">
        <v>8578</v>
      </c>
      <c r="I603" s="68" t="s">
        <v>3605</v>
      </c>
      <c r="J603" s="68" t="s">
        <v>8579</v>
      </c>
      <c r="K603" s="68" t="s">
        <v>8580</v>
      </c>
      <c r="L603" s="68" t="s">
        <v>3606</v>
      </c>
      <c r="M603" s="68" t="s">
        <v>47</v>
      </c>
      <c r="N603" s="68" t="s">
        <v>2041</v>
      </c>
      <c r="O603" s="68" t="s">
        <v>8581</v>
      </c>
      <c r="P603" s="68" t="s">
        <v>6375</v>
      </c>
      <c r="Q603" s="68">
        <v>0</v>
      </c>
      <c r="R603" s="68" t="s">
        <v>1053</v>
      </c>
      <c r="S603" s="68" t="s">
        <v>8582</v>
      </c>
      <c r="T603" s="188">
        <v>37970</v>
      </c>
      <c r="U603" s="175">
        <v>7067</v>
      </c>
      <c r="V603" s="186">
        <v>8016600</v>
      </c>
      <c r="W603" s="186">
        <v>72149400</v>
      </c>
      <c r="X603" s="187">
        <v>44469</v>
      </c>
      <c r="Y603" s="80" t="s">
        <v>6489</v>
      </c>
      <c r="Z603" s="80" t="s">
        <v>6490</v>
      </c>
      <c r="AA603" s="175" t="s">
        <v>6537</v>
      </c>
    </row>
    <row r="604" spans="2:27" ht="15.75" customHeight="1" x14ac:dyDescent="0.2">
      <c r="B604" s="68" t="s">
        <v>2958</v>
      </c>
      <c r="C604" s="68">
        <v>692541006</v>
      </c>
      <c r="D604" s="68" t="s">
        <v>2469</v>
      </c>
      <c r="E604" s="68" t="s">
        <v>2484</v>
      </c>
      <c r="F604" s="68" t="s">
        <v>26</v>
      </c>
      <c r="G604" s="68" t="s">
        <v>2485</v>
      </c>
      <c r="H604" s="68" t="s">
        <v>28</v>
      </c>
      <c r="I604" s="68">
        <v>0</v>
      </c>
      <c r="J604" s="68">
        <v>0</v>
      </c>
      <c r="K604" s="68" t="s">
        <v>2959</v>
      </c>
      <c r="L604" s="68" t="s">
        <v>2960</v>
      </c>
      <c r="M604" s="68" t="s">
        <v>47</v>
      </c>
      <c r="N604" s="68" t="s">
        <v>2961</v>
      </c>
      <c r="O604" s="68" t="s">
        <v>8419</v>
      </c>
      <c r="P604" s="68" t="s">
        <v>8420</v>
      </c>
      <c r="Q604" s="68">
        <v>0</v>
      </c>
      <c r="R604" s="68">
        <v>91001</v>
      </c>
      <c r="S604" s="68" t="s">
        <v>2488</v>
      </c>
      <c r="T604" s="188">
        <v>37970</v>
      </c>
      <c r="U604" s="175">
        <v>7071</v>
      </c>
      <c r="V604" s="186">
        <v>9014796</v>
      </c>
      <c r="W604" s="186">
        <v>81133164</v>
      </c>
      <c r="X604" s="187">
        <v>44469</v>
      </c>
      <c r="Y604" s="80" t="s">
        <v>6489</v>
      </c>
      <c r="Z604" s="80" t="s">
        <v>6490</v>
      </c>
      <c r="AA604" s="175" t="s">
        <v>6585</v>
      </c>
    </row>
    <row r="605" spans="2:27" ht="15.75" customHeight="1" x14ac:dyDescent="0.2">
      <c r="B605" s="68" t="s">
        <v>2707</v>
      </c>
      <c r="C605" s="68">
        <v>690403005</v>
      </c>
      <c r="D605" s="68" t="s">
        <v>2469</v>
      </c>
      <c r="E605" s="68" t="s">
        <v>2484</v>
      </c>
      <c r="F605" s="68" t="s">
        <v>26</v>
      </c>
      <c r="G605" s="68" t="s">
        <v>2485</v>
      </c>
      <c r="H605" s="68" t="s">
        <v>28</v>
      </c>
      <c r="I605" s="68">
        <v>0</v>
      </c>
      <c r="J605" s="68">
        <v>0</v>
      </c>
      <c r="K605" s="68" t="s">
        <v>8356</v>
      </c>
      <c r="L605" s="68" t="s">
        <v>2708</v>
      </c>
      <c r="M605" s="68" t="s">
        <v>5343</v>
      </c>
      <c r="N605" s="68" t="s">
        <v>861</v>
      </c>
      <c r="O605" s="68" t="s">
        <v>2709</v>
      </c>
      <c r="P605" s="68">
        <v>0</v>
      </c>
      <c r="Q605" s="68">
        <v>0</v>
      </c>
      <c r="R605" s="68">
        <v>91001</v>
      </c>
      <c r="S605" s="68" t="s">
        <v>2488</v>
      </c>
      <c r="T605" s="188">
        <v>37970</v>
      </c>
      <c r="U605" s="175">
        <v>7072</v>
      </c>
      <c r="V605" s="186">
        <v>92771871</v>
      </c>
      <c r="W605" s="186">
        <v>690400289</v>
      </c>
      <c r="X605" s="187">
        <v>44469</v>
      </c>
      <c r="Y605" s="80" t="s">
        <v>6489</v>
      </c>
      <c r="Z605" s="80" t="s">
        <v>6490</v>
      </c>
      <c r="AA605" s="175" t="s">
        <v>6501</v>
      </c>
    </row>
    <row r="606" spans="2:27" ht="15.75" customHeight="1" x14ac:dyDescent="0.2">
      <c r="B606" s="68" t="s">
        <v>8721</v>
      </c>
      <c r="C606" s="68">
        <v>650852001</v>
      </c>
      <c r="D606" s="68" t="s">
        <v>72</v>
      </c>
      <c r="E606" s="68" t="s">
        <v>4499</v>
      </c>
      <c r="F606" s="68" t="s">
        <v>6305</v>
      </c>
      <c r="G606" s="68" t="s">
        <v>4118</v>
      </c>
      <c r="H606" s="68" t="s">
        <v>6306</v>
      </c>
      <c r="I606" s="68" t="s">
        <v>611</v>
      </c>
      <c r="J606" s="68" t="s">
        <v>4500</v>
      </c>
      <c r="K606" s="68" t="s">
        <v>4501</v>
      </c>
      <c r="L606" s="68" t="s">
        <v>5810</v>
      </c>
      <c r="M606" s="68" t="s">
        <v>47</v>
      </c>
      <c r="N606" s="68" t="s">
        <v>2041</v>
      </c>
      <c r="O606" s="68">
        <v>981829131</v>
      </c>
      <c r="P606" s="68" t="s">
        <v>4502</v>
      </c>
      <c r="Q606" s="68">
        <v>0</v>
      </c>
      <c r="R606" s="68" t="s">
        <v>368</v>
      </c>
      <c r="S606" s="68" t="s">
        <v>6310</v>
      </c>
      <c r="T606" s="188">
        <v>37970</v>
      </c>
      <c r="U606" s="175">
        <v>7076</v>
      </c>
      <c r="V606" s="186">
        <v>0</v>
      </c>
      <c r="W606" s="186">
        <v>132273900</v>
      </c>
      <c r="X606" s="187">
        <v>44469</v>
      </c>
      <c r="Y606" s="80" t="s">
        <v>6489</v>
      </c>
      <c r="Z606" s="80" t="s">
        <v>6490</v>
      </c>
      <c r="AA606" s="175" t="s">
        <v>65</v>
      </c>
    </row>
    <row r="607" spans="2:27" ht="15.75" customHeight="1" x14ac:dyDescent="0.2">
      <c r="B607" s="68" t="s">
        <v>7826</v>
      </c>
      <c r="C607" s="68">
        <v>711497005</v>
      </c>
      <c r="D607" s="68" t="s">
        <v>72</v>
      </c>
      <c r="E607" s="68" t="s">
        <v>985</v>
      </c>
      <c r="F607" s="68" t="s">
        <v>6758</v>
      </c>
      <c r="G607" s="68" t="s">
        <v>986</v>
      </c>
      <c r="H607" s="68" t="s">
        <v>6759</v>
      </c>
      <c r="I607" s="68" t="s">
        <v>398</v>
      </c>
      <c r="J607" s="68" t="s">
        <v>5561</v>
      </c>
      <c r="K607" s="68" t="s">
        <v>8941</v>
      </c>
      <c r="L607" s="68" t="s">
        <v>987</v>
      </c>
      <c r="M607" s="68" t="s">
        <v>5340</v>
      </c>
      <c r="N607" s="68" t="s">
        <v>988</v>
      </c>
      <c r="O607" s="68" t="s">
        <v>6760</v>
      </c>
      <c r="P607" s="68" t="s">
        <v>6761</v>
      </c>
      <c r="Q607" s="68">
        <v>0</v>
      </c>
      <c r="R607" s="68">
        <v>93401</v>
      </c>
      <c r="S607" s="68" t="s">
        <v>6762</v>
      </c>
      <c r="T607" s="188">
        <v>37970</v>
      </c>
      <c r="U607" s="175">
        <v>7079</v>
      </c>
      <c r="V607" s="186">
        <v>12821044</v>
      </c>
      <c r="W607" s="186">
        <v>51470095</v>
      </c>
      <c r="X607" s="187">
        <v>44469</v>
      </c>
      <c r="Y607" s="80" t="s">
        <v>6489</v>
      </c>
      <c r="Z607" s="80" t="s">
        <v>6490</v>
      </c>
      <c r="AA607" s="175" t="s">
        <v>6516</v>
      </c>
    </row>
    <row r="608" spans="2:27" ht="15.75" customHeight="1" x14ac:dyDescent="0.2">
      <c r="B608" s="68" t="s">
        <v>2993</v>
      </c>
      <c r="C608" s="68">
        <v>692537009</v>
      </c>
      <c r="D608" s="68" t="s">
        <v>2994</v>
      </c>
      <c r="E608" s="68" t="s">
        <v>2484</v>
      </c>
      <c r="F608" s="68" t="s">
        <v>2995</v>
      </c>
      <c r="G608" s="68" t="s">
        <v>2485</v>
      </c>
      <c r="H608" s="68" t="s">
        <v>28</v>
      </c>
      <c r="I608" s="68">
        <v>0</v>
      </c>
      <c r="J608" s="68">
        <v>0</v>
      </c>
      <c r="K608" s="68" t="s">
        <v>2996</v>
      </c>
      <c r="L608" s="68" t="s">
        <v>2998</v>
      </c>
      <c r="M608" s="68" t="s">
        <v>47</v>
      </c>
      <c r="N608" s="68" t="s">
        <v>1646</v>
      </c>
      <c r="O608" s="68" t="s">
        <v>2997</v>
      </c>
      <c r="P608" s="68" t="s">
        <v>5492</v>
      </c>
      <c r="Q608" s="68">
        <v>0</v>
      </c>
      <c r="R608" s="68">
        <v>91001</v>
      </c>
      <c r="S608" s="68" t="s">
        <v>2488</v>
      </c>
      <c r="T608" s="188">
        <v>37970</v>
      </c>
      <c r="U608" s="175">
        <v>7081</v>
      </c>
      <c r="V608" s="186">
        <v>9014796</v>
      </c>
      <c r="W608" s="186">
        <v>80987389</v>
      </c>
      <c r="X608" s="187">
        <v>44469</v>
      </c>
      <c r="Y608" s="80" t="s">
        <v>6489</v>
      </c>
      <c r="Z608" s="80" t="s">
        <v>6490</v>
      </c>
      <c r="AA608" s="175" t="s">
        <v>6557</v>
      </c>
    </row>
    <row r="609" spans="2:27" ht="15.75" customHeight="1" x14ac:dyDescent="0.2">
      <c r="B609" s="68" t="s">
        <v>3354</v>
      </c>
      <c r="C609" s="68">
        <v>690727005</v>
      </c>
      <c r="D609" s="68" t="s">
        <v>2469</v>
      </c>
      <c r="E609" s="68" t="s">
        <v>2484</v>
      </c>
      <c r="F609" s="68" t="s">
        <v>26</v>
      </c>
      <c r="G609" s="68" t="s">
        <v>2485</v>
      </c>
      <c r="H609" s="68" t="s">
        <v>28</v>
      </c>
      <c r="I609" s="68">
        <v>0</v>
      </c>
      <c r="J609" s="68">
        <v>0</v>
      </c>
      <c r="K609" s="68" t="s">
        <v>8507</v>
      </c>
      <c r="L609" s="68" t="s">
        <v>3355</v>
      </c>
      <c r="M609" s="68" t="s">
        <v>47</v>
      </c>
      <c r="N609" s="68" t="s">
        <v>3357</v>
      </c>
      <c r="O609" s="68" t="s">
        <v>3356</v>
      </c>
      <c r="P609" s="68">
        <v>0</v>
      </c>
      <c r="Q609" s="68">
        <v>0</v>
      </c>
      <c r="R609" s="68">
        <v>91001</v>
      </c>
      <c r="S609" s="68" t="s">
        <v>2517</v>
      </c>
      <c r="T609" s="188">
        <v>37970</v>
      </c>
      <c r="U609" s="175">
        <v>7082</v>
      </c>
      <c r="V609" s="186">
        <v>10016440</v>
      </c>
      <c r="W609" s="186">
        <v>91292696</v>
      </c>
      <c r="X609" s="187">
        <v>44469</v>
      </c>
      <c r="Y609" s="80" t="s">
        <v>6489</v>
      </c>
      <c r="Z609" s="80" t="s">
        <v>6490</v>
      </c>
      <c r="AA609" s="175" t="s">
        <v>6575</v>
      </c>
    </row>
    <row r="610" spans="2:27" ht="15.75" customHeight="1" x14ac:dyDescent="0.2">
      <c r="B610" s="68" t="s">
        <v>8354</v>
      </c>
      <c r="C610" s="68">
        <v>690302004</v>
      </c>
      <c r="D610" s="68" t="s">
        <v>2469</v>
      </c>
      <c r="E610" s="68" t="s">
        <v>2484</v>
      </c>
      <c r="F610" s="68" t="s">
        <v>26</v>
      </c>
      <c r="G610" s="68" t="s">
        <v>2485</v>
      </c>
      <c r="H610" s="68" t="s">
        <v>28</v>
      </c>
      <c r="I610" s="68">
        <v>0</v>
      </c>
      <c r="J610" s="68">
        <v>0</v>
      </c>
      <c r="K610" s="68" t="s">
        <v>2700</v>
      </c>
      <c r="L610" s="68" t="s">
        <v>2701</v>
      </c>
      <c r="M610" s="68" t="s">
        <v>5341</v>
      </c>
      <c r="N610" s="68" t="s">
        <v>166</v>
      </c>
      <c r="O610" s="68">
        <v>0</v>
      </c>
      <c r="P610" s="68">
        <v>0</v>
      </c>
      <c r="Q610" s="68">
        <v>0</v>
      </c>
      <c r="R610" s="68" t="s">
        <v>2702</v>
      </c>
      <c r="S610" s="68" t="s">
        <v>2703</v>
      </c>
      <c r="T610" s="188">
        <v>37970</v>
      </c>
      <c r="U610" s="175">
        <v>7083</v>
      </c>
      <c r="V610" s="186">
        <v>9298118</v>
      </c>
      <c r="W610" s="186">
        <v>107554735</v>
      </c>
      <c r="X610" s="187">
        <v>44469</v>
      </c>
      <c r="Y610" s="80" t="s">
        <v>6489</v>
      </c>
      <c r="Z610" s="80" t="s">
        <v>6490</v>
      </c>
      <c r="AA610" s="175" t="s">
        <v>6561</v>
      </c>
    </row>
    <row r="611" spans="2:27" ht="15.75" customHeight="1" x14ac:dyDescent="0.2">
      <c r="B611" s="68" t="s">
        <v>7761</v>
      </c>
      <c r="C611" s="68">
        <v>730998007</v>
      </c>
      <c r="D611" s="68" t="s">
        <v>72</v>
      </c>
      <c r="E611" s="68" t="s">
        <v>815</v>
      </c>
      <c r="F611" s="68" t="s">
        <v>7762</v>
      </c>
      <c r="G611" s="68" t="s">
        <v>816</v>
      </c>
      <c r="H611" s="68" t="s">
        <v>7763</v>
      </c>
      <c r="I611" s="68" t="s">
        <v>709</v>
      </c>
      <c r="J611" s="68" t="s">
        <v>7764</v>
      </c>
      <c r="K611" s="68" t="s">
        <v>5703</v>
      </c>
      <c r="L611" s="68" t="s">
        <v>817</v>
      </c>
      <c r="M611" s="68" t="s">
        <v>47</v>
      </c>
      <c r="N611" s="68" t="s">
        <v>809</v>
      </c>
      <c r="O611" s="68" t="s">
        <v>818</v>
      </c>
      <c r="P611" s="68" t="s">
        <v>819</v>
      </c>
      <c r="Q611" s="68">
        <v>0</v>
      </c>
      <c r="R611" s="68" t="s">
        <v>368</v>
      </c>
      <c r="S611" s="68" t="s">
        <v>7765</v>
      </c>
      <c r="T611" s="188">
        <v>37970</v>
      </c>
      <c r="U611" s="175">
        <v>7085</v>
      </c>
      <c r="V611" s="186">
        <v>7059780</v>
      </c>
      <c r="W611" s="186">
        <v>57331620</v>
      </c>
      <c r="X611" s="187">
        <v>44469</v>
      </c>
      <c r="Y611" s="80" t="s">
        <v>6489</v>
      </c>
      <c r="Z611" s="80" t="s">
        <v>6490</v>
      </c>
      <c r="AA611" s="175" t="s">
        <v>7481</v>
      </c>
    </row>
    <row r="612" spans="2:27" ht="15.75" customHeight="1" x14ac:dyDescent="0.2">
      <c r="B612" s="68" t="s">
        <v>8741</v>
      </c>
      <c r="C612" s="68">
        <v>746157002</v>
      </c>
      <c r="D612" s="68" t="s">
        <v>72</v>
      </c>
      <c r="E612" s="68" t="s">
        <v>4620</v>
      </c>
      <c r="F612" s="68" t="s">
        <v>8742</v>
      </c>
      <c r="G612" s="68" t="s">
        <v>4118</v>
      </c>
      <c r="H612" s="68" t="s">
        <v>8743</v>
      </c>
      <c r="I612" s="68" t="s">
        <v>170</v>
      </c>
      <c r="J612" s="68" t="s">
        <v>6820</v>
      </c>
      <c r="K612" s="68" t="s">
        <v>8744</v>
      </c>
      <c r="L612" s="68" t="s">
        <v>7384</v>
      </c>
      <c r="M612" s="68" t="s">
        <v>47</v>
      </c>
      <c r="N612" s="68" t="s">
        <v>582</v>
      </c>
      <c r="O612" s="68" t="s">
        <v>7385</v>
      </c>
      <c r="P612" s="68" t="s">
        <v>4621</v>
      </c>
      <c r="Q612" s="68">
        <v>0</v>
      </c>
      <c r="R612" s="68" t="s">
        <v>368</v>
      </c>
      <c r="S612" s="68" t="s">
        <v>7668</v>
      </c>
      <c r="T612" s="188">
        <v>37970</v>
      </c>
      <c r="U612" s="175">
        <v>7086</v>
      </c>
      <c r="V612" s="186">
        <v>961992</v>
      </c>
      <c r="W612" s="186">
        <v>103414140</v>
      </c>
      <c r="X612" s="187">
        <v>44469</v>
      </c>
      <c r="Y612" s="80" t="s">
        <v>6489</v>
      </c>
      <c r="Z612" s="80" t="s">
        <v>6490</v>
      </c>
      <c r="AA612" s="175" t="s">
        <v>6556</v>
      </c>
    </row>
    <row r="613" spans="2:27" ht="15.75" customHeight="1" x14ac:dyDescent="0.2">
      <c r="B613" s="68" t="s">
        <v>8741</v>
      </c>
      <c r="C613" s="68">
        <v>746157002</v>
      </c>
      <c r="D613" s="68" t="s">
        <v>72</v>
      </c>
      <c r="E613" s="68" t="s">
        <v>4620</v>
      </c>
      <c r="F613" s="68" t="s">
        <v>8742</v>
      </c>
      <c r="G613" s="68" t="s">
        <v>4118</v>
      </c>
      <c r="H613" s="68" t="s">
        <v>8743</v>
      </c>
      <c r="I613" s="68" t="s">
        <v>170</v>
      </c>
      <c r="J613" s="68" t="s">
        <v>6820</v>
      </c>
      <c r="K613" s="68" t="s">
        <v>8744</v>
      </c>
      <c r="L613" s="68" t="s">
        <v>7384</v>
      </c>
      <c r="M613" s="68" t="s">
        <v>47</v>
      </c>
      <c r="N613" s="68" t="s">
        <v>582</v>
      </c>
      <c r="O613" s="68" t="s">
        <v>7385</v>
      </c>
      <c r="P613" s="68" t="s">
        <v>4621</v>
      </c>
      <c r="Q613" s="68">
        <v>0</v>
      </c>
      <c r="R613" s="68" t="s">
        <v>368</v>
      </c>
      <c r="S613" s="68" t="s">
        <v>7668</v>
      </c>
      <c r="T613" s="188">
        <v>37970</v>
      </c>
      <c r="U613" s="175">
        <v>7086</v>
      </c>
      <c r="V613" s="186">
        <v>15277575</v>
      </c>
      <c r="W613" s="186">
        <v>115645407</v>
      </c>
      <c r="X613" s="187">
        <v>44469</v>
      </c>
      <c r="Y613" s="80" t="s">
        <v>6489</v>
      </c>
      <c r="Z613" s="80" t="s">
        <v>6490</v>
      </c>
      <c r="AA613" s="175" t="s">
        <v>6566</v>
      </c>
    </row>
    <row r="614" spans="2:27" ht="15.75" customHeight="1" x14ac:dyDescent="0.2">
      <c r="B614" s="68" t="s">
        <v>8741</v>
      </c>
      <c r="C614" s="68">
        <v>746157002</v>
      </c>
      <c r="D614" s="68" t="s">
        <v>72</v>
      </c>
      <c r="E614" s="68" t="s">
        <v>4620</v>
      </c>
      <c r="F614" s="68" t="s">
        <v>8742</v>
      </c>
      <c r="G614" s="68" t="s">
        <v>4118</v>
      </c>
      <c r="H614" s="68" t="s">
        <v>8743</v>
      </c>
      <c r="I614" s="68" t="s">
        <v>170</v>
      </c>
      <c r="J614" s="68" t="s">
        <v>6820</v>
      </c>
      <c r="K614" s="68" t="s">
        <v>8744</v>
      </c>
      <c r="L614" s="68" t="s">
        <v>7384</v>
      </c>
      <c r="M614" s="68" t="s">
        <v>47</v>
      </c>
      <c r="N614" s="68" t="s">
        <v>582</v>
      </c>
      <c r="O614" s="68" t="s">
        <v>7385</v>
      </c>
      <c r="P614" s="68" t="s">
        <v>4621</v>
      </c>
      <c r="Q614" s="68">
        <v>0</v>
      </c>
      <c r="R614" s="68" t="s">
        <v>368</v>
      </c>
      <c r="S614" s="68" t="s">
        <v>7668</v>
      </c>
      <c r="T614" s="188">
        <v>37970</v>
      </c>
      <c r="U614" s="175">
        <v>7086</v>
      </c>
      <c r="V614" s="186">
        <v>25492788</v>
      </c>
      <c r="W614" s="186">
        <v>79043676</v>
      </c>
      <c r="X614" s="187">
        <v>44469</v>
      </c>
      <c r="Y614" s="80" t="s">
        <v>6489</v>
      </c>
      <c r="Z614" s="80" t="s">
        <v>6490</v>
      </c>
      <c r="AA614" s="175" t="s">
        <v>6583</v>
      </c>
    </row>
    <row r="615" spans="2:27" ht="15.75" customHeight="1" x14ac:dyDescent="0.2">
      <c r="B615" s="68" t="s">
        <v>8741</v>
      </c>
      <c r="C615" s="68">
        <v>746157002</v>
      </c>
      <c r="D615" s="68" t="s">
        <v>72</v>
      </c>
      <c r="E615" s="68" t="s">
        <v>4620</v>
      </c>
      <c r="F615" s="68" t="s">
        <v>8742</v>
      </c>
      <c r="G615" s="68" t="s">
        <v>4118</v>
      </c>
      <c r="H615" s="68" t="s">
        <v>8743</v>
      </c>
      <c r="I615" s="68" t="s">
        <v>170</v>
      </c>
      <c r="J615" s="68" t="s">
        <v>6820</v>
      </c>
      <c r="K615" s="68" t="s">
        <v>8744</v>
      </c>
      <c r="L615" s="68" t="s">
        <v>7384</v>
      </c>
      <c r="M615" s="68" t="s">
        <v>47</v>
      </c>
      <c r="N615" s="68" t="s">
        <v>582</v>
      </c>
      <c r="O615" s="68" t="s">
        <v>7385</v>
      </c>
      <c r="P615" s="68" t="s">
        <v>4621</v>
      </c>
      <c r="Q615" s="68">
        <v>0</v>
      </c>
      <c r="R615" s="68" t="s">
        <v>368</v>
      </c>
      <c r="S615" s="68" t="s">
        <v>7668</v>
      </c>
      <c r="T615" s="188">
        <v>37970</v>
      </c>
      <c r="U615" s="175">
        <v>7086</v>
      </c>
      <c r="V615" s="186">
        <v>0</v>
      </c>
      <c r="W615" s="186">
        <v>55635204</v>
      </c>
      <c r="X615" s="187">
        <v>44469</v>
      </c>
      <c r="Y615" s="80" t="s">
        <v>6489</v>
      </c>
      <c r="Z615" s="80" t="s">
        <v>6490</v>
      </c>
      <c r="AA615" s="175" t="s">
        <v>6548</v>
      </c>
    </row>
    <row r="616" spans="2:27" ht="15.75" customHeight="1" x14ac:dyDescent="0.2">
      <c r="B616" s="68" t="s">
        <v>8741</v>
      </c>
      <c r="C616" s="68">
        <v>746157002</v>
      </c>
      <c r="D616" s="68" t="s">
        <v>72</v>
      </c>
      <c r="E616" s="68" t="s">
        <v>4620</v>
      </c>
      <c r="F616" s="68" t="s">
        <v>8742</v>
      </c>
      <c r="G616" s="68" t="s">
        <v>4118</v>
      </c>
      <c r="H616" s="68" t="s">
        <v>8743</v>
      </c>
      <c r="I616" s="68" t="s">
        <v>170</v>
      </c>
      <c r="J616" s="68" t="s">
        <v>6820</v>
      </c>
      <c r="K616" s="68" t="s">
        <v>8744</v>
      </c>
      <c r="L616" s="68" t="s">
        <v>7384</v>
      </c>
      <c r="M616" s="68" t="s">
        <v>47</v>
      </c>
      <c r="N616" s="68" t="s">
        <v>582</v>
      </c>
      <c r="O616" s="68" t="s">
        <v>7385</v>
      </c>
      <c r="P616" s="68" t="s">
        <v>4621</v>
      </c>
      <c r="Q616" s="68">
        <v>0</v>
      </c>
      <c r="R616" s="68" t="s">
        <v>368</v>
      </c>
      <c r="S616" s="68" t="s">
        <v>7668</v>
      </c>
      <c r="T616" s="188">
        <v>37970</v>
      </c>
      <c r="U616" s="175">
        <v>7086</v>
      </c>
      <c r="V616" s="186">
        <v>17957184</v>
      </c>
      <c r="W616" s="186">
        <v>79043676</v>
      </c>
      <c r="X616" s="187">
        <v>44469</v>
      </c>
      <c r="Y616" s="80" t="s">
        <v>6489</v>
      </c>
      <c r="Z616" s="80" t="s">
        <v>6490</v>
      </c>
      <c r="AA616" s="175" t="s">
        <v>6600</v>
      </c>
    </row>
    <row r="617" spans="2:27" ht="15.75" customHeight="1" x14ac:dyDescent="0.2">
      <c r="B617" s="68" t="s">
        <v>8741</v>
      </c>
      <c r="C617" s="68">
        <v>746157002</v>
      </c>
      <c r="D617" s="68" t="s">
        <v>72</v>
      </c>
      <c r="E617" s="68" t="s">
        <v>4620</v>
      </c>
      <c r="F617" s="68" t="s">
        <v>8742</v>
      </c>
      <c r="G617" s="68" t="s">
        <v>4118</v>
      </c>
      <c r="H617" s="68" t="s">
        <v>8743</v>
      </c>
      <c r="I617" s="68" t="s">
        <v>170</v>
      </c>
      <c r="J617" s="68" t="s">
        <v>6820</v>
      </c>
      <c r="K617" s="68" t="s">
        <v>8744</v>
      </c>
      <c r="L617" s="68" t="s">
        <v>7384</v>
      </c>
      <c r="M617" s="68" t="s">
        <v>47</v>
      </c>
      <c r="N617" s="68" t="s">
        <v>582</v>
      </c>
      <c r="O617" s="68" t="s">
        <v>7385</v>
      </c>
      <c r="P617" s="68" t="s">
        <v>4621</v>
      </c>
      <c r="Q617" s="68">
        <v>0</v>
      </c>
      <c r="R617" s="68" t="s">
        <v>368</v>
      </c>
      <c r="S617" s="68" t="s">
        <v>7668</v>
      </c>
      <c r="T617" s="188">
        <v>37970</v>
      </c>
      <c r="U617" s="175">
        <v>7086</v>
      </c>
      <c r="V617" s="186">
        <v>16995192</v>
      </c>
      <c r="W617" s="186">
        <v>74875044</v>
      </c>
      <c r="X617" s="187">
        <v>44469</v>
      </c>
      <c r="Y617" s="80" t="s">
        <v>6489</v>
      </c>
      <c r="Z617" s="80" t="s">
        <v>6490</v>
      </c>
      <c r="AA617" s="175" t="s">
        <v>6534</v>
      </c>
    </row>
    <row r="618" spans="2:27" ht="15.75" customHeight="1" x14ac:dyDescent="0.2">
      <c r="B618" s="68" t="s">
        <v>2551</v>
      </c>
      <c r="C618" s="68" t="s">
        <v>6437</v>
      </c>
      <c r="D618" s="68" t="s">
        <v>2469</v>
      </c>
      <c r="E618" s="68" t="s">
        <v>2484</v>
      </c>
      <c r="F618" s="68" t="s">
        <v>26</v>
      </c>
      <c r="G618" s="68" t="s">
        <v>2485</v>
      </c>
      <c r="H618" s="68" t="s">
        <v>28</v>
      </c>
      <c r="I618" s="68">
        <v>0</v>
      </c>
      <c r="J618" s="68">
        <v>0</v>
      </c>
      <c r="K618" s="68" t="s">
        <v>8317</v>
      </c>
      <c r="L618" s="68" t="s">
        <v>2552</v>
      </c>
      <c r="M618" s="68" t="s">
        <v>5341</v>
      </c>
      <c r="N618" s="68" t="s">
        <v>2418</v>
      </c>
      <c r="O618" s="68" t="s">
        <v>5509</v>
      </c>
      <c r="P618" s="68" t="s">
        <v>5510</v>
      </c>
      <c r="Q618" s="68">
        <v>0</v>
      </c>
      <c r="R618" s="68">
        <v>91001</v>
      </c>
      <c r="S618" s="68" t="s">
        <v>2553</v>
      </c>
      <c r="T618" s="188">
        <v>37970</v>
      </c>
      <c r="U618" s="175">
        <v>7087</v>
      </c>
      <c r="V618" s="186">
        <v>0</v>
      </c>
      <c r="W618" s="186">
        <v>47634403</v>
      </c>
      <c r="X618" s="187">
        <v>44469</v>
      </c>
      <c r="Y618" s="80" t="s">
        <v>6489</v>
      </c>
      <c r="Z618" s="80" t="s">
        <v>6490</v>
      </c>
      <c r="AA618" s="175" t="s">
        <v>6493</v>
      </c>
    </row>
    <row r="619" spans="2:27" ht="15.75" customHeight="1" x14ac:dyDescent="0.2">
      <c r="B619" s="68" t="s">
        <v>2980</v>
      </c>
      <c r="C619" s="68">
        <v>691513009</v>
      </c>
      <c r="D619" s="68" t="s">
        <v>2469</v>
      </c>
      <c r="E619" s="68" t="s">
        <v>2484</v>
      </c>
      <c r="F619" s="68" t="s">
        <v>26</v>
      </c>
      <c r="G619" s="68" t="s">
        <v>2485</v>
      </c>
      <c r="H619" s="68" t="s">
        <v>28</v>
      </c>
      <c r="I619" s="68">
        <v>0</v>
      </c>
      <c r="J619" s="68">
        <v>0</v>
      </c>
      <c r="K619" s="68" t="s">
        <v>8425</v>
      </c>
      <c r="L619" s="68" t="s">
        <v>2982</v>
      </c>
      <c r="M619" s="68" t="s">
        <v>309</v>
      </c>
      <c r="N619" s="68" t="s">
        <v>2984</v>
      </c>
      <c r="O619" s="68" t="s">
        <v>2983</v>
      </c>
      <c r="P619" s="68" t="s">
        <v>2981</v>
      </c>
      <c r="Q619" s="68">
        <v>0</v>
      </c>
      <c r="R619" s="68">
        <v>91001</v>
      </c>
      <c r="S619" s="68" t="s">
        <v>2488</v>
      </c>
      <c r="T619" s="188">
        <v>37970</v>
      </c>
      <c r="U619" s="175">
        <v>7090</v>
      </c>
      <c r="V619" s="186">
        <v>4945260</v>
      </c>
      <c r="W619" s="186">
        <v>39705504</v>
      </c>
      <c r="X619" s="187">
        <v>44469</v>
      </c>
      <c r="Y619" s="80" t="s">
        <v>6489</v>
      </c>
      <c r="Z619" s="80" t="s">
        <v>6490</v>
      </c>
      <c r="AA619" s="175" t="s">
        <v>6528</v>
      </c>
    </row>
    <row r="620" spans="2:27" ht="15.75" customHeight="1" x14ac:dyDescent="0.2">
      <c r="B620" s="68" t="s">
        <v>2810</v>
      </c>
      <c r="C620" s="68">
        <v>690803003</v>
      </c>
      <c r="D620" s="68" t="s">
        <v>2469</v>
      </c>
      <c r="E620" s="68" t="s">
        <v>2484</v>
      </c>
      <c r="F620" s="68" t="s">
        <v>26</v>
      </c>
      <c r="G620" s="68" t="s">
        <v>2485</v>
      </c>
      <c r="H620" s="68" t="s">
        <v>28</v>
      </c>
      <c r="I620" s="68">
        <v>0</v>
      </c>
      <c r="J620" s="68">
        <v>0</v>
      </c>
      <c r="K620" s="68" t="s">
        <v>2811</v>
      </c>
      <c r="L620" s="68" t="s">
        <v>2812</v>
      </c>
      <c r="M620" s="68" t="s">
        <v>5344</v>
      </c>
      <c r="N620" s="68" t="s">
        <v>2813</v>
      </c>
      <c r="O620" s="68">
        <v>0</v>
      </c>
      <c r="P620" s="68">
        <v>0</v>
      </c>
      <c r="Q620" s="68">
        <v>0</v>
      </c>
      <c r="R620" s="68">
        <v>91001</v>
      </c>
      <c r="S620" s="68" t="s">
        <v>2500</v>
      </c>
      <c r="T620" s="188">
        <v>37970</v>
      </c>
      <c r="U620" s="175">
        <v>7091</v>
      </c>
      <c r="V620" s="186">
        <v>11824595</v>
      </c>
      <c r="W620" s="186">
        <v>39798949</v>
      </c>
      <c r="X620" s="187">
        <v>44469</v>
      </c>
      <c r="Y620" s="80" t="s">
        <v>6489</v>
      </c>
      <c r="Z620" s="80" t="s">
        <v>6490</v>
      </c>
      <c r="AA620" s="175" t="s">
        <v>6576</v>
      </c>
    </row>
    <row r="621" spans="2:27" ht="15.75" customHeight="1" x14ac:dyDescent="0.2">
      <c r="B621" s="68" t="s">
        <v>3500</v>
      </c>
      <c r="C621" s="68">
        <v>692001001</v>
      </c>
      <c r="D621" s="68" t="s">
        <v>2469</v>
      </c>
      <c r="E621" s="68" t="s">
        <v>2484</v>
      </c>
      <c r="F621" s="68" t="s">
        <v>26</v>
      </c>
      <c r="G621" s="68" t="s">
        <v>2485</v>
      </c>
      <c r="H621" s="68" t="s">
        <v>28</v>
      </c>
      <c r="I621" s="68">
        <v>0</v>
      </c>
      <c r="J621" s="68">
        <v>0</v>
      </c>
      <c r="K621" s="68" t="s">
        <v>8562</v>
      </c>
      <c r="L621" s="68" t="s">
        <v>5963</v>
      </c>
      <c r="M621" s="68" t="s">
        <v>5346</v>
      </c>
      <c r="N621" s="68" t="s">
        <v>966</v>
      </c>
      <c r="O621" s="68">
        <v>0</v>
      </c>
      <c r="P621" s="68">
        <v>0</v>
      </c>
      <c r="Q621" s="68">
        <v>0</v>
      </c>
      <c r="R621" s="68">
        <v>91001</v>
      </c>
      <c r="S621" s="68" t="s">
        <v>2488</v>
      </c>
      <c r="T621" s="188">
        <v>37970</v>
      </c>
      <c r="U621" s="175">
        <v>7092</v>
      </c>
      <c r="V621" s="186">
        <v>6524995</v>
      </c>
      <c r="W621" s="186">
        <v>52389200</v>
      </c>
      <c r="X621" s="187">
        <v>44469</v>
      </c>
      <c r="Y621" s="80" t="s">
        <v>6489</v>
      </c>
      <c r="Z621" s="80" t="s">
        <v>6490</v>
      </c>
      <c r="AA621" s="175" t="s">
        <v>6545</v>
      </c>
    </row>
    <row r="622" spans="2:27" ht="15.75" customHeight="1" x14ac:dyDescent="0.2">
      <c r="B622" s="68" t="s">
        <v>2801</v>
      </c>
      <c r="C622" s="68">
        <v>691902005</v>
      </c>
      <c r="D622" s="68" t="s">
        <v>2469</v>
      </c>
      <c r="E622" s="68" t="s">
        <v>2484</v>
      </c>
      <c r="F622" s="68" t="s">
        <v>26</v>
      </c>
      <c r="G622" s="68" t="s">
        <v>2485</v>
      </c>
      <c r="H622" s="68" t="s">
        <v>28</v>
      </c>
      <c r="I622" s="68">
        <v>0</v>
      </c>
      <c r="J622" s="68">
        <v>0</v>
      </c>
      <c r="K622" s="68" t="s">
        <v>2802</v>
      </c>
      <c r="L622" s="68" t="s">
        <v>2803</v>
      </c>
      <c r="M622" s="68" t="s">
        <v>48</v>
      </c>
      <c r="N622" s="68" t="s">
        <v>2804</v>
      </c>
      <c r="O622" s="68">
        <v>0</v>
      </c>
      <c r="P622" s="68">
        <v>0</v>
      </c>
      <c r="Q622" s="68">
        <v>0</v>
      </c>
      <c r="R622" s="68">
        <v>91001</v>
      </c>
      <c r="S622" s="68" t="s">
        <v>2805</v>
      </c>
      <c r="T622" s="188">
        <v>37970</v>
      </c>
      <c r="U622" s="175">
        <v>7095</v>
      </c>
      <c r="V622" s="186">
        <v>4730622</v>
      </c>
      <c r="W622" s="186">
        <v>37982175</v>
      </c>
      <c r="X622" s="187">
        <v>44469</v>
      </c>
      <c r="Y622" s="80" t="s">
        <v>6489</v>
      </c>
      <c r="Z622" s="80" t="s">
        <v>6490</v>
      </c>
      <c r="AA622" s="175" t="s">
        <v>6660</v>
      </c>
    </row>
    <row r="623" spans="2:27" ht="15.75" customHeight="1" x14ac:dyDescent="0.2">
      <c r="B623" s="68" t="s">
        <v>7637</v>
      </c>
      <c r="C623" s="68">
        <v>651853702</v>
      </c>
      <c r="D623" s="68" t="s">
        <v>72</v>
      </c>
      <c r="E623" s="68" t="s">
        <v>467</v>
      </c>
      <c r="F623" s="68" t="s">
        <v>7638</v>
      </c>
      <c r="G623" s="68" t="s">
        <v>468</v>
      </c>
      <c r="H623" s="68" t="s">
        <v>6131</v>
      </c>
      <c r="I623" s="68" t="s">
        <v>123</v>
      </c>
      <c r="J623" s="68" t="s">
        <v>6132</v>
      </c>
      <c r="K623" s="68" t="s">
        <v>469</v>
      </c>
      <c r="L623" s="68" t="s">
        <v>5410</v>
      </c>
      <c r="M623" s="68" t="s">
        <v>47</v>
      </c>
      <c r="N623" s="68" t="s">
        <v>5411</v>
      </c>
      <c r="O623" s="68" t="s">
        <v>8942</v>
      </c>
      <c r="P623" s="68" t="s">
        <v>7640</v>
      </c>
      <c r="Q623" s="68">
        <v>0</v>
      </c>
      <c r="R623" s="68">
        <v>93991</v>
      </c>
      <c r="S623" s="68" t="s">
        <v>7641</v>
      </c>
      <c r="T623" s="188">
        <v>37970</v>
      </c>
      <c r="U623" s="175">
        <v>7102</v>
      </c>
      <c r="V623" s="186">
        <v>6413280</v>
      </c>
      <c r="W623" s="186">
        <v>57719520</v>
      </c>
      <c r="X623" s="187">
        <v>44469</v>
      </c>
      <c r="Y623" s="80" t="s">
        <v>6489</v>
      </c>
      <c r="Z623" s="80" t="s">
        <v>6490</v>
      </c>
      <c r="AA623" s="175" t="s">
        <v>6620</v>
      </c>
    </row>
    <row r="624" spans="2:27" ht="15.75" customHeight="1" x14ac:dyDescent="0.2">
      <c r="B624" s="68" t="s">
        <v>7637</v>
      </c>
      <c r="C624" s="68">
        <v>651853702</v>
      </c>
      <c r="D624" s="68" t="s">
        <v>72</v>
      </c>
      <c r="E624" s="68" t="s">
        <v>467</v>
      </c>
      <c r="F624" s="68" t="s">
        <v>7638</v>
      </c>
      <c r="G624" s="68" t="s">
        <v>468</v>
      </c>
      <c r="H624" s="68" t="s">
        <v>6131</v>
      </c>
      <c r="I624" s="68" t="s">
        <v>123</v>
      </c>
      <c r="J624" s="68" t="s">
        <v>6132</v>
      </c>
      <c r="K624" s="68" t="s">
        <v>469</v>
      </c>
      <c r="L624" s="68" t="s">
        <v>5410</v>
      </c>
      <c r="M624" s="68" t="s">
        <v>47</v>
      </c>
      <c r="N624" s="68" t="s">
        <v>5411</v>
      </c>
      <c r="O624" s="68" t="s">
        <v>8942</v>
      </c>
      <c r="P624" s="68" t="s">
        <v>7640</v>
      </c>
      <c r="Q624" s="68">
        <v>0</v>
      </c>
      <c r="R624" s="68">
        <v>93991</v>
      </c>
      <c r="S624" s="68" t="s">
        <v>7641</v>
      </c>
      <c r="T624" s="188">
        <v>37970</v>
      </c>
      <c r="U624" s="175">
        <v>7102</v>
      </c>
      <c r="V624" s="186">
        <v>6733944</v>
      </c>
      <c r="W624" s="186">
        <v>58205166</v>
      </c>
      <c r="X624" s="187">
        <v>44469</v>
      </c>
      <c r="Y624" s="80" t="s">
        <v>6489</v>
      </c>
      <c r="Z624" s="80" t="s">
        <v>6490</v>
      </c>
      <c r="AA624" s="175" t="s">
        <v>6572</v>
      </c>
    </row>
    <row r="625" spans="2:27" ht="15.75" customHeight="1" x14ac:dyDescent="0.2">
      <c r="B625" s="68" t="s">
        <v>7637</v>
      </c>
      <c r="C625" s="68">
        <v>651853702</v>
      </c>
      <c r="D625" s="68" t="s">
        <v>72</v>
      </c>
      <c r="E625" s="68" t="s">
        <v>467</v>
      </c>
      <c r="F625" s="68" t="s">
        <v>7638</v>
      </c>
      <c r="G625" s="68" t="s">
        <v>468</v>
      </c>
      <c r="H625" s="68" t="s">
        <v>6131</v>
      </c>
      <c r="I625" s="68" t="s">
        <v>123</v>
      </c>
      <c r="J625" s="68" t="s">
        <v>6132</v>
      </c>
      <c r="K625" s="68" t="s">
        <v>469</v>
      </c>
      <c r="L625" s="68" t="s">
        <v>5410</v>
      </c>
      <c r="M625" s="68" t="s">
        <v>47</v>
      </c>
      <c r="N625" s="68" t="s">
        <v>5411</v>
      </c>
      <c r="O625" s="68" t="s">
        <v>8942</v>
      </c>
      <c r="P625" s="68" t="s">
        <v>7640</v>
      </c>
      <c r="Q625" s="68">
        <v>0</v>
      </c>
      <c r="R625" s="68">
        <v>93991</v>
      </c>
      <c r="S625" s="68" t="s">
        <v>7641</v>
      </c>
      <c r="T625" s="188">
        <v>37970</v>
      </c>
      <c r="U625" s="175">
        <v>7102</v>
      </c>
      <c r="V625" s="186">
        <v>11223240</v>
      </c>
      <c r="W625" s="186">
        <v>101009160</v>
      </c>
      <c r="X625" s="187">
        <v>44469</v>
      </c>
      <c r="Y625" s="80" t="s">
        <v>6489</v>
      </c>
      <c r="Z625" s="80" t="s">
        <v>6490</v>
      </c>
      <c r="AA625" s="175" t="s">
        <v>6551</v>
      </c>
    </row>
    <row r="626" spans="2:27" ht="15.75" customHeight="1" x14ac:dyDescent="0.2">
      <c r="B626" s="68" t="s">
        <v>7637</v>
      </c>
      <c r="C626" s="68">
        <v>651853702</v>
      </c>
      <c r="D626" s="68" t="s">
        <v>72</v>
      </c>
      <c r="E626" s="68" t="s">
        <v>467</v>
      </c>
      <c r="F626" s="68" t="s">
        <v>7638</v>
      </c>
      <c r="G626" s="68" t="s">
        <v>468</v>
      </c>
      <c r="H626" s="68" t="s">
        <v>6131</v>
      </c>
      <c r="I626" s="68" t="s">
        <v>123</v>
      </c>
      <c r="J626" s="68" t="s">
        <v>6132</v>
      </c>
      <c r="K626" s="68" t="s">
        <v>469</v>
      </c>
      <c r="L626" s="68" t="s">
        <v>5410</v>
      </c>
      <c r="M626" s="68" t="s">
        <v>47</v>
      </c>
      <c r="N626" s="68" t="s">
        <v>5411</v>
      </c>
      <c r="O626" s="68" t="s">
        <v>8942</v>
      </c>
      <c r="P626" s="68" t="s">
        <v>7640</v>
      </c>
      <c r="Q626" s="68">
        <v>0</v>
      </c>
      <c r="R626" s="68">
        <v>93991</v>
      </c>
      <c r="S626" s="68" t="s">
        <v>7641</v>
      </c>
      <c r="T626" s="188">
        <v>37970</v>
      </c>
      <c r="U626" s="175">
        <v>7102</v>
      </c>
      <c r="V626" s="186">
        <v>5451288</v>
      </c>
      <c r="W626" s="186">
        <v>15071208</v>
      </c>
      <c r="X626" s="187">
        <v>44469</v>
      </c>
      <c r="Y626" s="80" t="s">
        <v>6489</v>
      </c>
      <c r="Z626" s="80" t="s">
        <v>6490</v>
      </c>
      <c r="AA626" s="175" t="s">
        <v>6566</v>
      </c>
    </row>
    <row r="627" spans="2:27" ht="15.75" customHeight="1" x14ac:dyDescent="0.2">
      <c r="B627" s="68" t="s">
        <v>7637</v>
      </c>
      <c r="C627" s="68">
        <v>651853702</v>
      </c>
      <c r="D627" s="68" t="s">
        <v>72</v>
      </c>
      <c r="E627" s="68" t="s">
        <v>467</v>
      </c>
      <c r="F627" s="68" t="s">
        <v>7638</v>
      </c>
      <c r="G627" s="68" t="s">
        <v>468</v>
      </c>
      <c r="H627" s="68" t="s">
        <v>6131</v>
      </c>
      <c r="I627" s="68" t="s">
        <v>123</v>
      </c>
      <c r="J627" s="68" t="s">
        <v>6132</v>
      </c>
      <c r="K627" s="68" t="s">
        <v>469</v>
      </c>
      <c r="L627" s="68" t="s">
        <v>5410</v>
      </c>
      <c r="M627" s="68" t="s">
        <v>47</v>
      </c>
      <c r="N627" s="68" t="s">
        <v>5411</v>
      </c>
      <c r="O627" s="68" t="s">
        <v>8942</v>
      </c>
      <c r="P627" s="68" t="s">
        <v>7640</v>
      </c>
      <c r="Q627" s="68">
        <v>0</v>
      </c>
      <c r="R627" s="68">
        <v>93991</v>
      </c>
      <c r="S627" s="68" t="s">
        <v>7641</v>
      </c>
      <c r="T627" s="188">
        <v>37970</v>
      </c>
      <c r="U627" s="175">
        <v>7102</v>
      </c>
      <c r="V627" s="186">
        <v>6680500</v>
      </c>
      <c r="W627" s="186">
        <v>19186396</v>
      </c>
      <c r="X627" s="187">
        <v>44469</v>
      </c>
      <c r="Y627" s="80" t="s">
        <v>6489</v>
      </c>
      <c r="Z627" s="80" t="s">
        <v>6490</v>
      </c>
      <c r="AA627" s="175" t="s">
        <v>6548</v>
      </c>
    </row>
    <row r="628" spans="2:27" ht="15.75" customHeight="1" x14ac:dyDescent="0.2">
      <c r="B628" s="68" t="s">
        <v>7637</v>
      </c>
      <c r="C628" s="68">
        <v>651853702</v>
      </c>
      <c r="D628" s="68" t="s">
        <v>72</v>
      </c>
      <c r="E628" s="68" t="s">
        <v>467</v>
      </c>
      <c r="F628" s="68" t="s">
        <v>7638</v>
      </c>
      <c r="G628" s="68" t="s">
        <v>468</v>
      </c>
      <c r="H628" s="68" t="s">
        <v>6131</v>
      </c>
      <c r="I628" s="68" t="s">
        <v>123</v>
      </c>
      <c r="J628" s="68" t="s">
        <v>6132</v>
      </c>
      <c r="K628" s="68" t="s">
        <v>469</v>
      </c>
      <c r="L628" s="68" t="s">
        <v>5410</v>
      </c>
      <c r="M628" s="68" t="s">
        <v>47</v>
      </c>
      <c r="N628" s="68" t="s">
        <v>5411</v>
      </c>
      <c r="O628" s="68" t="s">
        <v>8942</v>
      </c>
      <c r="P628" s="68" t="s">
        <v>7640</v>
      </c>
      <c r="Q628" s="68">
        <v>0</v>
      </c>
      <c r="R628" s="68">
        <v>93991</v>
      </c>
      <c r="S628" s="68" t="s">
        <v>7641</v>
      </c>
      <c r="T628" s="188">
        <v>37970</v>
      </c>
      <c r="U628" s="175">
        <v>7102</v>
      </c>
      <c r="V628" s="186">
        <v>14763612</v>
      </c>
      <c r="W628" s="186">
        <v>66230184</v>
      </c>
      <c r="X628" s="187">
        <v>44469</v>
      </c>
      <c r="Y628" s="80" t="s">
        <v>6489</v>
      </c>
      <c r="Z628" s="80" t="s">
        <v>6490</v>
      </c>
      <c r="AA628" s="175" t="s">
        <v>6557</v>
      </c>
    </row>
    <row r="629" spans="2:27" ht="15.75" customHeight="1" x14ac:dyDescent="0.2">
      <c r="B629" s="68" t="s">
        <v>7637</v>
      </c>
      <c r="C629" s="68">
        <v>651853702</v>
      </c>
      <c r="D629" s="68" t="s">
        <v>72</v>
      </c>
      <c r="E629" s="68" t="s">
        <v>467</v>
      </c>
      <c r="F629" s="68" t="s">
        <v>7638</v>
      </c>
      <c r="G629" s="68" t="s">
        <v>468</v>
      </c>
      <c r="H629" s="68" t="s">
        <v>6131</v>
      </c>
      <c r="I629" s="68" t="s">
        <v>123</v>
      </c>
      <c r="J629" s="68" t="s">
        <v>6132</v>
      </c>
      <c r="K629" s="68" t="s">
        <v>469</v>
      </c>
      <c r="L629" s="68" t="s">
        <v>5410</v>
      </c>
      <c r="M629" s="68" t="s">
        <v>47</v>
      </c>
      <c r="N629" s="68" t="s">
        <v>5411</v>
      </c>
      <c r="O629" s="68" t="s">
        <v>8942</v>
      </c>
      <c r="P629" s="68" t="s">
        <v>7640</v>
      </c>
      <c r="Q629" s="68">
        <v>0</v>
      </c>
      <c r="R629" s="68">
        <v>93991</v>
      </c>
      <c r="S629" s="68" t="s">
        <v>7641</v>
      </c>
      <c r="T629" s="188">
        <v>37970</v>
      </c>
      <c r="U629" s="175">
        <v>7102</v>
      </c>
      <c r="V629" s="186">
        <v>8016600</v>
      </c>
      <c r="W629" s="186">
        <v>72149400</v>
      </c>
      <c r="X629" s="187">
        <v>44469</v>
      </c>
      <c r="Y629" s="80" t="s">
        <v>6489</v>
      </c>
      <c r="Z629" s="80" t="s">
        <v>6490</v>
      </c>
      <c r="AA629" s="175" t="s">
        <v>6573</v>
      </c>
    </row>
    <row r="630" spans="2:27" ht="15.75" customHeight="1" x14ac:dyDescent="0.2">
      <c r="B630" s="68" t="s">
        <v>7637</v>
      </c>
      <c r="C630" s="68">
        <v>651853702</v>
      </c>
      <c r="D630" s="68" t="s">
        <v>72</v>
      </c>
      <c r="E630" s="68" t="s">
        <v>467</v>
      </c>
      <c r="F630" s="68" t="s">
        <v>7638</v>
      </c>
      <c r="G630" s="68" t="s">
        <v>468</v>
      </c>
      <c r="H630" s="68" t="s">
        <v>6131</v>
      </c>
      <c r="I630" s="68" t="s">
        <v>123</v>
      </c>
      <c r="J630" s="68" t="s">
        <v>6132</v>
      </c>
      <c r="K630" s="68" t="s">
        <v>469</v>
      </c>
      <c r="L630" s="68" t="s">
        <v>5410</v>
      </c>
      <c r="M630" s="68" t="s">
        <v>47</v>
      </c>
      <c r="N630" s="68" t="s">
        <v>5411</v>
      </c>
      <c r="O630" s="68" t="s">
        <v>8942</v>
      </c>
      <c r="P630" s="68" t="s">
        <v>7640</v>
      </c>
      <c r="Q630" s="68">
        <v>0</v>
      </c>
      <c r="R630" s="68">
        <v>93991</v>
      </c>
      <c r="S630" s="68" t="s">
        <v>7641</v>
      </c>
      <c r="T630" s="188">
        <v>37970</v>
      </c>
      <c r="U630" s="175">
        <v>7102</v>
      </c>
      <c r="V630" s="186">
        <v>8016600</v>
      </c>
      <c r="W630" s="186">
        <v>72149400</v>
      </c>
      <c r="X630" s="187">
        <v>44469</v>
      </c>
      <c r="Y630" s="80" t="s">
        <v>6489</v>
      </c>
      <c r="Z630" s="80" t="s">
        <v>6490</v>
      </c>
      <c r="AA630" s="175" t="s">
        <v>6575</v>
      </c>
    </row>
    <row r="631" spans="2:27" ht="15.75" customHeight="1" x14ac:dyDescent="0.2">
      <c r="B631" s="68" t="s">
        <v>7637</v>
      </c>
      <c r="C631" s="68">
        <v>651853702</v>
      </c>
      <c r="D631" s="68" t="s">
        <v>72</v>
      </c>
      <c r="E631" s="68" t="s">
        <v>467</v>
      </c>
      <c r="F631" s="68" t="s">
        <v>7638</v>
      </c>
      <c r="G631" s="68" t="s">
        <v>468</v>
      </c>
      <c r="H631" s="68" t="s">
        <v>6131</v>
      </c>
      <c r="I631" s="68" t="s">
        <v>123</v>
      </c>
      <c r="J631" s="68" t="s">
        <v>6132</v>
      </c>
      <c r="K631" s="68" t="s">
        <v>469</v>
      </c>
      <c r="L631" s="68" t="s">
        <v>5410</v>
      </c>
      <c r="M631" s="68" t="s">
        <v>47</v>
      </c>
      <c r="N631" s="68" t="s">
        <v>5411</v>
      </c>
      <c r="O631" s="68" t="s">
        <v>8942</v>
      </c>
      <c r="P631" s="68" t="s">
        <v>7640</v>
      </c>
      <c r="Q631" s="68">
        <v>0</v>
      </c>
      <c r="R631" s="68">
        <v>93991</v>
      </c>
      <c r="S631" s="68" t="s">
        <v>7641</v>
      </c>
      <c r="T631" s="188">
        <v>37970</v>
      </c>
      <c r="U631" s="175">
        <v>7102</v>
      </c>
      <c r="V631" s="186">
        <v>12826560</v>
      </c>
      <c r="W631" s="186">
        <v>115439040</v>
      </c>
      <c r="X631" s="187">
        <v>44469</v>
      </c>
      <c r="Y631" s="80" t="s">
        <v>6489</v>
      </c>
      <c r="Z631" s="80" t="s">
        <v>6490</v>
      </c>
      <c r="AA631" s="175" t="s">
        <v>6588</v>
      </c>
    </row>
    <row r="632" spans="2:27" ht="15.75" customHeight="1" x14ac:dyDescent="0.2">
      <c r="B632" s="68" t="s">
        <v>3206</v>
      </c>
      <c r="C632" s="68">
        <v>690711001</v>
      </c>
      <c r="D632" s="68" t="s">
        <v>2469</v>
      </c>
      <c r="E632" s="68" t="s">
        <v>2484</v>
      </c>
      <c r="F632" s="68" t="s">
        <v>26</v>
      </c>
      <c r="G632" s="68" t="s">
        <v>2485</v>
      </c>
      <c r="H632" s="68" t="s">
        <v>28</v>
      </c>
      <c r="I632" s="68">
        <v>0</v>
      </c>
      <c r="J632" s="68">
        <v>0</v>
      </c>
      <c r="K632" s="68" t="s">
        <v>8471</v>
      </c>
      <c r="L632" s="68" t="s">
        <v>3207</v>
      </c>
      <c r="M632" s="68" t="s">
        <v>47</v>
      </c>
      <c r="N632" s="68" t="s">
        <v>1042</v>
      </c>
      <c r="O632" s="68">
        <v>0</v>
      </c>
      <c r="P632" s="68">
        <v>0</v>
      </c>
      <c r="Q632" s="68">
        <v>0</v>
      </c>
      <c r="R632" s="68">
        <v>91001</v>
      </c>
      <c r="S632" s="68" t="s">
        <v>2553</v>
      </c>
      <c r="T632" s="188">
        <v>37970</v>
      </c>
      <c r="U632" s="175">
        <v>7104</v>
      </c>
      <c r="V632" s="186">
        <v>10897887</v>
      </c>
      <c r="W632" s="186">
        <v>98080983</v>
      </c>
      <c r="X632" s="187">
        <v>44469</v>
      </c>
      <c r="Y632" s="80" t="s">
        <v>6489</v>
      </c>
      <c r="Z632" s="80" t="s">
        <v>6490</v>
      </c>
      <c r="AA632" s="175" t="s">
        <v>6533</v>
      </c>
    </row>
    <row r="633" spans="2:27" ht="15.75" customHeight="1" x14ac:dyDescent="0.2">
      <c r="B633" s="68" t="s">
        <v>8555</v>
      </c>
      <c r="C633" s="68">
        <v>691807002</v>
      </c>
      <c r="D633" s="68" t="s">
        <v>2469</v>
      </c>
      <c r="E633" s="68" t="s">
        <v>2484</v>
      </c>
      <c r="F633" s="68" t="s">
        <v>26</v>
      </c>
      <c r="G633" s="68" t="s">
        <v>2485</v>
      </c>
      <c r="H633" s="68" t="s">
        <v>28</v>
      </c>
      <c r="I633" s="68">
        <v>0</v>
      </c>
      <c r="J633" s="68">
        <v>0</v>
      </c>
      <c r="K633" s="68" t="s">
        <v>3497</v>
      </c>
      <c r="L633" s="68" t="s">
        <v>3498</v>
      </c>
      <c r="M633" s="68" t="s">
        <v>48</v>
      </c>
      <c r="N633" s="68" t="s">
        <v>3499</v>
      </c>
      <c r="O633" s="68" t="s">
        <v>8556</v>
      </c>
      <c r="P633" s="68" t="s">
        <v>5456</v>
      </c>
      <c r="Q633" s="68">
        <v>0</v>
      </c>
      <c r="R633" s="68" t="s">
        <v>2713</v>
      </c>
      <c r="S633" s="68" t="s">
        <v>2488</v>
      </c>
      <c r="T633" s="188">
        <v>37970</v>
      </c>
      <c r="U633" s="175">
        <v>7105</v>
      </c>
      <c r="V633" s="186">
        <v>5056871</v>
      </c>
      <c r="W633" s="186">
        <v>40601628</v>
      </c>
      <c r="X633" s="187">
        <v>44469</v>
      </c>
      <c r="Y633" s="80" t="s">
        <v>6489</v>
      </c>
      <c r="Z633" s="80" t="s">
        <v>6490</v>
      </c>
      <c r="AA633" s="175" t="s">
        <v>6499</v>
      </c>
    </row>
    <row r="634" spans="2:27" ht="15.75" customHeight="1" x14ac:dyDescent="0.2">
      <c r="B634" s="68" t="s">
        <v>3216</v>
      </c>
      <c r="C634" s="68">
        <v>692201000</v>
      </c>
      <c r="D634" s="68" t="s">
        <v>2469</v>
      </c>
      <c r="E634" s="68" t="s">
        <v>2495</v>
      </c>
      <c r="F634" s="68" t="s">
        <v>1476</v>
      </c>
      <c r="G634" s="68" t="s">
        <v>3137</v>
      </c>
      <c r="H634" s="68" t="s">
        <v>28</v>
      </c>
      <c r="I634" s="68">
        <v>0</v>
      </c>
      <c r="J634" s="68">
        <v>0</v>
      </c>
      <c r="K634" s="68" t="s">
        <v>7339</v>
      </c>
      <c r="L634" s="68" t="s">
        <v>3219</v>
      </c>
      <c r="M634" s="68" t="s">
        <v>5340</v>
      </c>
      <c r="N634" s="68" t="s">
        <v>1499</v>
      </c>
      <c r="O634" s="68" t="s">
        <v>3218</v>
      </c>
      <c r="P634" s="68" t="s">
        <v>3217</v>
      </c>
      <c r="Q634" s="68">
        <v>0</v>
      </c>
      <c r="R634" s="68">
        <v>91001</v>
      </c>
      <c r="S634" s="68" t="s">
        <v>3220</v>
      </c>
      <c r="T634" s="188">
        <v>37970</v>
      </c>
      <c r="U634" s="175">
        <v>7106</v>
      </c>
      <c r="V634" s="186">
        <v>18596236</v>
      </c>
      <c r="W634" s="186">
        <v>83952728</v>
      </c>
      <c r="X634" s="187">
        <v>44469</v>
      </c>
      <c r="Y634" s="80" t="s">
        <v>6489</v>
      </c>
      <c r="Z634" s="80" t="s">
        <v>6490</v>
      </c>
      <c r="AA634" s="175" t="s">
        <v>6535</v>
      </c>
    </row>
    <row r="635" spans="2:27" ht="15.75" customHeight="1" x14ac:dyDescent="0.2">
      <c r="B635" s="68" t="s">
        <v>2900</v>
      </c>
      <c r="C635" s="68">
        <v>690501007</v>
      </c>
      <c r="D635" s="68" t="s">
        <v>2469</v>
      </c>
      <c r="E635" s="68" t="s">
        <v>2484</v>
      </c>
      <c r="F635" s="68" t="s">
        <v>26</v>
      </c>
      <c r="G635" s="68" t="s">
        <v>2485</v>
      </c>
      <c r="H635" s="68" t="s">
        <v>28</v>
      </c>
      <c r="I635" s="68">
        <v>0</v>
      </c>
      <c r="J635" s="68">
        <v>0</v>
      </c>
      <c r="K635" s="68" t="s">
        <v>8405</v>
      </c>
      <c r="L635" s="68" t="s">
        <v>2901</v>
      </c>
      <c r="M635" s="68" t="s">
        <v>544</v>
      </c>
      <c r="N635" s="68" t="s">
        <v>2902</v>
      </c>
      <c r="O635" s="68">
        <v>0</v>
      </c>
      <c r="P635" s="68">
        <v>0</v>
      </c>
      <c r="Q635" s="68">
        <v>0</v>
      </c>
      <c r="R635" s="68">
        <v>91001</v>
      </c>
      <c r="S635" s="68" t="s">
        <v>2488</v>
      </c>
      <c r="T635" s="188">
        <v>37970</v>
      </c>
      <c r="U635" s="175">
        <v>7110</v>
      </c>
      <c r="V635" s="186">
        <v>5866772</v>
      </c>
      <c r="W635" s="186">
        <v>47104325</v>
      </c>
      <c r="X635" s="187">
        <v>44469</v>
      </c>
      <c r="Y635" s="80" t="s">
        <v>6489</v>
      </c>
      <c r="Z635" s="80" t="s">
        <v>6490</v>
      </c>
      <c r="AA635" s="175" t="s">
        <v>6512</v>
      </c>
    </row>
    <row r="636" spans="2:27" ht="15.75" customHeight="1" x14ac:dyDescent="0.2">
      <c r="B636" s="68" t="s">
        <v>3208</v>
      </c>
      <c r="C636" s="68">
        <v>690721007</v>
      </c>
      <c r="D636" s="68" t="s">
        <v>2469</v>
      </c>
      <c r="E636" s="68" t="s">
        <v>2484</v>
      </c>
      <c r="F636" s="68" t="s">
        <v>26</v>
      </c>
      <c r="G636" s="68" t="s">
        <v>2485</v>
      </c>
      <c r="H636" s="68" t="s">
        <v>28</v>
      </c>
      <c r="I636" s="68">
        <v>0</v>
      </c>
      <c r="J636" s="68">
        <v>0</v>
      </c>
      <c r="K636" s="68" t="s">
        <v>3209</v>
      </c>
      <c r="L636" s="68" t="s">
        <v>3210</v>
      </c>
      <c r="M636" s="68" t="s">
        <v>47</v>
      </c>
      <c r="N636" s="68" t="s">
        <v>953</v>
      </c>
      <c r="O636" s="68" t="s">
        <v>8472</v>
      </c>
      <c r="P636" s="68" t="s">
        <v>8473</v>
      </c>
      <c r="Q636" s="68">
        <v>0</v>
      </c>
      <c r="R636" s="68">
        <v>91001</v>
      </c>
      <c r="S636" s="68" t="s">
        <v>2488</v>
      </c>
      <c r="T636" s="188">
        <v>37970</v>
      </c>
      <c r="U636" s="175">
        <v>7116</v>
      </c>
      <c r="V636" s="186">
        <v>11327163</v>
      </c>
      <c r="W636" s="186">
        <v>101944467</v>
      </c>
      <c r="X636" s="187">
        <v>44469</v>
      </c>
      <c r="Y636" s="80" t="s">
        <v>6489</v>
      </c>
      <c r="Z636" s="80" t="s">
        <v>6490</v>
      </c>
      <c r="AA636" s="175" t="s">
        <v>6534</v>
      </c>
    </row>
    <row r="637" spans="2:27" ht="15.75" customHeight="1" x14ac:dyDescent="0.2">
      <c r="B637" s="68" t="s">
        <v>2841</v>
      </c>
      <c r="C637" s="68">
        <v>690412004</v>
      </c>
      <c r="D637" s="68" t="s">
        <v>2469</v>
      </c>
      <c r="E637" s="68" t="s">
        <v>2484</v>
      </c>
      <c r="F637" s="68" t="s">
        <v>26</v>
      </c>
      <c r="G637" s="68" t="s">
        <v>2485</v>
      </c>
      <c r="H637" s="68" t="s">
        <v>28</v>
      </c>
      <c r="I637" s="68">
        <v>0</v>
      </c>
      <c r="J637" s="68">
        <v>0</v>
      </c>
      <c r="K637" s="68" t="s">
        <v>2842</v>
      </c>
      <c r="L637" s="68" t="s">
        <v>2843</v>
      </c>
      <c r="M637" s="68" t="s">
        <v>5343</v>
      </c>
      <c r="N637" s="68" t="s">
        <v>2844</v>
      </c>
      <c r="O637" s="68">
        <v>532662300</v>
      </c>
      <c r="P637" s="68" t="s">
        <v>5488</v>
      </c>
      <c r="Q637" s="68">
        <v>0</v>
      </c>
      <c r="R637" s="68">
        <v>91001</v>
      </c>
      <c r="S637" s="68" t="s">
        <v>2488</v>
      </c>
      <c r="T637" s="188">
        <v>37970</v>
      </c>
      <c r="U637" s="175">
        <v>7117</v>
      </c>
      <c r="V637" s="186">
        <v>0</v>
      </c>
      <c r="W637" s="186">
        <v>52835415</v>
      </c>
      <c r="X637" s="187">
        <v>44469</v>
      </c>
      <c r="Y637" s="80" t="s">
        <v>6489</v>
      </c>
      <c r="Z637" s="80" t="s">
        <v>6490</v>
      </c>
      <c r="AA637" s="175" t="s">
        <v>6524</v>
      </c>
    </row>
    <row r="638" spans="2:27" ht="15.75" customHeight="1" x14ac:dyDescent="0.2">
      <c r="B638" s="68" t="s">
        <v>2910</v>
      </c>
      <c r="C638" s="68">
        <v>690401002</v>
      </c>
      <c r="D638" s="68" t="s">
        <v>2469</v>
      </c>
      <c r="E638" s="68" t="s">
        <v>2484</v>
      </c>
      <c r="F638" s="68" t="s">
        <v>26</v>
      </c>
      <c r="G638" s="68" t="s">
        <v>2485</v>
      </c>
      <c r="H638" s="68" t="s">
        <v>28</v>
      </c>
      <c r="I638" s="68">
        <v>0</v>
      </c>
      <c r="J638" s="68">
        <v>0</v>
      </c>
      <c r="K638" s="68" t="s">
        <v>2911</v>
      </c>
      <c r="L638" s="68" t="s">
        <v>2912</v>
      </c>
      <c r="M638" s="68" t="s">
        <v>5343</v>
      </c>
      <c r="N638" s="68" t="s">
        <v>1384</v>
      </c>
      <c r="O638" s="68" t="s">
        <v>8406</v>
      </c>
      <c r="P638" s="68" t="s">
        <v>8407</v>
      </c>
      <c r="Q638" s="68">
        <v>0</v>
      </c>
      <c r="R638" s="68">
        <v>91001</v>
      </c>
      <c r="S638" s="68" t="s">
        <v>2488</v>
      </c>
      <c r="T638" s="188">
        <v>37970</v>
      </c>
      <c r="U638" s="175">
        <v>7118</v>
      </c>
      <c r="V638" s="186">
        <v>11744991</v>
      </c>
      <c r="W638" s="186">
        <v>89742742</v>
      </c>
      <c r="X638" s="187">
        <v>44469</v>
      </c>
      <c r="Y638" s="80" t="s">
        <v>6489</v>
      </c>
      <c r="Z638" s="80" t="s">
        <v>6490</v>
      </c>
      <c r="AA638" s="175" t="s">
        <v>6525</v>
      </c>
    </row>
    <row r="639" spans="2:27" ht="15.75" customHeight="1" x14ac:dyDescent="0.2">
      <c r="B639" s="68" t="s">
        <v>3276</v>
      </c>
      <c r="C639" s="68">
        <v>690710005</v>
      </c>
      <c r="D639" s="68" t="s">
        <v>2469</v>
      </c>
      <c r="E639" s="68" t="s">
        <v>2484</v>
      </c>
      <c r="F639" s="68" t="s">
        <v>26</v>
      </c>
      <c r="G639" s="68" t="s">
        <v>2485</v>
      </c>
      <c r="H639" s="68" t="s">
        <v>28</v>
      </c>
      <c r="I639" s="68">
        <v>0</v>
      </c>
      <c r="J639" s="68">
        <v>0</v>
      </c>
      <c r="K639" s="68" t="s">
        <v>3277</v>
      </c>
      <c r="L639" s="68" t="s">
        <v>3278</v>
      </c>
      <c r="M639" s="68" t="s">
        <v>47</v>
      </c>
      <c r="N639" s="68" t="s">
        <v>4680</v>
      </c>
      <c r="O639" s="68" t="s">
        <v>6159</v>
      </c>
      <c r="P639" s="68" t="s">
        <v>6158</v>
      </c>
      <c r="Q639" s="68">
        <v>0</v>
      </c>
      <c r="R639" s="68">
        <v>91001</v>
      </c>
      <c r="S639" s="68" t="s">
        <v>2488</v>
      </c>
      <c r="T639" s="188">
        <v>38159</v>
      </c>
      <c r="U639" s="175">
        <v>7125</v>
      </c>
      <c r="V639" s="186">
        <v>0</v>
      </c>
      <c r="W639" s="186">
        <v>57952260</v>
      </c>
      <c r="X639" s="187">
        <v>44469</v>
      </c>
      <c r="Y639" s="80" t="s">
        <v>6489</v>
      </c>
      <c r="Z639" s="80" t="s">
        <v>6490</v>
      </c>
      <c r="AA639" s="175" t="s">
        <v>6622</v>
      </c>
    </row>
    <row r="640" spans="2:27" ht="15.75" customHeight="1" x14ac:dyDescent="0.2">
      <c r="B640" s="68" t="s">
        <v>2967</v>
      </c>
      <c r="C640" s="68">
        <v>690511002</v>
      </c>
      <c r="D640" s="68" t="s">
        <v>2469</v>
      </c>
      <c r="E640" s="68" t="s">
        <v>2484</v>
      </c>
      <c r="F640" s="68" t="s">
        <v>26</v>
      </c>
      <c r="G640" s="68" t="s">
        <v>2485</v>
      </c>
      <c r="H640" s="68" t="s">
        <v>28</v>
      </c>
      <c r="I640" s="68">
        <v>0</v>
      </c>
      <c r="J640" s="68">
        <v>0</v>
      </c>
      <c r="K640" s="68" t="s">
        <v>5489</v>
      </c>
      <c r="L640" s="68" t="s">
        <v>2968</v>
      </c>
      <c r="M640" s="68" t="s">
        <v>544</v>
      </c>
      <c r="N640" s="68" t="s">
        <v>688</v>
      </c>
      <c r="O640" s="68" t="s">
        <v>5490</v>
      </c>
      <c r="P640" s="68" t="s">
        <v>5491</v>
      </c>
      <c r="Q640" s="68">
        <v>0</v>
      </c>
      <c r="R640" s="68" t="s">
        <v>2713</v>
      </c>
      <c r="S640" s="68" t="s">
        <v>2488</v>
      </c>
      <c r="T640" s="188">
        <v>38159</v>
      </c>
      <c r="U640" s="175">
        <v>7128</v>
      </c>
      <c r="V640" s="186">
        <v>5008220</v>
      </c>
      <c r="W640" s="186">
        <v>40211009</v>
      </c>
      <c r="X640" s="187">
        <v>44469</v>
      </c>
      <c r="Y640" s="80" t="s">
        <v>6489</v>
      </c>
      <c r="Z640" s="80" t="s">
        <v>6490</v>
      </c>
      <c r="AA640" s="175" t="s">
        <v>6616</v>
      </c>
    </row>
    <row r="641" spans="2:27" ht="15.75" customHeight="1" x14ac:dyDescent="0.2">
      <c r="B641" s="68" t="s">
        <v>8470</v>
      </c>
      <c r="C641" s="68">
        <v>691916006</v>
      </c>
      <c r="D641" s="68" t="s">
        <v>2469</v>
      </c>
      <c r="E641" s="68" t="s">
        <v>2484</v>
      </c>
      <c r="F641" s="68" t="s">
        <v>26</v>
      </c>
      <c r="G641" s="68" t="s">
        <v>2485</v>
      </c>
      <c r="H641" s="68" t="s">
        <v>28</v>
      </c>
      <c r="I641" s="68">
        <v>0</v>
      </c>
      <c r="J641" s="68">
        <v>0</v>
      </c>
      <c r="K641" s="68" t="s">
        <v>3203</v>
      </c>
      <c r="L641" s="68" t="s">
        <v>3204</v>
      </c>
      <c r="M641" s="68" t="s">
        <v>48</v>
      </c>
      <c r="N641" s="68" t="s">
        <v>1915</v>
      </c>
      <c r="O641" s="68">
        <v>0</v>
      </c>
      <c r="P641" s="68">
        <v>0</v>
      </c>
      <c r="Q641" s="68">
        <v>0</v>
      </c>
      <c r="R641" s="68">
        <v>91001</v>
      </c>
      <c r="S641" s="68" t="s">
        <v>3205</v>
      </c>
      <c r="T641" s="188">
        <v>38159</v>
      </c>
      <c r="U641" s="175">
        <v>7132</v>
      </c>
      <c r="V641" s="186">
        <v>5056871</v>
      </c>
      <c r="W641" s="186">
        <v>40601629</v>
      </c>
      <c r="X641" s="187">
        <v>44469</v>
      </c>
      <c r="Y641" s="80" t="s">
        <v>6489</v>
      </c>
      <c r="Z641" s="80" t="s">
        <v>6490</v>
      </c>
      <c r="AA641" s="175" t="s">
        <v>6658</v>
      </c>
    </row>
    <row r="642" spans="2:27" ht="15.75" customHeight="1" x14ac:dyDescent="0.2">
      <c r="B642" s="68" t="s">
        <v>2710</v>
      </c>
      <c r="C642" s="68">
        <v>691512002</v>
      </c>
      <c r="D642" s="68" t="s">
        <v>2469</v>
      </c>
      <c r="E642" s="68" t="s">
        <v>2484</v>
      </c>
      <c r="F642" s="68" t="s">
        <v>26</v>
      </c>
      <c r="G642" s="68" t="s">
        <v>2485</v>
      </c>
      <c r="H642" s="68" t="s">
        <v>28</v>
      </c>
      <c r="I642" s="68">
        <v>0</v>
      </c>
      <c r="J642" s="68">
        <v>0</v>
      </c>
      <c r="K642" s="68" t="s">
        <v>2711</v>
      </c>
      <c r="L642" s="68" t="s">
        <v>2712</v>
      </c>
      <c r="M642" s="68" t="s">
        <v>309</v>
      </c>
      <c r="N642" s="68" t="s">
        <v>1509</v>
      </c>
      <c r="O642" s="68">
        <v>0</v>
      </c>
      <c r="P642" s="68">
        <v>0</v>
      </c>
      <c r="Q642" s="68">
        <v>0</v>
      </c>
      <c r="R642" s="68" t="s">
        <v>2713</v>
      </c>
      <c r="S642" s="68" t="s">
        <v>535</v>
      </c>
      <c r="T642" s="188">
        <v>38159</v>
      </c>
      <c r="U642" s="175">
        <v>7137</v>
      </c>
      <c r="V642" s="186">
        <v>13702490</v>
      </c>
      <c r="W642" s="186">
        <v>55008661</v>
      </c>
      <c r="X642" s="187">
        <v>44469</v>
      </c>
      <c r="Y642" s="80" t="s">
        <v>6489</v>
      </c>
      <c r="Z642" s="80" t="s">
        <v>6490</v>
      </c>
      <c r="AA642" s="175" t="s">
        <v>6521</v>
      </c>
    </row>
    <row r="643" spans="2:27" ht="15.75" customHeight="1" x14ac:dyDescent="0.2">
      <c r="B643" s="68" t="s">
        <v>2850</v>
      </c>
      <c r="C643" s="68">
        <v>690103001</v>
      </c>
      <c r="D643" s="68" t="s">
        <v>2469</v>
      </c>
      <c r="E643" s="68" t="s">
        <v>2484</v>
      </c>
      <c r="F643" s="68" t="s">
        <v>26</v>
      </c>
      <c r="G643" s="68" t="s">
        <v>2485</v>
      </c>
      <c r="H643" s="68" t="s">
        <v>28</v>
      </c>
      <c r="I643" s="68">
        <v>0</v>
      </c>
      <c r="J643" s="68">
        <v>0</v>
      </c>
      <c r="K643" s="68" t="s">
        <v>2851</v>
      </c>
      <c r="L643" s="68" t="s">
        <v>2852</v>
      </c>
      <c r="M643" s="68" t="s">
        <v>533</v>
      </c>
      <c r="N643" s="68" t="s">
        <v>2241</v>
      </c>
      <c r="O643" s="68">
        <v>0</v>
      </c>
      <c r="P643" s="68">
        <v>0</v>
      </c>
      <c r="Q643" s="68">
        <v>0</v>
      </c>
      <c r="R643" s="68">
        <v>91001</v>
      </c>
      <c r="S643" s="68" t="s">
        <v>2488</v>
      </c>
      <c r="T643" s="188">
        <v>38159</v>
      </c>
      <c r="U643" s="175">
        <v>7138</v>
      </c>
      <c r="V643" s="186">
        <v>9524203</v>
      </c>
      <c r="W643" s="186">
        <v>76469847</v>
      </c>
      <c r="X643" s="187">
        <v>44469</v>
      </c>
      <c r="Y643" s="80" t="s">
        <v>6489</v>
      </c>
      <c r="Z643" s="80" t="s">
        <v>6490</v>
      </c>
      <c r="AA643" s="175" t="s">
        <v>171</v>
      </c>
    </row>
    <row r="644" spans="2:27" ht="15.75" customHeight="1" x14ac:dyDescent="0.2">
      <c r="B644" s="68" t="s">
        <v>3358</v>
      </c>
      <c r="C644" s="68">
        <v>691405001</v>
      </c>
      <c r="D644" s="68" t="s">
        <v>2469</v>
      </c>
      <c r="E644" s="68" t="s">
        <v>3359</v>
      </c>
      <c r="F644" s="68" t="s">
        <v>1476</v>
      </c>
      <c r="G644" s="68" t="s">
        <v>3360</v>
      </c>
      <c r="H644" s="68" t="s">
        <v>28</v>
      </c>
      <c r="I644" s="68">
        <v>0</v>
      </c>
      <c r="J644" s="68">
        <v>0</v>
      </c>
      <c r="K644" s="68" t="s">
        <v>8508</v>
      </c>
      <c r="L644" s="68" t="s">
        <v>5373</v>
      </c>
      <c r="M644" s="68" t="s">
        <v>5342</v>
      </c>
      <c r="N644" s="68" t="s">
        <v>3724</v>
      </c>
      <c r="O644" s="68" t="s">
        <v>5374</v>
      </c>
      <c r="P644" s="68">
        <v>0</v>
      </c>
      <c r="Q644" s="68">
        <v>0</v>
      </c>
      <c r="R644" s="68">
        <v>91001</v>
      </c>
      <c r="S644" s="68" t="s">
        <v>2818</v>
      </c>
      <c r="T644" s="188">
        <v>37970</v>
      </c>
      <c r="U644" s="175">
        <v>7139</v>
      </c>
      <c r="V644" s="186">
        <v>5056871</v>
      </c>
      <c r="W644" s="186">
        <v>45511839</v>
      </c>
      <c r="X644" s="187">
        <v>44469</v>
      </c>
      <c r="Y644" s="80" t="s">
        <v>6489</v>
      </c>
      <c r="Z644" s="80" t="s">
        <v>6490</v>
      </c>
      <c r="AA644" s="175" t="s">
        <v>6587</v>
      </c>
    </row>
    <row r="645" spans="2:27" ht="15.75" customHeight="1" x14ac:dyDescent="0.2">
      <c r="B645" s="68" t="s">
        <v>8243</v>
      </c>
      <c r="C645" s="68">
        <v>650165500</v>
      </c>
      <c r="D645" s="68" t="s">
        <v>2346</v>
      </c>
      <c r="E645" s="68" t="s">
        <v>2347</v>
      </c>
      <c r="F645" s="68" t="s">
        <v>26</v>
      </c>
      <c r="G645" s="68" t="s">
        <v>2348</v>
      </c>
      <c r="H645" s="68" t="s">
        <v>2349</v>
      </c>
      <c r="I645" s="68" t="s">
        <v>1368</v>
      </c>
      <c r="J645" s="68" t="s">
        <v>2350</v>
      </c>
      <c r="K645" s="68" t="s">
        <v>2351</v>
      </c>
      <c r="L645" s="68" t="s">
        <v>5690</v>
      </c>
      <c r="M645" s="68" t="s">
        <v>309</v>
      </c>
      <c r="N645" s="68" t="s">
        <v>961</v>
      </c>
      <c r="O645" s="68" t="s">
        <v>5610</v>
      </c>
      <c r="P645" s="68" t="s">
        <v>5691</v>
      </c>
      <c r="Q645" s="68">
        <v>0</v>
      </c>
      <c r="R645" s="68">
        <v>93401</v>
      </c>
      <c r="S645" s="68" t="s">
        <v>8244</v>
      </c>
      <c r="T645" s="188">
        <v>38600</v>
      </c>
      <c r="U645" s="175">
        <v>7141</v>
      </c>
      <c r="V645" s="186">
        <v>0</v>
      </c>
      <c r="W645" s="186">
        <v>23305248</v>
      </c>
      <c r="X645" s="187">
        <v>44469</v>
      </c>
      <c r="Y645" s="80" t="s">
        <v>6489</v>
      </c>
      <c r="Z645" s="80" t="s">
        <v>6490</v>
      </c>
      <c r="AA645" s="175" t="s">
        <v>148</v>
      </c>
    </row>
    <row r="646" spans="2:27" ht="15.75" customHeight="1" x14ac:dyDescent="0.2">
      <c r="B646" s="68" t="s">
        <v>8243</v>
      </c>
      <c r="C646" s="68">
        <v>650165500</v>
      </c>
      <c r="D646" s="68" t="s">
        <v>2346</v>
      </c>
      <c r="E646" s="68" t="s">
        <v>2347</v>
      </c>
      <c r="F646" s="68" t="s">
        <v>26</v>
      </c>
      <c r="G646" s="68" t="s">
        <v>2348</v>
      </c>
      <c r="H646" s="68" t="s">
        <v>2349</v>
      </c>
      <c r="I646" s="68" t="s">
        <v>1368</v>
      </c>
      <c r="J646" s="68" t="s">
        <v>2350</v>
      </c>
      <c r="K646" s="68" t="s">
        <v>2351</v>
      </c>
      <c r="L646" s="68" t="s">
        <v>5690</v>
      </c>
      <c r="M646" s="68" t="s">
        <v>309</v>
      </c>
      <c r="N646" s="68" t="s">
        <v>961</v>
      </c>
      <c r="O646" s="68" t="s">
        <v>5610</v>
      </c>
      <c r="P646" s="68" t="s">
        <v>5691</v>
      </c>
      <c r="Q646" s="68">
        <v>0</v>
      </c>
      <c r="R646" s="68">
        <v>93401</v>
      </c>
      <c r="S646" s="68" t="s">
        <v>8244</v>
      </c>
      <c r="T646" s="188">
        <v>38600</v>
      </c>
      <c r="U646" s="175">
        <v>7141</v>
      </c>
      <c r="V646" s="186">
        <v>21588843</v>
      </c>
      <c r="W646" s="186">
        <v>159985991</v>
      </c>
      <c r="X646" s="187">
        <v>44469</v>
      </c>
      <c r="Y646" s="80" t="s">
        <v>6489</v>
      </c>
      <c r="Z646" s="80" t="s">
        <v>6490</v>
      </c>
      <c r="AA646" s="175" t="s">
        <v>6521</v>
      </c>
    </row>
    <row r="647" spans="2:27" ht="15.75" customHeight="1" x14ac:dyDescent="0.2">
      <c r="B647" s="68" t="s">
        <v>8243</v>
      </c>
      <c r="C647" s="68">
        <v>650165500</v>
      </c>
      <c r="D647" s="68" t="s">
        <v>2346</v>
      </c>
      <c r="E647" s="68" t="s">
        <v>2347</v>
      </c>
      <c r="F647" s="68" t="s">
        <v>26</v>
      </c>
      <c r="G647" s="68" t="s">
        <v>2348</v>
      </c>
      <c r="H647" s="68" t="s">
        <v>2349</v>
      </c>
      <c r="I647" s="68" t="s">
        <v>1368</v>
      </c>
      <c r="J647" s="68" t="s">
        <v>2350</v>
      </c>
      <c r="K647" s="68" t="s">
        <v>2351</v>
      </c>
      <c r="L647" s="68" t="s">
        <v>5690</v>
      </c>
      <c r="M647" s="68" t="s">
        <v>309</v>
      </c>
      <c r="N647" s="68" t="s">
        <v>961</v>
      </c>
      <c r="O647" s="68" t="s">
        <v>5610</v>
      </c>
      <c r="P647" s="68" t="s">
        <v>5691</v>
      </c>
      <c r="Q647" s="68">
        <v>0</v>
      </c>
      <c r="R647" s="68">
        <v>93401</v>
      </c>
      <c r="S647" s="68" t="s">
        <v>8244</v>
      </c>
      <c r="T647" s="188">
        <v>38600</v>
      </c>
      <c r="U647" s="175">
        <v>7141</v>
      </c>
      <c r="V647" s="186">
        <v>17952673</v>
      </c>
      <c r="W647" s="186">
        <v>155500800</v>
      </c>
      <c r="X647" s="187">
        <v>44469</v>
      </c>
      <c r="Y647" s="80" t="s">
        <v>6489</v>
      </c>
      <c r="Z647" s="80" t="s">
        <v>6490</v>
      </c>
      <c r="AA647" s="175" t="s">
        <v>6511</v>
      </c>
    </row>
    <row r="648" spans="2:27" ht="15.75" customHeight="1" x14ac:dyDescent="0.2">
      <c r="B648" s="68" t="s">
        <v>8243</v>
      </c>
      <c r="C648" s="68">
        <v>650165500</v>
      </c>
      <c r="D648" s="68" t="s">
        <v>2346</v>
      </c>
      <c r="E648" s="68" t="s">
        <v>2347</v>
      </c>
      <c r="F648" s="68" t="s">
        <v>26</v>
      </c>
      <c r="G648" s="68" t="s">
        <v>2348</v>
      </c>
      <c r="H648" s="68" t="s">
        <v>2349</v>
      </c>
      <c r="I648" s="68" t="s">
        <v>1368</v>
      </c>
      <c r="J648" s="68" t="s">
        <v>2350</v>
      </c>
      <c r="K648" s="68" t="s">
        <v>2351</v>
      </c>
      <c r="L648" s="68" t="s">
        <v>5690</v>
      </c>
      <c r="M648" s="68" t="s">
        <v>309</v>
      </c>
      <c r="N648" s="68" t="s">
        <v>961</v>
      </c>
      <c r="O648" s="68" t="s">
        <v>5610</v>
      </c>
      <c r="P648" s="68" t="s">
        <v>5691</v>
      </c>
      <c r="Q648" s="68">
        <v>0</v>
      </c>
      <c r="R648" s="68">
        <v>93401</v>
      </c>
      <c r="S648" s="68" t="s">
        <v>8244</v>
      </c>
      <c r="T648" s="188">
        <v>38600</v>
      </c>
      <c r="U648" s="175">
        <v>7141</v>
      </c>
      <c r="V648" s="186">
        <v>19291146</v>
      </c>
      <c r="W648" s="186">
        <v>163680577</v>
      </c>
      <c r="X648" s="187">
        <v>44469</v>
      </c>
      <c r="Y648" s="80" t="s">
        <v>6489</v>
      </c>
      <c r="Z648" s="80" t="s">
        <v>6490</v>
      </c>
      <c r="AA648" s="175" t="s">
        <v>6597</v>
      </c>
    </row>
    <row r="649" spans="2:27" ht="15.75" customHeight="1" x14ac:dyDescent="0.2">
      <c r="B649" s="68" t="s">
        <v>8243</v>
      </c>
      <c r="C649" s="68">
        <v>650165500</v>
      </c>
      <c r="D649" s="68" t="s">
        <v>2346</v>
      </c>
      <c r="E649" s="68" t="s">
        <v>2347</v>
      </c>
      <c r="F649" s="68" t="s">
        <v>26</v>
      </c>
      <c r="G649" s="68" t="s">
        <v>2348</v>
      </c>
      <c r="H649" s="68" t="s">
        <v>2349</v>
      </c>
      <c r="I649" s="68" t="s">
        <v>1368</v>
      </c>
      <c r="J649" s="68" t="s">
        <v>2350</v>
      </c>
      <c r="K649" s="68" t="s">
        <v>2351</v>
      </c>
      <c r="L649" s="68" t="s">
        <v>5690</v>
      </c>
      <c r="M649" s="68" t="s">
        <v>309</v>
      </c>
      <c r="N649" s="68" t="s">
        <v>961</v>
      </c>
      <c r="O649" s="68" t="s">
        <v>5610</v>
      </c>
      <c r="P649" s="68" t="s">
        <v>5691</v>
      </c>
      <c r="Q649" s="68">
        <v>0</v>
      </c>
      <c r="R649" s="68">
        <v>93401</v>
      </c>
      <c r="S649" s="68" t="s">
        <v>8244</v>
      </c>
      <c r="T649" s="188">
        <v>38600</v>
      </c>
      <c r="U649" s="175">
        <v>7141</v>
      </c>
      <c r="V649" s="186">
        <v>11149487</v>
      </c>
      <c r="W649" s="186">
        <v>148598882</v>
      </c>
      <c r="X649" s="187">
        <v>44469</v>
      </c>
      <c r="Y649" s="80" t="s">
        <v>6489</v>
      </c>
      <c r="Z649" s="80" t="s">
        <v>6490</v>
      </c>
      <c r="AA649" s="175" t="s">
        <v>6571</v>
      </c>
    </row>
    <row r="650" spans="2:27" ht="15.75" customHeight="1" x14ac:dyDescent="0.2">
      <c r="B650" s="68" t="s">
        <v>3078</v>
      </c>
      <c r="C650" s="68">
        <v>692101006</v>
      </c>
      <c r="D650" s="68" t="s">
        <v>2469</v>
      </c>
      <c r="E650" s="68" t="s">
        <v>2484</v>
      </c>
      <c r="F650" s="68" t="s">
        <v>26</v>
      </c>
      <c r="G650" s="68" t="s">
        <v>2576</v>
      </c>
      <c r="H650" s="68" t="s">
        <v>28</v>
      </c>
      <c r="I650" s="68">
        <v>0</v>
      </c>
      <c r="J650" s="68">
        <v>0</v>
      </c>
      <c r="K650" s="68" t="s">
        <v>3079</v>
      </c>
      <c r="L650" s="68" t="s">
        <v>3080</v>
      </c>
      <c r="M650" s="68" t="s">
        <v>5340</v>
      </c>
      <c r="N650" s="68" t="s">
        <v>2456</v>
      </c>
      <c r="O650" s="68" t="s">
        <v>5548</v>
      </c>
      <c r="P650" s="68" t="s">
        <v>5549</v>
      </c>
      <c r="Q650" s="68">
        <v>0</v>
      </c>
      <c r="R650" s="68">
        <v>91001</v>
      </c>
      <c r="S650" s="68" t="s">
        <v>2488</v>
      </c>
      <c r="T650" s="188">
        <v>37970</v>
      </c>
      <c r="U650" s="175">
        <v>7143</v>
      </c>
      <c r="V650" s="186">
        <v>6851245</v>
      </c>
      <c r="W650" s="186">
        <v>55008662</v>
      </c>
      <c r="X650" s="187">
        <v>44469</v>
      </c>
      <c r="Y650" s="80" t="s">
        <v>6489</v>
      </c>
      <c r="Z650" s="80" t="s">
        <v>6490</v>
      </c>
      <c r="AA650" s="175" t="s">
        <v>6491</v>
      </c>
    </row>
    <row r="651" spans="2:27" ht="15.75" customHeight="1" x14ac:dyDescent="0.2">
      <c r="B651" s="68" t="s">
        <v>5129</v>
      </c>
      <c r="C651" s="68" t="s">
        <v>6483</v>
      </c>
      <c r="D651" s="68" t="s">
        <v>2386</v>
      </c>
      <c r="E651" s="68" t="s">
        <v>5125</v>
      </c>
      <c r="F651" s="68" t="s">
        <v>26</v>
      </c>
      <c r="G651" s="68" t="s">
        <v>5126</v>
      </c>
      <c r="H651" s="68" t="s">
        <v>28</v>
      </c>
      <c r="I651" s="68">
        <v>0</v>
      </c>
      <c r="J651" s="68">
        <v>0</v>
      </c>
      <c r="K651" s="68" t="s">
        <v>5775</v>
      </c>
      <c r="L651" s="68" t="s">
        <v>5130</v>
      </c>
      <c r="M651" s="68" t="s">
        <v>5386</v>
      </c>
      <c r="N651" s="68" t="s">
        <v>765</v>
      </c>
      <c r="O651" s="68" t="s">
        <v>5131</v>
      </c>
      <c r="P651" s="68">
        <v>0</v>
      </c>
      <c r="Q651" s="68">
        <v>0</v>
      </c>
      <c r="R651" s="68">
        <v>91001</v>
      </c>
      <c r="S651" s="68" t="s">
        <v>523</v>
      </c>
      <c r="T651" s="188">
        <v>38266</v>
      </c>
      <c r="U651" s="175">
        <v>7145</v>
      </c>
      <c r="V651" s="186">
        <v>12505896</v>
      </c>
      <c r="W651" s="186">
        <v>104549294</v>
      </c>
      <c r="X651" s="187">
        <v>44469</v>
      </c>
      <c r="Y651" s="80" t="s">
        <v>6489</v>
      </c>
      <c r="Z651" s="80" t="s">
        <v>6490</v>
      </c>
      <c r="AA651" s="175" t="s">
        <v>6564</v>
      </c>
    </row>
    <row r="652" spans="2:27" ht="15.75" customHeight="1" x14ac:dyDescent="0.2">
      <c r="B652" s="68" t="s">
        <v>8612</v>
      </c>
      <c r="C652" s="68">
        <v>652115705</v>
      </c>
      <c r="D652" s="68" t="s">
        <v>3697</v>
      </c>
      <c r="E652" s="68" t="s">
        <v>3799</v>
      </c>
      <c r="F652" s="68" t="s">
        <v>6810</v>
      </c>
      <c r="G652" s="68" t="s">
        <v>3800</v>
      </c>
      <c r="H652" s="68" t="s">
        <v>6811</v>
      </c>
      <c r="I652" s="68" t="s">
        <v>170</v>
      </c>
      <c r="J652" s="68" t="s">
        <v>6812</v>
      </c>
      <c r="K652" s="68" t="s">
        <v>3801</v>
      </c>
      <c r="L652" s="68" t="s">
        <v>3802</v>
      </c>
      <c r="M652" s="68" t="s">
        <v>309</v>
      </c>
      <c r="N652" s="68" t="s">
        <v>3414</v>
      </c>
      <c r="O652" s="68" t="s">
        <v>3803</v>
      </c>
      <c r="P652" s="68">
        <v>0</v>
      </c>
      <c r="Q652" s="68">
        <v>0</v>
      </c>
      <c r="R652" s="68" t="s">
        <v>368</v>
      </c>
      <c r="S652" s="68" t="s">
        <v>6023</v>
      </c>
      <c r="T652" s="188">
        <v>38228</v>
      </c>
      <c r="U652" s="175">
        <v>7146</v>
      </c>
      <c r="V652" s="186">
        <v>0</v>
      </c>
      <c r="W652" s="186">
        <v>151115928</v>
      </c>
      <c r="X652" s="187">
        <v>44469</v>
      </c>
      <c r="Y652" s="80" t="s">
        <v>6489</v>
      </c>
      <c r="Z652" s="80" t="s">
        <v>6490</v>
      </c>
      <c r="AA652" s="175" t="s">
        <v>6542</v>
      </c>
    </row>
    <row r="653" spans="2:27" ht="15.75" customHeight="1" x14ac:dyDescent="0.2">
      <c r="B653" s="68" t="s">
        <v>3452</v>
      </c>
      <c r="C653" s="68">
        <v>691104001</v>
      </c>
      <c r="D653" s="68" t="s">
        <v>2469</v>
      </c>
      <c r="E653" s="68" t="s">
        <v>2484</v>
      </c>
      <c r="F653" s="68" t="s">
        <v>26</v>
      </c>
      <c r="G653" s="68" t="s">
        <v>2576</v>
      </c>
      <c r="H653" s="68" t="s">
        <v>28</v>
      </c>
      <c r="I653" s="68">
        <v>0</v>
      </c>
      <c r="J653" s="68">
        <v>0</v>
      </c>
      <c r="K653" s="68" t="s">
        <v>3453</v>
      </c>
      <c r="L653" s="68" t="s">
        <v>3454</v>
      </c>
      <c r="M653" s="68" t="s">
        <v>5345</v>
      </c>
      <c r="N653" s="68" t="s">
        <v>3455</v>
      </c>
      <c r="O653" s="68" t="s">
        <v>5449</v>
      </c>
      <c r="P653" s="68" t="s">
        <v>5450</v>
      </c>
      <c r="Q653" s="68">
        <v>0</v>
      </c>
      <c r="R653" s="68">
        <v>91001</v>
      </c>
      <c r="S653" s="68" t="s">
        <v>523</v>
      </c>
      <c r="T653" s="188">
        <v>38287</v>
      </c>
      <c r="U653" s="175">
        <v>7147</v>
      </c>
      <c r="V653" s="186">
        <v>18029592</v>
      </c>
      <c r="W653" s="186">
        <v>72379817</v>
      </c>
      <c r="X653" s="187">
        <v>44469</v>
      </c>
      <c r="Y653" s="80" t="s">
        <v>6489</v>
      </c>
      <c r="Z653" s="80" t="s">
        <v>6490</v>
      </c>
      <c r="AA653" s="175" t="s">
        <v>6508</v>
      </c>
    </row>
    <row r="654" spans="2:27" ht="15.75" customHeight="1" x14ac:dyDescent="0.2">
      <c r="B654" s="68" t="s">
        <v>7956</v>
      </c>
      <c r="C654" s="68">
        <v>652041302</v>
      </c>
      <c r="D654" s="68" t="s">
        <v>1363</v>
      </c>
      <c r="E654" s="68" t="s">
        <v>1485</v>
      </c>
      <c r="F654" s="68" t="s">
        <v>7957</v>
      </c>
      <c r="G654" s="68" t="s">
        <v>1486</v>
      </c>
      <c r="H654" s="68" t="s">
        <v>28</v>
      </c>
      <c r="I654" s="68" t="s">
        <v>3012</v>
      </c>
      <c r="J654" s="68" t="s">
        <v>28</v>
      </c>
      <c r="K654" s="68" t="s">
        <v>1487</v>
      </c>
      <c r="L654" s="68" t="s">
        <v>8943</v>
      </c>
      <c r="M654" s="68" t="s">
        <v>5346</v>
      </c>
      <c r="N654" s="68" t="s">
        <v>966</v>
      </c>
      <c r="O654" s="68" t="s">
        <v>5605</v>
      </c>
      <c r="P654" s="68" t="s">
        <v>1488</v>
      </c>
      <c r="Q654" s="68">
        <v>0</v>
      </c>
      <c r="R654" s="68">
        <v>93401</v>
      </c>
      <c r="S654" s="68" t="s">
        <v>7958</v>
      </c>
      <c r="T654" s="188">
        <v>38412</v>
      </c>
      <c r="U654" s="175">
        <v>7158</v>
      </c>
      <c r="V654" s="186">
        <v>20803132</v>
      </c>
      <c r="W654" s="186">
        <v>179620646</v>
      </c>
      <c r="X654" s="187">
        <v>44469</v>
      </c>
      <c r="Y654" s="80" t="s">
        <v>6489</v>
      </c>
      <c r="Z654" s="80" t="s">
        <v>6490</v>
      </c>
      <c r="AA654" s="175" t="s">
        <v>6532</v>
      </c>
    </row>
    <row r="655" spans="2:27" ht="15.75" customHeight="1" x14ac:dyDescent="0.2">
      <c r="B655" s="68" t="s">
        <v>7956</v>
      </c>
      <c r="C655" s="68">
        <v>652041302</v>
      </c>
      <c r="D655" s="68" t="s">
        <v>1363</v>
      </c>
      <c r="E655" s="68" t="s">
        <v>1485</v>
      </c>
      <c r="F655" s="68" t="s">
        <v>7957</v>
      </c>
      <c r="G655" s="68" t="s">
        <v>1486</v>
      </c>
      <c r="H655" s="68" t="s">
        <v>28</v>
      </c>
      <c r="I655" s="68" t="s">
        <v>3012</v>
      </c>
      <c r="J655" s="68" t="s">
        <v>28</v>
      </c>
      <c r="K655" s="68" t="s">
        <v>1487</v>
      </c>
      <c r="L655" s="68" t="s">
        <v>8943</v>
      </c>
      <c r="M655" s="68" t="s">
        <v>5346</v>
      </c>
      <c r="N655" s="68" t="s">
        <v>966</v>
      </c>
      <c r="O655" s="68" t="s">
        <v>5605</v>
      </c>
      <c r="P655" s="68" t="s">
        <v>1488</v>
      </c>
      <c r="Q655" s="68">
        <v>0</v>
      </c>
      <c r="R655" s="68">
        <v>93401</v>
      </c>
      <c r="S655" s="68" t="s">
        <v>7958</v>
      </c>
      <c r="T655" s="188">
        <v>38412</v>
      </c>
      <c r="U655" s="175">
        <v>7158</v>
      </c>
      <c r="V655" s="186">
        <v>18926107</v>
      </c>
      <c r="W655" s="186">
        <v>134219452</v>
      </c>
      <c r="X655" s="187">
        <v>44469</v>
      </c>
      <c r="Y655" s="80" t="s">
        <v>6489</v>
      </c>
      <c r="Z655" s="80" t="s">
        <v>6490</v>
      </c>
      <c r="AA655" s="175" t="s">
        <v>6545</v>
      </c>
    </row>
    <row r="656" spans="2:27" ht="15.75" customHeight="1" x14ac:dyDescent="0.2">
      <c r="B656" s="68" t="s">
        <v>7653</v>
      </c>
      <c r="C656" s="68">
        <v>653932502</v>
      </c>
      <c r="D656" s="68" t="s">
        <v>72</v>
      </c>
      <c r="E656" s="68" t="s">
        <v>502</v>
      </c>
      <c r="F656" s="68" t="s">
        <v>5413</v>
      </c>
      <c r="G656" s="68" t="s">
        <v>503</v>
      </c>
      <c r="H656" s="68" t="s">
        <v>5414</v>
      </c>
      <c r="I656" s="68" t="s">
        <v>170</v>
      </c>
      <c r="J656" s="68" t="s">
        <v>5415</v>
      </c>
      <c r="K656" s="68" t="s">
        <v>5414</v>
      </c>
      <c r="L656" s="68" t="s">
        <v>504</v>
      </c>
      <c r="M656" s="68" t="s">
        <v>780</v>
      </c>
      <c r="N656" s="68" t="s">
        <v>1595</v>
      </c>
      <c r="O656" s="68">
        <v>0</v>
      </c>
      <c r="P656" s="68">
        <v>0</v>
      </c>
      <c r="Q656" s="68">
        <v>0</v>
      </c>
      <c r="R656" s="68" t="s">
        <v>368</v>
      </c>
      <c r="S656" s="68" t="s">
        <v>505</v>
      </c>
      <c r="T656" s="188">
        <v>38414</v>
      </c>
      <c r="U656" s="175">
        <v>7159</v>
      </c>
      <c r="V656" s="186">
        <v>0</v>
      </c>
      <c r="W656" s="186">
        <v>285882209</v>
      </c>
      <c r="X656" s="187">
        <v>44469</v>
      </c>
      <c r="Y656" s="80" t="s">
        <v>6489</v>
      </c>
      <c r="Z656" s="80" t="s">
        <v>6490</v>
      </c>
      <c r="AA656" s="175" t="s">
        <v>6492</v>
      </c>
    </row>
    <row r="657" spans="2:27" ht="15.75" customHeight="1" x14ac:dyDescent="0.2">
      <c r="B657" s="68" t="s">
        <v>7671</v>
      </c>
      <c r="C657" s="68">
        <v>712091002</v>
      </c>
      <c r="D657" s="68" t="s">
        <v>72</v>
      </c>
      <c r="E657" s="68" t="s">
        <v>577</v>
      </c>
      <c r="F657" s="68" t="s">
        <v>7672</v>
      </c>
      <c r="G657" s="68" t="s">
        <v>578</v>
      </c>
      <c r="H657" s="68" t="s">
        <v>7673</v>
      </c>
      <c r="I657" s="68" t="s">
        <v>579</v>
      </c>
      <c r="J657" s="68" t="s">
        <v>580</v>
      </c>
      <c r="K657" s="68" t="s">
        <v>5860</v>
      </c>
      <c r="L657" s="68" t="s">
        <v>581</v>
      </c>
      <c r="M657" s="68" t="s">
        <v>47</v>
      </c>
      <c r="N657" s="68" t="s">
        <v>582</v>
      </c>
      <c r="O657" s="68" t="s">
        <v>584</v>
      </c>
      <c r="P657" s="68" t="s">
        <v>5861</v>
      </c>
      <c r="Q657" s="68">
        <v>0</v>
      </c>
      <c r="R657" s="68" t="s">
        <v>368</v>
      </c>
      <c r="S657" s="68" t="s">
        <v>7674</v>
      </c>
      <c r="T657" s="188">
        <v>38344</v>
      </c>
      <c r="U657" s="175">
        <v>7160</v>
      </c>
      <c r="V657" s="186">
        <v>23508188</v>
      </c>
      <c r="W657" s="186">
        <v>214263843</v>
      </c>
      <c r="X657" s="187">
        <v>44469</v>
      </c>
      <c r="Y657" s="80" t="s">
        <v>6489</v>
      </c>
      <c r="Z657" s="80" t="s">
        <v>6490</v>
      </c>
      <c r="AA657" s="175" t="s">
        <v>6492</v>
      </c>
    </row>
    <row r="658" spans="2:27" ht="15.75" customHeight="1" x14ac:dyDescent="0.2">
      <c r="B658" s="68" t="s">
        <v>7671</v>
      </c>
      <c r="C658" s="68">
        <v>712091002</v>
      </c>
      <c r="D658" s="68" t="s">
        <v>72</v>
      </c>
      <c r="E658" s="68" t="s">
        <v>577</v>
      </c>
      <c r="F658" s="68" t="s">
        <v>7672</v>
      </c>
      <c r="G658" s="68" t="s">
        <v>578</v>
      </c>
      <c r="H658" s="68" t="s">
        <v>7673</v>
      </c>
      <c r="I658" s="68" t="s">
        <v>579</v>
      </c>
      <c r="J658" s="68" t="s">
        <v>580</v>
      </c>
      <c r="K658" s="68" t="s">
        <v>5860</v>
      </c>
      <c r="L658" s="68" t="s">
        <v>581</v>
      </c>
      <c r="M658" s="68" t="s">
        <v>47</v>
      </c>
      <c r="N658" s="68" t="s">
        <v>582</v>
      </c>
      <c r="O658" s="68" t="s">
        <v>584</v>
      </c>
      <c r="P658" s="68" t="s">
        <v>5861</v>
      </c>
      <c r="Q658" s="68">
        <v>0</v>
      </c>
      <c r="R658" s="68" t="s">
        <v>368</v>
      </c>
      <c r="S658" s="68" t="s">
        <v>7674</v>
      </c>
      <c r="T658" s="188">
        <v>38344</v>
      </c>
      <c r="U658" s="175">
        <v>7160</v>
      </c>
      <c r="V658" s="186">
        <v>12629613</v>
      </c>
      <c r="W658" s="186">
        <v>125958364</v>
      </c>
      <c r="X658" s="187">
        <v>44469</v>
      </c>
      <c r="Y658" s="80" t="s">
        <v>6489</v>
      </c>
      <c r="Z658" s="80" t="s">
        <v>6490</v>
      </c>
      <c r="AA658" s="175" t="s">
        <v>6661</v>
      </c>
    </row>
    <row r="659" spans="2:27" ht="15.75" customHeight="1" x14ac:dyDescent="0.2">
      <c r="B659" s="68" t="s">
        <v>7671</v>
      </c>
      <c r="C659" s="68">
        <v>712091002</v>
      </c>
      <c r="D659" s="68" t="s">
        <v>72</v>
      </c>
      <c r="E659" s="68" t="s">
        <v>577</v>
      </c>
      <c r="F659" s="68" t="s">
        <v>7672</v>
      </c>
      <c r="G659" s="68" t="s">
        <v>578</v>
      </c>
      <c r="H659" s="68" t="s">
        <v>7673</v>
      </c>
      <c r="I659" s="68" t="s">
        <v>579</v>
      </c>
      <c r="J659" s="68" t="s">
        <v>580</v>
      </c>
      <c r="K659" s="68" t="s">
        <v>5860</v>
      </c>
      <c r="L659" s="68" t="s">
        <v>581</v>
      </c>
      <c r="M659" s="68" t="s">
        <v>47</v>
      </c>
      <c r="N659" s="68" t="s">
        <v>582</v>
      </c>
      <c r="O659" s="68" t="s">
        <v>584</v>
      </c>
      <c r="P659" s="68" t="s">
        <v>5861</v>
      </c>
      <c r="Q659" s="68">
        <v>0</v>
      </c>
      <c r="R659" s="68" t="s">
        <v>368</v>
      </c>
      <c r="S659" s="68" t="s">
        <v>7674</v>
      </c>
      <c r="T659" s="188">
        <v>38344</v>
      </c>
      <c r="U659" s="175">
        <v>7160</v>
      </c>
      <c r="V659" s="186">
        <v>18349042</v>
      </c>
      <c r="W659" s="186">
        <v>194677270</v>
      </c>
      <c r="X659" s="187">
        <v>44469</v>
      </c>
      <c r="Y659" s="80" t="s">
        <v>6489</v>
      </c>
      <c r="Z659" s="80" t="s">
        <v>6490</v>
      </c>
      <c r="AA659" s="175" t="s">
        <v>148</v>
      </c>
    </row>
    <row r="660" spans="2:27" ht="15.75" customHeight="1" x14ac:dyDescent="0.2">
      <c r="B660" s="68" t="s">
        <v>7671</v>
      </c>
      <c r="C660" s="68">
        <v>712091002</v>
      </c>
      <c r="D660" s="68" t="s">
        <v>72</v>
      </c>
      <c r="E660" s="68" t="s">
        <v>577</v>
      </c>
      <c r="F660" s="68" t="s">
        <v>7672</v>
      </c>
      <c r="G660" s="68" t="s">
        <v>578</v>
      </c>
      <c r="H660" s="68" t="s">
        <v>7673</v>
      </c>
      <c r="I660" s="68" t="s">
        <v>579</v>
      </c>
      <c r="J660" s="68" t="s">
        <v>580</v>
      </c>
      <c r="K660" s="68" t="s">
        <v>5860</v>
      </c>
      <c r="L660" s="68" t="s">
        <v>581</v>
      </c>
      <c r="M660" s="68" t="s">
        <v>47</v>
      </c>
      <c r="N660" s="68" t="s">
        <v>582</v>
      </c>
      <c r="O660" s="68" t="s">
        <v>584</v>
      </c>
      <c r="P660" s="68" t="s">
        <v>5861</v>
      </c>
      <c r="Q660" s="68">
        <v>0</v>
      </c>
      <c r="R660" s="68" t="s">
        <v>368</v>
      </c>
      <c r="S660" s="68" t="s">
        <v>7674</v>
      </c>
      <c r="T660" s="188">
        <v>38344</v>
      </c>
      <c r="U660" s="175">
        <v>7160</v>
      </c>
      <c r="V660" s="186">
        <v>26629306</v>
      </c>
      <c r="W660" s="186">
        <v>237048594</v>
      </c>
      <c r="X660" s="187">
        <v>44469</v>
      </c>
      <c r="Y660" s="80" t="s">
        <v>6489</v>
      </c>
      <c r="Z660" s="80" t="s">
        <v>6490</v>
      </c>
      <c r="AA660" s="175" t="s">
        <v>171</v>
      </c>
    </row>
    <row r="661" spans="2:27" ht="15.75" customHeight="1" x14ac:dyDescent="0.2">
      <c r="B661" s="68" t="s">
        <v>7671</v>
      </c>
      <c r="C661" s="68">
        <v>712091002</v>
      </c>
      <c r="D661" s="68" t="s">
        <v>72</v>
      </c>
      <c r="E661" s="68" t="s">
        <v>577</v>
      </c>
      <c r="F661" s="68" t="s">
        <v>7672</v>
      </c>
      <c r="G661" s="68" t="s">
        <v>578</v>
      </c>
      <c r="H661" s="68" t="s">
        <v>7673</v>
      </c>
      <c r="I661" s="68" t="s">
        <v>579</v>
      </c>
      <c r="J661" s="68" t="s">
        <v>580</v>
      </c>
      <c r="K661" s="68" t="s">
        <v>5860</v>
      </c>
      <c r="L661" s="68" t="s">
        <v>581</v>
      </c>
      <c r="M661" s="68" t="s">
        <v>47</v>
      </c>
      <c r="N661" s="68" t="s">
        <v>582</v>
      </c>
      <c r="O661" s="68" t="s">
        <v>584</v>
      </c>
      <c r="P661" s="68" t="s">
        <v>5861</v>
      </c>
      <c r="Q661" s="68">
        <v>0</v>
      </c>
      <c r="R661" s="68" t="s">
        <v>368</v>
      </c>
      <c r="S661" s="68" t="s">
        <v>7674</v>
      </c>
      <c r="T661" s="188">
        <v>38344</v>
      </c>
      <c r="U661" s="175">
        <v>7160</v>
      </c>
      <c r="V661" s="186">
        <v>15694851</v>
      </c>
      <c r="W661" s="186">
        <v>119229943</v>
      </c>
      <c r="X661" s="187">
        <v>44469</v>
      </c>
      <c r="Y661" s="80" t="s">
        <v>6489</v>
      </c>
      <c r="Z661" s="80" t="s">
        <v>6490</v>
      </c>
      <c r="AA661" s="175" t="s">
        <v>6566</v>
      </c>
    </row>
    <row r="662" spans="2:27" ht="15.75" customHeight="1" x14ac:dyDescent="0.2">
      <c r="B662" s="68" t="s">
        <v>7671</v>
      </c>
      <c r="C662" s="68">
        <v>712091002</v>
      </c>
      <c r="D662" s="68" t="s">
        <v>72</v>
      </c>
      <c r="E662" s="68" t="s">
        <v>577</v>
      </c>
      <c r="F662" s="68" t="s">
        <v>7672</v>
      </c>
      <c r="G662" s="68" t="s">
        <v>578</v>
      </c>
      <c r="H662" s="68" t="s">
        <v>7673</v>
      </c>
      <c r="I662" s="68" t="s">
        <v>579</v>
      </c>
      <c r="J662" s="68" t="s">
        <v>580</v>
      </c>
      <c r="K662" s="68" t="s">
        <v>5860</v>
      </c>
      <c r="L662" s="68" t="s">
        <v>581</v>
      </c>
      <c r="M662" s="68" t="s">
        <v>47</v>
      </c>
      <c r="N662" s="68" t="s">
        <v>582</v>
      </c>
      <c r="O662" s="68" t="s">
        <v>584</v>
      </c>
      <c r="P662" s="68" t="s">
        <v>5861</v>
      </c>
      <c r="Q662" s="68">
        <v>0</v>
      </c>
      <c r="R662" s="68" t="s">
        <v>368</v>
      </c>
      <c r="S662" s="68" t="s">
        <v>7674</v>
      </c>
      <c r="T662" s="188">
        <v>38344</v>
      </c>
      <c r="U662" s="175">
        <v>7160</v>
      </c>
      <c r="V662" s="186">
        <v>17268407</v>
      </c>
      <c r="W662" s="186">
        <v>149319692</v>
      </c>
      <c r="X662" s="187">
        <v>44469</v>
      </c>
      <c r="Y662" s="80" t="s">
        <v>6489</v>
      </c>
      <c r="Z662" s="80" t="s">
        <v>6490</v>
      </c>
      <c r="AA662" s="175" t="s">
        <v>6502</v>
      </c>
    </row>
    <row r="663" spans="2:27" ht="15.75" customHeight="1" x14ac:dyDescent="0.2">
      <c r="B663" s="68" t="s">
        <v>7671</v>
      </c>
      <c r="C663" s="68">
        <v>712091002</v>
      </c>
      <c r="D663" s="68" t="s">
        <v>72</v>
      </c>
      <c r="E663" s="68" t="s">
        <v>577</v>
      </c>
      <c r="F663" s="68" t="s">
        <v>7672</v>
      </c>
      <c r="G663" s="68" t="s">
        <v>578</v>
      </c>
      <c r="H663" s="68" t="s">
        <v>7673</v>
      </c>
      <c r="I663" s="68" t="s">
        <v>579</v>
      </c>
      <c r="J663" s="68" t="s">
        <v>580</v>
      </c>
      <c r="K663" s="68" t="s">
        <v>5860</v>
      </c>
      <c r="L663" s="68" t="s">
        <v>581</v>
      </c>
      <c r="M663" s="68" t="s">
        <v>47</v>
      </c>
      <c r="N663" s="68" t="s">
        <v>582</v>
      </c>
      <c r="O663" s="68" t="s">
        <v>584</v>
      </c>
      <c r="P663" s="68" t="s">
        <v>5861</v>
      </c>
      <c r="Q663" s="68">
        <v>0</v>
      </c>
      <c r="R663" s="68" t="s">
        <v>368</v>
      </c>
      <c r="S663" s="68" t="s">
        <v>7674</v>
      </c>
      <c r="T663" s="188">
        <v>38344</v>
      </c>
      <c r="U663" s="175">
        <v>7160</v>
      </c>
      <c r="V663" s="186">
        <v>21510348</v>
      </c>
      <c r="W663" s="186">
        <v>183699544</v>
      </c>
      <c r="X663" s="187">
        <v>44469</v>
      </c>
      <c r="Y663" s="80" t="s">
        <v>6489</v>
      </c>
      <c r="Z663" s="80" t="s">
        <v>6490</v>
      </c>
      <c r="AA663" s="175" t="s">
        <v>6629</v>
      </c>
    </row>
    <row r="664" spans="2:27" ht="15.75" customHeight="1" x14ac:dyDescent="0.2">
      <c r="B664" s="68" t="s">
        <v>7671</v>
      </c>
      <c r="C664" s="68">
        <v>712091002</v>
      </c>
      <c r="D664" s="68" t="s">
        <v>72</v>
      </c>
      <c r="E664" s="68" t="s">
        <v>577</v>
      </c>
      <c r="F664" s="68" t="s">
        <v>7672</v>
      </c>
      <c r="G664" s="68" t="s">
        <v>578</v>
      </c>
      <c r="H664" s="68" t="s">
        <v>7673</v>
      </c>
      <c r="I664" s="68" t="s">
        <v>579</v>
      </c>
      <c r="J664" s="68" t="s">
        <v>580</v>
      </c>
      <c r="K664" s="68" t="s">
        <v>5860</v>
      </c>
      <c r="L664" s="68" t="s">
        <v>581</v>
      </c>
      <c r="M664" s="68" t="s">
        <v>47</v>
      </c>
      <c r="N664" s="68" t="s">
        <v>582</v>
      </c>
      <c r="O664" s="68" t="s">
        <v>584</v>
      </c>
      <c r="P664" s="68" t="s">
        <v>5861</v>
      </c>
      <c r="Q664" s="68">
        <v>0</v>
      </c>
      <c r="R664" s="68" t="s">
        <v>368</v>
      </c>
      <c r="S664" s="68" t="s">
        <v>7674</v>
      </c>
      <c r="T664" s="188">
        <v>38344</v>
      </c>
      <c r="U664" s="175">
        <v>7160</v>
      </c>
      <c r="V664" s="186">
        <v>23674203</v>
      </c>
      <c r="W664" s="186">
        <v>193364108</v>
      </c>
      <c r="X664" s="187">
        <v>44469</v>
      </c>
      <c r="Y664" s="80" t="s">
        <v>6489</v>
      </c>
      <c r="Z664" s="80" t="s">
        <v>6490</v>
      </c>
      <c r="AA664" s="175" t="s">
        <v>6563</v>
      </c>
    </row>
    <row r="665" spans="2:27" ht="15.75" customHeight="1" x14ac:dyDescent="0.2">
      <c r="B665" s="68" t="s">
        <v>7671</v>
      </c>
      <c r="C665" s="68">
        <v>712091002</v>
      </c>
      <c r="D665" s="68" t="s">
        <v>72</v>
      </c>
      <c r="E665" s="68" t="s">
        <v>577</v>
      </c>
      <c r="F665" s="68" t="s">
        <v>7672</v>
      </c>
      <c r="G665" s="68" t="s">
        <v>578</v>
      </c>
      <c r="H665" s="68" t="s">
        <v>7673</v>
      </c>
      <c r="I665" s="68" t="s">
        <v>579</v>
      </c>
      <c r="J665" s="68" t="s">
        <v>580</v>
      </c>
      <c r="K665" s="68" t="s">
        <v>5860</v>
      </c>
      <c r="L665" s="68" t="s">
        <v>581</v>
      </c>
      <c r="M665" s="68" t="s">
        <v>47</v>
      </c>
      <c r="N665" s="68" t="s">
        <v>582</v>
      </c>
      <c r="O665" s="68" t="s">
        <v>584</v>
      </c>
      <c r="P665" s="68" t="s">
        <v>5861</v>
      </c>
      <c r="Q665" s="68">
        <v>0</v>
      </c>
      <c r="R665" s="68" t="s">
        <v>368</v>
      </c>
      <c r="S665" s="68" t="s">
        <v>7674</v>
      </c>
      <c r="T665" s="188">
        <v>38344</v>
      </c>
      <c r="U665" s="175">
        <v>7160</v>
      </c>
      <c r="V665" s="186">
        <v>0</v>
      </c>
      <c r="W665" s="186">
        <v>162569710</v>
      </c>
      <c r="X665" s="187">
        <v>44469</v>
      </c>
      <c r="Y665" s="80" t="s">
        <v>6489</v>
      </c>
      <c r="Z665" s="80" t="s">
        <v>6490</v>
      </c>
      <c r="AA665" s="175" t="s">
        <v>6507</v>
      </c>
    </row>
    <row r="666" spans="2:27" ht="15.75" customHeight="1" x14ac:dyDescent="0.2">
      <c r="B666" s="68" t="s">
        <v>7671</v>
      </c>
      <c r="C666" s="68">
        <v>712091002</v>
      </c>
      <c r="D666" s="68" t="s">
        <v>72</v>
      </c>
      <c r="E666" s="68" t="s">
        <v>577</v>
      </c>
      <c r="F666" s="68" t="s">
        <v>7672</v>
      </c>
      <c r="G666" s="68" t="s">
        <v>578</v>
      </c>
      <c r="H666" s="68" t="s">
        <v>7673</v>
      </c>
      <c r="I666" s="68" t="s">
        <v>579</v>
      </c>
      <c r="J666" s="68" t="s">
        <v>580</v>
      </c>
      <c r="K666" s="68" t="s">
        <v>5860</v>
      </c>
      <c r="L666" s="68" t="s">
        <v>581</v>
      </c>
      <c r="M666" s="68" t="s">
        <v>47</v>
      </c>
      <c r="N666" s="68" t="s">
        <v>582</v>
      </c>
      <c r="O666" s="68" t="s">
        <v>584</v>
      </c>
      <c r="P666" s="68" t="s">
        <v>5861</v>
      </c>
      <c r="Q666" s="68">
        <v>0</v>
      </c>
      <c r="R666" s="68" t="s">
        <v>368</v>
      </c>
      <c r="S666" s="68" t="s">
        <v>7674</v>
      </c>
      <c r="T666" s="188">
        <v>38344</v>
      </c>
      <c r="U666" s="175">
        <v>7160</v>
      </c>
      <c r="V666" s="186">
        <v>20707020</v>
      </c>
      <c r="W666" s="186">
        <v>195514485</v>
      </c>
      <c r="X666" s="187">
        <v>44469</v>
      </c>
      <c r="Y666" s="80" t="s">
        <v>6489</v>
      </c>
      <c r="Z666" s="80" t="s">
        <v>6490</v>
      </c>
      <c r="AA666" s="175" t="s">
        <v>6497</v>
      </c>
    </row>
    <row r="667" spans="2:27" ht="15.75" customHeight="1" x14ac:dyDescent="0.2">
      <c r="B667" s="68" t="s">
        <v>7671</v>
      </c>
      <c r="C667" s="68">
        <v>712091002</v>
      </c>
      <c r="D667" s="68" t="s">
        <v>72</v>
      </c>
      <c r="E667" s="68" t="s">
        <v>577</v>
      </c>
      <c r="F667" s="68" t="s">
        <v>7672</v>
      </c>
      <c r="G667" s="68" t="s">
        <v>578</v>
      </c>
      <c r="H667" s="68" t="s">
        <v>7673</v>
      </c>
      <c r="I667" s="68" t="s">
        <v>579</v>
      </c>
      <c r="J667" s="68" t="s">
        <v>580</v>
      </c>
      <c r="K667" s="68" t="s">
        <v>5860</v>
      </c>
      <c r="L667" s="68" t="s">
        <v>581</v>
      </c>
      <c r="M667" s="68" t="s">
        <v>47</v>
      </c>
      <c r="N667" s="68" t="s">
        <v>582</v>
      </c>
      <c r="O667" s="68" t="s">
        <v>584</v>
      </c>
      <c r="P667" s="68" t="s">
        <v>5861</v>
      </c>
      <c r="Q667" s="68">
        <v>0</v>
      </c>
      <c r="R667" s="68" t="s">
        <v>368</v>
      </c>
      <c r="S667" s="68" t="s">
        <v>7674</v>
      </c>
      <c r="T667" s="188">
        <v>38344</v>
      </c>
      <c r="U667" s="175">
        <v>7160</v>
      </c>
      <c r="V667" s="186">
        <v>12416436</v>
      </c>
      <c r="W667" s="186">
        <v>110326210</v>
      </c>
      <c r="X667" s="187">
        <v>44469</v>
      </c>
      <c r="Y667" s="80" t="s">
        <v>6489</v>
      </c>
      <c r="Z667" s="80" t="s">
        <v>6490</v>
      </c>
      <c r="AA667" s="175" t="s">
        <v>5595</v>
      </c>
    </row>
    <row r="668" spans="2:27" ht="15.75" customHeight="1" x14ac:dyDescent="0.2">
      <c r="B668" s="68" t="s">
        <v>7671</v>
      </c>
      <c r="C668" s="68">
        <v>712091002</v>
      </c>
      <c r="D668" s="68" t="s">
        <v>72</v>
      </c>
      <c r="E668" s="68" t="s">
        <v>577</v>
      </c>
      <c r="F668" s="68" t="s">
        <v>7672</v>
      </c>
      <c r="G668" s="68" t="s">
        <v>578</v>
      </c>
      <c r="H668" s="68" t="s">
        <v>7673</v>
      </c>
      <c r="I668" s="68" t="s">
        <v>579</v>
      </c>
      <c r="J668" s="68" t="s">
        <v>580</v>
      </c>
      <c r="K668" s="68" t="s">
        <v>5860</v>
      </c>
      <c r="L668" s="68" t="s">
        <v>581</v>
      </c>
      <c r="M668" s="68" t="s">
        <v>47</v>
      </c>
      <c r="N668" s="68" t="s">
        <v>582</v>
      </c>
      <c r="O668" s="68" t="s">
        <v>584</v>
      </c>
      <c r="P668" s="68" t="s">
        <v>5861</v>
      </c>
      <c r="Q668" s="68">
        <v>0</v>
      </c>
      <c r="R668" s="68" t="s">
        <v>368</v>
      </c>
      <c r="S668" s="68" t="s">
        <v>7674</v>
      </c>
      <c r="T668" s="188">
        <v>38344</v>
      </c>
      <c r="U668" s="175">
        <v>7160</v>
      </c>
      <c r="V668" s="186">
        <v>28980786</v>
      </c>
      <c r="W668" s="186">
        <v>250553764</v>
      </c>
      <c r="X668" s="187">
        <v>44469</v>
      </c>
      <c r="Y668" s="80" t="s">
        <v>6489</v>
      </c>
      <c r="Z668" s="80" t="s">
        <v>6490</v>
      </c>
      <c r="AA668" s="175" t="s">
        <v>181</v>
      </c>
    </row>
    <row r="669" spans="2:27" ht="15.75" customHeight="1" x14ac:dyDescent="0.2">
      <c r="B669" s="68" t="s">
        <v>7671</v>
      </c>
      <c r="C669" s="68">
        <v>712091002</v>
      </c>
      <c r="D669" s="68" t="s">
        <v>72</v>
      </c>
      <c r="E669" s="68" t="s">
        <v>577</v>
      </c>
      <c r="F669" s="68" t="s">
        <v>7672</v>
      </c>
      <c r="G669" s="68" t="s">
        <v>578</v>
      </c>
      <c r="H669" s="68" t="s">
        <v>7673</v>
      </c>
      <c r="I669" s="68" t="s">
        <v>579</v>
      </c>
      <c r="J669" s="68" t="s">
        <v>580</v>
      </c>
      <c r="K669" s="68" t="s">
        <v>5860</v>
      </c>
      <c r="L669" s="68" t="s">
        <v>581</v>
      </c>
      <c r="M669" s="68" t="s">
        <v>47</v>
      </c>
      <c r="N669" s="68" t="s">
        <v>582</v>
      </c>
      <c r="O669" s="68" t="s">
        <v>584</v>
      </c>
      <c r="P669" s="68" t="s">
        <v>5861</v>
      </c>
      <c r="Q669" s="68">
        <v>0</v>
      </c>
      <c r="R669" s="68" t="s">
        <v>368</v>
      </c>
      <c r="S669" s="68" t="s">
        <v>7674</v>
      </c>
      <c r="T669" s="188">
        <v>38344</v>
      </c>
      <c r="U669" s="175">
        <v>7160</v>
      </c>
      <c r="V669" s="186">
        <v>13317200</v>
      </c>
      <c r="W669" s="186">
        <v>109330895</v>
      </c>
      <c r="X669" s="187">
        <v>44469</v>
      </c>
      <c r="Y669" s="80" t="s">
        <v>6489</v>
      </c>
      <c r="Z669" s="80" t="s">
        <v>6490</v>
      </c>
      <c r="AA669" s="175" t="s">
        <v>7475</v>
      </c>
    </row>
    <row r="670" spans="2:27" ht="15.75" customHeight="1" x14ac:dyDescent="0.2">
      <c r="B670" s="68" t="s">
        <v>2660</v>
      </c>
      <c r="C670" s="68" t="s">
        <v>6440</v>
      </c>
      <c r="D670" s="68" t="s">
        <v>2469</v>
      </c>
      <c r="E670" s="68" t="s">
        <v>2484</v>
      </c>
      <c r="F670" s="68" t="s">
        <v>26</v>
      </c>
      <c r="G670" s="68" t="s">
        <v>2485</v>
      </c>
      <c r="H670" s="68" t="s">
        <v>28</v>
      </c>
      <c r="I670" s="68">
        <v>0</v>
      </c>
      <c r="J670" s="68">
        <v>0</v>
      </c>
      <c r="K670" s="68" t="s">
        <v>8344</v>
      </c>
      <c r="L670" s="68" t="s">
        <v>2661</v>
      </c>
      <c r="M670" s="68" t="s">
        <v>5344</v>
      </c>
      <c r="N670" s="68" t="s">
        <v>2663</v>
      </c>
      <c r="O670" s="68" t="s">
        <v>5438</v>
      </c>
      <c r="P670" s="68" t="s">
        <v>2662</v>
      </c>
      <c r="Q670" s="68">
        <v>0</v>
      </c>
      <c r="R670" s="68">
        <v>91001</v>
      </c>
      <c r="S670" s="68" t="s">
        <v>2488</v>
      </c>
      <c r="T670" s="188">
        <v>38443</v>
      </c>
      <c r="U670" s="175">
        <v>7162</v>
      </c>
      <c r="V670" s="186">
        <v>3434208</v>
      </c>
      <c r="W670" s="186">
        <v>27573264</v>
      </c>
      <c r="X670" s="187">
        <v>44469</v>
      </c>
      <c r="Y670" s="80" t="s">
        <v>6489</v>
      </c>
      <c r="Z670" s="80" t="s">
        <v>6490</v>
      </c>
      <c r="AA670" s="175" t="s">
        <v>6662</v>
      </c>
    </row>
    <row r="671" spans="2:27" ht="15.75" customHeight="1" x14ac:dyDescent="0.2">
      <c r="B671" s="68" t="s">
        <v>8828</v>
      </c>
      <c r="C671" s="68">
        <v>744943000</v>
      </c>
      <c r="D671" s="68" t="s">
        <v>72</v>
      </c>
      <c r="E671" s="68" t="s">
        <v>4947</v>
      </c>
      <c r="F671" s="68" t="s">
        <v>8829</v>
      </c>
      <c r="G671" s="68" t="s">
        <v>4118</v>
      </c>
      <c r="H671" s="68" t="s">
        <v>8830</v>
      </c>
      <c r="I671" s="68" t="s">
        <v>5568</v>
      </c>
      <c r="J671" s="68" t="s">
        <v>5567</v>
      </c>
      <c r="K671" s="68" t="s">
        <v>4948</v>
      </c>
      <c r="L671" s="68" t="s">
        <v>5914</v>
      </c>
      <c r="M671" s="68" t="s">
        <v>47</v>
      </c>
      <c r="N671" s="68" t="s">
        <v>630</v>
      </c>
      <c r="O671" s="68">
        <v>0</v>
      </c>
      <c r="P671" s="68" t="s">
        <v>4949</v>
      </c>
      <c r="Q671" s="68">
        <v>0</v>
      </c>
      <c r="R671" s="68" t="s">
        <v>368</v>
      </c>
      <c r="S671" s="68" t="s">
        <v>8831</v>
      </c>
      <c r="T671" s="188">
        <v>37970</v>
      </c>
      <c r="U671" s="175">
        <v>7163</v>
      </c>
      <c r="V671" s="186">
        <v>3404900</v>
      </c>
      <c r="W671" s="186">
        <v>15300500</v>
      </c>
      <c r="X671" s="187">
        <v>44469</v>
      </c>
      <c r="Y671" s="80" t="s">
        <v>6489</v>
      </c>
      <c r="Z671" s="80" t="s">
        <v>6490</v>
      </c>
      <c r="AA671" s="175" t="s">
        <v>6616</v>
      </c>
    </row>
    <row r="672" spans="2:27" ht="15.75" customHeight="1" x14ac:dyDescent="0.2">
      <c r="B672" s="68" t="s">
        <v>8828</v>
      </c>
      <c r="C672" s="68">
        <v>744943000</v>
      </c>
      <c r="D672" s="68" t="s">
        <v>72</v>
      </c>
      <c r="E672" s="68" t="s">
        <v>4947</v>
      </c>
      <c r="F672" s="68" t="s">
        <v>8829</v>
      </c>
      <c r="G672" s="68" t="s">
        <v>4118</v>
      </c>
      <c r="H672" s="68" t="s">
        <v>8830</v>
      </c>
      <c r="I672" s="68" t="s">
        <v>5568</v>
      </c>
      <c r="J672" s="68" t="s">
        <v>5567</v>
      </c>
      <c r="K672" s="68" t="s">
        <v>4948</v>
      </c>
      <c r="L672" s="68" t="s">
        <v>5914</v>
      </c>
      <c r="M672" s="68" t="s">
        <v>47</v>
      </c>
      <c r="N672" s="68" t="s">
        <v>630</v>
      </c>
      <c r="O672" s="68">
        <v>0</v>
      </c>
      <c r="P672" s="68" t="s">
        <v>4949</v>
      </c>
      <c r="Q672" s="68">
        <v>0</v>
      </c>
      <c r="R672" s="68" t="s">
        <v>368</v>
      </c>
      <c r="S672" s="68" t="s">
        <v>8831</v>
      </c>
      <c r="T672" s="188">
        <v>37970</v>
      </c>
      <c r="U672" s="175">
        <v>7163</v>
      </c>
      <c r="V672" s="186">
        <v>0</v>
      </c>
      <c r="W672" s="186">
        <v>82234800</v>
      </c>
      <c r="X672" s="187">
        <v>44469</v>
      </c>
      <c r="Y672" s="80" t="s">
        <v>6489</v>
      </c>
      <c r="Z672" s="80" t="s">
        <v>6490</v>
      </c>
      <c r="AA672" s="175" t="s">
        <v>6533</v>
      </c>
    </row>
    <row r="673" spans="2:27" ht="15.75" customHeight="1" x14ac:dyDescent="0.2">
      <c r="B673" s="68" t="s">
        <v>8828</v>
      </c>
      <c r="C673" s="68">
        <v>744943000</v>
      </c>
      <c r="D673" s="68" t="s">
        <v>72</v>
      </c>
      <c r="E673" s="68" t="s">
        <v>4947</v>
      </c>
      <c r="F673" s="68" t="s">
        <v>8829</v>
      </c>
      <c r="G673" s="68" t="s">
        <v>4118</v>
      </c>
      <c r="H673" s="68" t="s">
        <v>8830</v>
      </c>
      <c r="I673" s="68" t="s">
        <v>5568</v>
      </c>
      <c r="J673" s="68" t="s">
        <v>5567</v>
      </c>
      <c r="K673" s="68" t="s">
        <v>4948</v>
      </c>
      <c r="L673" s="68" t="s">
        <v>5914</v>
      </c>
      <c r="M673" s="68" t="s">
        <v>47</v>
      </c>
      <c r="N673" s="68" t="s">
        <v>630</v>
      </c>
      <c r="O673" s="68">
        <v>0</v>
      </c>
      <c r="P673" s="68" t="s">
        <v>4949</v>
      </c>
      <c r="Q673" s="68">
        <v>0</v>
      </c>
      <c r="R673" s="68" t="s">
        <v>368</v>
      </c>
      <c r="S673" s="68" t="s">
        <v>8831</v>
      </c>
      <c r="T673" s="188">
        <v>37970</v>
      </c>
      <c r="U673" s="175">
        <v>7163</v>
      </c>
      <c r="V673" s="186">
        <v>35938246</v>
      </c>
      <c r="W673" s="186">
        <v>310809126</v>
      </c>
      <c r="X673" s="187">
        <v>44469</v>
      </c>
      <c r="Y673" s="80" t="s">
        <v>6489</v>
      </c>
      <c r="Z673" s="80" t="s">
        <v>6490</v>
      </c>
      <c r="AA673" s="175" t="s">
        <v>6564</v>
      </c>
    </row>
    <row r="674" spans="2:27" ht="15.75" customHeight="1" x14ac:dyDescent="0.2">
      <c r="B674" s="68" t="s">
        <v>8828</v>
      </c>
      <c r="C674" s="68">
        <v>744943000</v>
      </c>
      <c r="D674" s="68" t="s">
        <v>72</v>
      </c>
      <c r="E674" s="68" t="s">
        <v>4947</v>
      </c>
      <c r="F674" s="68" t="s">
        <v>8829</v>
      </c>
      <c r="G674" s="68" t="s">
        <v>4118</v>
      </c>
      <c r="H674" s="68" t="s">
        <v>8830</v>
      </c>
      <c r="I674" s="68" t="s">
        <v>5568</v>
      </c>
      <c r="J674" s="68" t="s">
        <v>5567</v>
      </c>
      <c r="K674" s="68" t="s">
        <v>4948</v>
      </c>
      <c r="L674" s="68" t="s">
        <v>5914</v>
      </c>
      <c r="M674" s="68" t="s">
        <v>47</v>
      </c>
      <c r="N674" s="68" t="s">
        <v>630</v>
      </c>
      <c r="O674" s="68">
        <v>0</v>
      </c>
      <c r="P674" s="68" t="s">
        <v>4949</v>
      </c>
      <c r="Q674" s="68">
        <v>0</v>
      </c>
      <c r="R674" s="68" t="s">
        <v>368</v>
      </c>
      <c r="S674" s="68" t="s">
        <v>8831</v>
      </c>
      <c r="T674" s="188">
        <v>37970</v>
      </c>
      <c r="U674" s="175">
        <v>7163</v>
      </c>
      <c r="V674" s="186">
        <v>13533400</v>
      </c>
      <c r="W674" s="186">
        <v>47151400</v>
      </c>
      <c r="X674" s="187">
        <v>44469</v>
      </c>
      <c r="Y674" s="80" t="s">
        <v>6489</v>
      </c>
      <c r="Z674" s="80" t="s">
        <v>6490</v>
      </c>
      <c r="AA674" s="175" t="s">
        <v>6498</v>
      </c>
    </row>
    <row r="675" spans="2:27" ht="15.75" customHeight="1" x14ac:dyDescent="0.2">
      <c r="B675" s="68" t="s">
        <v>8828</v>
      </c>
      <c r="C675" s="68">
        <v>744943000</v>
      </c>
      <c r="D675" s="68" t="s">
        <v>72</v>
      </c>
      <c r="E675" s="68" t="s">
        <v>4947</v>
      </c>
      <c r="F675" s="68" t="s">
        <v>8829</v>
      </c>
      <c r="G675" s="68" t="s">
        <v>4118</v>
      </c>
      <c r="H675" s="68" t="s">
        <v>8830</v>
      </c>
      <c r="I675" s="68" t="s">
        <v>5568</v>
      </c>
      <c r="J675" s="68" t="s">
        <v>5567</v>
      </c>
      <c r="K675" s="68" t="s">
        <v>4948</v>
      </c>
      <c r="L675" s="68" t="s">
        <v>5914</v>
      </c>
      <c r="M675" s="68" t="s">
        <v>47</v>
      </c>
      <c r="N675" s="68" t="s">
        <v>630</v>
      </c>
      <c r="O675" s="68">
        <v>0</v>
      </c>
      <c r="P675" s="68" t="s">
        <v>4949</v>
      </c>
      <c r="Q675" s="68">
        <v>0</v>
      </c>
      <c r="R675" s="68" t="s">
        <v>368</v>
      </c>
      <c r="S675" s="68" t="s">
        <v>8831</v>
      </c>
      <c r="T675" s="188">
        <v>37970</v>
      </c>
      <c r="U675" s="175">
        <v>7163</v>
      </c>
      <c r="V675" s="186">
        <v>28859760</v>
      </c>
      <c r="W675" s="186">
        <v>28859760</v>
      </c>
      <c r="X675" s="187">
        <v>44469</v>
      </c>
      <c r="Y675" s="80" t="s">
        <v>6489</v>
      </c>
      <c r="Z675" s="80" t="s">
        <v>6490</v>
      </c>
      <c r="AA675" s="175" t="s">
        <v>7475</v>
      </c>
    </row>
    <row r="676" spans="2:27" ht="15.75" customHeight="1" x14ac:dyDescent="0.2">
      <c r="B676" s="68" t="s">
        <v>8458</v>
      </c>
      <c r="C676" s="68" t="s">
        <v>6454</v>
      </c>
      <c r="D676" s="68" t="s">
        <v>2469</v>
      </c>
      <c r="E676" s="68" t="s">
        <v>2495</v>
      </c>
      <c r="F676" s="68" t="s">
        <v>1476</v>
      </c>
      <c r="G676" s="68" t="s">
        <v>3137</v>
      </c>
      <c r="H676" s="68" t="s">
        <v>28</v>
      </c>
      <c r="I676" s="68">
        <v>0</v>
      </c>
      <c r="J676" s="68">
        <v>0</v>
      </c>
      <c r="K676" s="68" t="s">
        <v>3138</v>
      </c>
      <c r="L676" s="68" t="s">
        <v>3139</v>
      </c>
      <c r="M676" s="68" t="s">
        <v>47</v>
      </c>
      <c r="N676" s="68" t="s">
        <v>809</v>
      </c>
      <c r="O676" s="68" t="s">
        <v>8459</v>
      </c>
      <c r="P676" s="68" t="s">
        <v>8460</v>
      </c>
      <c r="Q676" s="68">
        <v>0</v>
      </c>
      <c r="R676" s="68">
        <v>91001</v>
      </c>
      <c r="S676" s="68" t="s">
        <v>2488</v>
      </c>
      <c r="T676" s="188">
        <v>38478</v>
      </c>
      <c r="U676" s="175">
        <v>7168</v>
      </c>
      <c r="V676" s="186">
        <v>9619920</v>
      </c>
      <c r="W676" s="186">
        <v>176808684</v>
      </c>
      <c r="X676" s="187">
        <v>44469</v>
      </c>
      <c r="Y676" s="80" t="s">
        <v>6489</v>
      </c>
      <c r="Z676" s="80" t="s">
        <v>6490</v>
      </c>
      <c r="AA676" s="175" t="s">
        <v>7481</v>
      </c>
    </row>
    <row r="677" spans="2:27" ht="15.75" customHeight="1" x14ac:dyDescent="0.2">
      <c r="B677" s="68" t="s">
        <v>2483</v>
      </c>
      <c r="C677" s="68">
        <v>692651006</v>
      </c>
      <c r="D677" s="68" t="s">
        <v>2469</v>
      </c>
      <c r="E677" s="68" t="s">
        <v>2484</v>
      </c>
      <c r="F677" s="68" t="s">
        <v>26</v>
      </c>
      <c r="G677" s="68" t="s">
        <v>2485</v>
      </c>
      <c r="H677" s="68" t="s">
        <v>28</v>
      </c>
      <c r="I677" s="68">
        <v>0</v>
      </c>
      <c r="J677" s="68">
        <v>0</v>
      </c>
      <c r="K677" s="68" t="s">
        <v>2486</v>
      </c>
      <c r="L677" s="68" t="s">
        <v>2487</v>
      </c>
      <c r="M677" s="68" t="s">
        <v>533</v>
      </c>
      <c r="N677" s="68">
        <v>0</v>
      </c>
      <c r="O677" s="68">
        <v>0</v>
      </c>
      <c r="P677" s="68">
        <v>0</v>
      </c>
      <c r="Q677" s="68">
        <v>0</v>
      </c>
      <c r="R677" s="68">
        <v>91001</v>
      </c>
      <c r="S677" s="68" t="s">
        <v>2488</v>
      </c>
      <c r="T677" s="188">
        <v>38488</v>
      </c>
      <c r="U677" s="175">
        <v>7169</v>
      </c>
      <c r="V677" s="186">
        <v>9157888</v>
      </c>
      <c r="W677" s="186">
        <v>73528704</v>
      </c>
      <c r="X677" s="187">
        <v>44469</v>
      </c>
      <c r="Y677" s="80" t="s">
        <v>6489</v>
      </c>
      <c r="Z677" s="80" t="s">
        <v>6490</v>
      </c>
      <c r="AA677" s="175" t="s">
        <v>171</v>
      </c>
    </row>
    <row r="678" spans="2:27" ht="15.75" customHeight="1" x14ac:dyDescent="0.2">
      <c r="B678" s="68" t="s">
        <v>7426</v>
      </c>
      <c r="C678" s="68">
        <v>690733005</v>
      </c>
      <c r="D678" s="68" t="s">
        <v>2469</v>
      </c>
      <c r="E678" s="68" t="s">
        <v>2484</v>
      </c>
      <c r="F678" s="68" t="s">
        <v>26</v>
      </c>
      <c r="G678" s="68" t="s">
        <v>2485</v>
      </c>
      <c r="H678" s="68" t="s">
        <v>28</v>
      </c>
      <c r="I678" s="68">
        <v>0</v>
      </c>
      <c r="J678" s="68">
        <v>0</v>
      </c>
      <c r="K678" s="68" t="s">
        <v>3006</v>
      </c>
      <c r="L678" s="68" t="s">
        <v>3008</v>
      </c>
      <c r="M678" s="68" t="s">
        <v>47</v>
      </c>
      <c r="N678" s="68" t="s">
        <v>3010</v>
      </c>
      <c r="O678" s="68" t="s">
        <v>3009</v>
      </c>
      <c r="P678" s="68" t="s">
        <v>3007</v>
      </c>
      <c r="Q678" s="68">
        <v>0</v>
      </c>
      <c r="R678" s="68">
        <v>91001</v>
      </c>
      <c r="S678" s="68" t="s">
        <v>2488</v>
      </c>
      <c r="T678" s="188">
        <v>38509</v>
      </c>
      <c r="U678" s="175">
        <v>7171</v>
      </c>
      <c r="V678" s="186">
        <v>3577300</v>
      </c>
      <c r="W678" s="186">
        <v>28722149</v>
      </c>
      <c r="X678" s="187">
        <v>44469</v>
      </c>
      <c r="Y678" s="80" t="s">
        <v>6489</v>
      </c>
      <c r="Z678" s="80" t="s">
        <v>6490</v>
      </c>
      <c r="AA678" s="175" t="s">
        <v>7191</v>
      </c>
    </row>
    <row r="679" spans="2:27" ht="15.75" customHeight="1" x14ac:dyDescent="0.2">
      <c r="B679" s="68" t="s">
        <v>7861</v>
      </c>
      <c r="C679" s="68">
        <v>653686706</v>
      </c>
      <c r="D679" s="68" t="s">
        <v>49</v>
      </c>
      <c r="E679" s="68" t="s">
        <v>1142</v>
      </c>
      <c r="F679" s="68" t="s">
        <v>7862</v>
      </c>
      <c r="G679" s="68" t="s">
        <v>1143</v>
      </c>
      <c r="H679" s="68" t="s">
        <v>7863</v>
      </c>
      <c r="I679" s="68" t="s">
        <v>1144</v>
      </c>
      <c r="J679" s="68" t="s">
        <v>5704</v>
      </c>
      <c r="K679" s="68" t="s">
        <v>5705</v>
      </c>
      <c r="L679" s="68" t="s">
        <v>1145</v>
      </c>
      <c r="M679" s="68" t="s">
        <v>5345</v>
      </c>
      <c r="N679" s="68" t="s">
        <v>1147</v>
      </c>
      <c r="O679" s="68" t="s">
        <v>1148</v>
      </c>
      <c r="P679" s="68" t="s">
        <v>7864</v>
      </c>
      <c r="Q679" s="68">
        <v>0</v>
      </c>
      <c r="R679" s="68" t="s">
        <v>45</v>
      </c>
      <c r="S679" s="68" t="s">
        <v>7865</v>
      </c>
      <c r="T679" s="188">
        <v>38523</v>
      </c>
      <c r="U679" s="175">
        <v>7173</v>
      </c>
      <c r="V679" s="186">
        <v>10318140</v>
      </c>
      <c r="W679" s="186">
        <v>82545119</v>
      </c>
      <c r="X679" s="187">
        <v>44469</v>
      </c>
      <c r="Y679" s="80" t="s">
        <v>6489</v>
      </c>
      <c r="Z679" s="80" t="s">
        <v>6490</v>
      </c>
      <c r="AA679" s="175" t="s">
        <v>6522</v>
      </c>
    </row>
    <row r="680" spans="2:27" ht="15.75" customHeight="1" x14ac:dyDescent="0.2">
      <c r="B680" s="68" t="s">
        <v>2806</v>
      </c>
      <c r="C680" s="68">
        <v>691912000</v>
      </c>
      <c r="D680" s="68" t="s">
        <v>2469</v>
      </c>
      <c r="E680" s="68" t="s">
        <v>2484</v>
      </c>
      <c r="F680" s="68" t="s">
        <v>26</v>
      </c>
      <c r="G680" s="68" t="s">
        <v>2485</v>
      </c>
      <c r="H680" s="68" t="s">
        <v>28</v>
      </c>
      <c r="I680" s="68">
        <v>0</v>
      </c>
      <c r="J680" s="68">
        <v>0</v>
      </c>
      <c r="K680" s="68" t="s">
        <v>8384</v>
      </c>
      <c r="L680" s="68" t="s">
        <v>2807</v>
      </c>
      <c r="M680" s="68" t="s">
        <v>48</v>
      </c>
      <c r="N680" s="68" t="s">
        <v>2809</v>
      </c>
      <c r="O680" s="68" t="s">
        <v>2808</v>
      </c>
      <c r="P680" s="68">
        <v>0</v>
      </c>
      <c r="Q680" s="68">
        <v>0</v>
      </c>
      <c r="R680" s="68">
        <v>91001</v>
      </c>
      <c r="S680" s="68" t="s">
        <v>2538</v>
      </c>
      <c r="T680" s="188">
        <v>38518</v>
      </c>
      <c r="U680" s="175">
        <v>7174</v>
      </c>
      <c r="V680" s="186">
        <v>6361870</v>
      </c>
      <c r="W680" s="186">
        <v>51079469</v>
      </c>
      <c r="X680" s="187">
        <v>44469</v>
      </c>
      <c r="Y680" s="80" t="s">
        <v>6489</v>
      </c>
      <c r="Z680" s="80" t="s">
        <v>6490</v>
      </c>
      <c r="AA680" s="175" t="s">
        <v>6663</v>
      </c>
    </row>
    <row r="681" spans="2:27" ht="15.75" customHeight="1" x14ac:dyDescent="0.2">
      <c r="B681" s="68" t="s">
        <v>3081</v>
      </c>
      <c r="C681" s="68">
        <v>690407000</v>
      </c>
      <c r="D681" s="68" t="s">
        <v>2469</v>
      </c>
      <c r="E681" s="68" t="s">
        <v>2484</v>
      </c>
      <c r="F681" s="68" t="s">
        <v>26</v>
      </c>
      <c r="G681" s="68" t="s">
        <v>2485</v>
      </c>
      <c r="H681" s="68" t="s">
        <v>28</v>
      </c>
      <c r="I681" s="68">
        <v>0</v>
      </c>
      <c r="J681" s="68">
        <v>0</v>
      </c>
      <c r="K681" s="68" t="s">
        <v>3082</v>
      </c>
      <c r="L681" s="68" t="s">
        <v>3083</v>
      </c>
      <c r="M681" s="68" t="s">
        <v>5343</v>
      </c>
      <c r="N681" s="68" t="s">
        <v>3084</v>
      </c>
      <c r="O681" s="68" t="s">
        <v>5543</v>
      </c>
      <c r="P681" s="68" t="s">
        <v>5544</v>
      </c>
      <c r="Q681" s="68">
        <v>0</v>
      </c>
      <c r="R681" s="68">
        <v>91001</v>
      </c>
      <c r="S681" s="68" t="s">
        <v>5282</v>
      </c>
      <c r="T681" s="188">
        <v>38526</v>
      </c>
      <c r="U681" s="175">
        <v>7175</v>
      </c>
      <c r="V681" s="186">
        <v>6851245</v>
      </c>
      <c r="W681" s="186">
        <v>55008661</v>
      </c>
      <c r="X681" s="187">
        <v>44469</v>
      </c>
      <c r="Y681" s="80" t="s">
        <v>6489</v>
      </c>
      <c r="Z681" s="80" t="s">
        <v>6490</v>
      </c>
      <c r="AA681" s="175" t="s">
        <v>6563</v>
      </c>
    </row>
    <row r="682" spans="2:27" ht="15.75" customHeight="1" x14ac:dyDescent="0.2">
      <c r="B682" s="68" t="s">
        <v>8428</v>
      </c>
      <c r="C682" s="68">
        <v>690709007</v>
      </c>
      <c r="D682" s="68" t="s">
        <v>2469</v>
      </c>
      <c r="E682" s="68" t="s">
        <v>2484</v>
      </c>
      <c r="F682" s="68" t="s">
        <v>26</v>
      </c>
      <c r="G682" s="68" t="s">
        <v>2485</v>
      </c>
      <c r="H682" s="68" t="s">
        <v>28</v>
      </c>
      <c r="I682" s="68">
        <v>0</v>
      </c>
      <c r="J682" s="68">
        <v>0</v>
      </c>
      <c r="K682" s="68" t="s">
        <v>8429</v>
      </c>
      <c r="L682" s="68" t="s">
        <v>3000</v>
      </c>
      <c r="M682" s="68" t="s">
        <v>47</v>
      </c>
      <c r="N682" s="68" t="s">
        <v>3002</v>
      </c>
      <c r="O682" s="68" t="s">
        <v>3001</v>
      </c>
      <c r="P682" s="68" t="s">
        <v>8430</v>
      </c>
      <c r="Q682" s="68">
        <v>0</v>
      </c>
      <c r="R682" s="68">
        <v>91001</v>
      </c>
      <c r="S682" s="68" t="s">
        <v>2517</v>
      </c>
      <c r="T682" s="188">
        <v>38531</v>
      </c>
      <c r="U682" s="175">
        <v>7176</v>
      </c>
      <c r="V682" s="186">
        <v>7297692</v>
      </c>
      <c r="W682" s="186">
        <v>83634286</v>
      </c>
      <c r="X682" s="187">
        <v>44469</v>
      </c>
      <c r="Y682" s="80" t="s">
        <v>6489</v>
      </c>
      <c r="Z682" s="80" t="s">
        <v>6490</v>
      </c>
      <c r="AA682" s="175" t="s">
        <v>6529</v>
      </c>
    </row>
    <row r="683" spans="2:27" ht="15.75" customHeight="1" x14ac:dyDescent="0.2">
      <c r="B683" s="68" t="s">
        <v>3501</v>
      </c>
      <c r="C683" s="68">
        <v>690305003</v>
      </c>
      <c r="D683" s="68" t="s">
        <v>2469</v>
      </c>
      <c r="E683" s="68" t="s">
        <v>2484</v>
      </c>
      <c r="F683" s="68" t="s">
        <v>26</v>
      </c>
      <c r="G683" s="68" t="s">
        <v>2485</v>
      </c>
      <c r="H683" s="68" t="s">
        <v>28</v>
      </c>
      <c r="I683" s="68">
        <v>0</v>
      </c>
      <c r="J683" s="68">
        <v>0</v>
      </c>
      <c r="K683" s="68" t="s">
        <v>6808</v>
      </c>
      <c r="L683" s="68" t="s">
        <v>3502</v>
      </c>
      <c r="M683" s="68" t="s">
        <v>5341</v>
      </c>
      <c r="N683" s="68" t="s">
        <v>58</v>
      </c>
      <c r="O683" s="68" t="s">
        <v>3503</v>
      </c>
      <c r="P683" s="68" t="s">
        <v>6809</v>
      </c>
      <c r="Q683" s="68">
        <v>0</v>
      </c>
      <c r="R683" s="68">
        <v>911001</v>
      </c>
      <c r="S683" s="68" t="s">
        <v>2538</v>
      </c>
      <c r="T683" s="188">
        <v>38532</v>
      </c>
      <c r="U683" s="175">
        <v>7177</v>
      </c>
      <c r="V683" s="186">
        <v>22518363</v>
      </c>
      <c r="W683" s="186">
        <v>198645411</v>
      </c>
      <c r="X683" s="187">
        <v>44469</v>
      </c>
      <c r="Y683" s="80" t="s">
        <v>6489</v>
      </c>
      <c r="Z683" s="80" t="s">
        <v>6490</v>
      </c>
      <c r="AA683" s="175" t="s">
        <v>6514</v>
      </c>
    </row>
    <row r="684" spans="2:27" ht="15.75" customHeight="1" x14ac:dyDescent="0.2">
      <c r="B684" s="68" t="s">
        <v>3063</v>
      </c>
      <c r="C684" s="68">
        <v>691904008</v>
      </c>
      <c r="D684" s="68" t="s">
        <v>2469</v>
      </c>
      <c r="E684" s="68" t="s">
        <v>2484</v>
      </c>
      <c r="F684" s="68" t="s">
        <v>26</v>
      </c>
      <c r="G684" s="68" t="s">
        <v>2485</v>
      </c>
      <c r="H684" s="68" t="s">
        <v>28</v>
      </c>
      <c r="I684" s="68">
        <v>0</v>
      </c>
      <c r="J684" s="68">
        <v>0</v>
      </c>
      <c r="K684" s="68" t="s">
        <v>8438</v>
      </c>
      <c r="L684" s="68" t="s">
        <v>3065</v>
      </c>
      <c r="M684" s="68" t="s">
        <v>48</v>
      </c>
      <c r="N684" s="68" t="s">
        <v>3067</v>
      </c>
      <c r="O684" s="68" t="s">
        <v>3066</v>
      </c>
      <c r="P684" s="68" t="s">
        <v>3064</v>
      </c>
      <c r="Q684" s="68">
        <v>0</v>
      </c>
      <c r="R684" s="68">
        <v>91001</v>
      </c>
      <c r="S684" s="68" t="s">
        <v>2488</v>
      </c>
      <c r="T684" s="188">
        <v>38568</v>
      </c>
      <c r="U684" s="175">
        <v>7179</v>
      </c>
      <c r="V684" s="186">
        <v>5056871</v>
      </c>
      <c r="W684" s="186">
        <v>40601628</v>
      </c>
      <c r="X684" s="187">
        <v>44469</v>
      </c>
      <c r="Y684" s="80" t="s">
        <v>6489</v>
      </c>
      <c r="Z684" s="80" t="s">
        <v>6490</v>
      </c>
      <c r="AA684" s="175" t="s">
        <v>6641</v>
      </c>
    </row>
    <row r="685" spans="2:27" ht="15.75" customHeight="1" x14ac:dyDescent="0.2">
      <c r="B685" s="68" t="s">
        <v>3405</v>
      </c>
      <c r="C685" s="68">
        <v>692525000</v>
      </c>
      <c r="D685" s="68" t="s">
        <v>2469</v>
      </c>
      <c r="E685" s="68" t="s">
        <v>2484</v>
      </c>
      <c r="F685" s="68" t="s">
        <v>26</v>
      </c>
      <c r="G685" s="68" t="s">
        <v>2485</v>
      </c>
      <c r="H685" s="68" t="s">
        <v>3012</v>
      </c>
      <c r="I685" s="68">
        <v>0</v>
      </c>
      <c r="J685" s="68">
        <v>0</v>
      </c>
      <c r="K685" s="68" t="s">
        <v>3406</v>
      </c>
      <c r="L685" s="68" t="s">
        <v>3408</v>
      </c>
      <c r="M685" s="68" t="s">
        <v>5341</v>
      </c>
      <c r="N685" s="68" t="s">
        <v>3410</v>
      </c>
      <c r="O685" s="68" t="s">
        <v>3409</v>
      </c>
      <c r="P685" s="68" t="s">
        <v>3407</v>
      </c>
      <c r="Q685" s="68">
        <v>0</v>
      </c>
      <c r="R685" s="68">
        <v>91001</v>
      </c>
      <c r="S685" s="68" t="s">
        <v>3411</v>
      </c>
      <c r="T685" s="188">
        <v>38553</v>
      </c>
      <c r="U685" s="175">
        <v>7180</v>
      </c>
      <c r="V685" s="186">
        <v>13405824</v>
      </c>
      <c r="W685" s="186">
        <v>70154653</v>
      </c>
      <c r="X685" s="187">
        <v>44469</v>
      </c>
      <c r="Y685" s="80" t="s">
        <v>6489</v>
      </c>
      <c r="Z685" s="80" t="s">
        <v>6490</v>
      </c>
      <c r="AA685" s="175" t="s">
        <v>6492</v>
      </c>
    </row>
    <row r="686" spans="2:27" ht="15.75" customHeight="1" x14ac:dyDescent="0.2">
      <c r="B686" s="68" t="s">
        <v>3405</v>
      </c>
      <c r="C686" s="68">
        <v>692525000</v>
      </c>
      <c r="D686" s="68" t="s">
        <v>2469</v>
      </c>
      <c r="E686" s="68" t="s">
        <v>2484</v>
      </c>
      <c r="F686" s="68" t="s">
        <v>26</v>
      </c>
      <c r="G686" s="68" t="s">
        <v>2485</v>
      </c>
      <c r="H686" s="68" t="s">
        <v>3012</v>
      </c>
      <c r="I686" s="68">
        <v>0</v>
      </c>
      <c r="J686" s="68">
        <v>0</v>
      </c>
      <c r="K686" s="68" t="s">
        <v>3406</v>
      </c>
      <c r="L686" s="68" t="s">
        <v>3408</v>
      </c>
      <c r="M686" s="68" t="s">
        <v>5341</v>
      </c>
      <c r="N686" s="68" t="s">
        <v>3410</v>
      </c>
      <c r="O686" s="68" t="s">
        <v>3409</v>
      </c>
      <c r="P686" s="68" t="s">
        <v>3407</v>
      </c>
      <c r="Q686" s="68">
        <v>0</v>
      </c>
      <c r="R686" s="68">
        <v>91001</v>
      </c>
      <c r="S686" s="68" t="s">
        <v>3411</v>
      </c>
      <c r="T686" s="188">
        <v>38553</v>
      </c>
      <c r="U686" s="175">
        <v>7180</v>
      </c>
      <c r="V686" s="186">
        <v>7944192</v>
      </c>
      <c r="W686" s="186">
        <v>7944192</v>
      </c>
      <c r="X686" s="187">
        <v>44469</v>
      </c>
      <c r="Y686" s="80" t="s">
        <v>6489</v>
      </c>
      <c r="Z686" s="80" t="s">
        <v>6490</v>
      </c>
      <c r="AA686" s="175" t="s">
        <v>8923</v>
      </c>
    </row>
    <row r="687" spans="2:27" ht="15.75" customHeight="1" x14ac:dyDescent="0.2">
      <c r="B687" s="68" t="s">
        <v>2648</v>
      </c>
      <c r="C687" s="68">
        <v>692402006</v>
      </c>
      <c r="D687" s="68" t="s">
        <v>2469</v>
      </c>
      <c r="E687" s="68" t="s">
        <v>2484</v>
      </c>
      <c r="F687" s="68" t="s">
        <v>26</v>
      </c>
      <c r="G687" s="68" t="s">
        <v>2485</v>
      </c>
      <c r="H687" s="68" t="s">
        <v>28</v>
      </c>
      <c r="I687" s="68">
        <v>0</v>
      </c>
      <c r="J687" s="68">
        <v>0</v>
      </c>
      <c r="K687" s="68" t="s">
        <v>2649</v>
      </c>
      <c r="L687" s="68" t="s">
        <v>2650</v>
      </c>
      <c r="M687" s="68" t="s">
        <v>773</v>
      </c>
      <c r="N687" s="68" t="s">
        <v>2651</v>
      </c>
      <c r="O687" s="68">
        <v>0</v>
      </c>
      <c r="P687" s="68">
        <v>0</v>
      </c>
      <c r="Q687" s="68">
        <v>0</v>
      </c>
      <c r="R687" s="68">
        <v>91001</v>
      </c>
      <c r="S687" s="68" t="s">
        <v>2500</v>
      </c>
      <c r="T687" s="188">
        <v>38572</v>
      </c>
      <c r="U687" s="175">
        <v>7181</v>
      </c>
      <c r="V687" s="186">
        <v>0</v>
      </c>
      <c r="W687" s="186">
        <v>37013222</v>
      </c>
      <c r="X687" s="187">
        <v>44469</v>
      </c>
      <c r="Y687" s="80" t="s">
        <v>6489</v>
      </c>
      <c r="Z687" s="80" t="s">
        <v>6490</v>
      </c>
      <c r="AA687" s="175" t="s">
        <v>6664</v>
      </c>
    </row>
    <row r="688" spans="2:27" ht="15.75" customHeight="1" x14ac:dyDescent="0.2">
      <c r="B688" s="68" t="s">
        <v>3286</v>
      </c>
      <c r="C688" s="68">
        <v>690801000</v>
      </c>
      <c r="D688" s="68" t="s">
        <v>2469</v>
      </c>
      <c r="E688" s="68" t="s">
        <v>2495</v>
      </c>
      <c r="F688" s="68" t="s">
        <v>1476</v>
      </c>
      <c r="G688" s="68" t="s">
        <v>3129</v>
      </c>
      <c r="H688" s="68" t="s">
        <v>28</v>
      </c>
      <c r="I688" s="68">
        <v>0</v>
      </c>
      <c r="J688" s="68">
        <v>0</v>
      </c>
      <c r="K688" s="68" t="s">
        <v>8490</v>
      </c>
      <c r="L688" s="68" t="s">
        <v>3287</v>
      </c>
      <c r="M688" s="68" t="s">
        <v>5344</v>
      </c>
      <c r="N688" s="68" t="s">
        <v>2409</v>
      </c>
      <c r="O688" s="68" t="s">
        <v>5529</v>
      </c>
      <c r="P688" s="68" t="s">
        <v>8491</v>
      </c>
      <c r="Q688" s="68">
        <v>0</v>
      </c>
      <c r="R688" s="68">
        <v>91001</v>
      </c>
      <c r="S688" s="68" t="s">
        <v>2488</v>
      </c>
      <c r="T688" s="188">
        <v>38558</v>
      </c>
      <c r="U688" s="175">
        <v>7183</v>
      </c>
      <c r="V688" s="186">
        <v>6439140</v>
      </c>
      <c r="W688" s="186">
        <v>12878280</v>
      </c>
      <c r="X688" s="187">
        <v>44469</v>
      </c>
      <c r="Y688" s="80" t="s">
        <v>6489</v>
      </c>
      <c r="Z688" s="80" t="s">
        <v>6490</v>
      </c>
      <c r="AA688" s="175" t="s">
        <v>6507</v>
      </c>
    </row>
    <row r="689" spans="2:27" ht="15.75" customHeight="1" x14ac:dyDescent="0.2">
      <c r="B689" s="68" t="s">
        <v>2510</v>
      </c>
      <c r="C689" s="68">
        <v>691801004</v>
      </c>
      <c r="D689" s="68" t="s">
        <v>2469</v>
      </c>
      <c r="E689" s="68" t="s">
        <v>2484</v>
      </c>
      <c r="F689" s="68" t="s">
        <v>26</v>
      </c>
      <c r="G689" s="68" t="s">
        <v>2485</v>
      </c>
      <c r="H689" s="68" t="s">
        <v>28</v>
      </c>
      <c r="I689" s="68">
        <v>0</v>
      </c>
      <c r="J689" s="68">
        <v>0</v>
      </c>
      <c r="K689" s="68" t="s">
        <v>2511</v>
      </c>
      <c r="L689" s="68" t="s">
        <v>2512</v>
      </c>
      <c r="M689" s="68" t="s">
        <v>48</v>
      </c>
      <c r="N689" s="68" t="s">
        <v>2513</v>
      </c>
      <c r="O689" s="68" t="s">
        <v>5511</v>
      </c>
      <c r="P689" s="68" t="s">
        <v>5512</v>
      </c>
      <c r="Q689" s="68">
        <v>0</v>
      </c>
      <c r="R689" s="68">
        <v>91001</v>
      </c>
      <c r="S689" s="68" t="s">
        <v>2514</v>
      </c>
      <c r="T689" s="188">
        <v>38568</v>
      </c>
      <c r="U689" s="175">
        <v>7184</v>
      </c>
      <c r="V689" s="186">
        <v>30207581</v>
      </c>
      <c r="W689" s="186">
        <v>199722235</v>
      </c>
      <c r="X689" s="187">
        <v>44469</v>
      </c>
      <c r="Y689" s="80" t="s">
        <v>6489</v>
      </c>
      <c r="Z689" s="80" t="s">
        <v>6490</v>
      </c>
      <c r="AA689" s="175" t="s">
        <v>211</v>
      </c>
    </row>
    <row r="690" spans="2:27" ht="15.75" customHeight="1" x14ac:dyDescent="0.2">
      <c r="B690" s="68" t="s">
        <v>8553</v>
      </c>
      <c r="C690" s="68">
        <v>691501000</v>
      </c>
      <c r="D690" s="68" t="s">
        <v>2469</v>
      </c>
      <c r="E690" s="68" t="s">
        <v>546</v>
      </c>
      <c r="F690" s="68" t="s">
        <v>26</v>
      </c>
      <c r="G690" s="68" t="s">
        <v>2576</v>
      </c>
      <c r="H690" s="68" t="s">
        <v>28</v>
      </c>
      <c r="I690" s="68">
        <v>0</v>
      </c>
      <c r="J690" s="68">
        <v>0</v>
      </c>
      <c r="K690" s="68" t="s">
        <v>8554</v>
      </c>
      <c r="L690" s="68" t="s">
        <v>5452</v>
      </c>
      <c r="M690" s="68" t="s">
        <v>309</v>
      </c>
      <c r="N690" s="68" t="s">
        <v>4182</v>
      </c>
      <c r="O690" s="68" t="s">
        <v>5283</v>
      </c>
      <c r="P690" s="68" t="s">
        <v>5453</v>
      </c>
      <c r="Q690" s="68">
        <v>0</v>
      </c>
      <c r="R690" s="68">
        <v>91001</v>
      </c>
      <c r="S690" s="68" t="s">
        <v>5284</v>
      </c>
      <c r="T690" s="188">
        <v>38572</v>
      </c>
      <c r="U690" s="175">
        <v>7186</v>
      </c>
      <c r="V690" s="186">
        <v>5056871</v>
      </c>
      <c r="W690" s="186">
        <v>40601629</v>
      </c>
      <c r="X690" s="187">
        <v>44469</v>
      </c>
      <c r="Y690" s="80" t="s">
        <v>6489</v>
      </c>
      <c r="Z690" s="80" t="s">
        <v>6490</v>
      </c>
      <c r="AA690" s="175" t="s">
        <v>6637</v>
      </c>
    </row>
    <row r="691" spans="2:27" ht="15.75" customHeight="1" x14ac:dyDescent="0.2">
      <c r="B691" s="68" t="s">
        <v>7948</v>
      </c>
      <c r="C691" s="68">
        <v>754634006</v>
      </c>
      <c r="D691" s="68" t="s">
        <v>1439</v>
      </c>
      <c r="E691" s="68" t="s">
        <v>1471</v>
      </c>
      <c r="F691" s="68" t="s">
        <v>6363</v>
      </c>
      <c r="G691" s="68" t="s">
        <v>1472</v>
      </c>
      <c r="H691" s="68" t="s">
        <v>7949</v>
      </c>
      <c r="I691" s="68" t="s">
        <v>1473</v>
      </c>
      <c r="J691" s="68" t="s">
        <v>7950</v>
      </c>
      <c r="K691" s="68" t="s">
        <v>7951</v>
      </c>
      <c r="L691" s="68" t="s">
        <v>5973</v>
      </c>
      <c r="M691" s="68" t="s">
        <v>5345</v>
      </c>
      <c r="N691" s="68" t="s">
        <v>1474</v>
      </c>
      <c r="O691" s="68" t="s">
        <v>5974</v>
      </c>
      <c r="P691" s="68" t="s">
        <v>5975</v>
      </c>
      <c r="Q691" s="68">
        <v>0</v>
      </c>
      <c r="R691" s="68">
        <v>93401</v>
      </c>
      <c r="S691" s="68" t="s">
        <v>7952</v>
      </c>
      <c r="T691" s="188">
        <v>38600</v>
      </c>
      <c r="U691" s="175">
        <v>7189</v>
      </c>
      <c r="V691" s="186">
        <v>48805822</v>
      </c>
      <c r="W691" s="186">
        <v>370364884</v>
      </c>
      <c r="X691" s="187">
        <v>44469</v>
      </c>
      <c r="Y691" s="80" t="s">
        <v>6489</v>
      </c>
      <c r="Z691" s="80" t="s">
        <v>6490</v>
      </c>
      <c r="AA691" s="175" t="s">
        <v>6599</v>
      </c>
    </row>
    <row r="692" spans="2:27" ht="15.75" customHeight="1" x14ac:dyDescent="0.2">
      <c r="B692" s="68" t="s">
        <v>7948</v>
      </c>
      <c r="C692" s="68">
        <v>754634006</v>
      </c>
      <c r="D692" s="68" t="s">
        <v>1439</v>
      </c>
      <c r="E692" s="68" t="s">
        <v>1471</v>
      </c>
      <c r="F692" s="68" t="s">
        <v>6363</v>
      </c>
      <c r="G692" s="68" t="s">
        <v>1472</v>
      </c>
      <c r="H692" s="68" t="s">
        <v>7949</v>
      </c>
      <c r="I692" s="68" t="s">
        <v>1473</v>
      </c>
      <c r="J692" s="68" t="s">
        <v>7950</v>
      </c>
      <c r="K692" s="68" t="s">
        <v>7951</v>
      </c>
      <c r="L692" s="68" t="s">
        <v>5973</v>
      </c>
      <c r="M692" s="68" t="s">
        <v>5345</v>
      </c>
      <c r="N692" s="68" t="s">
        <v>1474</v>
      </c>
      <c r="O692" s="68" t="s">
        <v>5974</v>
      </c>
      <c r="P692" s="68" t="s">
        <v>5975</v>
      </c>
      <c r="Q692" s="68">
        <v>0</v>
      </c>
      <c r="R692" s="68">
        <v>93401</v>
      </c>
      <c r="S692" s="68" t="s">
        <v>7952</v>
      </c>
      <c r="T692" s="188">
        <v>38600</v>
      </c>
      <c r="U692" s="175">
        <v>7189</v>
      </c>
      <c r="V692" s="186">
        <v>22669116</v>
      </c>
      <c r="W692" s="186">
        <v>170920910</v>
      </c>
      <c r="X692" s="187">
        <v>44469</v>
      </c>
      <c r="Y692" s="80" t="s">
        <v>6489</v>
      </c>
      <c r="Z692" s="80" t="s">
        <v>6490</v>
      </c>
      <c r="AA692" s="175" t="s">
        <v>6603</v>
      </c>
    </row>
    <row r="693" spans="2:27" ht="15.75" customHeight="1" x14ac:dyDescent="0.2">
      <c r="B693" s="68" t="s">
        <v>7948</v>
      </c>
      <c r="C693" s="68">
        <v>754634006</v>
      </c>
      <c r="D693" s="68" t="s">
        <v>1439</v>
      </c>
      <c r="E693" s="68" t="s">
        <v>1471</v>
      </c>
      <c r="F693" s="68" t="s">
        <v>6363</v>
      </c>
      <c r="G693" s="68" t="s">
        <v>1472</v>
      </c>
      <c r="H693" s="68" t="s">
        <v>7949</v>
      </c>
      <c r="I693" s="68" t="s">
        <v>1473</v>
      </c>
      <c r="J693" s="68" t="s">
        <v>7950</v>
      </c>
      <c r="K693" s="68" t="s">
        <v>7951</v>
      </c>
      <c r="L693" s="68" t="s">
        <v>5973</v>
      </c>
      <c r="M693" s="68" t="s">
        <v>5345</v>
      </c>
      <c r="N693" s="68" t="s">
        <v>1474</v>
      </c>
      <c r="O693" s="68" t="s">
        <v>5974</v>
      </c>
      <c r="P693" s="68" t="s">
        <v>5975</v>
      </c>
      <c r="Q693" s="68">
        <v>0</v>
      </c>
      <c r="R693" s="68">
        <v>93401</v>
      </c>
      <c r="S693" s="68" t="s">
        <v>7952</v>
      </c>
      <c r="T693" s="188">
        <v>38600</v>
      </c>
      <c r="U693" s="175">
        <v>7189</v>
      </c>
      <c r="V693" s="186">
        <v>18090321</v>
      </c>
      <c r="W693" s="186">
        <v>155565276</v>
      </c>
      <c r="X693" s="187">
        <v>44469</v>
      </c>
      <c r="Y693" s="80" t="s">
        <v>6489</v>
      </c>
      <c r="Z693" s="80" t="s">
        <v>6490</v>
      </c>
      <c r="AA693" s="175" t="s">
        <v>6605</v>
      </c>
    </row>
    <row r="694" spans="2:27" ht="15.75" customHeight="1" x14ac:dyDescent="0.2">
      <c r="B694" s="68" t="s">
        <v>8638</v>
      </c>
      <c r="C694" s="68" t="s">
        <v>6465</v>
      </c>
      <c r="D694" s="68" t="s">
        <v>4027</v>
      </c>
      <c r="E694" s="68" t="s">
        <v>4028</v>
      </c>
      <c r="F694" s="68" t="s">
        <v>6340</v>
      </c>
      <c r="G694" s="68" t="s">
        <v>4029</v>
      </c>
      <c r="H694" s="68" t="s">
        <v>6341</v>
      </c>
      <c r="I694" s="68" t="s">
        <v>4030</v>
      </c>
      <c r="J694" s="68" t="s">
        <v>6355</v>
      </c>
      <c r="K694" s="68" t="s">
        <v>6342</v>
      </c>
      <c r="L694" s="68" t="s">
        <v>4031</v>
      </c>
      <c r="M694" s="68" t="s">
        <v>5386</v>
      </c>
      <c r="N694" s="68" t="s">
        <v>765</v>
      </c>
      <c r="O694" s="68">
        <v>0</v>
      </c>
      <c r="P694" s="68">
        <v>0</v>
      </c>
      <c r="Q694" s="68">
        <v>0</v>
      </c>
      <c r="R694" s="68" t="s">
        <v>1053</v>
      </c>
      <c r="S694" s="68" t="s">
        <v>6344</v>
      </c>
      <c r="T694" s="188">
        <v>38607</v>
      </c>
      <c r="U694" s="175">
        <v>7190</v>
      </c>
      <c r="V694" s="186">
        <v>0</v>
      </c>
      <c r="W694" s="186">
        <v>193398540</v>
      </c>
      <c r="X694" s="187">
        <v>44469</v>
      </c>
      <c r="Y694" s="80" t="s">
        <v>6489</v>
      </c>
      <c r="Z694" s="80" t="s">
        <v>6490</v>
      </c>
      <c r="AA694" s="175" t="s">
        <v>6564</v>
      </c>
    </row>
    <row r="695" spans="2:27" ht="15.75" customHeight="1" x14ac:dyDescent="0.2">
      <c r="B695" s="68" t="s">
        <v>3027</v>
      </c>
      <c r="C695" s="68">
        <v>690204002</v>
      </c>
      <c r="D695" s="68" t="s">
        <v>2469</v>
      </c>
      <c r="E695" s="68" t="s">
        <v>546</v>
      </c>
      <c r="F695" s="68" t="s">
        <v>26</v>
      </c>
      <c r="G695" s="68" t="s">
        <v>547</v>
      </c>
      <c r="H695" s="68" t="s">
        <v>28</v>
      </c>
      <c r="I695" s="68">
        <v>0</v>
      </c>
      <c r="J695" s="68">
        <v>0</v>
      </c>
      <c r="K695" s="68" t="s">
        <v>3028</v>
      </c>
      <c r="L695" s="68" t="s">
        <v>3030</v>
      </c>
      <c r="M695" s="68" t="s">
        <v>5341</v>
      </c>
      <c r="N695" s="68" t="s">
        <v>3032</v>
      </c>
      <c r="O695" s="68" t="s">
        <v>3031</v>
      </c>
      <c r="P695" s="68" t="s">
        <v>3029</v>
      </c>
      <c r="Q695" s="68">
        <v>0</v>
      </c>
      <c r="R695" s="68">
        <v>91001</v>
      </c>
      <c r="S695" s="68" t="s">
        <v>2517</v>
      </c>
      <c r="T695" s="188">
        <v>38618</v>
      </c>
      <c r="U695" s="175">
        <v>7194</v>
      </c>
      <c r="V695" s="186">
        <v>21714125</v>
      </c>
      <c r="W695" s="186">
        <v>115018716</v>
      </c>
      <c r="X695" s="187">
        <v>44469</v>
      </c>
      <c r="Y695" s="80" t="s">
        <v>6489</v>
      </c>
      <c r="Z695" s="80" t="s">
        <v>6490</v>
      </c>
      <c r="AA695" s="175" t="s">
        <v>6665</v>
      </c>
    </row>
    <row r="696" spans="2:27" ht="15.75" customHeight="1" x14ac:dyDescent="0.2">
      <c r="B696" s="68" t="s">
        <v>3105</v>
      </c>
      <c r="C696" s="68">
        <v>690726009</v>
      </c>
      <c r="D696" s="68" t="s">
        <v>2469</v>
      </c>
      <c r="E696" s="68" t="s">
        <v>2484</v>
      </c>
      <c r="F696" s="68" t="s">
        <v>26</v>
      </c>
      <c r="G696" s="68" t="s">
        <v>2485</v>
      </c>
      <c r="H696" s="68" t="s">
        <v>28</v>
      </c>
      <c r="I696" s="68">
        <v>0</v>
      </c>
      <c r="J696" s="68">
        <v>0</v>
      </c>
      <c r="K696" s="68" t="s">
        <v>8447</v>
      </c>
      <c r="L696" s="68" t="s">
        <v>3106</v>
      </c>
      <c r="M696" s="68" t="s">
        <v>47</v>
      </c>
      <c r="N696" s="68" t="s">
        <v>3107</v>
      </c>
      <c r="O696" s="68" t="s">
        <v>8448</v>
      </c>
      <c r="P696" s="68" t="s">
        <v>8449</v>
      </c>
      <c r="Q696" s="68">
        <v>0</v>
      </c>
      <c r="R696" s="68">
        <v>91001</v>
      </c>
      <c r="S696" s="68" t="s">
        <v>2553</v>
      </c>
      <c r="T696" s="188">
        <v>38624</v>
      </c>
      <c r="U696" s="175">
        <v>7195</v>
      </c>
      <c r="V696" s="186">
        <v>19343280</v>
      </c>
      <c r="W696" s="186">
        <v>116024820</v>
      </c>
      <c r="X696" s="187">
        <v>44469</v>
      </c>
      <c r="Y696" s="80" t="s">
        <v>6489</v>
      </c>
      <c r="Z696" s="80" t="s">
        <v>6490</v>
      </c>
      <c r="AA696" s="175" t="s">
        <v>6554</v>
      </c>
    </row>
    <row r="697" spans="2:27" ht="15.75" customHeight="1" x14ac:dyDescent="0.2">
      <c r="B697" s="68" t="s">
        <v>2865</v>
      </c>
      <c r="C697" s="68">
        <v>690720000</v>
      </c>
      <c r="D697" s="68" t="s">
        <v>2469</v>
      </c>
      <c r="E697" s="68" t="s">
        <v>2484</v>
      </c>
      <c r="F697" s="68" t="s">
        <v>26</v>
      </c>
      <c r="G697" s="68" t="s">
        <v>2485</v>
      </c>
      <c r="H697" s="68" t="s">
        <v>28</v>
      </c>
      <c r="I697" s="68">
        <v>0</v>
      </c>
      <c r="J697" s="68">
        <v>0</v>
      </c>
      <c r="K697" s="68" t="s">
        <v>2866</v>
      </c>
      <c r="L697" s="68" t="s">
        <v>2867</v>
      </c>
      <c r="M697" s="68" t="s">
        <v>47</v>
      </c>
      <c r="N697" s="68" t="s">
        <v>2868</v>
      </c>
      <c r="O697" s="68" t="s">
        <v>5474</v>
      </c>
      <c r="P697" s="68" t="s">
        <v>5473</v>
      </c>
      <c r="Q697" s="68">
        <v>0</v>
      </c>
      <c r="R697" s="68">
        <v>91001</v>
      </c>
      <c r="S697" s="68" t="s">
        <v>2488</v>
      </c>
      <c r="T697" s="188">
        <v>38624</v>
      </c>
      <c r="U697" s="175">
        <v>7196</v>
      </c>
      <c r="V697" s="186">
        <v>0</v>
      </c>
      <c r="W697" s="186">
        <v>40211009</v>
      </c>
      <c r="X697" s="187">
        <v>44469</v>
      </c>
      <c r="Y697" s="80" t="s">
        <v>6489</v>
      </c>
      <c r="Z697" s="80" t="s">
        <v>6490</v>
      </c>
      <c r="AA697" s="175" t="s">
        <v>6551</v>
      </c>
    </row>
    <row r="698" spans="2:27" ht="15.75" customHeight="1" x14ac:dyDescent="0.2">
      <c r="B698" s="68" t="s">
        <v>3344</v>
      </c>
      <c r="C698" s="68">
        <v>690414007</v>
      </c>
      <c r="D698" s="68" t="s">
        <v>2469</v>
      </c>
      <c r="E698" s="68" t="s">
        <v>2484</v>
      </c>
      <c r="F698" s="68" t="s">
        <v>26</v>
      </c>
      <c r="G698" s="68" t="s">
        <v>2485</v>
      </c>
      <c r="H698" s="68">
        <v>0</v>
      </c>
      <c r="I698" s="68">
        <v>0</v>
      </c>
      <c r="J698" s="68">
        <v>0</v>
      </c>
      <c r="K698" s="68" t="s">
        <v>3345</v>
      </c>
      <c r="L698" s="68" t="s">
        <v>3347</v>
      </c>
      <c r="M698" s="68" t="s">
        <v>5343</v>
      </c>
      <c r="N698" s="68" t="s">
        <v>3349</v>
      </c>
      <c r="O698" s="68" t="s">
        <v>3348</v>
      </c>
      <c r="P698" s="68" t="s">
        <v>3346</v>
      </c>
      <c r="Q698" s="68">
        <v>0</v>
      </c>
      <c r="R698" s="68">
        <v>91001</v>
      </c>
      <c r="S698" s="68" t="s">
        <v>2488</v>
      </c>
      <c r="T698" s="188">
        <v>38624</v>
      </c>
      <c r="U698" s="175">
        <v>7197</v>
      </c>
      <c r="V698" s="186">
        <v>4730622</v>
      </c>
      <c r="W698" s="186">
        <v>37982175</v>
      </c>
      <c r="X698" s="187">
        <v>44469</v>
      </c>
      <c r="Y698" s="80" t="s">
        <v>6489</v>
      </c>
      <c r="Z698" s="80" t="s">
        <v>6490</v>
      </c>
      <c r="AA698" s="175" t="s">
        <v>6611</v>
      </c>
    </row>
    <row r="699" spans="2:27" ht="15.75" customHeight="1" x14ac:dyDescent="0.2">
      <c r="B699" s="68" t="s">
        <v>2526</v>
      </c>
      <c r="C699" s="68">
        <v>690725002</v>
      </c>
      <c r="D699" s="68" t="s">
        <v>2469</v>
      </c>
      <c r="E699" s="68" t="s">
        <v>2484</v>
      </c>
      <c r="F699" s="68" t="s">
        <v>26</v>
      </c>
      <c r="G699" s="68" t="s">
        <v>2485</v>
      </c>
      <c r="H699" s="68" t="s">
        <v>28</v>
      </c>
      <c r="I699" s="68">
        <v>0</v>
      </c>
      <c r="J699" s="68">
        <v>0</v>
      </c>
      <c r="K699" s="68" t="s">
        <v>2527</v>
      </c>
      <c r="L699" s="68" t="s">
        <v>2528</v>
      </c>
      <c r="M699" s="68" t="s">
        <v>47</v>
      </c>
      <c r="N699" s="68" t="s">
        <v>2530</v>
      </c>
      <c r="O699" s="68" t="s">
        <v>2529</v>
      </c>
      <c r="P699" s="68">
        <v>0</v>
      </c>
      <c r="Q699" s="68">
        <v>0</v>
      </c>
      <c r="R699" s="68">
        <v>91001</v>
      </c>
      <c r="S699" s="68" t="s">
        <v>2500</v>
      </c>
      <c r="T699" s="188">
        <v>38624</v>
      </c>
      <c r="U699" s="175">
        <v>7198</v>
      </c>
      <c r="V699" s="186">
        <v>8461020</v>
      </c>
      <c r="W699" s="186">
        <v>42803100</v>
      </c>
      <c r="X699" s="187">
        <v>44469</v>
      </c>
      <c r="Y699" s="80" t="s">
        <v>6489</v>
      </c>
      <c r="Z699" s="80" t="s">
        <v>6490</v>
      </c>
      <c r="AA699" s="175" t="s">
        <v>6504</v>
      </c>
    </row>
    <row r="700" spans="2:27" ht="15.75" customHeight="1" x14ac:dyDescent="0.2">
      <c r="B700" s="68" t="s">
        <v>2754</v>
      </c>
      <c r="C700" s="68">
        <v>692553004</v>
      </c>
      <c r="D700" s="68" t="s">
        <v>2469</v>
      </c>
      <c r="E700" s="68" t="s">
        <v>2484</v>
      </c>
      <c r="F700" s="68" t="s">
        <v>26</v>
      </c>
      <c r="G700" s="68" t="s">
        <v>2485</v>
      </c>
      <c r="H700" s="68" t="s">
        <v>28</v>
      </c>
      <c r="I700" s="68">
        <v>0</v>
      </c>
      <c r="J700" s="68">
        <v>0</v>
      </c>
      <c r="K700" s="68" t="s">
        <v>8367</v>
      </c>
      <c r="L700" s="68" t="s">
        <v>2755</v>
      </c>
      <c r="M700" s="68" t="s">
        <v>47</v>
      </c>
      <c r="N700" s="68" t="s">
        <v>2756</v>
      </c>
      <c r="O700" s="68" t="s">
        <v>8368</v>
      </c>
      <c r="P700" s="68" t="s">
        <v>8369</v>
      </c>
      <c r="Q700" s="68">
        <v>0</v>
      </c>
      <c r="R700" s="68">
        <v>91001</v>
      </c>
      <c r="S700" s="68" t="s">
        <v>2488</v>
      </c>
      <c r="T700" s="188">
        <v>38624</v>
      </c>
      <c r="U700" s="175">
        <v>7200</v>
      </c>
      <c r="V700" s="186">
        <v>0</v>
      </c>
      <c r="W700" s="186">
        <v>77842048</v>
      </c>
      <c r="X700" s="187">
        <v>44469</v>
      </c>
      <c r="Y700" s="80" t="s">
        <v>6489</v>
      </c>
      <c r="Z700" s="80" t="s">
        <v>6490</v>
      </c>
      <c r="AA700" s="175" t="s">
        <v>6556</v>
      </c>
    </row>
    <row r="701" spans="2:27" ht="15.75" customHeight="1" x14ac:dyDescent="0.2">
      <c r="B701" s="68" t="s">
        <v>3243</v>
      </c>
      <c r="C701" s="68">
        <v>692105001</v>
      </c>
      <c r="D701" s="68" t="s">
        <v>2469</v>
      </c>
      <c r="E701" s="68" t="s">
        <v>2484</v>
      </c>
      <c r="F701" s="68" t="s">
        <v>26</v>
      </c>
      <c r="G701" s="68" t="s">
        <v>2485</v>
      </c>
      <c r="H701" s="68" t="s">
        <v>28</v>
      </c>
      <c r="I701" s="68">
        <v>0</v>
      </c>
      <c r="J701" s="68">
        <v>0</v>
      </c>
      <c r="K701" s="68" t="s">
        <v>7340</v>
      </c>
      <c r="L701" s="68" t="s">
        <v>3244</v>
      </c>
      <c r="M701" s="68" t="s">
        <v>5340</v>
      </c>
      <c r="N701" s="68" t="s">
        <v>3245</v>
      </c>
      <c r="O701" s="68" t="s">
        <v>5534</v>
      </c>
      <c r="P701" s="68" t="s">
        <v>5533</v>
      </c>
      <c r="Q701" s="68">
        <v>0</v>
      </c>
      <c r="R701" s="68">
        <v>91001</v>
      </c>
      <c r="S701" s="68" t="s">
        <v>2488</v>
      </c>
      <c r="T701" s="188">
        <v>38624</v>
      </c>
      <c r="U701" s="175">
        <v>7201</v>
      </c>
      <c r="V701" s="186">
        <v>5709371</v>
      </c>
      <c r="W701" s="186">
        <v>51384339</v>
      </c>
      <c r="X701" s="187">
        <v>44469</v>
      </c>
      <c r="Y701" s="80" t="s">
        <v>6489</v>
      </c>
      <c r="Z701" s="80" t="s">
        <v>6490</v>
      </c>
      <c r="AA701" s="175" t="s">
        <v>6666</v>
      </c>
    </row>
    <row r="702" spans="2:27" ht="15.75" customHeight="1" x14ac:dyDescent="0.2">
      <c r="B702" s="68" t="s">
        <v>2564</v>
      </c>
      <c r="C702" s="68">
        <v>690728001</v>
      </c>
      <c r="D702" s="68" t="s">
        <v>2469</v>
      </c>
      <c r="E702" s="68" t="s">
        <v>2484</v>
      </c>
      <c r="F702" s="68" t="s">
        <v>26</v>
      </c>
      <c r="G702" s="68" t="s">
        <v>2485</v>
      </c>
      <c r="H702" s="68" t="s">
        <v>28</v>
      </c>
      <c r="I702" s="68">
        <v>0</v>
      </c>
      <c r="J702" s="68">
        <v>0</v>
      </c>
      <c r="K702" s="68" t="s">
        <v>2565</v>
      </c>
      <c r="L702" s="68" t="s">
        <v>2566</v>
      </c>
      <c r="M702" s="68" t="s">
        <v>47</v>
      </c>
      <c r="N702" s="68" t="s">
        <v>2568</v>
      </c>
      <c r="O702" s="68" t="s">
        <v>2567</v>
      </c>
      <c r="P702" s="68">
        <v>0</v>
      </c>
      <c r="Q702" s="68">
        <v>0</v>
      </c>
      <c r="R702" s="68">
        <v>91001</v>
      </c>
      <c r="S702" s="68" t="s">
        <v>2488</v>
      </c>
      <c r="T702" s="188">
        <v>38624</v>
      </c>
      <c r="U702" s="175">
        <v>7202</v>
      </c>
      <c r="V702" s="186">
        <v>5008220</v>
      </c>
      <c r="W702" s="186">
        <v>40211009</v>
      </c>
      <c r="X702" s="187">
        <v>44469</v>
      </c>
      <c r="Y702" s="80" t="s">
        <v>6489</v>
      </c>
      <c r="Z702" s="80" t="s">
        <v>6490</v>
      </c>
      <c r="AA702" s="175" t="s">
        <v>6578</v>
      </c>
    </row>
    <row r="703" spans="2:27" ht="15.75" customHeight="1" x14ac:dyDescent="0.2">
      <c r="B703" s="68" t="s">
        <v>3395</v>
      </c>
      <c r="C703" s="68">
        <v>690708000</v>
      </c>
      <c r="D703" s="68" t="s">
        <v>2469</v>
      </c>
      <c r="E703" s="68" t="s">
        <v>2495</v>
      </c>
      <c r="F703" s="68" t="s">
        <v>1476</v>
      </c>
      <c r="G703" s="68" t="s">
        <v>3129</v>
      </c>
      <c r="H703" s="68" t="s">
        <v>28</v>
      </c>
      <c r="I703" s="68">
        <v>0</v>
      </c>
      <c r="J703" s="68">
        <v>0</v>
      </c>
      <c r="K703" s="68" t="s">
        <v>3396</v>
      </c>
      <c r="L703" s="68" t="s">
        <v>3397</v>
      </c>
      <c r="M703" s="68" t="s">
        <v>47</v>
      </c>
      <c r="N703" s="68" t="s">
        <v>3398</v>
      </c>
      <c r="O703" s="68" t="s">
        <v>5523</v>
      </c>
      <c r="P703" s="68" t="s">
        <v>5524</v>
      </c>
      <c r="Q703" s="68">
        <v>0</v>
      </c>
      <c r="R703" s="68">
        <v>91001</v>
      </c>
      <c r="S703" s="68" t="s">
        <v>2517</v>
      </c>
      <c r="T703" s="188">
        <v>38628</v>
      </c>
      <c r="U703" s="175">
        <v>7203</v>
      </c>
      <c r="V703" s="186">
        <v>6439140</v>
      </c>
      <c r="W703" s="186">
        <v>51720834</v>
      </c>
      <c r="X703" s="187">
        <v>44469</v>
      </c>
      <c r="Y703" s="80" t="s">
        <v>6489</v>
      </c>
      <c r="Z703" s="80" t="s">
        <v>6490</v>
      </c>
      <c r="AA703" s="175" t="s">
        <v>6606</v>
      </c>
    </row>
    <row r="704" spans="2:27" ht="15.75" customHeight="1" x14ac:dyDescent="0.2">
      <c r="B704" s="68" t="s">
        <v>3449</v>
      </c>
      <c r="C704" s="68">
        <v>690718006</v>
      </c>
      <c r="D704" s="68" t="s">
        <v>2469</v>
      </c>
      <c r="E704" s="68" t="s">
        <v>2484</v>
      </c>
      <c r="F704" s="68" t="s">
        <v>26</v>
      </c>
      <c r="G704" s="68" t="s">
        <v>2485</v>
      </c>
      <c r="H704" s="68" t="s">
        <v>28</v>
      </c>
      <c r="I704" s="68">
        <v>0</v>
      </c>
      <c r="J704" s="68">
        <v>0</v>
      </c>
      <c r="K704" s="68" t="s">
        <v>3450</v>
      </c>
      <c r="L704" s="68" t="s">
        <v>3451</v>
      </c>
      <c r="M704" s="68" t="s">
        <v>47</v>
      </c>
      <c r="N704" s="68" t="s">
        <v>913</v>
      </c>
      <c r="O704" s="68" t="s">
        <v>5521</v>
      </c>
      <c r="P704" s="68" t="s">
        <v>5522</v>
      </c>
      <c r="Q704" s="68">
        <v>0</v>
      </c>
      <c r="R704" s="68">
        <v>91001</v>
      </c>
      <c r="S704" s="68" t="s">
        <v>2517</v>
      </c>
      <c r="T704" s="188">
        <v>38628</v>
      </c>
      <c r="U704" s="175">
        <v>7204</v>
      </c>
      <c r="V704" s="186">
        <v>12878280</v>
      </c>
      <c r="W704" s="186">
        <v>57952260</v>
      </c>
      <c r="X704" s="187">
        <v>44469</v>
      </c>
      <c r="Y704" s="80" t="s">
        <v>6489</v>
      </c>
      <c r="Z704" s="80" t="s">
        <v>6490</v>
      </c>
      <c r="AA704" s="175" t="s">
        <v>6544</v>
      </c>
    </row>
    <row r="705" spans="2:27" ht="15.75" customHeight="1" x14ac:dyDescent="0.2">
      <c r="B705" s="68" t="s">
        <v>8516</v>
      </c>
      <c r="C705" s="68" t="s">
        <v>6457</v>
      </c>
      <c r="D705" s="68" t="s">
        <v>2469</v>
      </c>
      <c r="E705" s="68" t="s">
        <v>2484</v>
      </c>
      <c r="F705" s="68" t="s">
        <v>26</v>
      </c>
      <c r="G705" s="68" t="s">
        <v>2485</v>
      </c>
      <c r="H705" s="68" t="s">
        <v>28</v>
      </c>
      <c r="I705" s="68">
        <v>0</v>
      </c>
      <c r="J705" s="68">
        <v>0</v>
      </c>
      <c r="K705" s="68" t="s">
        <v>3388</v>
      </c>
      <c r="L705" s="68" t="s">
        <v>3389</v>
      </c>
      <c r="M705" s="68" t="s">
        <v>47</v>
      </c>
      <c r="N705" s="68" t="s">
        <v>2158</v>
      </c>
      <c r="O705" s="68">
        <v>226784305</v>
      </c>
      <c r="P705" s="68" t="s">
        <v>5429</v>
      </c>
      <c r="Q705" s="68">
        <v>0</v>
      </c>
      <c r="R705" s="68">
        <v>91001</v>
      </c>
      <c r="S705" s="68" t="s">
        <v>2818</v>
      </c>
      <c r="T705" s="188">
        <v>38628</v>
      </c>
      <c r="U705" s="175">
        <v>7205</v>
      </c>
      <c r="V705" s="186">
        <v>0</v>
      </c>
      <c r="W705" s="186">
        <v>22894720</v>
      </c>
      <c r="X705" s="187">
        <v>44469</v>
      </c>
      <c r="Y705" s="80" t="s">
        <v>6489</v>
      </c>
      <c r="Z705" s="80" t="s">
        <v>6490</v>
      </c>
      <c r="AA705" s="175" t="s">
        <v>6613</v>
      </c>
    </row>
    <row r="706" spans="2:27" ht="15.75" customHeight="1" x14ac:dyDescent="0.2">
      <c r="B706" s="68" t="s">
        <v>3295</v>
      </c>
      <c r="C706" s="68">
        <v>692548000</v>
      </c>
      <c r="D706" s="68" t="s">
        <v>2469</v>
      </c>
      <c r="E706" s="68" t="s">
        <v>2495</v>
      </c>
      <c r="F706" s="68" t="s">
        <v>1476</v>
      </c>
      <c r="G706" s="68" t="s">
        <v>3137</v>
      </c>
      <c r="H706" s="68" t="s">
        <v>28</v>
      </c>
      <c r="I706" s="68">
        <v>0</v>
      </c>
      <c r="J706" s="68">
        <v>0</v>
      </c>
      <c r="K706" s="68" t="s">
        <v>5482</v>
      </c>
      <c r="L706" s="68" t="s">
        <v>3296</v>
      </c>
      <c r="M706" s="68" t="s">
        <v>47</v>
      </c>
      <c r="N706" s="68" t="s">
        <v>3297</v>
      </c>
      <c r="O706" s="68">
        <v>229457440</v>
      </c>
      <c r="P706" s="68" t="s">
        <v>5481</v>
      </c>
      <c r="Q706" s="68">
        <v>0</v>
      </c>
      <c r="R706" s="68">
        <v>91001</v>
      </c>
      <c r="S706" s="68" t="s">
        <v>2488</v>
      </c>
      <c r="T706" s="188">
        <v>38631</v>
      </c>
      <c r="U706" s="175">
        <v>7206</v>
      </c>
      <c r="V706" s="186">
        <v>21432511</v>
      </c>
      <c r="W706" s="186">
        <v>178509932</v>
      </c>
      <c r="X706" s="187">
        <v>44469</v>
      </c>
      <c r="Y706" s="80" t="s">
        <v>6489</v>
      </c>
      <c r="Z706" s="80" t="s">
        <v>6490</v>
      </c>
      <c r="AA706" s="175" t="s">
        <v>6573</v>
      </c>
    </row>
    <row r="707" spans="2:27" ht="15.75" customHeight="1" x14ac:dyDescent="0.2">
      <c r="B707" s="68" t="s">
        <v>3374</v>
      </c>
      <c r="C707" s="68">
        <v>690506009</v>
      </c>
      <c r="D707" s="68" t="s">
        <v>2469</v>
      </c>
      <c r="E707" s="68" t="s">
        <v>2495</v>
      </c>
      <c r="F707" s="68" t="s">
        <v>1476</v>
      </c>
      <c r="G707" s="68" t="s">
        <v>3129</v>
      </c>
      <c r="H707" s="68" t="s">
        <v>28</v>
      </c>
      <c r="I707" s="68">
        <v>0</v>
      </c>
      <c r="J707" s="68">
        <v>0</v>
      </c>
      <c r="K707" s="68" t="s">
        <v>8510</v>
      </c>
      <c r="L707" s="68" t="s">
        <v>8511</v>
      </c>
      <c r="M707" s="68" t="s">
        <v>544</v>
      </c>
      <c r="N707" s="68" t="s">
        <v>1394</v>
      </c>
      <c r="O707" s="68" t="s">
        <v>3375</v>
      </c>
      <c r="P707" s="68" t="s">
        <v>8512</v>
      </c>
      <c r="Q707" s="68">
        <v>0</v>
      </c>
      <c r="R707" s="68">
        <v>91001</v>
      </c>
      <c r="S707" s="68" t="s">
        <v>535</v>
      </c>
      <c r="T707" s="188">
        <v>38631</v>
      </c>
      <c r="U707" s="175">
        <v>7207</v>
      </c>
      <c r="V707" s="186">
        <v>6439140</v>
      </c>
      <c r="W707" s="186">
        <v>51699870</v>
      </c>
      <c r="X707" s="187">
        <v>44469</v>
      </c>
      <c r="Y707" s="80" t="s">
        <v>6489</v>
      </c>
      <c r="Z707" s="80" t="s">
        <v>6490</v>
      </c>
      <c r="AA707" s="175" t="s">
        <v>6497</v>
      </c>
    </row>
    <row r="708" spans="2:27" ht="15.75" customHeight="1" x14ac:dyDescent="0.2">
      <c r="B708" s="68" t="s">
        <v>2836</v>
      </c>
      <c r="C708" s="68">
        <v>692554000</v>
      </c>
      <c r="D708" s="68" t="s">
        <v>2469</v>
      </c>
      <c r="E708" s="68" t="s">
        <v>2484</v>
      </c>
      <c r="F708" s="68" t="s">
        <v>26</v>
      </c>
      <c r="G708" s="68" t="s">
        <v>2576</v>
      </c>
      <c r="H708" s="68" t="s">
        <v>28</v>
      </c>
      <c r="I708" s="68">
        <v>0</v>
      </c>
      <c r="J708" s="68">
        <v>0</v>
      </c>
      <c r="K708" s="68" t="s">
        <v>2837</v>
      </c>
      <c r="L708" s="68" t="s">
        <v>2838</v>
      </c>
      <c r="M708" s="68" t="s">
        <v>47</v>
      </c>
      <c r="N708" s="68" t="s">
        <v>1627</v>
      </c>
      <c r="O708" s="68" t="s">
        <v>2839</v>
      </c>
      <c r="P708" s="68" t="s">
        <v>5487</v>
      </c>
      <c r="Q708" s="68">
        <v>0</v>
      </c>
      <c r="R708" s="68">
        <v>91001</v>
      </c>
      <c r="S708" s="68" t="s">
        <v>2840</v>
      </c>
      <c r="T708" s="188">
        <v>38649</v>
      </c>
      <c r="U708" s="175">
        <v>7208</v>
      </c>
      <c r="V708" s="186">
        <v>8013152</v>
      </c>
      <c r="W708" s="186">
        <v>32168807</v>
      </c>
      <c r="X708" s="187">
        <v>44469</v>
      </c>
      <c r="Y708" s="80" t="s">
        <v>6489</v>
      </c>
      <c r="Z708" s="80" t="s">
        <v>6490</v>
      </c>
      <c r="AA708" s="175" t="s">
        <v>6612</v>
      </c>
    </row>
    <row r="709" spans="2:27" ht="15.75" customHeight="1" x14ac:dyDescent="0.2">
      <c r="B709" s="68" t="s">
        <v>3186</v>
      </c>
      <c r="C709" s="68">
        <v>830175008</v>
      </c>
      <c r="D709" s="68" t="s">
        <v>2469</v>
      </c>
      <c r="E709" s="68" t="s">
        <v>546</v>
      </c>
      <c r="F709" s="68" t="s">
        <v>26</v>
      </c>
      <c r="G709" s="68" t="s">
        <v>547</v>
      </c>
      <c r="H709" s="68" t="s">
        <v>28</v>
      </c>
      <c r="I709" s="68">
        <v>0</v>
      </c>
      <c r="J709" s="68">
        <v>0</v>
      </c>
      <c r="K709" s="68" t="s">
        <v>3187</v>
      </c>
      <c r="L709" s="68" t="s">
        <v>3188</v>
      </c>
      <c r="M709" s="68" t="s">
        <v>533</v>
      </c>
      <c r="N709" s="68" t="s">
        <v>2823</v>
      </c>
      <c r="O709" s="68" t="s">
        <v>3189</v>
      </c>
      <c r="P709" s="68">
        <v>0</v>
      </c>
      <c r="Q709" s="68">
        <v>0</v>
      </c>
      <c r="R709" s="68">
        <v>91001</v>
      </c>
      <c r="S709" s="68" t="s">
        <v>2488</v>
      </c>
      <c r="T709" s="188">
        <v>38649</v>
      </c>
      <c r="U709" s="175">
        <v>7209</v>
      </c>
      <c r="V709" s="186">
        <v>4945260</v>
      </c>
      <c r="W709" s="186">
        <v>4945260</v>
      </c>
      <c r="X709" s="187">
        <v>44469</v>
      </c>
      <c r="Y709" s="80" t="s">
        <v>6489</v>
      </c>
      <c r="Z709" s="80" t="s">
        <v>6490</v>
      </c>
      <c r="AA709" s="175" t="s">
        <v>6618</v>
      </c>
    </row>
    <row r="710" spans="2:27" ht="15.75" customHeight="1" x14ac:dyDescent="0.2">
      <c r="B710" s="68" t="s">
        <v>3186</v>
      </c>
      <c r="C710" s="68">
        <v>830175008</v>
      </c>
      <c r="D710" s="68" t="s">
        <v>2469</v>
      </c>
      <c r="E710" s="68" t="s">
        <v>546</v>
      </c>
      <c r="F710" s="68" t="s">
        <v>26</v>
      </c>
      <c r="G710" s="68" t="s">
        <v>547</v>
      </c>
      <c r="H710" s="68" t="s">
        <v>28</v>
      </c>
      <c r="I710" s="68">
        <v>0</v>
      </c>
      <c r="J710" s="68">
        <v>0</v>
      </c>
      <c r="K710" s="68" t="s">
        <v>3187</v>
      </c>
      <c r="L710" s="68" t="s">
        <v>3188</v>
      </c>
      <c r="M710" s="68" t="s">
        <v>533</v>
      </c>
      <c r="N710" s="68" t="s">
        <v>2823</v>
      </c>
      <c r="O710" s="68" t="s">
        <v>3189</v>
      </c>
      <c r="P710" s="68">
        <v>0</v>
      </c>
      <c r="Q710" s="68">
        <v>0</v>
      </c>
      <c r="R710" s="68">
        <v>91001</v>
      </c>
      <c r="S710" s="68" t="s">
        <v>2488</v>
      </c>
      <c r="T710" s="188">
        <v>38649</v>
      </c>
      <c r="U710" s="175">
        <v>7209</v>
      </c>
      <c r="V710" s="186">
        <v>1397132</v>
      </c>
      <c r="W710" s="186">
        <v>26266856</v>
      </c>
      <c r="X710" s="187">
        <v>44469</v>
      </c>
      <c r="Y710" s="80" t="s">
        <v>6489</v>
      </c>
      <c r="Z710" s="80" t="s">
        <v>6490</v>
      </c>
      <c r="AA710" s="175" t="s">
        <v>6513</v>
      </c>
    </row>
    <row r="711" spans="2:27" ht="15.75" customHeight="1" x14ac:dyDescent="0.2">
      <c r="B711" s="68" t="s">
        <v>3403</v>
      </c>
      <c r="C711" s="68">
        <v>690731002</v>
      </c>
      <c r="D711" s="68" t="s">
        <v>2469</v>
      </c>
      <c r="E711" s="68" t="s">
        <v>546</v>
      </c>
      <c r="F711" s="68" t="s">
        <v>26</v>
      </c>
      <c r="G711" s="68" t="s">
        <v>547</v>
      </c>
      <c r="H711" s="68" t="s">
        <v>3012</v>
      </c>
      <c r="I711" s="68">
        <v>0</v>
      </c>
      <c r="J711" s="68">
        <v>0</v>
      </c>
      <c r="K711" s="68" t="s">
        <v>8521</v>
      </c>
      <c r="L711" s="68" t="s">
        <v>3404</v>
      </c>
      <c r="M711" s="68" t="s">
        <v>47</v>
      </c>
      <c r="N711" s="68" t="s">
        <v>5525</v>
      </c>
      <c r="O711" s="68" t="s">
        <v>5526</v>
      </c>
      <c r="P711" s="68" t="s">
        <v>8522</v>
      </c>
      <c r="Q711" s="68">
        <v>0</v>
      </c>
      <c r="R711" s="68">
        <v>91001</v>
      </c>
      <c r="S711" s="68" t="s">
        <v>2488</v>
      </c>
      <c r="T711" s="188">
        <v>38656</v>
      </c>
      <c r="U711" s="175">
        <v>7211</v>
      </c>
      <c r="V711" s="186">
        <v>2861840</v>
      </c>
      <c r="W711" s="186">
        <v>25756560</v>
      </c>
      <c r="X711" s="187">
        <v>44469</v>
      </c>
      <c r="Y711" s="80" t="s">
        <v>6489</v>
      </c>
      <c r="Z711" s="80" t="s">
        <v>6490</v>
      </c>
      <c r="AA711" s="175" t="s">
        <v>6667</v>
      </c>
    </row>
    <row r="712" spans="2:27" ht="15.75" customHeight="1" x14ac:dyDescent="0.2">
      <c r="B712" s="68" t="s">
        <v>3041</v>
      </c>
      <c r="C712" s="68">
        <v>690408007</v>
      </c>
      <c r="D712" s="68" t="s">
        <v>2469</v>
      </c>
      <c r="E712" s="68" t="s">
        <v>546</v>
      </c>
      <c r="F712" s="68" t="s">
        <v>26</v>
      </c>
      <c r="G712" s="68" t="s">
        <v>547</v>
      </c>
      <c r="H712" s="68" t="s">
        <v>28</v>
      </c>
      <c r="I712" s="68">
        <v>0</v>
      </c>
      <c r="J712" s="68">
        <v>0</v>
      </c>
      <c r="K712" s="68" t="s">
        <v>8433</v>
      </c>
      <c r="L712" s="68" t="s">
        <v>3042</v>
      </c>
      <c r="M712" s="68" t="s">
        <v>5343</v>
      </c>
      <c r="N712" s="68" t="s">
        <v>3043</v>
      </c>
      <c r="O712" s="68" t="s">
        <v>8434</v>
      </c>
      <c r="P712" s="68" t="s">
        <v>8435</v>
      </c>
      <c r="Q712" s="68">
        <v>0</v>
      </c>
      <c r="R712" s="68">
        <v>91001</v>
      </c>
      <c r="S712" s="68" t="s">
        <v>2488</v>
      </c>
      <c r="T712" s="188">
        <v>38658</v>
      </c>
      <c r="U712" s="175">
        <v>7212</v>
      </c>
      <c r="V712" s="186">
        <v>10479300</v>
      </c>
      <c r="W712" s="186">
        <v>91135322</v>
      </c>
      <c r="X712" s="187">
        <v>44469</v>
      </c>
      <c r="Y712" s="80" t="s">
        <v>6489</v>
      </c>
      <c r="Z712" s="80" t="s">
        <v>6490</v>
      </c>
      <c r="AA712" s="175" t="s">
        <v>6668</v>
      </c>
    </row>
    <row r="713" spans="2:27" ht="15.75" customHeight="1" x14ac:dyDescent="0.2">
      <c r="B713" s="68" t="s">
        <v>2794</v>
      </c>
      <c r="C713" s="68">
        <v>692207009</v>
      </c>
      <c r="D713" s="68" t="s">
        <v>2469</v>
      </c>
      <c r="E713" s="68" t="s">
        <v>546</v>
      </c>
      <c r="F713" s="68" t="s">
        <v>26</v>
      </c>
      <c r="G713" s="68" t="s">
        <v>2576</v>
      </c>
      <c r="H713" s="68" t="s">
        <v>28</v>
      </c>
      <c r="I713" s="68">
        <v>0</v>
      </c>
      <c r="J713" s="68">
        <v>0</v>
      </c>
      <c r="K713" s="68" t="s">
        <v>2795</v>
      </c>
      <c r="L713" s="68" t="s">
        <v>2796</v>
      </c>
      <c r="M713" s="68" t="s">
        <v>5340</v>
      </c>
      <c r="N713" s="68" t="s">
        <v>2797</v>
      </c>
      <c r="O713" s="68">
        <v>0</v>
      </c>
      <c r="P713" s="68">
        <v>0</v>
      </c>
      <c r="Q713" s="68">
        <v>0</v>
      </c>
      <c r="R713" s="68">
        <v>91001</v>
      </c>
      <c r="S713" s="68" t="s">
        <v>2488</v>
      </c>
      <c r="T713" s="188">
        <v>38663</v>
      </c>
      <c r="U713" s="175">
        <v>7215</v>
      </c>
      <c r="V713" s="186">
        <v>4078121</v>
      </c>
      <c r="W713" s="186">
        <v>32743249</v>
      </c>
      <c r="X713" s="187">
        <v>44469</v>
      </c>
      <c r="Y713" s="80" t="s">
        <v>6489</v>
      </c>
      <c r="Z713" s="80" t="s">
        <v>6490</v>
      </c>
      <c r="AA713" s="175" t="s">
        <v>6669</v>
      </c>
    </row>
    <row r="714" spans="2:27" ht="15.75" customHeight="1" x14ac:dyDescent="0.2">
      <c r="B714" s="68" t="s">
        <v>3151</v>
      </c>
      <c r="C714" s="68">
        <v>690104008</v>
      </c>
      <c r="D714" s="68" t="s">
        <v>2469</v>
      </c>
      <c r="E714" s="68" t="s">
        <v>546</v>
      </c>
      <c r="F714" s="68" t="s">
        <v>26</v>
      </c>
      <c r="G714" s="68" t="s">
        <v>547</v>
      </c>
      <c r="H714" s="68" t="s">
        <v>28</v>
      </c>
      <c r="I714" s="68">
        <v>0</v>
      </c>
      <c r="J714" s="68">
        <v>0</v>
      </c>
      <c r="K714" s="68" t="s">
        <v>3152</v>
      </c>
      <c r="L714" s="68" t="s">
        <v>3154</v>
      </c>
      <c r="M714" s="68" t="s">
        <v>533</v>
      </c>
      <c r="N714" s="68" t="s">
        <v>3156</v>
      </c>
      <c r="O714" s="68" t="s">
        <v>3155</v>
      </c>
      <c r="P714" s="68" t="s">
        <v>3153</v>
      </c>
      <c r="Q714" s="68">
        <v>0</v>
      </c>
      <c r="R714" s="68">
        <v>91001</v>
      </c>
      <c r="S714" s="68" t="s">
        <v>3157</v>
      </c>
      <c r="T714" s="188">
        <v>38673</v>
      </c>
      <c r="U714" s="175">
        <v>7217</v>
      </c>
      <c r="V714" s="186">
        <v>3663155</v>
      </c>
      <c r="W714" s="186">
        <v>29411479</v>
      </c>
      <c r="X714" s="187">
        <v>44469</v>
      </c>
      <c r="Y714" s="80" t="s">
        <v>6489</v>
      </c>
      <c r="Z714" s="80" t="s">
        <v>6490</v>
      </c>
      <c r="AA714" s="175" t="s">
        <v>6670</v>
      </c>
    </row>
    <row r="715" spans="2:27" ht="15.75" customHeight="1" x14ac:dyDescent="0.2">
      <c r="B715" s="68" t="s">
        <v>3168</v>
      </c>
      <c r="C715" s="68">
        <v>690722003</v>
      </c>
      <c r="D715" s="68" t="s">
        <v>2469</v>
      </c>
      <c r="E715" s="68" t="s">
        <v>2484</v>
      </c>
      <c r="F715" s="68" t="s">
        <v>26</v>
      </c>
      <c r="G715" s="68" t="s">
        <v>2485</v>
      </c>
      <c r="H715" s="68" t="s">
        <v>28</v>
      </c>
      <c r="I715" s="68">
        <v>0</v>
      </c>
      <c r="J715" s="68">
        <v>0</v>
      </c>
      <c r="K715" s="68" t="s">
        <v>3169</v>
      </c>
      <c r="L715" s="68" t="s">
        <v>3170</v>
      </c>
      <c r="M715" s="68" t="s">
        <v>47</v>
      </c>
      <c r="N715" s="68" t="s">
        <v>3172</v>
      </c>
      <c r="O715" s="68" t="s">
        <v>3171</v>
      </c>
      <c r="P715" s="68">
        <v>0</v>
      </c>
      <c r="Q715" s="68">
        <v>0</v>
      </c>
      <c r="R715" s="68">
        <v>91001</v>
      </c>
      <c r="S715" s="68" t="s">
        <v>2553</v>
      </c>
      <c r="T715" s="188">
        <v>38686</v>
      </c>
      <c r="U715" s="175">
        <v>7219</v>
      </c>
      <c r="V715" s="186">
        <v>0</v>
      </c>
      <c r="W715" s="186">
        <v>40231759</v>
      </c>
      <c r="X715" s="187">
        <v>44469</v>
      </c>
      <c r="Y715" s="80" t="s">
        <v>6489</v>
      </c>
      <c r="Z715" s="80" t="s">
        <v>6490</v>
      </c>
      <c r="AA715" s="175" t="s">
        <v>6671</v>
      </c>
    </row>
    <row r="716" spans="2:27" ht="15.75" customHeight="1" x14ac:dyDescent="0.2">
      <c r="B716" s="68" t="s">
        <v>2873</v>
      </c>
      <c r="C716" s="68">
        <v>690714000</v>
      </c>
      <c r="D716" s="68" t="s">
        <v>2469</v>
      </c>
      <c r="E716" s="68" t="s">
        <v>546</v>
      </c>
      <c r="F716" s="68" t="s">
        <v>26</v>
      </c>
      <c r="G716" s="68" t="s">
        <v>547</v>
      </c>
      <c r="H716" s="68" t="s">
        <v>28</v>
      </c>
      <c r="I716" s="68">
        <v>0</v>
      </c>
      <c r="J716" s="68">
        <v>0</v>
      </c>
      <c r="K716" s="68" t="s">
        <v>8403</v>
      </c>
      <c r="L716" s="68" t="s">
        <v>2874</v>
      </c>
      <c r="M716" s="68" t="s">
        <v>47</v>
      </c>
      <c r="N716" s="68" t="s">
        <v>1158</v>
      </c>
      <c r="O716" s="68" t="s">
        <v>5577</v>
      </c>
      <c r="P716" s="68" t="s">
        <v>5578</v>
      </c>
      <c r="Q716" s="68">
        <v>0</v>
      </c>
      <c r="R716" s="68">
        <v>91001</v>
      </c>
      <c r="S716" s="68" t="s">
        <v>523</v>
      </c>
      <c r="T716" s="188">
        <v>38686</v>
      </c>
      <c r="U716" s="175">
        <v>7220</v>
      </c>
      <c r="V716" s="186">
        <v>0</v>
      </c>
      <c r="W716" s="186">
        <v>37096186</v>
      </c>
      <c r="X716" s="187">
        <v>44469</v>
      </c>
      <c r="Y716" s="80" t="s">
        <v>6489</v>
      </c>
      <c r="Z716" s="80" t="s">
        <v>6490</v>
      </c>
      <c r="AA716" s="175" t="s">
        <v>6584</v>
      </c>
    </row>
    <row r="717" spans="2:27" ht="15.75" customHeight="1" x14ac:dyDescent="0.2">
      <c r="B717" s="68" t="s">
        <v>2746</v>
      </c>
      <c r="C717" s="68" t="s">
        <v>6443</v>
      </c>
      <c r="D717" s="68" t="s">
        <v>2469</v>
      </c>
      <c r="E717" s="68" t="s">
        <v>2484</v>
      </c>
      <c r="F717" s="68" t="s">
        <v>26</v>
      </c>
      <c r="G717" s="68" t="s">
        <v>2485</v>
      </c>
      <c r="H717" s="68" t="s">
        <v>28</v>
      </c>
      <c r="I717" s="68">
        <v>0</v>
      </c>
      <c r="J717" s="68">
        <v>0</v>
      </c>
      <c r="K717" s="68" t="s">
        <v>2747</v>
      </c>
      <c r="L717" s="68" t="s">
        <v>2748</v>
      </c>
      <c r="M717" s="68" t="s">
        <v>5341</v>
      </c>
      <c r="N717" s="68" t="s">
        <v>2750</v>
      </c>
      <c r="O717" s="68" t="s">
        <v>2749</v>
      </c>
      <c r="P717" s="68">
        <v>0</v>
      </c>
      <c r="Q717" s="68">
        <v>0</v>
      </c>
      <c r="R717" s="68">
        <v>91001</v>
      </c>
      <c r="S717" s="68" t="s">
        <v>523</v>
      </c>
      <c r="T717" s="188">
        <v>38687</v>
      </c>
      <c r="U717" s="175">
        <v>7222</v>
      </c>
      <c r="V717" s="186">
        <v>4078122</v>
      </c>
      <c r="W717" s="186">
        <v>48121836</v>
      </c>
      <c r="X717" s="187">
        <v>44469</v>
      </c>
      <c r="Y717" s="80" t="s">
        <v>6489</v>
      </c>
      <c r="Z717" s="80" t="s">
        <v>6490</v>
      </c>
      <c r="AA717" s="175" t="s">
        <v>6656</v>
      </c>
    </row>
    <row r="718" spans="2:27" ht="15.75" customHeight="1" x14ac:dyDescent="0.2">
      <c r="B718" s="68" t="s">
        <v>2589</v>
      </c>
      <c r="C718" s="68">
        <v>690614006</v>
      </c>
      <c r="D718" s="68" t="s">
        <v>2469</v>
      </c>
      <c r="E718" s="68" t="s">
        <v>546</v>
      </c>
      <c r="F718" s="68" t="s">
        <v>26</v>
      </c>
      <c r="G718" s="68" t="s">
        <v>547</v>
      </c>
      <c r="H718" s="68" t="s">
        <v>28</v>
      </c>
      <c r="I718" s="68">
        <v>0</v>
      </c>
      <c r="J718" s="68">
        <v>0</v>
      </c>
      <c r="K718" s="68" t="s">
        <v>8324</v>
      </c>
      <c r="L718" s="68" t="s">
        <v>2590</v>
      </c>
      <c r="M718" s="68" t="s">
        <v>544</v>
      </c>
      <c r="N718" s="68" t="s">
        <v>2592</v>
      </c>
      <c r="O718" s="68" t="s">
        <v>2591</v>
      </c>
      <c r="P718" s="68">
        <v>0</v>
      </c>
      <c r="Q718" s="68">
        <v>0</v>
      </c>
      <c r="R718" s="68">
        <v>91001</v>
      </c>
      <c r="S718" s="68" t="s">
        <v>2488</v>
      </c>
      <c r="T718" s="188">
        <v>38687</v>
      </c>
      <c r="U718" s="175">
        <v>7223</v>
      </c>
      <c r="V718" s="186">
        <v>4149668</v>
      </c>
      <c r="W718" s="186">
        <v>33317693</v>
      </c>
      <c r="X718" s="187">
        <v>44469</v>
      </c>
      <c r="Y718" s="80" t="s">
        <v>6489</v>
      </c>
      <c r="Z718" s="80" t="s">
        <v>6490</v>
      </c>
      <c r="AA718" s="175" t="s">
        <v>6631</v>
      </c>
    </row>
    <row r="719" spans="2:27" ht="15.75" customHeight="1" x14ac:dyDescent="0.2">
      <c r="B719" s="68" t="s">
        <v>7342</v>
      </c>
      <c r="C719" s="68" t="s">
        <v>6456</v>
      </c>
      <c r="D719" s="68" t="s">
        <v>2469</v>
      </c>
      <c r="E719" s="68" t="s">
        <v>2484</v>
      </c>
      <c r="F719" s="68" t="s">
        <v>26</v>
      </c>
      <c r="G719" s="68" t="s">
        <v>2485</v>
      </c>
      <c r="H719" s="68" t="s">
        <v>28</v>
      </c>
      <c r="I719" s="68">
        <v>0</v>
      </c>
      <c r="J719" s="68">
        <v>0</v>
      </c>
      <c r="K719" s="68" t="s">
        <v>3279</v>
      </c>
      <c r="L719" s="68" t="s">
        <v>3280</v>
      </c>
      <c r="M719" s="68" t="s">
        <v>544</v>
      </c>
      <c r="N719" s="68" t="s">
        <v>3281</v>
      </c>
      <c r="O719" s="68" t="s">
        <v>5535</v>
      </c>
      <c r="P719" s="68" t="s">
        <v>5536</v>
      </c>
      <c r="Q719" s="68">
        <v>0</v>
      </c>
      <c r="R719" s="68">
        <v>91001</v>
      </c>
      <c r="S719" s="68" t="s">
        <v>2818</v>
      </c>
      <c r="T719" s="188">
        <v>38691</v>
      </c>
      <c r="U719" s="175">
        <v>7224</v>
      </c>
      <c r="V719" s="186">
        <v>5008220</v>
      </c>
      <c r="W719" s="186">
        <v>40211009</v>
      </c>
      <c r="X719" s="187">
        <v>44469</v>
      </c>
      <c r="Y719" s="80" t="s">
        <v>6489</v>
      </c>
      <c r="Z719" s="80" t="s">
        <v>6490</v>
      </c>
      <c r="AA719" s="175" t="s">
        <v>6506</v>
      </c>
    </row>
    <row r="720" spans="2:27" ht="15.75" customHeight="1" x14ac:dyDescent="0.2">
      <c r="B720" s="68" t="s">
        <v>3149</v>
      </c>
      <c r="C720" s="68">
        <v>690505002</v>
      </c>
      <c r="D720" s="68" t="s">
        <v>2469</v>
      </c>
      <c r="E720" s="68" t="s">
        <v>2767</v>
      </c>
      <c r="F720" s="68" t="s">
        <v>26</v>
      </c>
      <c r="G720" s="68" t="s">
        <v>2576</v>
      </c>
      <c r="H720" s="68" t="s">
        <v>28</v>
      </c>
      <c r="I720" s="68">
        <v>0</v>
      </c>
      <c r="J720" s="68">
        <v>0</v>
      </c>
      <c r="K720" s="68" t="s">
        <v>8462</v>
      </c>
      <c r="L720" s="68" t="s">
        <v>8463</v>
      </c>
      <c r="M720" s="68" t="s">
        <v>544</v>
      </c>
      <c r="N720" s="68" t="s">
        <v>3150</v>
      </c>
      <c r="O720" s="68">
        <v>0</v>
      </c>
      <c r="P720" s="68">
        <v>0</v>
      </c>
      <c r="Q720" s="68">
        <v>0</v>
      </c>
      <c r="R720" s="68">
        <v>91001</v>
      </c>
      <c r="S720" s="68" t="s">
        <v>2488</v>
      </c>
      <c r="T720" s="188">
        <v>38695</v>
      </c>
      <c r="U720" s="175">
        <v>7225</v>
      </c>
      <c r="V720" s="186">
        <v>2861840</v>
      </c>
      <c r="W720" s="186">
        <v>22977719</v>
      </c>
      <c r="X720" s="187">
        <v>44469</v>
      </c>
      <c r="Y720" s="80" t="s">
        <v>6489</v>
      </c>
      <c r="Z720" s="80" t="s">
        <v>6490</v>
      </c>
      <c r="AA720" s="175" t="s">
        <v>6650</v>
      </c>
    </row>
    <row r="721" spans="2:27" ht="15.75" customHeight="1" x14ac:dyDescent="0.2">
      <c r="B721" s="68" t="s">
        <v>2603</v>
      </c>
      <c r="C721" s="68">
        <v>692550005</v>
      </c>
      <c r="D721" s="68" t="s">
        <v>2469</v>
      </c>
      <c r="E721" s="68" t="s">
        <v>546</v>
      </c>
      <c r="F721" s="68" t="s">
        <v>26</v>
      </c>
      <c r="G721" s="68" t="s">
        <v>547</v>
      </c>
      <c r="H721" s="68" t="s">
        <v>28</v>
      </c>
      <c r="I721" s="68">
        <v>0</v>
      </c>
      <c r="J721" s="68">
        <v>0</v>
      </c>
      <c r="K721" s="68" t="s">
        <v>8328</v>
      </c>
      <c r="L721" s="68" t="s">
        <v>2605</v>
      </c>
      <c r="M721" s="68" t="s">
        <v>47</v>
      </c>
      <c r="N721" s="68" t="s">
        <v>2609</v>
      </c>
      <c r="O721" s="68">
        <v>0</v>
      </c>
      <c r="P721" s="68" t="s">
        <v>2604</v>
      </c>
      <c r="Q721" s="68">
        <v>0</v>
      </c>
      <c r="R721" s="68">
        <v>91001</v>
      </c>
      <c r="S721" s="68" t="s">
        <v>2488</v>
      </c>
      <c r="T721" s="188">
        <v>38695</v>
      </c>
      <c r="U721" s="175">
        <v>7226</v>
      </c>
      <c r="V721" s="186">
        <v>6439140</v>
      </c>
      <c r="W721" s="186">
        <v>57952260</v>
      </c>
      <c r="X721" s="187">
        <v>44469</v>
      </c>
      <c r="Y721" s="80" t="s">
        <v>6489</v>
      </c>
      <c r="Z721" s="80" t="s">
        <v>6490</v>
      </c>
      <c r="AA721" s="175" t="s">
        <v>6505</v>
      </c>
    </row>
    <row r="722" spans="2:27" ht="15.75" customHeight="1" x14ac:dyDescent="0.2">
      <c r="B722" s="68" t="s">
        <v>2600</v>
      </c>
      <c r="C722" s="68">
        <v>690509008</v>
      </c>
      <c r="D722" s="68" t="s">
        <v>2469</v>
      </c>
      <c r="E722" s="68" t="s">
        <v>546</v>
      </c>
      <c r="F722" s="68" t="s">
        <v>26</v>
      </c>
      <c r="G722" s="68" t="s">
        <v>547</v>
      </c>
      <c r="H722" s="68" t="s">
        <v>28</v>
      </c>
      <c r="I722" s="68">
        <v>0</v>
      </c>
      <c r="J722" s="68">
        <v>0</v>
      </c>
      <c r="K722" s="68" t="s">
        <v>8325</v>
      </c>
      <c r="L722" s="68" t="s">
        <v>2601</v>
      </c>
      <c r="M722" s="68" t="s">
        <v>544</v>
      </c>
      <c r="N722" s="68" t="s">
        <v>2602</v>
      </c>
      <c r="O722" s="68" t="s">
        <v>8326</v>
      </c>
      <c r="P722" s="68" t="s">
        <v>8327</v>
      </c>
      <c r="Q722" s="68">
        <v>0</v>
      </c>
      <c r="R722" s="68">
        <v>91001</v>
      </c>
      <c r="S722" s="68" t="s">
        <v>2488</v>
      </c>
      <c r="T722" s="188">
        <v>38700</v>
      </c>
      <c r="U722" s="175">
        <v>7228</v>
      </c>
      <c r="V722" s="186">
        <v>3107529</v>
      </c>
      <c r="W722" s="186">
        <v>24950357</v>
      </c>
      <c r="X722" s="187">
        <v>44469</v>
      </c>
      <c r="Y722" s="80" t="s">
        <v>6489</v>
      </c>
      <c r="Z722" s="80" t="s">
        <v>6490</v>
      </c>
      <c r="AA722" s="175" t="s">
        <v>6632</v>
      </c>
    </row>
    <row r="723" spans="2:27" ht="15.75" customHeight="1" x14ac:dyDescent="0.2">
      <c r="B723" s="68" t="s">
        <v>2559</v>
      </c>
      <c r="C723" s="68">
        <v>690303000</v>
      </c>
      <c r="D723" s="68" t="s">
        <v>2469</v>
      </c>
      <c r="E723" s="68" t="s">
        <v>2484</v>
      </c>
      <c r="F723" s="68" t="s">
        <v>26</v>
      </c>
      <c r="G723" s="68" t="s">
        <v>2485</v>
      </c>
      <c r="H723" s="68" t="s">
        <v>28</v>
      </c>
      <c r="I723" s="68">
        <v>0</v>
      </c>
      <c r="J723" s="68">
        <v>0</v>
      </c>
      <c r="K723" s="68" t="s">
        <v>6053</v>
      </c>
      <c r="L723" s="68" t="s">
        <v>2561</v>
      </c>
      <c r="M723" s="68" t="s">
        <v>5341</v>
      </c>
      <c r="N723" s="68" t="s">
        <v>2563</v>
      </c>
      <c r="O723" s="68" t="s">
        <v>2562</v>
      </c>
      <c r="P723" s="68" t="s">
        <v>2560</v>
      </c>
      <c r="Q723" s="68">
        <v>0</v>
      </c>
      <c r="R723" s="68">
        <v>91001</v>
      </c>
      <c r="S723" s="68" t="s">
        <v>2488</v>
      </c>
      <c r="T723" s="188">
        <v>38700</v>
      </c>
      <c r="U723" s="175">
        <v>7229</v>
      </c>
      <c r="V723" s="186">
        <v>4214059</v>
      </c>
      <c r="W723" s="186">
        <v>49725898</v>
      </c>
      <c r="X723" s="187">
        <v>44469</v>
      </c>
      <c r="Y723" s="80" t="s">
        <v>6489</v>
      </c>
      <c r="Z723" s="80" t="s">
        <v>6490</v>
      </c>
      <c r="AA723" s="175" t="s">
        <v>6560</v>
      </c>
    </row>
    <row r="724" spans="2:27" ht="15.75" customHeight="1" x14ac:dyDescent="0.2">
      <c r="B724" s="68" t="s">
        <v>2845</v>
      </c>
      <c r="C724" s="68">
        <v>692555007</v>
      </c>
      <c r="D724" s="68" t="s">
        <v>2469</v>
      </c>
      <c r="E724" s="68" t="s">
        <v>546</v>
      </c>
      <c r="F724" s="68" t="s">
        <v>26</v>
      </c>
      <c r="G724" s="68" t="s">
        <v>547</v>
      </c>
      <c r="H724" s="68" t="s">
        <v>28</v>
      </c>
      <c r="I724" s="68">
        <v>0</v>
      </c>
      <c r="J724" s="68">
        <v>0</v>
      </c>
      <c r="K724" s="68" t="s">
        <v>2846</v>
      </c>
      <c r="L724" s="68" t="s">
        <v>2848</v>
      </c>
      <c r="M724" s="68" t="s">
        <v>47</v>
      </c>
      <c r="N724" s="68" t="s">
        <v>1281</v>
      </c>
      <c r="O724" s="68" t="s">
        <v>2849</v>
      </c>
      <c r="P724" s="68" t="s">
        <v>2847</v>
      </c>
      <c r="Q724" s="68">
        <v>0</v>
      </c>
      <c r="R724" s="68">
        <v>91001</v>
      </c>
      <c r="S724" s="68" t="s">
        <v>2488</v>
      </c>
      <c r="T724" s="188">
        <v>38700</v>
      </c>
      <c r="U724" s="175">
        <v>7231</v>
      </c>
      <c r="V724" s="186">
        <v>6439140</v>
      </c>
      <c r="W724" s="186">
        <v>59944450</v>
      </c>
      <c r="X724" s="187">
        <v>44469</v>
      </c>
      <c r="Y724" s="80" t="s">
        <v>6489</v>
      </c>
      <c r="Z724" s="80" t="s">
        <v>6490</v>
      </c>
      <c r="AA724" s="175" t="s">
        <v>229</v>
      </c>
    </row>
    <row r="725" spans="2:27" ht="15.75" customHeight="1" x14ac:dyDescent="0.2">
      <c r="B725" s="68" t="s">
        <v>2518</v>
      </c>
      <c r="C725" s="68">
        <v>691601005</v>
      </c>
      <c r="D725" s="68" t="s">
        <v>2469</v>
      </c>
      <c r="E725" s="68" t="s">
        <v>2484</v>
      </c>
      <c r="F725" s="68" t="s">
        <v>26</v>
      </c>
      <c r="G725" s="68" t="s">
        <v>2485</v>
      </c>
      <c r="H725" s="68" t="s">
        <v>28</v>
      </c>
      <c r="I725" s="68">
        <v>0</v>
      </c>
      <c r="J725" s="68">
        <v>0</v>
      </c>
      <c r="K725" s="68" t="s">
        <v>8309</v>
      </c>
      <c r="L725" s="68" t="s">
        <v>2519</v>
      </c>
      <c r="M725" s="68" t="s">
        <v>309</v>
      </c>
      <c r="N725" s="68" t="s">
        <v>2520</v>
      </c>
      <c r="O725" s="68" t="s">
        <v>5715</v>
      </c>
      <c r="P725" s="68" t="s">
        <v>5716</v>
      </c>
      <c r="Q725" s="68">
        <v>0</v>
      </c>
      <c r="R725" s="68">
        <v>91001</v>
      </c>
      <c r="S725" s="68" t="s">
        <v>2488</v>
      </c>
      <c r="T725" s="188">
        <v>38700</v>
      </c>
      <c r="U725" s="175">
        <v>7232</v>
      </c>
      <c r="V725" s="186">
        <v>5056871</v>
      </c>
      <c r="W725" s="186">
        <v>40601629</v>
      </c>
      <c r="X725" s="187">
        <v>44469</v>
      </c>
      <c r="Y725" s="80" t="s">
        <v>6489</v>
      </c>
      <c r="Z725" s="80" t="s">
        <v>6490</v>
      </c>
      <c r="AA725" s="175" t="s">
        <v>6627</v>
      </c>
    </row>
    <row r="726" spans="2:27" ht="15.75" customHeight="1" x14ac:dyDescent="0.2">
      <c r="B726" s="68" t="s">
        <v>2674</v>
      </c>
      <c r="C726" s="68" t="s">
        <v>6441</v>
      </c>
      <c r="D726" s="68" t="s">
        <v>2469</v>
      </c>
      <c r="E726" s="68" t="s">
        <v>546</v>
      </c>
      <c r="F726" s="68" t="s">
        <v>26</v>
      </c>
      <c r="G726" s="68" t="s">
        <v>547</v>
      </c>
      <c r="H726" s="68" t="s">
        <v>28</v>
      </c>
      <c r="I726" s="68">
        <v>0</v>
      </c>
      <c r="J726" s="68">
        <v>0</v>
      </c>
      <c r="K726" s="68" t="s">
        <v>2675</v>
      </c>
      <c r="L726" s="68" t="s">
        <v>2677</v>
      </c>
      <c r="M726" s="68" t="s">
        <v>48</v>
      </c>
      <c r="N726" s="68" t="s">
        <v>2679</v>
      </c>
      <c r="O726" s="68" t="s">
        <v>2678</v>
      </c>
      <c r="P726" s="68" t="s">
        <v>2676</v>
      </c>
      <c r="Q726" s="68">
        <v>0</v>
      </c>
      <c r="R726" s="68">
        <v>91001</v>
      </c>
      <c r="S726" s="68" t="s">
        <v>2517</v>
      </c>
      <c r="T726" s="188">
        <v>38705</v>
      </c>
      <c r="U726" s="175">
        <v>7233</v>
      </c>
      <c r="V726" s="186">
        <v>5056871</v>
      </c>
      <c r="W726" s="186">
        <v>40601628</v>
      </c>
      <c r="X726" s="187">
        <v>44469</v>
      </c>
      <c r="Y726" s="80" t="s">
        <v>6489</v>
      </c>
      <c r="Z726" s="80" t="s">
        <v>6490</v>
      </c>
      <c r="AA726" s="175" t="s">
        <v>6672</v>
      </c>
    </row>
    <row r="727" spans="2:27" ht="15.75" customHeight="1" x14ac:dyDescent="0.2">
      <c r="B727" s="68" t="s">
        <v>3018</v>
      </c>
      <c r="C727" s="68">
        <v>691109003</v>
      </c>
      <c r="D727" s="68" t="s">
        <v>2469</v>
      </c>
      <c r="E727" s="68" t="s">
        <v>2484</v>
      </c>
      <c r="F727" s="68" t="s">
        <v>26</v>
      </c>
      <c r="G727" s="68" t="s">
        <v>2485</v>
      </c>
      <c r="H727" s="68" t="s">
        <v>28</v>
      </c>
      <c r="I727" s="68">
        <v>0</v>
      </c>
      <c r="J727" s="68">
        <v>0</v>
      </c>
      <c r="K727" s="68" t="s">
        <v>3019</v>
      </c>
      <c r="L727" s="68" t="s">
        <v>3021</v>
      </c>
      <c r="M727" s="68" t="s">
        <v>5345</v>
      </c>
      <c r="N727" s="68" t="s">
        <v>3023</v>
      </c>
      <c r="O727" s="68" t="s">
        <v>3022</v>
      </c>
      <c r="P727" s="68" t="s">
        <v>3020</v>
      </c>
      <c r="Q727" s="68">
        <v>0</v>
      </c>
      <c r="R727" s="68">
        <v>91001</v>
      </c>
      <c r="S727" s="68" t="s">
        <v>2488</v>
      </c>
      <c r="T727" s="188">
        <v>38709</v>
      </c>
      <c r="U727" s="175">
        <v>7234</v>
      </c>
      <c r="V727" s="186">
        <v>4292760</v>
      </c>
      <c r="W727" s="186">
        <v>34466580</v>
      </c>
      <c r="X727" s="187">
        <v>44469</v>
      </c>
      <c r="Y727" s="80" t="s">
        <v>6489</v>
      </c>
      <c r="Z727" s="80" t="s">
        <v>6490</v>
      </c>
      <c r="AA727" s="175" t="s">
        <v>6503</v>
      </c>
    </row>
    <row r="728" spans="2:27" ht="15.75" customHeight="1" x14ac:dyDescent="0.2">
      <c r="B728" s="68" t="s">
        <v>8426</v>
      </c>
      <c r="C728" s="68">
        <v>690802007</v>
      </c>
      <c r="D728" s="68" t="s">
        <v>2469</v>
      </c>
      <c r="E728" s="68" t="s">
        <v>2484</v>
      </c>
      <c r="F728" s="68" t="s">
        <v>26</v>
      </c>
      <c r="G728" s="68" t="s">
        <v>2485</v>
      </c>
      <c r="H728" s="68" t="s">
        <v>28</v>
      </c>
      <c r="I728" s="68">
        <v>0</v>
      </c>
      <c r="J728" s="68">
        <v>0</v>
      </c>
      <c r="K728" s="68" t="s">
        <v>8427</v>
      </c>
      <c r="L728" s="68" t="s">
        <v>2990</v>
      </c>
      <c r="M728" s="68" t="s">
        <v>5344</v>
      </c>
      <c r="N728" s="68" t="s">
        <v>2992</v>
      </c>
      <c r="O728" s="68" t="s">
        <v>2991</v>
      </c>
      <c r="P728" s="68">
        <v>0</v>
      </c>
      <c r="Q728" s="68">
        <v>0</v>
      </c>
      <c r="R728" s="68">
        <v>91001</v>
      </c>
      <c r="S728" s="68" t="s">
        <v>2488</v>
      </c>
      <c r="T728" s="188">
        <v>38712</v>
      </c>
      <c r="U728" s="175">
        <v>7235</v>
      </c>
      <c r="V728" s="186">
        <v>2861840</v>
      </c>
      <c r="W728" s="186">
        <v>22977720</v>
      </c>
      <c r="X728" s="187">
        <v>44469</v>
      </c>
      <c r="Y728" s="80" t="s">
        <v>6489</v>
      </c>
      <c r="Z728" s="80" t="s">
        <v>6490</v>
      </c>
      <c r="AA728" s="175" t="s">
        <v>6673</v>
      </c>
    </row>
    <row r="729" spans="2:27" ht="15.75" customHeight="1" x14ac:dyDescent="0.2">
      <c r="B729" s="68" t="s">
        <v>2853</v>
      </c>
      <c r="C729" s="68">
        <v>690719002</v>
      </c>
      <c r="D729" s="68" t="s">
        <v>2469</v>
      </c>
      <c r="E729" s="68" t="s">
        <v>2484</v>
      </c>
      <c r="F729" s="68" t="s">
        <v>26</v>
      </c>
      <c r="G729" s="68" t="s">
        <v>2485</v>
      </c>
      <c r="H729" s="68" t="s">
        <v>28</v>
      </c>
      <c r="I729" s="68">
        <v>0</v>
      </c>
      <c r="J729" s="68">
        <v>0</v>
      </c>
      <c r="K729" s="68" t="s">
        <v>8399</v>
      </c>
      <c r="L729" s="68" t="s">
        <v>8400</v>
      </c>
      <c r="M729" s="68" t="s">
        <v>47</v>
      </c>
      <c r="N729" s="68" t="s">
        <v>2854</v>
      </c>
      <c r="O729" s="68" t="s">
        <v>8401</v>
      </c>
      <c r="P729" s="68" t="s">
        <v>8402</v>
      </c>
      <c r="Q729" s="68">
        <v>0</v>
      </c>
      <c r="R729" s="68">
        <v>91001</v>
      </c>
      <c r="S729" s="68" t="s">
        <v>2488</v>
      </c>
      <c r="T729" s="188">
        <v>38712</v>
      </c>
      <c r="U729" s="175">
        <v>7236</v>
      </c>
      <c r="V729" s="186">
        <v>9025088</v>
      </c>
      <c r="W729" s="186">
        <v>41210496</v>
      </c>
      <c r="X729" s="187">
        <v>44469</v>
      </c>
      <c r="Y729" s="80" t="s">
        <v>6489</v>
      </c>
      <c r="Z729" s="80" t="s">
        <v>6490</v>
      </c>
      <c r="AA729" s="175" t="s">
        <v>6674</v>
      </c>
    </row>
    <row r="730" spans="2:27" ht="15.75" customHeight="1" x14ac:dyDescent="0.2">
      <c r="B730" s="68" t="s">
        <v>3339</v>
      </c>
      <c r="C730" s="68">
        <v>691906000</v>
      </c>
      <c r="D730" s="68" t="s">
        <v>2469</v>
      </c>
      <c r="E730" s="68" t="s">
        <v>3340</v>
      </c>
      <c r="F730" s="68" t="s">
        <v>26</v>
      </c>
      <c r="G730" s="68" t="s">
        <v>547</v>
      </c>
      <c r="H730" s="68">
        <v>0</v>
      </c>
      <c r="I730" s="68">
        <v>0</v>
      </c>
      <c r="J730" s="68">
        <v>0</v>
      </c>
      <c r="K730" s="68" t="s">
        <v>3341</v>
      </c>
      <c r="L730" s="68" t="s">
        <v>3342</v>
      </c>
      <c r="M730" s="68" t="s">
        <v>48</v>
      </c>
      <c r="N730" s="68" t="s">
        <v>3343</v>
      </c>
      <c r="O730" s="68" t="s">
        <v>8505</v>
      </c>
      <c r="P730" s="68" t="s">
        <v>8506</v>
      </c>
      <c r="Q730" s="68">
        <v>0</v>
      </c>
      <c r="R730" s="68">
        <v>91001</v>
      </c>
      <c r="S730" s="68" t="s">
        <v>535</v>
      </c>
      <c r="T730" s="188">
        <v>38714</v>
      </c>
      <c r="U730" s="175">
        <v>7239</v>
      </c>
      <c r="V730" s="186">
        <v>4893746</v>
      </c>
      <c r="W730" s="186">
        <v>39291898</v>
      </c>
      <c r="X730" s="187">
        <v>44469</v>
      </c>
      <c r="Y730" s="80" t="s">
        <v>6489</v>
      </c>
      <c r="Z730" s="80" t="s">
        <v>6490</v>
      </c>
      <c r="AA730" s="175" t="s">
        <v>6569</v>
      </c>
    </row>
    <row r="731" spans="2:27" ht="15.75" customHeight="1" x14ac:dyDescent="0.2">
      <c r="B731" s="68" t="s">
        <v>2595</v>
      </c>
      <c r="C731" s="68">
        <v>691204006</v>
      </c>
      <c r="D731" s="68" t="s">
        <v>2469</v>
      </c>
      <c r="E731" s="68" t="s">
        <v>2484</v>
      </c>
      <c r="F731" s="68" t="s">
        <v>26</v>
      </c>
      <c r="G731" s="68" t="s">
        <v>2485</v>
      </c>
      <c r="H731" s="68" t="s">
        <v>28</v>
      </c>
      <c r="I731" s="68">
        <v>0</v>
      </c>
      <c r="J731" s="68">
        <v>0</v>
      </c>
      <c r="K731" s="68" t="s">
        <v>2596</v>
      </c>
      <c r="L731" s="68" t="s">
        <v>2597</v>
      </c>
      <c r="M731" s="68" t="s">
        <v>5345</v>
      </c>
      <c r="N731" s="68" t="s">
        <v>2599</v>
      </c>
      <c r="O731" s="68" t="s">
        <v>2598</v>
      </c>
      <c r="P731" s="68">
        <v>0</v>
      </c>
      <c r="Q731" s="68">
        <v>0</v>
      </c>
      <c r="R731" s="68">
        <v>91001</v>
      </c>
      <c r="S731" s="68" t="s">
        <v>2488</v>
      </c>
      <c r="T731" s="188">
        <v>38714</v>
      </c>
      <c r="U731" s="175">
        <v>7240</v>
      </c>
      <c r="V731" s="186">
        <v>5709371</v>
      </c>
      <c r="W731" s="186">
        <v>45840552</v>
      </c>
      <c r="X731" s="187">
        <v>44469</v>
      </c>
      <c r="Y731" s="80" t="s">
        <v>6489</v>
      </c>
      <c r="Z731" s="80" t="s">
        <v>6490</v>
      </c>
      <c r="AA731" s="175" t="s">
        <v>6517</v>
      </c>
    </row>
    <row r="732" spans="2:27" ht="15.75" customHeight="1" x14ac:dyDescent="0.2">
      <c r="B732" s="68" t="s">
        <v>3412</v>
      </c>
      <c r="C732" s="68">
        <v>692648005</v>
      </c>
      <c r="D732" s="68" t="s">
        <v>2469</v>
      </c>
      <c r="E732" s="68" t="s">
        <v>2484</v>
      </c>
      <c r="F732" s="68" t="s">
        <v>26</v>
      </c>
      <c r="G732" s="68" t="s">
        <v>2485</v>
      </c>
      <c r="H732" s="68" t="s">
        <v>28</v>
      </c>
      <c r="I732" s="68">
        <v>0</v>
      </c>
      <c r="J732" s="68">
        <v>0</v>
      </c>
      <c r="K732" s="68" t="s">
        <v>8523</v>
      </c>
      <c r="L732" s="68" t="s">
        <v>3413</v>
      </c>
      <c r="M732" s="68" t="s">
        <v>309</v>
      </c>
      <c r="N732" s="68" t="s">
        <v>3414</v>
      </c>
      <c r="O732" s="68" t="s">
        <v>8524</v>
      </c>
      <c r="P732" s="68" t="s">
        <v>8525</v>
      </c>
      <c r="Q732" s="68">
        <v>0</v>
      </c>
      <c r="R732" s="68">
        <v>91001</v>
      </c>
      <c r="S732" s="68" t="s">
        <v>2488</v>
      </c>
      <c r="T732" s="188">
        <v>38722</v>
      </c>
      <c r="U732" s="175">
        <v>7243</v>
      </c>
      <c r="V732" s="186">
        <v>6361870</v>
      </c>
      <c r="W732" s="186">
        <v>51079469</v>
      </c>
      <c r="X732" s="187">
        <v>44469</v>
      </c>
      <c r="Y732" s="80" t="s">
        <v>6489</v>
      </c>
      <c r="Z732" s="80" t="s">
        <v>6490</v>
      </c>
      <c r="AA732" s="175" t="s">
        <v>6542</v>
      </c>
    </row>
    <row r="733" spans="2:27" ht="15.75" customHeight="1" x14ac:dyDescent="0.2">
      <c r="B733" s="68" t="s">
        <v>8333</v>
      </c>
      <c r="C733" s="68">
        <v>690907003</v>
      </c>
      <c r="D733" s="68" t="s">
        <v>2469</v>
      </c>
      <c r="E733" s="68" t="s">
        <v>2484</v>
      </c>
      <c r="F733" s="68" t="s">
        <v>26</v>
      </c>
      <c r="G733" s="68" t="s">
        <v>2485</v>
      </c>
      <c r="H733" s="68" t="s">
        <v>28</v>
      </c>
      <c r="I733" s="68">
        <v>0</v>
      </c>
      <c r="J733" s="68">
        <v>0</v>
      </c>
      <c r="K733" s="68" t="s">
        <v>8334</v>
      </c>
      <c r="L733" s="68" t="s">
        <v>2616</v>
      </c>
      <c r="M733" s="68" t="s">
        <v>5344</v>
      </c>
      <c r="N733" s="68" t="s">
        <v>2617</v>
      </c>
      <c r="O733" s="68" t="s">
        <v>8335</v>
      </c>
      <c r="P733" s="68" t="s">
        <v>8336</v>
      </c>
      <c r="Q733" s="68">
        <v>0</v>
      </c>
      <c r="R733" s="68">
        <v>91001</v>
      </c>
      <c r="S733" s="68" t="s">
        <v>2488</v>
      </c>
      <c r="T733" s="188">
        <v>38722</v>
      </c>
      <c r="U733" s="175">
        <v>7244</v>
      </c>
      <c r="V733" s="186">
        <v>5365950</v>
      </c>
      <c r="W733" s="186">
        <v>57065820</v>
      </c>
      <c r="X733" s="187">
        <v>44469</v>
      </c>
      <c r="Y733" s="80" t="s">
        <v>6489</v>
      </c>
      <c r="Z733" s="80" t="s">
        <v>6490</v>
      </c>
      <c r="AA733" s="175" t="s">
        <v>6675</v>
      </c>
    </row>
    <row r="734" spans="2:27" ht="15.75" customHeight="1" x14ac:dyDescent="0.2">
      <c r="B734" s="68" t="s">
        <v>3127</v>
      </c>
      <c r="C734" s="68">
        <v>692549007</v>
      </c>
      <c r="D734" s="68" t="s">
        <v>2469</v>
      </c>
      <c r="E734" s="68" t="s">
        <v>2484</v>
      </c>
      <c r="F734" s="68" t="s">
        <v>26</v>
      </c>
      <c r="G734" s="68" t="s">
        <v>2485</v>
      </c>
      <c r="H734" s="68" t="s">
        <v>28</v>
      </c>
      <c r="I734" s="68">
        <v>0</v>
      </c>
      <c r="J734" s="68">
        <v>0</v>
      </c>
      <c r="K734" s="68" t="s">
        <v>8453</v>
      </c>
      <c r="L734" s="68" t="s">
        <v>8454</v>
      </c>
      <c r="M734" s="68" t="s">
        <v>47</v>
      </c>
      <c r="N734" s="68" t="s">
        <v>799</v>
      </c>
      <c r="O734" s="68" t="s">
        <v>8455</v>
      </c>
      <c r="P734" s="68" t="s">
        <v>8456</v>
      </c>
      <c r="Q734" s="68">
        <v>0</v>
      </c>
      <c r="R734" s="68">
        <v>91001</v>
      </c>
      <c r="S734" s="68" t="s">
        <v>2553</v>
      </c>
      <c r="T734" s="188">
        <v>38722</v>
      </c>
      <c r="U734" s="175">
        <v>7245</v>
      </c>
      <c r="V734" s="186">
        <v>17171040</v>
      </c>
      <c r="W734" s="186">
        <v>68933159</v>
      </c>
      <c r="X734" s="187">
        <v>44469</v>
      </c>
      <c r="Y734" s="80" t="s">
        <v>6489</v>
      </c>
      <c r="Z734" s="80" t="s">
        <v>6490</v>
      </c>
      <c r="AA734" s="175" t="s">
        <v>6558</v>
      </c>
    </row>
    <row r="735" spans="2:27" ht="15.75" customHeight="1" x14ac:dyDescent="0.2">
      <c r="B735" s="68" t="s">
        <v>3317</v>
      </c>
      <c r="C735" s="68">
        <v>690813009</v>
      </c>
      <c r="D735" s="68" t="s">
        <v>2469</v>
      </c>
      <c r="E735" s="68" t="s">
        <v>2495</v>
      </c>
      <c r="F735" s="68" t="s">
        <v>26</v>
      </c>
      <c r="G735" s="68" t="s">
        <v>2496</v>
      </c>
      <c r="H735" s="68" t="s">
        <v>28</v>
      </c>
      <c r="I735" s="68">
        <v>0</v>
      </c>
      <c r="J735" s="68">
        <v>0</v>
      </c>
      <c r="K735" s="68" t="s">
        <v>8496</v>
      </c>
      <c r="L735" s="68" t="s">
        <v>3318</v>
      </c>
      <c r="M735" s="68" t="s">
        <v>5344</v>
      </c>
      <c r="N735" s="68" t="s">
        <v>3320</v>
      </c>
      <c r="O735" s="68" t="s">
        <v>3319</v>
      </c>
      <c r="P735" s="68">
        <v>0</v>
      </c>
      <c r="Q735" s="68">
        <v>0</v>
      </c>
      <c r="R735" s="68">
        <v>91001</v>
      </c>
      <c r="S735" s="68" t="s">
        <v>2818</v>
      </c>
      <c r="T735" s="188">
        <v>38722</v>
      </c>
      <c r="U735" s="175">
        <v>7246</v>
      </c>
      <c r="V735" s="186">
        <v>2861840</v>
      </c>
      <c r="W735" s="186">
        <v>22977720</v>
      </c>
      <c r="X735" s="187">
        <v>44469</v>
      </c>
      <c r="Y735" s="80" t="s">
        <v>6489</v>
      </c>
      <c r="Z735" s="80" t="s">
        <v>6490</v>
      </c>
      <c r="AA735" s="175" t="s">
        <v>6676</v>
      </c>
    </row>
    <row r="736" spans="2:27" ht="15.75" customHeight="1" x14ac:dyDescent="0.2">
      <c r="B736" s="68" t="s">
        <v>2506</v>
      </c>
      <c r="C736" s="68">
        <v>690404001</v>
      </c>
      <c r="D736" s="68" t="s">
        <v>2469</v>
      </c>
      <c r="E736" s="68" t="s">
        <v>2495</v>
      </c>
      <c r="F736" s="68" t="s">
        <v>1476</v>
      </c>
      <c r="G736" s="68" t="s">
        <v>2496</v>
      </c>
      <c r="H736" s="68" t="s">
        <v>28</v>
      </c>
      <c r="I736" s="68">
        <v>0</v>
      </c>
      <c r="J736" s="68">
        <v>0</v>
      </c>
      <c r="K736" s="68" t="s">
        <v>2507</v>
      </c>
      <c r="L736" s="68" t="s">
        <v>2508</v>
      </c>
      <c r="M736" s="68" t="s">
        <v>5343</v>
      </c>
      <c r="N736" s="68" t="s">
        <v>2509</v>
      </c>
      <c r="O736" s="68">
        <v>0</v>
      </c>
      <c r="P736" s="68">
        <v>0</v>
      </c>
      <c r="Q736" s="68">
        <v>0</v>
      </c>
      <c r="R736" s="68">
        <v>91001</v>
      </c>
      <c r="S736" s="68" t="s">
        <v>523</v>
      </c>
      <c r="T736" s="188">
        <v>38722</v>
      </c>
      <c r="U736" s="175">
        <v>7247</v>
      </c>
      <c r="V736" s="186">
        <v>5056871</v>
      </c>
      <c r="W736" s="186">
        <v>40601628</v>
      </c>
      <c r="X736" s="187">
        <v>44469</v>
      </c>
      <c r="Y736" s="80" t="s">
        <v>6489</v>
      </c>
      <c r="Z736" s="80" t="s">
        <v>6490</v>
      </c>
      <c r="AA736" s="175" t="s">
        <v>6559</v>
      </c>
    </row>
    <row r="737" spans="2:27" ht="15.75" customHeight="1" x14ac:dyDescent="0.2">
      <c r="B737" s="68" t="s">
        <v>2671</v>
      </c>
      <c r="C737" s="68">
        <v>690715007</v>
      </c>
      <c r="D737" s="68" t="s">
        <v>2469</v>
      </c>
      <c r="E737" s="68" t="s">
        <v>2484</v>
      </c>
      <c r="F737" s="68" t="s">
        <v>26</v>
      </c>
      <c r="G737" s="68" t="s">
        <v>2485</v>
      </c>
      <c r="H737" s="68" t="s">
        <v>28</v>
      </c>
      <c r="I737" s="68">
        <v>0</v>
      </c>
      <c r="J737" s="68">
        <v>0</v>
      </c>
      <c r="K737" s="68" t="s">
        <v>8345</v>
      </c>
      <c r="L737" s="68" t="s">
        <v>2672</v>
      </c>
      <c r="M737" s="68" t="s">
        <v>47</v>
      </c>
      <c r="N737" s="68" t="s">
        <v>998</v>
      </c>
      <c r="O737" s="68" t="s">
        <v>2673</v>
      </c>
      <c r="P737" s="68" t="s">
        <v>8346</v>
      </c>
      <c r="Q737" s="68">
        <v>0</v>
      </c>
      <c r="R737" s="68">
        <v>91001</v>
      </c>
      <c r="S737" s="68" t="s">
        <v>2488</v>
      </c>
      <c r="T737" s="188">
        <v>38722</v>
      </c>
      <c r="U737" s="175">
        <v>7248</v>
      </c>
      <c r="V737" s="186">
        <v>21101760</v>
      </c>
      <c r="W737" s="186">
        <v>144407970</v>
      </c>
      <c r="X737" s="187">
        <v>44469</v>
      </c>
      <c r="Y737" s="80" t="s">
        <v>6489</v>
      </c>
      <c r="Z737" s="80" t="s">
        <v>6490</v>
      </c>
      <c r="AA737" s="175" t="s">
        <v>6549</v>
      </c>
    </row>
    <row r="738" spans="2:27" ht="15.75" customHeight="1" x14ac:dyDescent="0.2">
      <c r="B738" s="68" t="s">
        <v>3271</v>
      </c>
      <c r="C738" s="68">
        <v>690817004</v>
      </c>
      <c r="D738" s="68" t="s">
        <v>2469</v>
      </c>
      <c r="E738" s="68" t="s">
        <v>2484</v>
      </c>
      <c r="F738" s="68" t="s">
        <v>26</v>
      </c>
      <c r="G738" s="68" t="s">
        <v>2485</v>
      </c>
      <c r="H738" s="68" t="s">
        <v>28</v>
      </c>
      <c r="I738" s="68">
        <v>0</v>
      </c>
      <c r="J738" s="68">
        <v>0</v>
      </c>
      <c r="K738" s="68" t="s">
        <v>3272</v>
      </c>
      <c r="L738" s="68" t="s">
        <v>3274</v>
      </c>
      <c r="M738" s="68" t="s">
        <v>5344</v>
      </c>
      <c r="N738" s="68" t="s">
        <v>1937</v>
      </c>
      <c r="O738" s="68" t="s">
        <v>3275</v>
      </c>
      <c r="P738" s="68" t="s">
        <v>3273</v>
      </c>
      <c r="Q738" s="68">
        <v>0</v>
      </c>
      <c r="R738" s="68">
        <v>91001</v>
      </c>
      <c r="S738" s="68" t="s">
        <v>2488</v>
      </c>
      <c r="T738" s="188">
        <v>38722</v>
      </c>
      <c r="U738" s="175">
        <v>7250</v>
      </c>
      <c r="V738" s="186">
        <v>2384867</v>
      </c>
      <c r="W738" s="186">
        <v>25362587</v>
      </c>
      <c r="X738" s="187">
        <v>44469</v>
      </c>
      <c r="Y738" s="80" t="s">
        <v>6489</v>
      </c>
      <c r="Z738" s="80" t="s">
        <v>6490</v>
      </c>
      <c r="AA738" s="175" t="s">
        <v>6677</v>
      </c>
    </row>
    <row r="739" spans="2:27" ht="15.75" customHeight="1" x14ac:dyDescent="0.2">
      <c r="B739" s="68" t="s">
        <v>8337</v>
      </c>
      <c r="C739" s="68">
        <v>691409007</v>
      </c>
      <c r="D739" s="68" t="s">
        <v>2469</v>
      </c>
      <c r="E739" s="68" t="s">
        <v>2484</v>
      </c>
      <c r="F739" s="68" t="s">
        <v>26</v>
      </c>
      <c r="G739" s="68" t="s">
        <v>2485</v>
      </c>
      <c r="H739" s="68" t="s">
        <v>28</v>
      </c>
      <c r="I739" s="68">
        <v>0</v>
      </c>
      <c r="J739" s="68">
        <v>0</v>
      </c>
      <c r="K739" s="68" t="s">
        <v>8338</v>
      </c>
      <c r="L739" s="68" t="s">
        <v>5364</v>
      </c>
      <c r="M739" s="68" t="s">
        <v>5342</v>
      </c>
      <c r="N739" s="68" t="s">
        <v>2636</v>
      </c>
      <c r="O739" s="68" t="s">
        <v>2635</v>
      </c>
      <c r="P739" s="68">
        <v>0</v>
      </c>
      <c r="Q739" s="68">
        <v>0</v>
      </c>
      <c r="R739" s="68">
        <v>91001</v>
      </c>
      <c r="S739" s="68" t="s">
        <v>2637</v>
      </c>
      <c r="T739" s="188">
        <v>38723</v>
      </c>
      <c r="U739" s="175">
        <v>7251</v>
      </c>
      <c r="V739" s="186">
        <v>6851245</v>
      </c>
      <c r="W739" s="186">
        <v>54551912</v>
      </c>
      <c r="X739" s="187">
        <v>44469</v>
      </c>
      <c r="Y739" s="80" t="s">
        <v>6489</v>
      </c>
      <c r="Z739" s="80" t="s">
        <v>6490</v>
      </c>
      <c r="AA739" s="175" t="s">
        <v>6519</v>
      </c>
    </row>
    <row r="740" spans="2:27" ht="15.75" customHeight="1" x14ac:dyDescent="0.2">
      <c r="B740" s="68" t="s">
        <v>3054</v>
      </c>
      <c r="C740" s="68">
        <v>691707008</v>
      </c>
      <c r="D740" s="68" t="s">
        <v>2469</v>
      </c>
      <c r="E740" s="68" t="s">
        <v>2484</v>
      </c>
      <c r="F740" s="68" t="s">
        <v>26</v>
      </c>
      <c r="G740" s="68" t="s">
        <v>2485</v>
      </c>
      <c r="H740" s="68" t="s">
        <v>28</v>
      </c>
      <c r="I740" s="68">
        <v>0</v>
      </c>
      <c r="J740" s="68">
        <v>0</v>
      </c>
      <c r="K740" s="68" t="s">
        <v>8437</v>
      </c>
      <c r="L740" s="68" t="s">
        <v>3056</v>
      </c>
      <c r="M740" s="68" t="s">
        <v>309</v>
      </c>
      <c r="N740" s="68" t="s">
        <v>3058</v>
      </c>
      <c r="O740" s="68" t="s">
        <v>3057</v>
      </c>
      <c r="P740" s="68" t="s">
        <v>3055</v>
      </c>
      <c r="Q740" s="68">
        <v>0</v>
      </c>
      <c r="R740" s="68">
        <v>91001</v>
      </c>
      <c r="S740" s="68" t="s">
        <v>2818</v>
      </c>
      <c r="T740" s="188">
        <v>38723</v>
      </c>
      <c r="U740" s="175">
        <v>7252</v>
      </c>
      <c r="V740" s="186">
        <v>8971868</v>
      </c>
      <c r="W740" s="186">
        <v>43370020</v>
      </c>
      <c r="X740" s="187">
        <v>44469</v>
      </c>
      <c r="Y740" s="80" t="s">
        <v>6489</v>
      </c>
      <c r="Z740" s="80" t="s">
        <v>6490</v>
      </c>
      <c r="AA740" s="175" t="s">
        <v>6678</v>
      </c>
    </row>
    <row r="741" spans="2:27" ht="15.75" customHeight="1" x14ac:dyDescent="0.2">
      <c r="B741" s="68" t="s">
        <v>8364</v>
      </c>
      <c r="C741" s="68">
        <v>691001008</v>
      </c>
      <c r="D741" s="68" t="s">
        <v>2469</v>
      </c>
      <c r="E741" s="68" t="s">
        <v>2484</v>
      </c>
      <c r="F741" s="68" t="s">
        <v>26</v>
      </c>
      <c r="G741" s="68" t="s">
        <v>2485</v>
      </c>
      <c r="H741" s="68" t="s">
        <v>28</v>
      </c>
      <c r="I741" s="68">
        <v>0</v>
      </c>
      <c r="J741" s="68">
        <v>0</v>
      </c>
      <c r="K741" s="68" t="s">
        <v>2743</v>
      </c>
      <c r="L741" s="68" t="s">
        <v>2745</v>
      </c>
      <c r="M741" s="68" t="s">
        <v>5345</v>
      </c>
      <c r="N741" s="68" t="s">
        <v>1147</v>
      </c>
      <c r="O741" s="68" t="s">
        <v>5472</v>
      </c>
      <c r="P741" s="68" t="s">
        <v>2744</v>
      </c>
      <c r="Q741" s="68">
        <v>0</v>
      </c>
      <c r="R741" s="68">
        <v>91001</v>
      </c>
      <c r="S741" s="68" t="s">
        <v>2517</v>
      </c>
      <c r="T741" s="188">
        <v>38723</v>
      </c>
      <c r="U741" s="175">
        <v>7253</v>
      </c>
      <c r="V741" s="186">
        <v>6868416</v>
      </c>
      <c r="W741" s="186">
        <v>55146527</v>
      </c>
      <c r="X741" s="187">
        <v>44469</v>
      </c>
      <c r="Y741" s="80" t="s">
        <v>6489</v>
      </c>
      <c r="Z741" s="80" t="s">
        <v>6490</v>
      </c>
      <c r="AA741" s="175" t="s">
        <v>6522</v>
      </c>
    </row>
    <row r="742" spans="2:27" ht="15.75" customHeight="1" x14ac:dyDescent="0.2">
      <c r="B742" s="68" t="s">
        <v>2922</v>
      </c>
      <c r="C742" s="68">
        <v>691901009</v>
      </c>
      <c r="D742" s="68" t="s">
        <v>2469</v>
      </c>
      <c r="E742" s="68" t="s">
        <v>2484</v>
      </c>
      <c r="F742" s="68" t="s">
        <v>26</v>
      </c>
      <c r="G742" s="68" t="s">
        <v>2485</v>
      </c>
      <c r="H742" s="68" t="s">
        <v>28</v>
      </c>
      <c r="I742" s="68">
        <v>0</v>
      </c>
      <c r="J742" s="68">
        <v>0</v>
      </c>
      <c r="K742" s="68" t="s">
        <v>2923</v>
      </c>
      <c r="L742" s="68" t="s">
        <v>2924</v>
      </c>
      <c r="M742" s="68" t="s">
        <v>48</v>
      </c>
      <c r="N742" s="68" t="s">
        <v>8409</v>
      </c>
      <c r="O742" s="68" t="s">
        <v>8410</v>
      </c>
      <c r="P742" s="68" t="s">
        <v>8411</v>
      </c>
      <c r="Q742" s="68">
        <v>0</v>
      </c>
      <c r="R742" s="68">
        <v>91001</v>
      </c>
      <c r="S742" s="68" t="s">
        <v>2488</v>
      </c>
      <c r="T742" s="188">
        <v>38729</v>
      </c>
      <c r="U742" s="175">
        <v>7255</v>
      </c>
      <c r="V742" s="186">
        <v>5056871</v>
      </c>
      <c r="W742" s="186">
        <v>45658499</v>
      </c>
      <c r="X742" s="187">
        <v>44469</v>
      </c>
      <c r="Y742" s="80" t="s">
        <v>6489</v>
      </c>
      <c r="Z742" s="80" t="s">
        <v>6490</v>
      </c>
      <c r="AA742" s="175" t="s">
        <v>6640</v>
      </c>
    </row>
    <row r="743" spans="2:27" ht="15.75" customHeight="1" x14ac:dyDescent="0.2">
      <c r="B743" s="68" t="s">
        <v>8537</v>
      </c>
      <c r="C743" s="68">
        <v>692539001</v>
      </c>
      <c r="D743" s="68" t="s">
        <v>2469</v>
      </c>
      <c r="E743" s="68" t="s">
        <v>2484</v>
      </c>
      <c r="F743" s="68" t="s">
        <v>26</v>
      </c>
      <c r="G743" s="68" t="s">
        <v>2485</v>
      </c>
      <c r="H743" s="68" t="s">
        <v>28</v>
      </c>
      <c r="I743" s="68">
        <v>0</v>
      </c>
      <c r="J743" s="68">
        <v>0</v>
      </c>
      <c r="K743" s="68" t="s">
        <v>3434</v>
      </c>
      <c r="L743" s="68" t="s">
        <v>3435</v>
      </c>
      <c r="M743" s="68" t="s">
        <v>47</v>
      </c>
      <c r="N743" s="68" t="s">
        <v>3437</v>
      </c>
      <c r="O743" s="68" t="s">
        <v>3436</v>
      </c>
      <c r="P743" s="68">
        <v>0</v>
      </c>
      <c r="Q743" s="68">
        <v>0</v>
      </c>
      <c r="R743" s="68">
        <v>91001</v>
      </c>
      <c r="S743" s="68" t="s">
        <v>2500</v>
      </c>
      <c r="T743" s="188">
        <v>38729</v>
      </c>
      <c r="U743" s="175">
        <v>7256</v>
      </c>
      <c r="V743" s="186">
        <v>0</v>
      </c>
      <c r="W743" s="186">
        <v>68684160</v>
      </c>
      <c r="X743" s="187">
        <v>44469</v>
      </c>
      <c r="Y743" s="80" t="s">
        <v>6489</v>
      </c>
      <c r="Z743" s="80" t="s">
        <v>6490</v>
      </c>
      <c r="AA743" s="175" t="s">
        <v>6588</v>
      </c>
    </row>
    <row r="744" spans="2:27" ht="15.75" customHeight="1" x14ac:dyDescent="0.2">
      <c r="B744" s="68" t="s">
        <v>8412</v>
      </c>
      <c r="C744" s="68">
        <v>691005003</v>
      </c>
      <c r="D744" s="68" t="s">
        <v>2469</v>
      </c>
      <c r="E744" s="68" t="s">
        <v>2495</v>
      </c>
      <c r="F744" s="68" t="s">
        <v>1476</v>
      </c>
      <c r="G744" s="68" t="s">
        <v>2496</v>
      </c>
      <c r="H744" s="68" t="s">
        <v>28</v>
      </c>
      <c r="I744" s="68">
        <v>0</v>
      </c>
      <c r="J744" s="68">
        <v>0</v>
      </c>
      <c r="K744" s="68" t="s">
        <v>2929</v>
      </c>
      <c r="L744" s="68" t="s">
        <v>2930</v>
      </c>
      <c r="M744" s="68" t="s">
        <v>5345</v>
      </c>
      <c r="N744" s="68" t="s">
        <v>2931</v>
      </c>
      <c r="O744" s="68">
        <v>0</v>
      </c>
      <c r="P744" s="68">
        <v>0</v>
      </c>
      <c r="Q744" s="68">
        <v>0</v>
      </c>
      <c r="R744" s="68">
        <v>91001</v>
      </c>
      <c r="S744" s="68" t="s">
        <v>2488</v>
      </c>
      <c r="T744" s="188">
        <v>38729</v>
      </c>
      <c r="U744" s="175">
        <v>7257</v>
      </c>
      <c r="V744" s="186">
        <v>4292760</v>
      </c>
      <c r="W744" s="186">
        <v>34466580</v>
      </c>
      <c r="X744" s="187">
        <v>44469</v>
      </c>
      <c r="Y744" s="80" t="s">
        <v>6489</v>
      </c>
      <c r="Z744" s="80" t="s">
        <v>6490</v>
      </c>
      <c r="AA744" s="175" t="s">
        <v>6598</v>
      </c>
    </row>
    <row r="745" spans="2:27" ht="15.75" customHeight="1" x14ac:dyDescent="0.2">
      <c r="B745" s="68" t="s">
        <v>2664</v>
      </c>
      <c r="C745" s="68">
        <v>691502007</v>
      </c>
      <c r="D745" s="68" t="s">
        <v>2469</v>
      </c>
      <c r="E745" s="68" t="s">
        <v>2495</v>
      </c>
      <c r="F745" s="68" t="s">
        <v>1476</v>
      </c>
      <c r="G745" s="68" t="s">
        <v>2496</v>
      </c>
      <c r="H745" s="68">
        <v>0</v>
      </c>
      <c r="I745" s="68">
        <v>0</v>
      </c>
      <c r="J745" s="68">
        <v>0</v>
      </c>
      <c r="K745" s="68" t="s">
        <v>2665</v>
      </c>
      <c r="L745" s="68" t="s">
        <v>5366</v>
      </c>
      <c r="M745" s="68" t="s">
        <v>5342</v>
      </c>
      <c r="N745" s="68" t="s">
        <v>2666</v>
      </c>
      <c r="O745" s="68">
        <v>0</v>
      </c>
      <c r="P745" s="68">
        <v>0</v>
      </c>
      <c r="Q745" s="68">
        <v>0</v>
      </c>
      <c r="R745" s="68">
        <v>91001</v>
      </c>
      <c r="S745" s="68" t="s">
        <v>2634</v>
      </c>
      <c r="T745" s="188">
        <v>38734</v>
      </c>
      <c r="U745" s="175">
        <v>7259</v>
      </c>
      <c r="V745" s="186">
        <v>5709371</v>
      </c>
      <c r="W745" s="186">
        <v>45840553</v>
      </c>
      <c r="X745" s="187">
        <v>44469</v>
      </c>
      <c r="Y745" s="80" t="s">
        <v>6489</v>
      </c>
      <c r="Z745" s="80" t="s">
        <v>6490</v>
      </c>
      <c r="AA745" s="175" t="s">
        <v>6679</v>
      </c>
    </row>
    <row r="746" spans="2:27" ht="15.75" customHeight="1" x14ac:dyDescent="0.2">
      <c r="B746" s="68" t="s">
        <v>3282</v>
      </c>
      <c r="C746" s="68">
        <v>691401006</v>
      </c>
      <c r="D746" s="68" t="s">
        <v>2469</v>
      </c>
      <c r="E746" s="68" t="s">
        <v>2495</v>
      </c>
      <c r="F746" s="68" t="s">
        <v>1476</v>
      </c>
      <c r="G746" s="68" t="s">
        <v>3137</v>
      </c>
      <c r="H746" s="68" t="s">
        <v>28</v>
      </c>
      <c r="I746" s="68">
        <v>0</v>
      </c>
      <c r="J746" s="68">
        <v>0</v>
      </c>
      <c r="K746" s="68" t="s">
        <v>3283</v>
      </c>
      <c r="L746" s="68" t="s">
        <v>5370</v>
      </c>
      <c r="M746" s="68" t="s">
        <v>5342</v>
      </c>
      <c r="N746" s="68" t="s">
        <v>1187</v>
      </c>
      <c r="O746" s="68" t="s">
        <v>3285</v>
      </c>
      <c r="P746" s="68" t="s">
        <v>3284</v>
      </c>
      <c r="Q746" s="68">
        <v>0</v>
      </c>
      <c r="R746" s="68">
        <v>91001</v>
      </c>
      <c r="S746" s="68" t="s">
        <v>2488</v>
      </c>
      <c r="T746" s="188">
        <v>38735</v>
      </c>
      <c r="U746" s="175">
        <v>7260</v>
      </c>
      <c r="V746" s="186">
        <v>4893746</v>
      </c>
      <c r="W746" s="186">
        <v>39291897</v>
      </c>
      <c r="X746" s="187">
        <v>44469</v>
      </c>
      <c r="Y746" s="80" t="s">
        <v>6489</v>
      </c>
      <c r="Z746" s="80" t="s">
        <v>6490</v>
      </c>
      <c r="AA746" s="175" t="s">
        <v>6680</v>
      </c>
    </row>
    <row r="747" spans="2:27" ht="15.75" customHeight="1" x14ac:dyDescent="0.2">
      <c r="B747" s="68" t="s">
        <v>2580</v>
      </c>
      <c r="C747" s="68">
        <v>691905004</v>
      </c>
      <c r="D747" s="68" t="s">
        <v>2469</v>
      </c>
      <c r="E747" s="68" t="s">
        <v>2484</v>
      </c>
      <c r="F747" s="68" t="s">
        <v>26</v>
      </c>
      <c r="G747" s="68" t="s">
        <v>2485</v>
      </c>
      <c r="H747" s="68" t="s">
        <v>28</v>
      </c>
      <c r="I747" s="68">
        <v>0</v>
      </c>
      <c r="J747" s="68">
        <v>0</v>
      </c>
      <c r="K747" s="68" t="s">
        <v>6054</v>
      </c>
      <c r="L747" s="68" t="s">
        <v>2581</v>
      </c>
      <c r="M747" s="68" t="s">
        <v>48</v>
      </c>
      <c r="N747" s="68" t="s">
        <v>2583</v>
      </c>
      <c r="O747" s="68" t="s">
        <v>2582</v>
      </c>
      <c r="P747" s="68">
        <v>0</v>
      </c>
      <c r="Q747" s="68">
        <v>0</v>
      </c>
      <c r="R747" s="68">
        <v>91001</v>
      </c>
      <c r="S747" s="68" t="s">
        <v>2488</v>
      </c>
      <c r="T747" s="188">
        <v>38735</v>
      </c>
      <c r="U747" s="175">
        <v>7263</v>
      </c>
      <c r="V747" s="186">
        <v>5056871</v>
      </c>
      <c r="W747" s="186">
        <v>40601629</v>
      </c>
      <c r="X747" s="187">
        <v>44469</v>
      </c>
      <c r="Y747" s="80" t="s">
        <v>6489</v>
      </c>
      <c r="Z747" s="80" t="s">
        <v>6490</v>
      </c>
      <c r="AA747" s="175" t="s">
        <v>6639</v>
      </c>
    </row>
    <row r="748" spans="2:27" ht="15.75" customHeight="1" x14ac:dyDescent="0.2">
      <c r="B748" s="68" t="s">
        <v>8526</v>
      </c>
      <c r="C748" s="68">
        <v>691702006</v>
      </c>
      <c r="D748" s="68" t="s">
        <v>2469</v>
      </c>
      <c r="E748" s="68" t="s">
        <v>2484</v>
      </c>
      <c r="F748" s="68" t="s">
        <v>26</v>
      </c>
      <c r="G748" s="68" t="s">
        <v>2485</v>
      </c>
      <c r="H748" s="68" t="s">
        <v>28</v>
      </c>
      <c r="I748" s="68">
        <v>0</v>
      </c>
      <c r="J748" s="68">
        <v>0</v>
      </c>
      <c r="K748" s="68" t="s">
        <v>3420</v>
      </c>
      <c r="L748" s="68" t="s">
        <v>3421</v>
      </c>
      <c r="M748" s="68" t="s">
        <v>309</v>
      </c>
      <c r="N748" s="68" t="s">
        <v>3422</v>
      </c>
      <c r="O748" s="68">
        <v>0</v>
      </c>
      <c r="P748" s="68">
        <v>0</v>
      </c>
      <c r="Q748" s="68">
        <v>0</v>
      </c>
      <c r="R748" s="68">
        <v>91001</v>
      </c>
      <c r="S748" s="68" t="s">
        <v>2488</v>
      </c>
      <c r="T748" s="188">
        <v>38735</v>
      </c>
      <c r="U748" s="175">
        <v>7264</v>
      </c>
      <c r="V748" s="186">
        <v>4893746</v>
      </c>
      <c r="W748" s="186">
        <v>39970048</v>
      </c>
      <c r="X748" s="187">
        <v>44469</v>
      </c>
      <c r="Y748" s="80" t="s">
        <v>6489</v>
      </c>
      <c r="Z748" s="80" t="s">
        <v>6490</v>
      </c>
      <c r="AA748" s="175" t="s">
        <v>6681</v>
      </c>
    </row>
    <row r="749" spans="2:27" ht="15.75" customHeight="1" x14ac:dyDescent="0.2">
      <c r="B749" s="68" t="s">
        <v>8321</v>
      </c>
      <c r="C749" s="68">
        <v>691605000</v>
      </c>
      <c r="D749" s="68" t="s">
        <v>2469</v>
      </c>
      <c r="E749" s="68" t="s">
        <v>546</v>
      </c>
      <c r="F749" s="68" t="s">
        <v>26</v>
      </c>
      <c r="G749" s="68" t="s">
        <v>2576</v>
      </c>
      <c r="H749" s="68" t="s">
        <v>28</v>
      </c>
      <c r="I749" s="68">
        <v>0</v>
      </c>
      <c r="J749" s="68">
        <v>0</v>
      </c>
      <c r="K749" s="68" t="s">
        <v>2577</v>
      </c>
      <c r="L749" s="68" t="s">
        <v>2578</v>
      </c>
      <c r="M749" s="68" t="s">
        <v>309</v>
      </c>
      <c r="N749" s="68" t="s">
        <v>2579</v>
      </c>
      <c r="O749" s="68" t="s">
        <v>8322</v>
      </c>
      <c r="P749" s="68" t="s">
        <v>8323</v>
      </c>
      <c r="Q749" s="68">
        <v>0</v>
      </c>
      <c r="R749" s="68">
        <v>91001</v>
      </c>
      <c r="S749" s="68" t="s">
        <v>2517</v>
      </c>
      <c r="T749" s="188">
        <v>38735</v>
      </c>
      <c r="U749" s="175">
        <v>7265</v>
      </c>
      <c r="V749" s="186">
        <v>5056871</v>
      </c>
      <c r="W749" s="186">
        <v>40601629</v>
      </c>
      <c r="X749" s="187">
        <v>44469</v>
      </c>
      <c r="Y749" s="80" t="s">
        <v>6489</v>
      </c>
      <c r="Z749" s="80" t="s">
        <v>6490</v>
      </c>
      <c r="AA749" s="175" t="s">
        <v>7477</v>
      </c>
    </row>
    <row r="750" spans="2:27" ht="15.75" customHeight="1" x14ac:dyDescent="0.2">
      <c r="B750" s="68" t="s">
        <v>8422</v>
      </c>
      <c r="C750" s="68" t="s">
        <v>6451</v>
      </c>
      <c r="D750" s="68" t="s">
        <v>2469</v>
      </c>
      <c r="E750" s="68" t="s">
        <v>2484</v>
      </c>
      <c r="F750" s="68" t="s">
        <v>26</v>
      </c>
      <c r="G750" s="68" t="s">
        <v>2485</v>
      </c>
      <c r="H750" s="68" t="s">
        <v>28</v>
      </c>
      <c r="I750" s="68">
        <v>0</v>
      </c>
      <c r="J750" s="68">
        <v>0</v>
      </c>
      <c r="K750" s="68" t="s">
        <v>8423</v>
      </c>
      <c r="L750" s="68" t="s">
        <v>2969</v>
      </c>
      <c r="M750" s="68" t="s">
        <v>309</v>
      </c>
      <c r="N750" s="68" t="s">
        <v>2971</v>
      </c>
      <c r="O750" s="68" t="s">
        <v>2970</v>
      </c>
      <c r="P750" s="68">
        <v>0</v>
      </c>
      <c r="Q750" s="68">
        <v>0</v>
      </c>
      <c r="R750" s="68">
        <v>91001</v>
      </c>
      <c r="S750" s="68" t="s">
        <v>2972</v>
      </c>
      <c r="T750" s="188">
        <v>38736</v>
      </c>
      <c r="U750" s="175">
        <v>7267</v>
      </c>
      <c r="V750" s="186">
        <v>14530113</v>
      </c>
      <c r="W750" s="186">
        <v>95725132</v>
      </c>
      <c r="X750" s="187">
        <v>44469</v>
      </c>
      <c r="Y750" s="80" t="s">
        <v>6489</v>
      </c>
      <c r="Z750" s="80" t="s">
        <v>6490</v>
      </c>
      <c r="AA750" s="175" t="s">
        <v>6502</v>
      </c>
    </row>
    <row r="751" spans="2:27" ht="15.75" customHeight="1" x14ac:dyDescent="0.2">
      <c r="B751" s="68" t="s">
        <v>3535</v>
      </c>
      <c r="C751" s="68">
        <v>691415007</v>
      </c>
      <c r="D751" s="68" t="s">
        <v>2469</v>
      </c>
      <c r="E751" s="68" t="s">
        <v>2484</v>
      </c>
      <c r="F751" s="68" t="s">
        <v>26</v>
      </c>
      <c r="G751" s="68" t="s">
        <v>2485</v>
      </c>
      <c r="H751" s="68" t="s">
        <v>28</v>
      </c>
      <c r="I751" s="68">
        <v>0</v>
      </c>
      <c r="J751" s="68">
        <v>0</v>
      </c>
      <c r="K751" s="68" t="s">
        <v>5442</v>
      </c>
      <c r="L751" s="68" t="s">
        <v>5378</v>
      </c>
      <c r="M751" s="68" t="s">
        <v>5342</v>
      </c>
      <c r="N751" s="68" t="s">
        <v>3536</v>
      </c>
      <c r="O751" s="68" t="s">
        <v>5443</v>
      </c>
      <c r="P751" s="68" t="s">
        <v>5444</v>
      </c>
      <c r="Q751" s="68">
        <v>0</v>
      </c>
      <c r="R751" s="68">
        <v>91001</v>
      </c>
      <c r="S751" s="68" t="s">
        <v>2500</v>
      </c>
      <c r="T751" s="188">
        <v>38736</v>
      </c>
      <c r="U751" s="175">
        <v>7268</v>
      </c>
      <c r="V751" s="186">
        <v>5709371</v>
      </c>
      <c r="W751" s="186">
        <v>45840553</v>
      </c>
      <c r="X751" s="187">
        <v>44469</v>
      </c>
      <c r="Y751" s="80" t="s">
        <v>6489</v>
      </c>
      <c r="Z751" s="80" t="s">
        <v>6490</v>
      </c>
      <c r="AA751" s="175" t="s">
        <v>6638</v>
      </c>
    </row>
    <row r="752" spans="2:27" ht="15.75" customHeight="1" x14ac:dyDescent="0.2">
      <c r="B752" s="68" t="s">
        <v>8569</v>
      </c>
      <c r="C752" s="68">
        <v>691908003</v>
      </c>
      <c r="D752" s="68" t="s">
        <v>2469</v>
      </c>
      <c r="E752" s="68" t="s">
        <v>2484</v>
      </c>
      <c r="F752" s="68" t="s">
        <v>26</v>
      </c>
      <c r="G752" s="68" t="s">
        <v>2485</v>
      </c>
      <c r="H752" s="68" t="s">
        <v>28</v>
      </c>
      <c r="I752" s="68">
        <v>0</v>
      </c>
      <c r="J752" s="68">
        <v>0</v>
      </c>
      <c r="K752" s="68" t="s">
        <v>8570</v>
      </c>
      <c r="L752" s="68" t="s">
        <v>3525</v>
      </c>
      <c r="M752" s="68" t="s">
        <v>48</v>
      </c>
      <c r="N752" s="68" t="s">
        <v>3527</v>
      </c>
      <c r="O752" s="68" t="s">
        <v>3526</v>
      </c>
      <c r="P752" s="68" t="s">
        <v>3524</v>
      </c>
      <c r="Q752" s="68">
        <v>0</v>
      </c>
      <c r="R752" s="68">
        <v>91001</v>
      </c>
      <c r="S752" s="68" t="s">
        <v>2488</v>
      </c>
      <c r="T752" s="188">
        <v>38736</v>
      </c>
      <c r="U752" s="175">
        <v>7269</v>
      </c>
      <c r="V752" s="186">
        <v>5056871</v>
      </c>
      <c r="W752" s="186">
        <v>40400628</v>
      </c>
      <c r="X752" s="187">
        <v>44469</v>
      </c>
      <c r="Y752" s="80" t="s">
        <v>6489</v>
      </c>
      <c r="Z752" s="80" t="s">
        <v>6490</v>
      </c>
      <c r="AA752" s="175" t="s">
        <v>6607</v>
      </c>
    </row>
    <row r="753" spans="2:27" ht="15.75" customHeight="1" x14ac:dyDescent="0.2">
      <c r="B753" s="68" t="s">
        <v>3382</v>
      </c>
      <c r="C753" s="68">
        <v>691301001</v>
      </c>
      <c r="D753" s="68" t="s">
        <v>2469</v>
      </c>
      <c r="E753" s="68" t="s">
        <v>2484</v>
      </c>
      <c r="F753" s="68" t="s">
        <v>26</v>
      </c>
      <c r="G753" s="68" t="s">
        <v>2485</v>
      </c>
      <c r="H753" s="68" t="s">
        <v>28</v>
      </c>
      <c r="I753" s="68">
        <v>0</v>
      </c>
      <c r="J753" s="68">
        <v>0</v>
      </c>
      <c r="K753" s="68" t="s">
        <v>3383</v>
      </c>
      <c r="L753" s="68" t="s">
        <v>3384</v>
      </c>
      <c r="M753" s="68" t="s">
        <v>5345</v>
      </c>
      <c r="N753" s="68" t="s">
        <v>3385</v>
      </c>
      <c r="O753" s="68">
        <v>0</v>
      </c>
      <c r="P753" s="68">
        <v>0</v>
      </c>
      <c r="Q753" s="68">
        <v>0</v>
      </c>
      <c r="R753" s="68">
        <v>91001</v>
      </c>
      <c r="S753" s="68" t="s">
        <v>2488</v>
      </c>
      <c r="T753" s="188">
        <v>38736</v>
      </c>
      <c r="U753" s="175">
        <v>7270</v>
      </c>
      <c r="V753" s="186">
        <v>10016440</v>
      </c>
      <c r="W753" s="186">
        <v>40211009</v>
      </c>
      <c r="X753" s="187">
        <v>44469</v>
      </c>
      <c r="Y753" s="80" t="s">
        <v>6489</v>
      </c>
      <c r="Z753" s="80" t="s">
        <v>6490</v>
      </c>
      <c r="AA753" s="175" t="s">
        <v>6605</v>
      </c>
    </row>
    <row r="754" spans="2:27" ht="15.75" customHeight="1" x14ac:dyDescent="0.2">
      <c r="B754" s="68" t="s">
        <v>3175</v>
      </c>
      <c r="C754" s="68">
        <v>690902001</v>
      </c>
      <c r="D754" s="68" t="s">
        <v>2469</v>
      </c>
      <c r="E754" s="68" t="s">
        <v>2495</v>
      </c>
      <c r="F754" s="68" t="s">
        <v>1476</v>
      </c>
      <c r="G754" s="68" t="s">
        <v>2496</v>
      </c>
      <c r="H754" s="68" t="s">
        <v>28</v>
      </c>
      <c r="I754" s="68">
        <v>0</v>
      </c>
      <c r="J754" s="68">
        <v>0</v>
      </c>
      <c r="K754" s="68" t="s">
        <v>3176</v>
      </c>
      <c r="L754" s="68" t="s">
        <v>3177</v>
      </c>
      <c r="M754" s="68" t="s">
        <v>5344</v>
      </c>
      <c r="N754" s="68" t="s">
        <v>3178</v>
      </c>
      <c r="O754" s="68">
        <v>0</v>
      </c>
      <c r="P754" s="68">
        <v>0</v>
      </c>
      <c r="Q754" s="68">
        <v>0</v>
      </c>
      <c r="R754" s="68">
        <v>91001</v>
      </c>
      <c r="S754" s="68" t="s">
        <v>3179</v>
      </c>
      <c r="T754" s="188">
        <v>38736</v>
      </c>
      <c r="U754" s="175">
        <v>7271</v>
      </c>
      <c r="V754" s="186">
        <v>2861840</v>
      </c>
      <c r="W754" s="186">
        <v>22977720</v>
      </c>
      <c r="X754" s="187">
        <v>44469</v>
      </c>
      <c r="Y754" s="80" t="s">
        <v>6489</v>
      </c>
      <c r="Z754" s="80" t="s">
        <v>6490</v>
      </c>
      <c r="AA754" s="175" t="s">
        <v>6682</v>
      </c>
    </row>
    <row r="755" spans="2:27" ht="15.75" customHeight="1" x14ac:dyDescent="0.2">
      <c r="B755" s="68" t="s">
        <v>8483</v>
      </c>
      <c r="C755" s="68">
        <v>691414000</v>
      </c>
      <c r="D755" s="68" t="s">
        <v>2469</v>
      </c>
      <c r="E755" s="68" t="s">
        <v>2469</v>
      </c>
      <c r="F755" s="68" t="s">
        <v>26</v>
      </c>
      <c r="G755" s="68" t="s">
        <v>2485</v>
      </c>
      <c r="H755" s="68" t="s">
        <v>28</v>
      </c>
      <c r="I755" s="68">
        <v>0</v>
      </c>
      <c r="J755" s="68">
        <v>0</v>
      </c>
      <c r="K755" s="68" t="s">
        <v>8484</v>
      </c>
      <c r="L755" s="68" t="s">
        <v>5369</v>
      </c>
      <c r="M755" s="68" t="s">
        <v>5342</v>
      </c>
      <c r="N755" s="68" t="s">
        <v>3263</v>
      </c>
      <c r="O755" s="68" t="s">
        <v>3262</v>
      </c>
      <c r="P755" s="68">
        <v>0</v>
      </c>
      <c r="Q755" s="68">
        <v>0</v>
      </c>
      <c r="R755" s="68">
        <v>91001</v>
      </c>
      <c r="S755" s="68" t="s">
        <v>2488</v>
      </c>
      <c r="T755" s="188">
        <v>38736</v>
      </c>
      <c r="U755" s="175">
        <v>7273</v>
      </c>
      <c r="V755" s="186">
        <v>0</v>
      </c>
      <c r="W755" s="186">
        <v>34398152</v>
      </c>
      <c r="X755" s="187">
        <v>44469</v>
      </c>
      <c r="Y755" s="80" t="s">
        <v>6489</v>
      </c>
      <c r="Z755" s="80" t="s">
        <v>6490</v>
      </c>
      <c r="AA755" s="175" t="s">
        <v>6683</v>
      </c>
    </row>
    <row r="756" spans="2:27" ht="15.75" customHeight="1" x14ac:dyDescent="0.2">
      <c r="B756" s="68" t="s">
        <v>8483</v>
      </c>
      <c r="C756" s="68">
        <v>691414000</v>
      </c>
      <c r="D756" s="68" t="s">
        <v>2469</v>
      </c>
      <c r="E756" s="68" t="s">
        <v>2469</v>
      </c>
      <c r="F756" s="68" t="s">
        <v>26</v>
      </c>
      <c r="G756" s="68" t="s">
        <v>2485</v>
      </c>
      <c r="H756" s="68" t="s">
        <v>28</v>
      </c>
      <c r="I756" s="68">
        <v>0</v>
      </c>
      <c r="J756" s="68">
        <v>0</v>
      </c>
      <c r="K756" s="68" t="s">
        <v>8484</v>
      </c>
      <c r="L756" s="68" t="s">
        <v>5369</v>
      </c>
      <c r="M756" s="68" t="s">
        <v>5342</v>
      </c>
      <c r="N756" s="68" t="s">
        <v>3263</v>
      </c>
      <c r="O756" s="68" t="s">
        <v>3262</v>
      </c>
      <c r="P756" s="68">
        <v>0</v>
      </c>
      <c r="Q756" s="68">
        <v>0</v>
      </c>
      <c r="R756" s="68">
        <v>91001</v>
      </c>
      <c r="S756" s="68" t="s">
        <v>2488</v>
      </c>
      <c r="T756" s="188">
        <v>38736</v>
      </c>
      <c r="U756" s="175">
        <v>7273</v>
      </c>
      <c r="V756" s="186">
        <v>4893746</v>
      </c>
      <c r="W756" s="186">
        <v>4893746</v>
      </c>
      <c r="X756" s="187">
        <v>44469</v>
      </c>
      <c r="Y756" s="80" t="s">
        <v>6489</v>
      </c>
      <c r="Z756" s="80" t="s">
        <v>6490</v>
      </c>
      <c r="AA756" s="175" t="s">
        <v>6680</v>
      </c>
    </row>
    <row r="757" spans="2:27" ht="15.75" customHeight="1" x14ac:dyDescent="0.2">
      <c r="B757" s="68" t="s">
        <v>3361</v>
      </c>
      <c r="C757" s="68">
        <v>691105008</v>
      </c>
      <c r="D757" s="68" t="s">
        <v>2469</v>
      </c>
      <c r="E757" s="68" t="s">
        <v>2484</v>
      </c>
      <c r="F757" s="68" t="s">
        <v>26</v>
      </c>
      <c r="G757" s="68" t="s">
        <v>2485</v>
      </c>
      <c r="H757" s="68" t="s">
        <v>28</v>
      </c>
      <c r="I757" s="68">
        <v>0</v>
      </c>
      <c r="J757" s="68">
        <v>0</v>
      </c>
      <c r="K757" s="68" t="s">
        <v>3362</v>
      </c>
      <c r="L757" s="68" t="s">
        <v>3363</v>
      </c>
      <c r="M757" s="68" t="s">
        <v>5345</v>
      </c>
      <c r="N757" s="68" t="s">
        <v>3365</v>
      </c>
      <c r="O757" s="68" t="s">
        <v>3364</v>
      </c>
      <c r="P757" s="68">
        <v>0</v>
      </c>
      <c r="Q757" s="68">
        <v>0</v>
      </c>
      <c r="R757" s="68">
        <v>91001</v>
      </c>
      <c r="S757" s="68" t="s">
        <v>2488</v>
      </c>
      <c r="T757" s="188">
        <v>38736</v>
      </c>
      <c r="U757" s="175">
        <v>7275</v>
      </c>
      <c r="V757" s="186">
        <v>5008220</v>
      </c>
      <c r="W757" s="186">
        <v>40155277</v>
      </c>
      <c r="X757" s="187">
        <v>44469</v>
      </c>
      <c r="Y757" s="80" t="s">
        <v>6489</v>
      </c>
      <c r="Z757" s="80" t="s">
        <v>6490</v>
      </c>
      <c r="AA757" s="175" t="s">
        <v>6604</v>
      </c>
    </row>
    <row r="758" spans="2:27" ht="15.75" customHeight="1" x14ac:dyDescent="0.2">
      <c r="B758" s="68" t="s">
        <v>3036</v>
      </c>
      <c r="C758" s="68">
        <v>691101002</v>
      </c>
      <c r="D758" s="68" t="s">
        <v>2469</v>
      </c>
      <c r="E758" s="68" t="s">
        <v>2484</v>
      </c>
      <c r="F758" s="68" t="s">
        <v>26</v>
      </c>
      <c r="G758" s="68" t="s">
        <v>2485</v>
      </c>
      <c r="H758" s="68" t="s">
        <v>28</v>
      </c>
      <c r="I758" s="68">
        <v>0</v>
      </c>
      <c r="J758" s="68">
        <v>0</v>
      </c>
      <c r="K758" s="68" t="s">
        <v>3037</v>
      </c>
      <c r="L758" s="68" t="s">
        <v>3038</v>
      </c>
      <c r="M758" s="68" t="s">
        <v>5345</v>
      </c>
      <c r="N758" s="68" t="s">
        <v>3040</v>
      </c>
      <c r="O758" s="68" t="s">
        <v>3039</v>
      </c>
      <c r="P758" s="68">
        <v>0</v>
      </c>
      <c r="Q758" s="68">
        <v>0</v>
      </c>
      <c r="R758" s="68">
        <v>91001</v>
      </c>
      <c r="S758" s="68" t="s">
        <v>2488</v>
      </c>
      <c r="T758" s="188">
        <v>38736</v>
      </c>
      <c r="U758" s="175">
        <v>7276</v>
      </c>
      <c r="V758" s="186">
        <v>8585520</v>
      </c>
      <c r="W758" s="186">
        <v>34466580</v>
      </c>
      <c r="X758" s="187">
        <v>44469</v>
      </c>
      <c r="Y758" s="80" t="s">
        <v>6489</v>
      </c>
      <c r="Z758" s="80" t="s">
        <v>6490</v>
      </c>
      <c r="AA758" s="175" t="s">
        <v>6629</v>
      </c>
    </row>
    <row r="759" spans="2:27" ht="15.75" customHeight="1" x14ac:dyDescent="0.2">
      <c r="B759" s="68" t="s">
        <v>2762</v>
      </c>
      <c r="C759" s="68">
        <v>690730006</v>
      </c>
      <c r="D759" s="68" t="s">
        <v>2469</v>
      </c>
      <c r="E759" s="68" t="s">
        <v>2484</v>
      </c>
      <c r="F759" s="68" t="s">
        <v>26</v>
      </c>
      <c r="G759" s="68" t="s">
        <v>2485</v>
      </c>
      <c r="H759" s="68" t="s">
        <v>28</v>
      </c>
      <c r="I759" s="68">
        <v>0</v>
      </c>
      <c r="J759" s="68">
        <v>0</v>
      </c>
      <c r="K759" s="68" t="s">
        <v>2763</v>
      </c>
      <c r="L759" s="68" t="s">
        <v>2764</v>
      </c>
      <c r="M759" s="68" t="s">
        <v>47</v>
      </c>
      <c r="N759" s="68" t="s">
        <v>2765</v>
      </c>
      <c r="O759" s="68" t="s">
        <v>8370</v>
      </c>
      <c r="P759" s="68" t="s">
        <v>8371</v>
      </c>
      <c r="Q759" s="68">
        <v>0</v>
      </c>
      <c r="R759" s="68">
        <v>91001</v>
      </c>
      <c r="S759" s="68" t="s">
        <v>2500</v>
      </c>
      <c r="T759" s="188">
        <v>38737</v>
      </c>
      <c r="U759" s="175">
        <v>7279</v>
      </c>
      <c r="V759" s="186">
        <v>4292760</v>
      </c>
      <c r="W759" s="186">
        <v>34466580</v>
      </c>
      <c r="X759" s="187">
        <v>44469</v>
      </c>
      <c r="Y759" s="80" t="s">
        <v>6489</v>
      </c>
      <c r="Z759" s="80" t="s">
        <v>6490</v>
      </c>
      <c r="AA759" s="175" t="s">
        <v>6684</v>
      </c>
    </row>
    <row r="760" spans="2:27" ht="15.75" customHeight="1" x14ac:dyDescent="0.2">
      <c r="B760" s="68" t="s">
        <v>3460</v>
      </c>
      <c r="C760" s="68">
        <v>690205009</v>
      </c>
      <c r="D760" s="68" t="s">
        <v>2469</v>
      </c>
      <c r="E760" s="68" t="s">
        <v>2484</v>
      </c>
      <c r="F760" s="68" t="s">
        <v>26</v>
      </c>
      <c r="G760" s="68" t="s">
        <v>2485</v>
      </c>
      <c r="H760" s="68" t="s">
        <v>28</v>
      </c>
      <c r="I760" s="68">
        <v>0</v>
      </c>
      <c r="J760" s="68">
        <v>0</v>
      </c>
      <c r="K760" s="68" t="s">
        <v>3461</v>
      </c>
      <c r="L760" s="68" t="s">
        <v>3462</v>
      </c>
      <c r="M760" s="68" t="s">
        <v>780</v>
      </c>
      <c r="N760" s="68" t="s">
        <v>3463</v>
      </c>
      <c r="O760" s="68" t="s">
        <v>5466</v>
      </c>
      <c r="P760" s="68" t="s">
        <v>5467</v>
      </c>
      <c r="Q760" s="68">
        <v>0</v>
      </c>
      <c r="R760" s="68">
        <v>91001</v>
      </c>
      <c r="S760" s="68" t="s">
        <v>2488</v>
      </c>
      <c r="T760" s="188">
        <v>38737</v>
      </c>
      <c r="U760" s="175">
        <v>7280</v>
      </c>
      <c r="V760" s="186">
        <v>5580588</v>
      </c>
      <c r="W760" s="186">
        <v>44806554</v>
      </c>
      <c r="X760" s="187">
        <v>44469</v>
      </c>
      <c r="Y760" s="80" t="s">
        <v>6489</v>
      </c>
      <c r="Z760" s="80" t="s">
        <v>6490</v>
      </c>
      <c r="AA760" s="175" t="s">
        <v>6589</v>
      </c>
    </row>
    <row r="761" spans="2:27" ht="15.75" customHeight="1" x14ac:dyDescent="0.2">
      <c r="B761" s="68" t="s">
        <v>2925</v>
      </c>
      <c r="C761" s="68">
        <v>691603008</v>
      </c>
      <c r="D761" s="68" t="s">
        <v>2469</v>
      </c>
      <c r="E761" s="68" t="s">
        <v>2484</v>
      </c>
      <c r="F761" s="68" t="s">
        <v>26</v>
      </c>
      <c r="G761" s="68" t="s">
        <v>2485</v>
      </c>
      <c r="H761" s="68" t="s">
        <v>28</v>
      </c>
      <c r="I761" s="68">
        <v>0</v>
      </c>
      <c r="J761" s="68">
        <v>0</v>
      </c>
      <c r="K761" s="68" t="s">
        <v>2926</v>
      </c>
      <c r="L761" s="68" t="s">
        <v>2927</v>
      </c>
      <c r="M761" s="68" t="s">
        <v>309</v>
      </c>
      <c r="N761" s="68" t="s">
        <v>2928</v>
      </c>
      <c r="O761" s="68" t="s">
        <v>5579</v>
      </c>
      <c r="P761" s="68" t="s">
        <v>5580</v>
      </c>
      <c r="Q761" s="68">
        <v>0</v>
      </c>
      <c r="R761" s="68">
        <v>91001</v>
      </c>
      <c r="S761" s="68" t="s">
        <v>2488</v>
      </c>
      <c r="T761" s="188">
        <v>38737</v>
      </c>
      <c r="U761" s="175">
        <v>7282</v>
      </c>
      <c r="V761" s="186">
        <v>5677891</v>
      </c>
      <c r="W761" s="186">
        <v>45587800</v>
      </c>
      <c r="X761" s="187">
        <v>44469</v>
      </c>
      <c r="Y761" s="80" t="s">
        <v>6489</v>
      </c>
      <c r="Z761" s="80" t="s">
        <v>6490</v>
      </c>
      <c r="AA761" s="175" t="s">
        <v>6597</v>
      </c>
    </row>
    <row r="762" spans="2:27" ht="15.75" customHeight="1" x14ac:dyDescent="0.2">
      <c r="B762" s="68" t="s">
        <v>8392</v>
      </c>
      <c r="C762" s="68" t="s">
        <v>6450</v>
      </c>
      <c r="D762" s="68" t="s">
        <v>2469</v>
      </c>
      <c r="E762" s="68" t="s">
        <v>546</v>
      </c>
      <c r="F762" s="68" t="s">
        <v>26</v>
      </c>
      <c r="G762" s="68" t="s">
        <v>547</v>
      </c>
      <c r="H762" s="68" t="s">
        <v>28</v>
      </c>
      <c r="I762" s="68">
        <v>0</v>
      </c>
      <c r="J762" s="68">
        <v>0</v>
      </c>
      <c r="K762" s="68" t="s">
        <v>8393</v>
      </c>
      <c r="L762" s="68" t="s">
        <v>8394</v>
      </c>
      <c r="M762" s="68" t="s">
        <v>309</v>
      </c>
      <c r="N762" s="68" t="s">
        <v>2820</v>
      </c>
      <c r="O762" s="68" t="s">
        <v>2819</v>
      </c>
      <c r="P762" s="68">
        <v>0</v>
      </c>
      <c r="Q762" s="68">
        <v>0</v>
      </c>
      <c r="R762" s="68">
        <v>91001</v>
      </c>
      <c r="S762" s="68" t="s">
        <v>2821</v>
      </c>
      <c r="T762" s="188">
        <v>38737</v>
      </c>
      <c r="U762" s="175">
        <v>7283</v>
      </c>
      <c r="V762" s="186">
        <v>0</v>
      </c>
      <c r="W762" s="186">
        <v>40131182</v>
      </c>
      <c r="X762" s="187">
        <v>44469</v>
      </c>
      <c r="Y762" s="80" t="s">
        <v>6489</v>
      </c>
      <c r="Z762" s="80" t="s">
        <v>6490</v>
      </c>
      <c r="AA762" s="175" t="s">
        <v>6550</v>
      </c>
    </row>
    <row r="763" spans="2:27" ht="15.75" customHeight="1" x14ac:dyDescent="0.2">
      <c r="B763" s="68" t="s">
        <v>3128</v>
      </c>
      <c r="C763" s="68">
        <v>691505006</v>
      </c>
      <c r="D763" s="68" t="s">
        <v>2469</v>
      </c>
      <c r="E763" s="68" t="s">
        <v>2495</v>
      </c>
      <c r="F763" s="68" t="s">
        <v>1476</v>
      </c>
      <c r="G763" s="68" t="s">
        <v>3129</v>
      </c>
      <c r="H763" s="68" t="s">
        <v>28</v>
      </c>
      <c r="I763" s="68">
        <v>0</v>
      </c>
      <c r="J763" s="68">
        <v>0</v>
      </c>
      <c r="K763" s="68" t="s">
        <v>3130</v>
      </c>
      <c r="L763" s="68" t="s">
        <v>3131</v>
      </c>
      <c r="M763" s="68" t="s">
        <v>309</v>
      </c>
      <c r="N763" s="68" t="s">
        <v>3132</v>
      </c>
      <c r="O763" s="68" t="s">
        <v>5830</v>
      </c>
      <c r="P763" s="68" t="s">
        <v>5829</v>
      </c>
      <c r="Q763" s="68">
        <v>0</v>
      </c>
      <c r="R763" s="68">
        <v>91001</v>
      </c>
      <c r="S763" s="68" t="s">
        <v>2488</v>
      </c>
      <c r="T763" s="188">
        <v>38737</v>
      </c>
      <c r="U763" s="175">
        <v>7284</v>
      </c>
      <c r="V763" s="186">
        <v>4730622</v>
      </c>
      <c r="W763" s="186">
        <v>37982175</v>
      </c>
      <c r="X763" s="187">
        <v>44469</v>
      </c>
      <c r="Y763" s="80" t="s">
        <v>6489</v>
      </c>
      <c r="Z763" s="80" t="s">
        <v>6490</v>
      </c>
      <c r="AA763" s="175" t="s">
        <v>6628</v>
      </c>
    </row>
    <row r="764" spans="2:27" ht="15.75" customHeight="1" x14ac:dyDescent="0.2">
      <c r="B764" s="68" t="s">
        <v>8348</v>
      </c>
      <c r="C764" s="68" t="s">
        <v>6442</v>
      </c>
      <c r="D764" s="68" t="s">
        <v>2469</v>
      </c>
      <c r="E764" s="68" t="s">
        <v>2484</v>
      </c>
      <c r="F764" s="68" t="s">
        <v>26</v>
      </c>
      <c r="G764" s="68" t="s">
        <v>2485</v>
      </c>
      <c r="H764" s="68" t="s">
        <v>28</v>
      </c>
      <c r="I764" s="68">
        <v>0</v>
      </c>
      <c r="J764" s="68">
        <v>0</v>
      </c>
      <c r="K764" s="68" t="s">
        <v>2685</v>
      </c>
      <c r="L764" s="68" t="s">
        <v>2687</v>
      </c>
      <c r="M764" s="68" t="s">
        <v>309</v>
      </c>
      <c r="N764" s="68" t="s">
        <v>961</v>
      </c>
      <c r="O764" s="68" t="s">
        <v>2686</v>
      </c>
      <c r="P764" s="68">
        <v>0</v>
      </c>
      <c r="Q764" s="68">
        <v>0</v>
      </c>
      <c r="R764" s="68">
        <v>91001</v>
      </c>
      <c r="S764" s="68" t="s">
        <v>2488</v>
      </c>
      <c r="T764" s="188">
        <v>38737</v>
      </c>
      <c r="U764" s="175">
        <v>7285</v>
      </c>
      <c r="V764" s="186">
        <v>7177495</v>
      </c>
      <c r="W764" s="186">
        <v>61795700</v>
      </c>
      <c r="X764" s="187">
        <v>44469</v>
      </c>
      <c r="Y764" s="80" t="s">
        <v>6489</v>
      </c>
      <c r="Z764" s="80" t="s">
        <v>6490</v>
      </c>
      <c r="AA764" s="175" t="s">
        <v>148</v>
      </c>
    </row>
    <row r="765" spans="2:27" ht="15.75" customHeight="1" x14ac:dyDescent="0.2">
      <c r="B765" s="68" t="s">
        <v>2501</v>
      </c>
      <c r="C765" s="68">
        <v>692301005</v>
      </c>
      <c r="D765" s="68" t="s">
        <v>2469</v>
      </c>
      <c r="E765" s="68" t="s">
        <v>2484</v>
      </c>
      <c r="F765" s="68" t="s">
        <v>26</v>
      </c>
      <c r="G765" s="68" t="s">
        <v>2485</v>
      </c>
      <c r="H765" s="68" t="s">
        <v>28</v>
      </c>
      <c r="I765" s="68">
        <v>0</v>
      </c>
      <c r="J765" s="68">
        <v>0</v>
      </c>
      <c r="K765" s="68" t="s">
        <v>7329</v>
      </c>
      <c r="L765" s="68" t="s">
        <v>2502</v>
      </c>
      <c r="M765" s="68" t="s">
        <v>5340</v>
      </c>
      <c r="N765" s="68" t="s">
        <v>2504</v>
      </c>
      <c r="O765" s="68" t="s">
        <v>2503</v>
      </c>
      <c r="P765" s="68">
        <v>0</v>
      </c>
      <c r="Q765" s="68">
        <v>0</v>
      </c>
      <c r="R765" s="68">
        <v>91001</v>
      </c>
      <c r="S765" s="68" t="s">
        <v>2505</v>
      </c>
      <c r="T765" s="188">
        <v>38737</v>
      </c>
      <c r="U765" s="175">
        <v>7286</v>
      </c>
      <c r="V765" s="186">
        <v>12821044</v>
      </c>
      <c r="W765" s="186">
        <v>57880617</v>
      </c>
      <c r="X765" s="187">
        <v>44469</v>
      </c>
      <c r="Y765" s="80" t="s">
        <v>6489</v>
      </c>
      <c r="Z765" s="80" t="s">
        <v>6490</v>
      </c>
      <c r="AA765" s="175" t="s">
        <v>6515</v>
      </c>
    </row>
    <row r="766" spans="2:27" ht="15.75" customHeight="1" x14ac:dyDescent="0.2">
      <c r="B766" s="68" t="s">
        <v>3122</v>
      </c>
      <c r="C766" s="68" t="s">
        <v>6452</v>
      </c>
      <c r="D766" s="68" t="s">
        <v>2469</v>
      </c>
      <c r="E766" s="68" t="s">
        <v>2495</v>
      </c>
      <c r="F766" s="68" t="s">
        <v>1476</v>
      </c>
      <c r="G766" s="68" t="s">
        <v>2496</v>
      </c>
      <c r="H766" s="68" t="s">
        <v>28</v>
      </c>
      <c r="I766" s="68">
        <v>0</v>
      </c>
      <c r="J766" s="68">
        <v>0</v>
      </c>
      <c r="K766" s="68" t="s">
        <v>3123</v>
      </c>
      <c r="L766" s="68" t="s">
        <v>3124</v>
      </c>
      <c r="M766" s="68" t="s">
        <v>5345</v>
      </c>
      <c r="N766" s="68" t="s">
        <v>3126</v>
      </c>
      <c r="O766" s="68" t="s">
        <v>3125</v>
      </c>
      <c r="P766" s="68">
        <v>0</v>
      </c>
      <c r="Q766" s="68">
        <v>0</v>
      </c>
      <c r="R766" s="68">
        <v>91001</v>
      </c>
      <c r="S766" s="68" t="s">
        <v>2488</v>
      </c>
      <c r="T766" s="188">
        <v>38743</v>
      </c>
      <c r="U766" s="175">
        <v>7288</v>
      </c>
      <c r="V766" s="186">
        <v>6439140</v>
      </c>
      <c r="W766" s="186">
        <v>51699870</v>
      </c>
      <c r="X766" s="187">
        <v>44469</v>
      </c>
      <c r="Y766" s="80" t="s">
        <v>6489</v>
      </c>
      <c r="Z766" s="80" t="s">
        <v>6490</v>
      </c>
      <c r="AA766" s="175" t="s">
        <v>6603</v>
      </c>
    </row>
    <row r="767" spans="2:27" ht="15.75" customHeight="1" x14ac:dyDescent="0.2">
      <c r="B767" s="68" t="s">
        <v>2777</v>
      </c>
      <c r="C767" s="68">
        <v>691507009</v>
      </c>
      <c r="D767" s="68" t="s">
        <v>2469</v>
      </c>
      <c r="E767" s="68" t="s">
        <v>2484</v>
      </c>
      <c r="F767" s="68" t="s">
        <v>26</v>
      </c>
      <c r="G767" s="68" t="s">
        <v>2485</v>
      </c>
      <c r="H767" s="68" t="s">
        <v>28</v>
      </c>
      <c r="I767" s="68">
        <v>0</v>
      </c>
      <c r="J767" s="68">
        <v>0</v>
      </c>
      <c r="K767" s="68" t="s">
        <v>2778</v>
      </c>
      <c r="L767" s="68" t="s">
        <v>2780</v>
      </c>
      <c r="M767" s="68" t="s">
        <v>309</v>
      </c>
      <c r="N767" s="68" t="s">
        <v>2782</v>
      </c>
      <c r="O767" s="68" t="s">
        <v>2781</v>
      </c>
      <c r="P767" s="68" t="s">
        <v>2779</v>
      </c>
      <c r="Q767" s="68">
        <v>0</v>
      </c>
      <c r="R767" s="68">
        <v>91001</v>
      </c>
      <c r="S767" s="68" t="s">
        <v>2500</v>
      </c>
      <c r="T767" s="188">
        <v>38744</v>
      </c>
      <c r="U767" s="175">
        <v>7290</v>
      </c>
      <c r="V767" s="186">
        <v>4078121</v>
      </c>
      <c r="W767" s="186">
        <v>32743249</v>
      </c>
      <c r="X767" s="187">
        <v>44469</v>
      </c>
      <c r="Y767" s="80" t="s">
        <v>6489</v>
      </c>
      <c r="Z767" s="80" t="s">
        <v>6490</v>
      </c>
      <c r="AA767" s="175" t="s">
        <v>6685</v>
      </c>
    </row>
    <row r="768" spans="2:27" ht="15.75" customHeight="1" x14ac:dyDescent="0.2">
      <c r="B768" s="68" t="s">
        <v>3528</v>
      </c>
      <c r="C768" s="68" t="s">
        <v>6459</v>
      </c>
      <c r="D768" s="68" t="s">
        <v>2469</v>
      </c>
      <c r="E768" s="68" t="s">
        <v>2495</v>
      </c>
      <c r="F768" s="68" t="s">
        <v>1476</v>
      </c>
      <c r="G768" s="68" t="s">
        <v>2496</v>
      </c>
      <c r="H768" s="68" t="s">
        <v>28</v>
      </c>
      <c r="I768" s="68">
        <v>0</v>
      </c>
      <c r="J768" s="68">
        <v>0</v>
      </c>
      <c r="K768" s="68" t="s">
        <v>3529</v>
      </c>
      <c r="L768" s="68" t="s">
        <v>3530</v>
      </c>
      <c r="M768" s="68" t="s">
        <v>48</v>
      </c>
      <c r="N768" s="68" t="s">
        <v>1469</v>
      </c>
      <c r="O768" s="68">
        <v>0</v>
      </c>
      <c r="P768" s="68">
        <v>0</v>
      </c>
      <c r="Q768" s="68">
        <v>0</v>
      </c>
      <c r="R768" s="68">
        <v>91001</v>
      </c>
      <c r="S768" s="68" t="s">
        <v>2634</v>
      </c>
      <c r="T768" s="188">
        <v>38737</v>
      </c>
      <c r="U768" s="175">
        <v>7291</v>
      </c>
      <c r="V768" s="186">
        <v>0</v>
      </c>
      <c r="W768" s="186">
        <v>35544757</v>
      </c>
      <c r="X768" s="187">
        <v>44469</v>
      </c>
      <c r="Y768" s="80" t="s">
        <v>6489</v>
      </c>
      <c r="Z768" s="80" t="s">
        <v>6490</v>
      </c>
      <c r="AA768" s="175" t="s">
        <v>6594</v>
      </c>
    </row>
    <row r="769" spans="2:27" ht="15.75" customHeight="1" x14ac:dyDescent="0.2">
      <c r="B769" s="68" t="s">
        <v>3528</v>
      </c>
      <c r="C769" s="68" t="s">
        <v>6459</v>
      </c>
      <c r="D769" s="68" t="s">
        <v>2469</v>
      </c>
      <c r="E769" s="68" t="s">
        <v>2495</v>
      </c>
      <c r="F769" s="68" t="s">
        <v>1476</v>
      </c>
      <c r="G769" s="68" t="s">
        <v>2496</v>
      </c>
      <c r="H769" s="68" t="s">
        <v>28</v>
      </c>
      <c r="I769" s="68">
        <v>0</v>
      </c>
      <c r="J769" s="68">
        <v>0</v>
      </c>
      <c r="K769" s="68" t="s">
        <v>3529</v>
      </c>
      <c r="L769" s="68" t="s">
        <v>3530</v>
      </c>
      <c r="M769" s="68" t="s">
        <v>48</v>
      </c>
      <c r="N769" s="68" t="s">
        <v>1469</v>
      </c>
      <c r="O769" s="68">
        <v>0</v>
      </c>
      <c r="P769" s="68">
        <v>0</v>
      </c>
      <c r="Q769" s="68">
        <v>0</v>
      </c>
      <c r="R769" s="68">
        <v>91001</v>
      </c>
      <c r="S769" s="68" t="s">
        <v>2634</v>
      </c>
      <c r="T769" s="188">
        <v>38737</v>
      </c>
      <c r="U769" s="175">
        <v>7291</v>
      </c>
      <c r="V769" s="186">
        <v>5056871</v>
      </c>
      <c r="W769" s="186">
        <v>5056871</v>
      </c>
      <c r="X769" s="187">
        <v>44469</v>
      </c>
      <c r="Y769" s="80" t="s">
        <v>6489</v>
      </c>
      <c r="Z769" s="80" t="s">
        <v>6490</v>
      </c>
      <c r="AA769" s="175" t="s">
        <v>8924</v>
      </c>
    </row>
    <row r="770" spans="2:27" ht="15.75" customHeight="1" x14ac:dyDescent="0.2">
      <c r="B770" s="68" t="s">
        <v>8565</v>
      </c>
      <c r="C770" s="68">
        <v>690405008</v>
      </c>
      <c r="D770" s="68" t="s">
        <v>2469</v>
      </c>
      <c r="E770" s="68" t="s">
        <v>2495</v>
      </c>
      <c r="F770" s="68" t="s">
        <v>1476</v>
      </c>
      <c r="G770" s="68" t="s">
        <v>2496</v>
      </c>
      <c r="H770" s="68" t="s">
        <v>28</v>
      </c>
      <c r="I770" s="68">
        <v>0</v>
      </c>
      <c r="J770" s="68">
        <v>0</v>
      </c>
      <c r="K770" s="68" t="s">
        <v>3511</v>
      </c>
      <c r="L770" s="68" t="s">
        <v>3512</v>
      </c>
      <c r="M770" s="68" t="s">
        <v>5343</v>
      </c>
      <c r="N770" s="68" t="s">
        <v>3513</v>
      </c>
      <c r="O770" s="68" t="s">
        <v>8566</v>
      </c>
      <c r="P770" s="68" t="s">
        <v>6157</v>
      </c>
      <c r="Q770" s="68">
        <v>0</v>
      </c>
      <c r="R770" s="68">
        <v>91001</v>
      </c>
      <c r="S770" s="68" t="s">
        <v>2634</v>
      </c>
      <c r="T770" s="188">
        <v>38737</v>
      </c>
      <c r="U770" s="175">
        <v>7292</v>
      </c>
      <c r="V770" s="186">
        <v>5056871</v>
      </c>
      <c r="W770" s="186">
        <v>40601628</v>
      </c>
      <c r="X770" s="187">
        <v>44469</v>
      </c>
      <c r="Y770" s="80" t="s">
        <v>6489</v>
      </c>
      <c r="Z770" s="80" t="s">
        <v>6490</v>
      </c>
      <c r="AA770" s="175" t="s">
        <v>7479</v>
      </c>
    </row>
    <row r="771" spans="2:27" ht="15.75" customHeight="1" x14ac:dyDescent="0.2">
      <c r="B771" s="68" t="s">
        <v>3472</v>
      </c>
      <c r="C771" s="68">
        <v>692521005</v>
      </c>
      <c r="D771" s="68" t="s">
        <v>2469</v>
      </c>
      <c r="E771" s="68" t="s">
        <v>546</v>
      </c>
      <c r="F771" s="68" t="s">
        <v>26</v>
      </c>
      <c r="G771" s="68" t="s">
        <v>547</v>
      </c>
      <c r="H771" s="68" t="s">
        <v>28</v>
      </c>
      <c r="I771" s="68">
        <v>0</v>
      </c>
      <c r="J771" s="68">
        <v>0</v>
      </c>
      <c r="K771" s="68" t="s">
        <v>8541</v>
      </c>
      <c r="L771" s="68" t="s">
        <v>3473</v>
      </c>
      <c r="M771" s="68" t="s">
        <v>48</v>
      </c>
      <c r="N771" s="68" t="s">
        <v>8542</v>
      </c>
      <c r="O771" s="68" t="s">
        <v>8543</v>
      </c>
      <c r="P771" s="68" t="s">
        <v>8544</v>
      </c>
      <c r="Q771" s="68">
        <v>0</v>
      </c>
      <c r="R771" s="68">
        <v>91001</v>
      </c>
      <c r="S771" s="68" t="s">
        <v>523</v>
      </c>
      <c r="T771" s="188">
        <v>38755</v>
      </c>
      <c r="U771" s="175">
        <v>7296</v>
      </c>
      <c r="V771" s="186">
        <v>5709371</v>
      </c>
      <c r="W771" s="186">
        <v>45840552</v>
      </c>
      <c r="X771" s="187">
        <v>44469</v>
      </c>
      <c r="Y771" s="80" t="s">
        <v>6489</v>
      </c>
      <c r="Z771" s="80" t="s">
        <v>6490</v>
      </c>
      <c r="AA771" s="175" t="s">
        <v>6686</v>
      </c>
    </row>
    <row r="772" spans="2:27" ht="15.75" customHeight="1" x14ac:dyDescent="0.2">
      <c r="B772" s="68" t="s">
        <v>8360</v>
      </c>
      <c r="C772" s="68">
        <v>691810003</v>
      </c>
      <c r="D772" s="68" t="s">
        <v>2469</v>
      </c>
      <c r="E772" s="68" t="s">
        <v>2484</v>
      </c>
      <c r="F772" s="68" t="s">
        <v>26</v>
      </c>
      <c r="G772" s="68" t="s">
        <v>2485</v>
      </c>
      <c r="H772" s="68" t="s">
        <v>28</v>
      </c>
      <c r="I772" s="68">
        <v>0</v>
      </c>
      <c r="J772" s="68">
        <v>0</v>
      </c>
      <c r="K772" s="68" t="s">
        <v>8361</v>
      </c>
      <c r="L772" s="68" t="s">
        <v>2727</v>
      </c>
      <c r="M772" s="68" t="s">
        <v>48</v>
      </c>
      <c r="N772" s="68" t="s">
        <v>2729</v>
      </c>
      <c r="O772" s="68" t="s">
        <v>2728</v>
      </c>
      <c r="P772" s="68" t="s">
        <v>5485</v>
      </c>
      <c r="Q772" s="68" t="s">
        <v>5486</v>
      </c>
      <c r="R772" s="68">
        <v>91001</v>
      </c>
      <c r="S772" s="68" t="s">
        <v>2488</v>
      </c>
      <c r="T772" s="188">
        <v>38755</v>
      </c>
      <c r="U772" s="175">
        <v>7297</v>
      </c>
      <c r="V772" s="186">
        <v>5709371</v>
      </c>
      <c r="W772" s="186">
        <v>51384339</v>
      </c>
      <c r="X772" s="187">
        <v>44469</v>
      </c>
      <c r="Y772" s="80" t="s">
        <v>6489</v>
      </c>
      <c r="Z772" s="80" t="s">
        <v>6490</v>
      </c>
      <c r="AA772" s="175" t="s">
        <v>6659</v>
      </c>
    </row>
    <row r="773" spans="2:27" ht="15.75" customHeight="1" x14ac:dyDescent="0.2">
      <c r="B773" s="68" t="s">
        <v>2629</v>
      </c>
      <c r="C773" s="68">
        <v>692404009</v>
      </c>
      <c r="D773" s="68" t="s">
        <v>2469</v>
      </c>
      <c r="E773" s="68" t="s">
        <v>2484</v>
      </c>
      <c r="F773" s="68" t="s">
        <v>26</v>
      </c>
      <c r="G773" s="68" t="s">
        <v>2485</v>
      </c>
      <c r="H773" s="68" t="s">
        <v>28</v>
      </c>
      <c r="I773" s="68">
        <v>0</v>
      </c>
      <c r="J773" s="68">
        <v>0</v>
      </c>
      <c r="K773" s="68" t="s">
        <v>2630</v>
      </c>
      <c r="L773" s="68" t="s">
        <v>2631</v>
      </c>
      <c r="M773" s="68" t="s">
        <v>5340</v>
      </c>
      <c r="N773" s="68" t="s">
        <v>2633</v>
      </c>
      <c r="O773" s="68" t="s">
        <v>2632</v>
      </c>
      <c r="P773" s="68">
        <v>0</v>
      </c>
      <c r="Q773" s="68">
        <v>0</v>
      </c>
      <c r="R773" s="68">
        <v>91001</v>
      </c>
      <c r="S773" s="68" t="s">
        <v>2634</v>
      </c>
      <c r="T773" s="188">
        <v>38737</v>
      </c>
      <c r="U773" s="175">
        <v>7299</v>
      </c>
      <c r="V773" s="186">
        <v>5265786</v>
      </c>
      <c r="W773" s="186">
        <v>42279008</v>
      </c>
      <c r="X773" s="187">
        <v>44469</v>
      </c>
      <c r="Y773" s="80" t="s">
        <v>6489</v>
      </c>
      <c r="Z773" s="80" t="s">
        <v>6490</v>
      </c>
      <c r="AA773" s="175" t="s">
        <v>6687</v>
      </c>
    </row>
    <row r="774" spans="2:27" ht="15.75" customHeight="1" x14ac:dyDescent="0.2">
      <c r="B774" s="68" t="s">
        <v>2985</v>
      </c>
      <c r="C774" s="68">
        <v>690604000</v>
      </c>
      <c r="D774" s="68" t="s">
        <v>2469</v>
      </c>
      <c r="E774" s="68" t="s">
        <v>2484</v>
      </c>
      <c r="F774" s="68" t="s">
        <v>26</v>
      </c>
      <c r="G774" s="68" t="s">
        <v>2485</v>
      </c>
      <c r="H774" s="68" t="s">
        <v>28</v>
      </c>
      <c r="I774" s="68">
        <v>0</v>
      </c>
      <c r="J774" s="68">
        <v>0</v>
      </c>
      <c r="K774" s="68" t="s">
        <v>2986</v>
      </c>
      <c r="L774" s="68" t="s">
        <v>2987</v>
      </c>
      <c r="M774" s="68" t="s">
        <v>544</v>
      </c>
      <c r="N774" s="68" t="s">
        <v>2989</v>
      </c>
      <c r="O774" s="68" t="s">
        <v>2988</v>
      </c>
      <c r="P774" s="68">
        <v>0</v>
      </c>
      <c r="Q774" s="68">
        <v>0</v>
      </c>
      <c r="R774" s="68">
        <v>91001</v>
      </c>
      <c r="S774" s="68" t="s">
        <v>2488</v>
      </c>
      <c r="T774" s="188">
        <v>38737</v>
      </c>
      <c r="U774" s="175">
        <v>7300</v>
      </c>
      <c r="V774" s="186">
        <v>0</v>
      </c>
      <c r="W774" s="186">
        <v>20505566</v>
      </c>
      <c r="X774" s="187">
        <v>44469</v>
      </c>
      <c r="Y774" s="80" t="s">
        <v>6489</v>
      </c>
      <c r="Z774" s="80" t="s">
        <v>6490</v>
      </c>
      <c r="AA774" s="175" t="s">
        <v>7467</v>
      </c>
    </row>
    <row r="775" spans="2:27" ht="15.75" customHeight="1" x14ac:dyDescent="0.2">
      <c r="B775" s="68" t="s">
        <v>3158</v>
      </c>
      <c r="C775" s="68">
        <v>690912007</v>
      </c>
      <c r="D775" s="68" t="s">
        <v>2469</v>
      </c>
      <c r="E775" s="68" t="s">
        <v>546</v>
      </c>
      <c r="F775" s="68" t="s">
        <v>26</v>
      </c>
      <c r="G775" s="68" t="s">
        <v>2576</v>
      </c>
      <c r="H775" s="68" t="s">
        <v>28</v>
      </c>
      <c r="I775" s="68">
        <v>0</v>
      </c>
      <c r="J775" s="68">
        <v>0</v>
      </c>
      <c r="K775" s="68" t="s">
        <v>8464</v>
      </c>
      <c r="L775" s="68" t="s">
        <v>3160</v>
      </c>
      <c r="M775" s="68" t="s">
        <v>5344</v>
      </c>
      <c r="N775" s="68" t="s">
        <v>3162</v>
      </c>
      <c r="O775" s="68" t="s">
        <v>3161</v>
      </c>
      <c r="P775" s="68" t="s">
        <v>3159</v>
      </c>
      <c r="Q775" s="68">
        <v>0</v>
      </c>
      <c r="R775" s="68">
        <v>91001</v>
      </c>
      <c r="S775" s="68" t="s">
        <v>2488</v>
      </c>
      <c r="T775" s="188">
        <v>38761</v>
      </c>
      <c r="U775" s="175">
        <v>7302</v>
      </c>
      <c r="V775" s="186">
        <v>4173517</v>
      </c>
      <c r="W775" s="186">
        <v>44384527</v>
      </c>
      <c r="X775" s="187">
        <v>44469</v>
      </c>
      <c r="Y775" s="80" t="s">
        <v>6489</v>
      </c>
      <c r="Z775" s="80" t="s">
        <v>6490</v>
      </c>
      <c r="AA775" s="175" t="s">
        <v>6688</v>
      </c>
    </row>
    <row r="776" spans="2:27" ht="15.75" customHeight="1" x14ac:dyDescent="0.2">
      <c r="B776" s="68" t="s">
        <v>8548</v>
      </c>
      <c r="C776" s="68">
        <v>691607003</v>
      </c>
      <c r="D776" s="68" t="s">
        <v>2469</v>
      </c>
      <c r="E776" s="68" t="s">
        <v>546</v>
      </c>
      <c r="F776" s="68" t="s">
        <v>26</v>
      </c>
      <c r="G776" s="68" t="s">
        <v>547</v>
      </c>
      <c r="H776" s="68" t="s">
        <v>28</v>
      </c>
      <c r="I776" s="68">
        <v>0</v>
      </c>
      <c r="J776" s="68">
        <v>0</v>
      </c>
      <c r="K776" s="68" t="s">
        <v>8549</v>
      </c>
      <c r="L776" s="68" t="s">
        <v>3481</v>
      </c>
      <c r="M776" s="68" t="s">
        <v>309</v>
      </c>
      <c r="N776" s="68" t="s">
        <v>3483</v>
      </c>
      <c r="O776" s="68" t="s">
        <v>3482</v>
      </c>
      <c r="P776" s="68" t="s">
        <v>3480</v>
      </c>
      <c r="Q776" s="68">
        <v>0</v>
      </c>
      <c r="R776" s="68">
        <v>91001</v>
      </c>
      <c r="S776" s="68" t="s">
        <v>2500</v>
      </c>
      <c r="T776" s="188">
        <v>38765</v>
      </c>
      <c r="U776" s="175">
        <v>7303</v>
      </c>
      <c r="V776" s="186">
        <v>4893746</v>
      </c>
      <c r="W776" s="186">
        <v>39291898</v>
      </c>
      <c r="X776" s="187">
        <v>44469</v>
      </c>
      <c r="Y776" s="80" t="s">
        <v>6489</v>
      </c>
      <c r="Z776" s="80" t="s">
        <v>6490</v>
      </c>
      <c r="AA776" s="175" t="s">
        <v>6590</v>
      </c>
    </row>
    <row r="777" spans="2:27" ht="15.75" customHeight="1" x14ac:dyDescent="0.2">
      <c r="B777" s="68" t="s">
        <v>2824</v>
      </c>
      <c r="C777" s="68">
        <v>691506002</v>
      </c>
      <c r="D777" s="68" t="s">
        <v>2469</v>
      </c>
      <c r="E777" s="68" t="s">
        <v>546</v>
      </c>
      <c r="F777" s="68" t="s">
        <v>26</v>
      </c>
      <c r="G777" s="68" t="s">
        <v>547</v>
      </c>
      <c r="H777" s="68" t="s">
        <v>28</v>
      </c>
      <c r="I777" s="68">
        <v>0</v>
      </c>
      <c r="J777" s="68">
        <v>0</v>
      </c>
      <c r="K777" s="68" t="s">
        <v>8395</v>
      </c>
      <c r="L777" s="68" t="s">
        <v>2825</v>
      </c>
      <c r="M777" s="68" t="s">
        <v>309</v>
      </c>
      <c r="N777" s="68" t="s">
        <v>5096</v>
      </c>
      <c r="O777" s="68" t="s">
        <v>8396</v>
      </c>
      <c r="P777" s="68" t="s">
        <v>8397</v>
      </c>
      <c r="Q777" s="68">
        <v>0</v>
      </c>
      <c r="R777" s="68">
        <v>91001</v>
      </c>
      <c r="S777" s="68" t="s">
        <v>2488</v>
      </c>
      <c r="T777" s="188">
        <v>38768</v>
      </c>
      <c r="U777" s="175">
        <v>7309</v>
      </c>
      <c r="V777" s="186">
        <v>5056871</v>
      </c>
      <c r="W777" s="186">
        <v>40601629</v>
      </c>
      <c r="X777" s="187">
        <v>44469</v>
      </c>
      <c r="Y777" s="80" t="s">
        <v>6489</v>
      </c>
      <c r="Z777" s="80" t="s">
        <v>6490</v>
      </c>
      <c r="AA777" s="175" t="s">
        <v>6623</v>
      </c>
    </row>
    <row r="778" spans="2:27" ht="15.75" customHeight="1" x14ac:dyDescent="0.2">
      <c r="B778" s="68" t="s">
        <v>2860</v>
      </c>
      <c r="C778" s="68">
        <v>690603004</v>
      </c>
      <c r="D778" s="68" t="s">
        <v>2469</v>
      </c>
      <c r="E778" s="68" t="s">
        <v>2484</v>
      </c>
      <c r="F778" s="68" t="s">
        <v>26</v>
      </c>
      <c r="G778" s="68" t="s">
        <v>2485</v>
      </c>
      <c r="H778" s="68" t="s">
        <v>28</v>
      </c>
      <c r="I778" s="68">
        <v>0</v>
      </c>
      <c r="J778" s="68">
        <v>0</v>
      </c>
      <c r="K778" s="68" t="s">
        <v>2861</v>
      </c>
      <c r="L778" s="68" t="s">
        <v>2862</v>
      </c>
      <c r="M778" s="68" t="s">
        <v>544</v>
      </c>
      <c r="N778" s="68" t="s">
        <v>2864</v>
      </c>
      <c r="O778" s="68" t="s">
        <v>2863</v>
      </c>
      <c r="P778" s="68">
        <v>0</v>
      </c>
      <c r="Q778" s="68">
        <v>0</v>
      </c>
      <c r="R778" s="68">
        <v>91001</v>
      </c>
      <c r="S778" s="68" t="s">
        <v>2488</v>
      </c>
      <c r="T778" s="188">
        <v>38786</v>
      </c>
      <c r="U778" s="175">
        <v>7311</v>
      </c>
      <c r="V778" s="186">
        <v>10016440</v>
      </c>
      <c r="W778" s="186">
        <v>40211009</v>
      </c>
      <c r="X778" s="187">
        <v>44469</v>
      </c>
      <c r="Y778" s="80" t="s">
        <v>6489</v>
      </c>
      <c r="Z778" s="80" t="s">
        <v>6490</v>
      </c>
      <c r="AA778" s="175" t="s">
        <v>6494</v>
      </c>
    </row>
    <row r="779" spans="2:27" ht="15.75" customHeight="1" x14ac:dyDescent="0.2">
      <c r="B779" s="68" t="s">
        <v>2584</v>
      </c>
      <c r="C779" s="68">
        <v>690736004</v>
      </c>
      <c r="D779" s="68" t="s">
        <v>2469</v>
      </c>
      <c r="E779" s="68" t="s">
        <v>2495</v>
      </c>
      <c r="F779" s="68" t="s">
        <v>1476</v>
      </c>
      <c r="G779" s="68" t="s">
        <v>2496</v>
      </c>
      <c r="H779" s="68" t="s">
        <v>28</v>
      </c>
      <c r="I779" s="68">
        <v>0</v>
      </c>
      <c r="J779" s="68">
        <v>0</v>
      </c>
      <c r="K779" s="68" t="s">
        <v>2585</v>
      </c>
      <c r="L779" s="68" t="s">
        <v>2587</v>
      </c>
      <c r="M779" s="68" t="s">
        <v>544</v>
      </c>
      <c r="N779" s="68" t="s">
        <v>4193</v>
      </c>
      <c r="O779" s="68" t="s">
        <v>2588</v>
      </c>
      <c r="P779" s="68" t="s">
        <v>2586</v>
      </c>
      <c r="Q779" s="68">
        <v>0</v>
      </c>
      <c r="R779" s="68">
        <v>91001</v>
      </c>
      <c r="S779" s="68" t="s">
        <v>2488</v>
      </c>
      <c r="T779" s="188">
        <v>38786</v>
      </c>
      <c r="U779" s="175">
        <v>7312</v>
      </c>
      <c r="V779" s="186">
        <v>0</v>
      </c>
      <c r="W779" s="186">
        <v>29168025</v>
      </c>
      <c r="X779" s="187">
        <v>44469</v>
      </c>
      <c r="Y779" s="80" t="s">
        <v>6489</v>
      </c>
      <c r="Z779" s="80" t="s">
        <v>6490</v>
      </c>
      <c r="AA779" s="175" t="s">
        <v>6642</v>
      </c>
    </row>
    <row r="780" spans="2:27" ht="15.75" customHeight="1" x14ac:dyDescent="0.2">
      <c r="B780" s="68" t="s">
        <v>8571</v>
      </c>
      <c r="C780" s="68">
        <v>690610000</v>
      </c>
      <c r="D780" s="68" t="s">
        <v>2469</v>
      </c>
      <c r="E780" s="68" t="s">
        <v>3531</v>
      </c>
      <c r="F780" s="68" t="s">
        <v>26</v>
      </c>
      <c r="G780" s="68" t="s">
        <v>3532</v>
      </c>
      <c r="H780" s="68" t="s">
        <v>28</v>
      </c>
      <c r="I780" s="68">
        <v>0</v>
      </c>
      <c r="J780" s="68">
        <v>0</v>
      </c>
      <c r="K780" s="68" t="s">
        <v>3533</v>
      </c>
      <c r="L780" s="68" t="s">
        <v>3534</v>
      </c>
      <c r="M780" s="68" t="s">
        <v>544</v>
      </c>
      <c r="N780" s="68" t="s">
        <v>400</v>
      </c>
      <c r="O780" s="68" t="s">
        <v>5454</v>
      </c>
      <c r="P780" s="68" t="s">
        <v>5455</v>
      </c>
      <c r="Q780" s="68">
        <v>0</v>
      </c>
      <c r="R780" s="68">
        <v>91001</v>
      </c>
      <c r="S780" s="68" t="s">
        <v>2488</v>
      </c>
      <c r="T780" s="188">
        <v>38786</v>
      </c>
      <c r="U780" s="175">
        <v>7313</v>
      </c>
      <c r="V780" s="186">
        <v>9444072</v>
      </c>
      <c r="W780" s="186">
        <v>59043873</v>
      </c>
      <c r="X780" s="187">
        <v>44469</v>
      </c>
      <c r="Y780" s="80" t="s">
        <v>6489</v>
      </c>
      <c r="Z780" s="80" t="s">
        <v>6490</v>
      </c>
      <c r="AA780" s="175" t="s">
        <v>7475</v>
      </c>
    </row>
    <row r="781" spans="2:27" ht="15.75" customHeight="1" x14ac:dyDescent="0.2">
      <c r="B781" s="68" t="s">
        <v>7898</v>
      </c>
      <c r="C781" s="68">
        <v>656288108</v>
      </c>
      <c r="D781" s="68" t="s">
        <v>72</v>
      </c>
      <c r="E781" s="68" t="s">
        <v>1249</v>
      </c>
      <c r="F781" s="68" t="s">
        <v>7899</v>
      </c>
      <c r="G781" s="68" t="s">
        <v>1250</v>
      </c>
      <c r="H781" s="68" t="s">
        <v>7900</v>
      </c>
      <c r="I781" s="68" t="s">
        <v>1251</v>
      </c>
      <c r="J781" s="68" t="s">
        <v>7901</v>
      </c>
      <c r="K781" s="68" t="s">
        <v>1252</v>
      </c>
      <c r="L781" s="68" t="s">
        <v>1254</v>
      </c>
      <c r="M781" s="68" t="s">
        <v>544</v>
      </c>
      <c r="N781" s="68" t="s">
        <v>4857</v>
      </c>
      <c r="O781" s="68" t="s">
        <v>5600</v>
      </c>
      <c r="P781" s="68" t="s">
        <v>1253</v>
      </c>
      <c r="Q781" s="68">
        <v>0</v>
      </c>
      <c r="R781" s="68">
        <v>93401</v>
      </c>
      <c r="S781" s="68" t="s">
        <v>7902</v>
      </c>
      <c r="T781" s="188">
        <v>38848</v>
      </c>
      <c r="U781" s="175">
        <v>7320</v>
      </c>
      <c r="V781" s="186">
        <v>50742753</v>
      </c>
      <c r="W781" s="186">
        <v>217789251</v>
      </c>
      <c r="X781" s="187">
        <v>44469</v>
      </c>
      <c r="Y781" s="80" t="s">
        <v>6489</v>
      </c>
      <c r="Z781" s="80" t="s">
        <v>6490</v>
      </c>
      <c r="AA781" s="175" t="s">
        <v>6492</v>
      </c>
    </row>
    <row r="782" spans="2:27" ht="15.75" customHeight="1" x14ac:dyDescent="0.2">
      <c r="B782" s="68" t="s">
        <v>7898</v>
      </c>
      <c r="C782" s="68">
        <v>656288108</v>
      </c>
      <c r="D782" s="68" t="s">
        <v>72</v>
      </c>
      <c r="E782" s="68" t="s">
        <v>1249</v>
      </c>
      <c r="F782" s="68" t="s">
        <v>7899</v>
      </c>
      <c r="G782" s="68" t="s">
        <v>1250</v>
      </c>
      <c r="H782" s="68" t="s">
        <v>7900</v>
      </c>
      <c r="I782" s="68" t="s">
        <v>1251</v>
      </c>
      <c r="J782" s="68" t="s">
        <v>7901</v>
      </c>
      <c r="K782" s="68" t="s">
        <v>1252</v>
      </c>
      <c r="L782" s="68" t="s">
        <v>1254</v>
      </c>
      <c r="M782" s="68" t="s">
        <v>544</v>
      </c>
      <c r="N782" s="68" t="s">
        <v>4857</v>
      </c>
      <c r="O782" s="68" t="s">
        <v>5600</v>
      </c>
      <c r="P782" s="68" t="s">
        <v>1253</v>
      </c>
      <c r="Q782" s="68">
        <v>0</v>
      </c>
      <c r="R782" s="68">
        <v>93401</v>
      </c>
      <c r="S782" s="68" t="s">
        <v>7902</v>
      </c>
      <c r="T782" s="188">
        <v>38848</v>
      </c>
      <c r="U782" s="175">
        <v>7320</v>
      </c>
      <c r="V782" s="186">
        <v>34344823</v>
      </c>
      <c r="W782" s="186">
        <v>353123964</v>
      </c>
      <c r="X782" s="187">
        <v>44469</v>
      </c>
      <c r="Y782" s="80" t="s">
        <v>6489</v>
      </c>
      <c r="Z782" s="80" t="s">
        <v>6490</v>
      </c>
      <c r="AA782" s="175" t="s">
        <v>6509</v>
      </c>
    </row>
    <row r="783" spans="2:27" ht="15.75" customHeight="1" x14ac:dyDescent="0.2">
      <c r="B783" s="68" t="s">
        <v>7898</v>
      </c>
      <c r="C783" s="68">
        <v>656288108</v>
      </c>
      <c r="D783" s="68" t="s">
        <v>72</v>
      </c>
      <c r="E783" s="68" t="s">
        <v>1249</v>
      </c>
      <c r="F783" s="68" t="s">
        <v>7899</v>
      </c>
      <c r="G783" s="68" t="s">
        <v>1250</v>
      </c>
      <c r="H783" s="68" t="s">
        <v>7900</v>
      </c>
      <c r="I783" s="68" t="s">
        <v>1251</v>
      </c>
      <c r="J783" s="68" t="s">
        <v>7901</v>
      </c>
      <c r="K783" s="68" t="s">
        <v>1252</v>
      </c>
      <c r="L783" s="68" t="s">
        <v>1254</v>
      </c>
      <c r="M783" s="68" t="s">
        <v>544</v>
      </c>
      <c r="N783" s="68" t="s">
        <v>4857</v>
      </c>
      <c r="O783" s="68" t="s">
        <v>5600</v>
      </c>
      <c r="P783" s="68" t="s">
        <v>1253</v>
      </c>
      <c r="Q783" s="68">
        <v>0</v>
      </c>
      <c r="R783" s="68">
        <v>93401</v>
      </c>
      <c r="S783" s="68" t="s">
        <v>7902</v>
      </c>
      <c r="T783" s="188">
        <v>38848</v>
      </c>
      <c r="U783" s="175">
        <v>7320</v>
      </c>
      <c r="V783" s="186">
        <v>21259403</v>
      </c>
      <c r="W783" s="186">
        <v>294721544</v>
      </c>
      <c r="X783" s="187">
        <v>44469</v>
      </c>
      <c r="Y783" s="80" t="s">
        <v>6489</v>
      </c>
      <c r="Z783" s="80" t="s">
        <v>6490</v>
      </c>
      <c r="AA783" s="175" t="s">
        <v>6517</v>
      </c>
    </row>
    <row r="784" spans="2:27" ht="15.75" customHeight="1" x14ac:dyDescent="0.2">
      <c r="B784" s="68" t="s">
        <v>7898</v>
      </c>
      <c r="C784" s="68">
        <v>656288108</v>
      </c>
      <c r="D784" s="68" t="s">
        <v>72</v>
      </c>
      <c r="E784" s="68" t="s">
        <v>1249</v>
      </c>
      <c r="F784" s="68" t="s">
        <v>7899</v>
      </c>
      <c r="G784" s="68" t="s">
        <v>1250</v>
      </c>
      <c r="H784" s="68" t="s">
        <v>7900</v>
      </c>
      <c r="I784" s="68" t="s">
        <v>1251</v>
      </c>
      <c r="J784" s="68" t="s">
        <v>7901</v>
      </c>
      <c r="K784" s="68" t="s">
        <v>1252</v>
      </c>
      <c r="L784" s="68" t="s">
        <v>1254</v>
      </c>
      <c r="M784" s="68" t="s">
        <v>544</v>
      </c>
      <c r="N784" s="68" t="s">
        <v>4857</v>
      </c>
      <c r="O784" s="68" t="s">
        <v>5600</v>
      </c>
      <c r="P784" s="68" t="s">
        <v>1253</v>
      </c>
      <c r="Q784" s="68">
        <v>0</v>
      </c>
      <c r="R784" s="68">
        <v>93401</v>
      </c>
      <c r="S784" s="68" t="s">
        <v>7902</v>
      </c>
      <c r="T784" s="188">
        <v>38848</v>
      </c>
      <c r="U784" s="175">
        <v>7320</v>
      </c>
      <c r="V784" s="186">
        <v>0</v>
      </c>
      <c r="W784" s="186">
        <v>4901608</v>
      </c>
      <c r="X784" s="187">
        <v>44469</v>
      </c>
      <c r="Y784" s="80" t="s">
        <v>6489</v>
      </c>
      <c r="Z784" s="80" t="s">
        <v>6490</v>
      </c>
      <c r="AA784" s="175" t="s">
        <v>7486</v>
      </c>
    </row>
    <row r="785" spans="2:27" ht="15.75" customHeight="1" x14ac:dyDescent="0.2">
      <c r="B785" s="68" t="s">
        <v>7898</v>
      </c>
      <c r="C785" s="68">
        <v>656288108</v>
      </c>
      <c r="D785" s="68" t="s">
        <v>72</v>
      </c>
      <c r="E785" s="68" t="s">
        <v>1249</v>
      </c>
      <c r="F785" s="68" t="s">
        <v>7899</v>
      </c>
      <c r="G785" s="68" t="s">
        <v>1250</v>
      </c>
      <c r="H785" s="68" t="s">
        <v>7900</v>
      </c>
      <c r="I785" s="68" t="s">
        <v>1251</v>
      </c>
      <c r="J785" s="68" t="s">
        <v>7901</v>
      </c>
      <c r="K785" s="68" t="s">
        <v>1252</v>
      </c>
      <c r="L785" s="68" t="s">
        <v>1254</v>
      </c>
      <c r="M785" s="68" t="s">
        <v>544</v>
      </c>
      <c r="N785" s="68" t="s">
        <v>4857</v>
      </c>
      <c r="O785" s="68" t="s">
        <v>5600</v>
      </c>
      <c r="P785" s="68" t="s">
        <v>1253</v>
      </c>
      <c r="Q785" s="68">
        <v>0</v>
      </c>
      <c r="R785" s="68">
        <v>93401</v>
      </c>
      <c r="S785" s="68" t="s">
        <v>7902</v>
      </c>
      <c r="T785" s="188">
        <v>38848</v>
      </c>
      <c r="U785" s="175">
        <v>7320</v>
      </c>
      <c r="V785" s="186">
        <v>12878280</v>
      </c>
      <c r="W785" s="186">
        <v>93096000</v>
      </c>
      <c r="X785" s="187">
        <v>44469</v>
      </c>
      <c r="Y785" s="80" t="s">
        <v>6489</v>
      </c>
      <c r="Z785" s="80" t="s">
        <v>6490</v>
      </c>
      <c r="AA785" s="175" t="s">
        <v>6689</v>
      </c>
    </row>
    <row r="786" spans="2:27" ht="15.75" customHeight="1" x14ac:dyDescent="0.2">
      <c r="B786" s="68" t="s">
        <v>7898</v>
      </c>
      <c r="C786" s="68">
        <v>656288108</v>
      </c>
      <c r="D786" s="68" t="s">
        <v>72</v>
      </c>
      <c r="E786" s="68" t="s">
        <v>1249</v>
      </c>
      <c r="F786" s="68" t="s">
        <v>7899</v>
      </c>
      <c r="G786" s="68" t="s">
        <v>1250</v>
      </c>
      <c r="H786" s="68" t="s">
        <v>7900</v>
      </c>
      <c r="I786" s="68" t="s">
        <v>1251</v>
      </c>
      <c r="J786" s="68" t="s">
        <v>7901</v>
      </c>
      <c r="K786" s="68" t="s">
        <v>1252</v>
      </c>
      <c r="L786" s="68" t="s">
        <v>1254</v>
      </c>
      <c r="M786" s="68" t="s">
        <v>544</v>
      </c>
      <c r="N786" s="68" t="s">
        <v>4857</v>
      </c>
      <c r="O786" s="68" t="s">
        <v>5600</v>
      </c>
      <c r="P786" s="68" t="s">
        <v>1253</v>
      </c>
      <c r="Q786" s="68">
        <v>0</v>
      </c>
      <c r="R786" s="68">
        <v>93401</v>
      </c>
      <c r="S786" s="68" t="s">
        <v>7902</v>
      </c>
      <c r="T786" s="188">
        <v>38848</v>
      </c>
      <c r="U786" s="175">
        <v>7320</v>
      </c>
      <c r="V786" s="186">
        <v>19119021</v>
      </c>
      <c r="W786" s="186">
        <v>163529144</v>
      </c>
      <c r="X786" s="187">
        <v>44469</v>
      </c>
      <c r="Y786" s="80" t="s">
        <v>6489</v>
      </c>
      <c r="Z786" s="80" t="s">
        <v>6490</v>
      </c>
      <c r="AA786" s="175" t="s">
        <v>6561</v>
      </c>
    </row>
    <row r="787" spans="2:27" ht="15.75" customHeight="1" x14ac:dyDescent="0.2">
      <c r="B787" s="68" t="s">
        <v>7898</v>
      </c>
      <c r="C787" s="68">
        <v>656288108</v>
      </c>
      <c r="D787" s="68" t="s">
        <v>72</v>
      </c>
      <c r="E787" s="68" t="s">
        <v>1249</v>
      </c>
      <c r="F787" s="68" t="s">
        <v>7899</v>
      </c>
      <c r="G787" s="68" t="s">
        <v>1250</v>
      </c>
      <c r="H787" s="68" t="s">
        <v>7900</v>
      </c>
      <c r="I787" s="68" t="s">
        <v>1251</v>
      </c>
      <c r="J787" s="68" t="s">
        <v>7901</v>
      </c>
      <c r="K787" s="68" t="s">
        <v>1252</v>
      </c>
      <c r="L787" s="68" t="s">
        <v>1254</v>
      </c>
      <c r="M787" s="68" t="s">
        <v>544</v>
      </c>
      <c r="N787" s="68" t="s">
        <v>4857</v>
      </c>
      <c r="O787" s="68" t="s">
        <v>5600</v>
      </c>
      <c r="P787" s="68" t="s">
        <v>1253</v>
      </c>
      <c r="Q787" s="68">
        <v>0</v>
      </c>
      <c r="R787" s="68">
        <v>93401</v>
      </c>
      <c r="S787" s="68" t="s">
        <v>7902</v>
      </c>
      <c r="T787" s="188">
        <v>38848</v>
      </c>
      <c r="U787" s="175">
        <v>7320</v>
      </c>
      <c r="V787" s="186">
        <v>3960200</v>
      </c>
      <c r="W787" s="186">
        <v>17120251</v>
      </c>
      <c r="X787" s="187">
        <v>44469</v>
      </c>
      <c r="Y787" s="80" t="s">
        <v>6489</v>
      </c>
      <c r="Z787" s="80" t="s">
        <v>6490</v>
      </c>
      <c r="AA787" s="175" t="s">
        <v>6596</v>
      </c>
    </row>
    <row r="788" spans="2:27" ht="15.75" customHeight="1" x14ac:dyDescent="0.2">
      <c r="B788" s="68" t="s">
        <v>7898</v>
      </c>
      <c r="C788" s="68">
        <v>656288108</v>
      </c>
      <c r="D788" s="68" t="s">
        <v>72</v>
      </c>
      <c r="E788" s="68" t="s">
        <v>1249</v>
      </c>
      <c r="F788" s="68" t="s">
        <v>7899</v>
      </c>
      <c r="G788" s="68" t="s">
        <v>1250</v>
      </c>
      <c r="H788" s="68" t="s">
        <v>7900</v>
      </c>
      <c r="I788" s="68" t="s">
        <v>1251</v>
      </c>
      <c r="J788" s="68" t="s">
        <v>7901</v>
      </c>
      <c r="K788" s="68" t="s">
        <v>1252</v>
      </c>
      <c r="L788" s="68" t="s">
        <v>1254</v>
      </c>
      <c r="M788" s="68" t="s">
        <v>544</v>
      </c>
      <c r="N788" s="68" t="s">
        <v>4857</v>
      </c>
      <c r="O788" s="68" t="s">
        <v>5600</v>
      </c>
      <c r="P788" s="68" t="s">
        <v>1253</v>
      </c>
      <c r="Q788" s="68">
        <v>0</v>
      </c>
      <c r="R788" s="68">
        <v>93401</v>
      </c>
      <c r="S788" s="68" t="s">
        <v>7902</v>
      </c>
      <c r="T788" s="188">
        <v>38848</v>
      </c>
      <c r="U788" s="175">
        <v>7320</v>
      </c>
      <c r="V788" s="186">
        <v>32295175</v>
      </c>
      <c r="W788" s="186">
        <v>331141465</v>
      </c>
      <c r="X788" s="187">
        <v>44469</v>
      </c>
      <c r="Y788" s="80" t="s">
        <v>6489</v>
      </c>
      <c r="Z788" s="80" t="s">
        <v>6490</v>
      </c>
      <c r="AA788" s="175" t="s">
        <v>171</v>
      </c>
    </row>
    <row r="789" spans="2:27" ht="15.75" customHeight="1" x14ac:dyDescent="0.2">
      <c r="B789" s="68" t="s">
        <v>7898</v>
      </c>
      <c r="C789" s="68">
        <v>656288108</v>
      </c>
      <c r="D789" s="68" t="s">
        <v>72</v>
      </c>
      <c r="E789" s="68" t="s">
        <v>1249</v>
      </c>
      <c r="F789" s="68" t="s">
        <v>7899</v>
      </c>
      <c r="G789" s="68" t="s">
        <v>1250</v>
      </c>
      <c r="H789" s="68" t="s">
        <v>7900</v>
      </c>
      <c r="I789" s="68" t="s">
        <v>1251</v>
      </c>
      <c r="J789" s="68" t="s">
        <v>7901</v>
      </c>
      <c r="K789" s="68" t="s">
        <v>1252</v>
      </c>
      <c r="L789" s="68" t="s">
        <v>1254</v>
      </c>
      <c r="M789" s="68" t="s">
        <v>544</v>
      </c>
      <c r="N789" s="68" t="s">
        <v>4857</v>
      </c>
      <c r="O789" s="68" t="s">
        <v>5600</v>
      </c>
      <c r="P789" s="68" t="s">
        <v>1253</v>
      </c>
      <c r="Q789" s="68">
        <v>0</v>
      </c>
      <c r="R789" s="68">
        <v>93401</v>
      </c>
      <c r="S789" s="68" t="s">
        <v>7902</v>
      </c>
      <c r="T789" s="188">
        <v>38848</v>
      </c>
      <c r="U789" s="175">
        <v>7320</v>
      </c>
      <c r="V789" s="186">
        <v>1280070</v>
      </c>
      <c r="W789" s="186">
        <v>8650170</v>
      </c>
      <c r="X789" s="187">
        <v>44469</v>
      </c>
      <c r="Y789" s="80" t="s">
        <v>6489</v>
      </c>
      <c r="Z789" s="80" t="s">
        <v>6490</v>
      </c>
      <c r="AA789" s="175" t="s">
        <v>7511</v>
      </c>
    </row>
    <row r="790" spans="2:27" ht="15.75" customHeight="1" x14ac:dyDescent="0.2">
      <c r="B790" s="68" t="s">
        <v>7898</v>
      </c>
      <c r="C790" s="68">
        <v>656288108</v>
      </c>
      <c r="D790" s="68" t="s">
        <v>72</v>
      </c>
      <c r="E790" s="68" t="s">
        <v>1249</v>
      </c>
      <c r="F790" s="68" t="s">
        <v>7899</v>
      </c>
      <c r="G790" s="68" t="s">
        <v>1250</v>
      </c>
      <c r="H790" s="68" t="s">
        <v>7900</v>
      </c>
      <c r="I790" s="68" t="s">
        <v>1251</v>
      </c>
      <c r="J790" s="68" t="s">
        <v>7901</v>
      </c>
      <c r="K790" s="68" t="s">
        <v>1252</v>
      </c>
      <c r="L790" s="68" t="s">
        <v>1254</v>
      </c>
      <c r="M790" s="68" t="s">
        <v>544</v>
      </c>
      <c r="N790" s="68" t="s">
        <v>4857</v>
      </c>
      <c r="O790" s="68" t="s">
        <v>5600</v>
      </c>
      <c r="P790" s="68" t="s">
        <v>1253</v>
      </c>
      <c r="Q790" s="68">
        <v>0</v>
      </c>
      <c r="R790" s="68">
        <v>93401</v>
      </c>
      <c r="S790" s="68" t="s">
        <v>7902</v>
      </c>
      <c r="T790" s="188">
        <v>38848</v>
      </c>
      <c r="U790" s="175">
        <v>7320</v>
      </c>
      <c r="V790" s="186">
        <v>39559920</v>
      </c>
      <c r="W790" s="186">
        <v>301233033</v>
      </c>
      <c r="X790" s="187">
        <v>44469</v>
      </c>
      <c r="Y790" s="80" t="s">
        <v>6489</v>
      </c>
      <c r="Z790" s="80" t="s">
        <v>6490</v>
      </c>
      <c r="AA790" s="175" t="s">
        <v>6525</v>
      </c>
    </row>
    <row r="791" spans="2:27" ht="15.75" customHeight="1" x14ac:dyDescent="0.2">
      <c r="B791" s="68" t="s">
        <v>7898</v>
      </c>
      <c r="C791" s="68">
        <v>656288108</v>
      </c>
      <c r="D791" s="68" t="s">
        <v>72</v>
      </c>
      <c r="E791" s="68" t="s">
        <v>1249</v>
      </c>
      <c r="F791" s="68" t="s">
        <v>7899</v>
      </c>
      <c r="G791" s="68" t="s">
        <v>1250</v>
      </c>
      <c r="H791" s="68" t="s">
        <v>7900</v>
      </c>
      <c r="I791" s="68" t="s">
        <v>1251</v>
      </c>
      <c r="J791" s="68" t="s">
        <v>7901</v>
      </c>
      <c r="K791" s="68" t="s">
        <v>1252</v>
      </c>
      <c r="L791" s="68" t="s">
        <v>1254</v>
      </c>
      <c r="M791" s="68" t="s">
        <v>544</v>
      </c>
      <c r="N791" s="68" t="s">
        <v>4857</v>
      </c>
      <c r="O791" s="68" t="s">
        <v>5600</v>
      </c>
      <c r="P791" s="68" t="s">
        <v>1253</v>
      </c>
      <c r="Q791" s="68">
        <v>0</v>
      </c>
      <c r="R791" s="68">
        <v>93401</v>
      </c>
      <c r="S791" s="68" t="s">
        <v>7902</v>
      </c>
      <c r="T791" s="188">
        <v>38848</v>
      </c>
      <c r="U791" s="175">
        <v>7320</v>
      </c>
      <c r="V791" s="186">
        <v>2986830</v>
      </c>
      <c r="W791" s="186">
        <v>11598210</v>
      </c>
      <c r="X791" s="187">
        <v>44469</v>
      </c>
      <c r="Y791" s="80" t="s">
        <v>6489</v>
      </c>
      <c r="Z791" s="80" t="s">
        <v>6490</v>
      </c>
      <c r="AA791" s="175" t="s">
        <v>6503</v>
      </c>
    </row>
    <row r="792" spans="2:27" ht="15.75" customHeight="1" x14ac:dyDescent="0.2">
      <c r="B792" s="68" t="s">
        <v>7898</v>
      </c>
      <c r="C792" s="68">
        <v>656288108</v>
      </c>
      <c r="D792" s="68" t="s">
        <v>72</v>
      </c>
      <c r="E792" s="68" t="s">
        <v>1249</v>
      </c>
      <c r="F792" s="68" t="s">
        <v>7899</v>
      </c>
      <c r="G792" s="68" t="s">
        <v>1250</v>
      </c>
      <c r="H792" s="68" t="s">
        <v>7900</v>
      </c>
      <c r="I792" s="68" t="s">
        <v>1251</v>
      </c>
      <c r="J792" s="68" t="s">
        <v>7901</v>
      </c>
      <c r="K792" s="68" t="s">
        <v>1252</v>
      </c>
      <c r="L792" s="68" t="s">
        <v>1254</v>
      </c>
      <c r="M792" s="68" t="s">
        <v>544</v>
      </c>
      <c r="N792" s="68" t="s">
        <v>4857</v>
      </c>
      <c r="O792" s="68" t="s">
        <v>5600</v>
      </c>
      <c r="P792" s="68" t="s">
        <v>1253</v>
      </c>
      <c r="Q792" s="68">
        <v>0</v>
      </c>
      <c r="R792" s="68">
        <v>93401</v>
      </c>
      <c r="S792" s="68" t="s">
        <v>7902</v>
      </c>
      <c r="T792" s="188">
        <v>38848</v>
      </c>
      <c r="U792" s="175">
        <v>7320</v>
      </c>
      <c r="V792" s="186">
        <v>33983488</v>
      </c>
      <c r="W792" s="186">
        <v>181282048</v>
      </c>
      <c r="X792" s="187">
        <v>44469</v>
      </c>
      <c r="Y792" s="80" t="s">
        <v>6489</v>
      </c>
      <c r="Z792" s="80" t="s">
        <v>6490</v>
      </c>
      <c r="AA792" s="175" t="s">
        <v>7480</v>
      </c>
    </row>
    <row r="793" spans="2:27" ht="15.75" customHeight="1" x14ac:dyDescent="0.2">
      <c r="B793" s="68" t="s">
        <v>7898</v>
      </c>
      <c r="C793" s="68">
        <v>656288108</v>
      </c>
      <c r="D793" s="68" t="s">
        <v>72</v>
      </c>
      <c r="E793" s="68" t="s">
        <v>1249</v>
      </c>
      <c r="F793" s="68" t="s">
        <v>7899</v>
      </c>
      <c r="G793" s="68" t="s">
        <v>1250</v>
      </c>
      <c r="H793" s="68" t="s">
        <v>7900</v>
      </c>
      <c r="I793" s="68" t="s">
        <v>1251</v>
      </c>
      <c r="J793" s="68" t="s">
        <v>7901</v>
      </c>
      <c r="K793" s="68" t="s">
        <v>1252</v>
      </c>
      <c r="L793" s="68" t="s">
        <v>1254</v>
      </c>
      <c r="M793" s="68" t="s">
        <v>544</v>
      </c>
      <c r="N793" s="68" t="s">
        <v>4857</v>
      </c>
      <c r="O793" s="68" t="s">
        <v>5600</v>
      </c>
      <c r="P793" s="68" t="s">
        <v>1253</v>
      </c>
      <c r="Q793" s="68">
        <v>0</v>
      </c>
      <c r="R793" s="68">
        <v>93401</v>
      </c>
      <c r="S793" s="68" t="s">
        <v>7902</v>
      </c>
      <c r="T793" s="188">
        <v>38848</v>
      </c>
      <c r="U793" s="175">
        <v>7320</v>
      </c>
      <c r="V793" s="186">
        <v>46977276</v>
      </c>
      <c r="W793" s="186">
        <v>167226276</v>
      </c>
      <c r="X793" s="187">
        <v>44469</v>
      </c>
      <c r="Y793" s="80" t="s">
        <v>6489</v>
      </c>
      <c r="Z793" s="80" t="s">
        <v>6490</v>
      </c>
      <c r="AA793" s="175" t="s">
        <v>70</v>
      </c>
    </row>
    <row r="794" spans="2:27" ht="15.75" customHeight="1" x14ac:dyDescent="0.2">
      <c r="B794" s="68" t="s">
        <v>7898</v>
      </c>
      <c r="C794" s="68">
        <v>656288108</v>
      </c>
      <c r="D794" s="68" t="s">
        <v>72</v>
      </c>
      <c r="E794" s="68" t="s">
        <v>1249</v>
      </c>
      <c r="F794" s="68" t="s">
        <v>7899</v>
      </c>
      <c r="G794" s="68" t="s">
        <v>1250</v>
      </c>
      <c r="H794" s="68" t="s">
        <v>7900</v>
      </c>
      <c r="I794" s="68" t="s">
        <v>1251</v>
      </c>
      <c r="J794" s="68" t="s">
        <v>7901</v>
      </c>
      <c r="K794" s="68" t="s">
        <v>1252</v>
      </c>
      <c r="L794" s="68" t="s">
        <v>1254</v>
      </c>
      <c r="M794" s="68" t="s">
        <v>544</v>
      </c>
      <c r="N794" s="68" t="s">
        <v>4857</v>
      </c>
      <c r="O794" s="68" t="s">
        <v>5600</v>
      </c>
      <c r="P794" s="68" t="s">
        <v>1253</v>
      </c>
      <c r="Q794" s="68">
        <v>0</v>
      </c>
      <c r="R794" s="68">
        <v>93401</v>
      </c>
      <c r="S794" s="68" t="s">
        <v>7902</v>
      </c>
      <c r="T794" s="188">
        <v>38848</v>
      </c>
      <c r="U794" s="175">
        <v>7320</v>
      </c>
      <c r="V794" s="186">
        <v>40432110</v>
      </c>
      <c r="W794" s="186">
        <v>246143960</v>
      </c>
      <c r="X794" s="187">
        <v>44469</v>
      </c>
      <c r="Y794" s="80" t="s">
        <v>6489</v>
      </c>
      <c r="Z794" s="80" t="s">
        <v>6490</v>
      </c>
      <c r="AA794" s="175" t="s">
        <v>6574</v>
      </c>
    </row>
    <row r="795" spans="2:27" ht="15.75" customHeight="1" x14ac:dyDescent="0.2">
      <c r="B795" s="68" t="s">
        <v>7898</v>
      </c>
      <c r="C795" s="68">
        <v>656288108</v>
      </c>
      <c r="D795" s="68" t="s">
        <v>72</v>
      </c>
      <c r="E795" s="68" t="s">
        <v>1249</v>
      </c>
      <c r="F795" s="68" t="s">
        <v>7899</v>
      </c>
      <c r="G795" s="68" t="s">
        <v>1250</v>
      </c>
      <c r="H795" s="68" t="s">
        <v>7900</v>
      </c>
      <c r="I795" s="68" t="s">
        <v>1251</v>
      </c>
      <c r="J795" s="68" t="s">
        <v>7901</v>
      </c>
      <c r="K795" s="68" t="s">
        <v>1252</v>
      </c>
      <c r="L795" s="68" t="s">
        <v>1254</v>
      </c>
      <c r="M795" s="68" t="s">
        <v>544</v>
      </c>
      <c r="N795" s="68" t="s">
        <v>4857</v>
      </c>
      <c r="O795" s="68" t="s">
        <v>5600</v>
      </c>
      <c r="P795" s="68" t="s">
        <v>1253</v>
      </c>
      <c r="Q795" s="68">
        <v>0</v>
      </c>
      <c r="R795" s="68">
        <v>93401</v>
      </c>
      <c r="S795" s="68" t="s">
        <v>7902</v>
      </c>
      <c r="T795" s="188">
        <v>38848</v>
      </c>
      <c r="U795" s="175">
        <v>7320</v>
      </c>
      <c r="V795" s="186">
        <v>10795688</v>
      </c>
      <c r="W795" s="186">
        <v>38372792</v>
      </c>
      <c r="X795" s="187">
        <v>44469</v>
      </c>
      <c r="Y795" s="80" t="s">
        <v>6489</v>
      </c>
      <c r="Z795" s="80" t="s">
        <v>6490</v>
      </c>
      <c r="AA795" s="175" t="s">
        <v>6604</v>
      </c>
    </row>
    <row r="796" spans="2:27" ht="15.75" customHeight="1" x14ac:dyDescent="0.2">
      <c r="B796" s="68" t="s">
        <v>7898</v>
      </c>
      <c r="C796" s="68">
        <v>656288108</v>
      </c>
      <c r="D796" s="68" t="s">
        <v>72</v>
      </c>
      <c r="E796" s="68" t="s">
        <v>1249</v>
      </c>
      <c r="F796" s="68" t="s">
        <v>7899</v>
      </c>
      <c r="G796" s="68" t="s">
        <v>1250</v>
      </c>
      <c r="H796" s="68" t="s">
        <v>7900</v>
      </c>
      <c r="I796" s="68" t="s">
        <v>1251</v>
      </c>
      <c r="J796" s="68" t="s">
        <v>7901</v>
      </c>
      <c r="K796" s="68" t="s">
        <v>1252</v>
      </c>
      <c r="L796" s="68" t="s">
        <v>1254</v>
      </c>
      <c r="M796" s="68" t="s">
        <v>544</v>
      </c>
      <c r="N796" s="68" t="s">
        <v>4857</v>
      </c>
      <c r="O796" s="68" t="s">
        <v>5600</v>
      </c>
      <c r="P796" s="68" t="s">
        <v>1253</v>
      </c>
      <c r="Q796" s="68">
        <v>0</v>
      </c>
      <c r="R796" s="68">
        <v>93401</v>
      </c>
      <c r="S796" s="68" t="s">
        <v>7902</v>
      </c>
      <c r="T796" s="188">
        <v>38848</v>
      </c>
      <c r="U796" s="175">
        <v>7320</v>
      </c>
      <c r="V796" s="186">
        <v>4990980</v>
      </c>
      <c r="W796" s="186">
        <v>16860720</v>
      </c>
      <c r="X796" s="187">
        <v>44469</v>
      </c>
      <c r="Y796" s="80" t="s">
        <v>6489</v>
      </c>
      <c r="Z796" s="80" t="s">
        <v>6490</v>
      </c>
      <c r="AA796" s="175" t="s">
        <v>6543</v>
      </c>
    </row>
    <row r="797" spans="2:27" ht="15.75" customHeight="1" x14ac:dyDescent="0.2">
      <c r="B797" s="68" t="s">
        <v>7898</v>
      </c>
      <c r="C797" s="68">
        <v>656288108</v>
      </c>
      <c r="D797" s="68" t="s">
        <v>72</v>
      </c>
      <c r="E797" s="68" t="s">
        <v>1249</v>
      </c>
      <c r="F797" s="68" t="s">
        <v>7899</v>
      </c>
      <c r="G797" s="68" t="s">
        <v>1250</v>
      </c>
      <c r="H797" s="68" t="s">
        <v>7900</v>
      </c>
      <c r="I797" s="68" t="s">
        <v>1251</v>
      </c>
      <c r="J797" s="68" t="s">
        <v>7901</v>
      </c>
      <c r="K797" s="68" t="s">
        <v>1252</v>
      </c>
      <c r="L797" s="68" t="s">
        <v>1254</v>
      </c>
      <c r="M797" s="68" t="s">
        <v>544</v>
      </c>
      <c r="N797" s="68" t="s">
        <v>4857</v>
      </c>
      <c r="O797" s="68" t="s">
        <v>5600</v>
      </c>
      <c r="P797" s="68" t="s">
        <v>1253</v>
      </c>
      <c r="Q797" s="68">
        <v>0</v>
      </c>
      <c r="R797" s="68">
        <v>93401</v>
      </c>
      <c r="S797" s="68" t="s">
        <v>7902</v>
      </c>
      <c r="T797" s="188">
        <v>38848</v>
      </c>
      <c r="U797" s="175">
        <v>7320</v>
      </c>
      <c r="V797" s="186">
        <v>6131923</v>
      </c>
      <c r="W797" s="186">
        <v>15813907</v>
      </c>
      <c r="X797" s="187">
        <v>44469</v>
      </c>
      <c r="Y797" s="80" t="s">
        <v>6489</v>
      </c>
      <c r="Z797" s="80" t="s">
        <v>6490</v>
      </c>
      <c r="AA797" s="175" t="s">
        <v>6589</v>
      </c>
    </row>
    <row r="798" spans="2:27" ht="15.75" customHeight="1" x14ac:dyDescent="0.2">
      <c r="B798" s="68" t="s">
        <v>7898</v>
      </c>
      <c r="C798" s="68">
        <v>656288108</v>
      </c>
      <c r="D798" s="68" t="s">
        <v>72</v>
      </c>
      <c r="E798" s="68" t="s">
        <v>1249</v>
      </c>
      <c r="F798" s="68" t="s">
        <v>7899</v>
      </c>
      <c r="G798" s="68" t="s">
        <v>1250</v>
      </c>
      <c r="H798" s="68" t="s">
        <v>7900</v>
      </c>
      <c r="I798" s="68" t="s">
        <v>1251</v>
      </c>
      <c r="J798" s="68" t="s">
        <v>7901</v>
      </c>
      <c r="K798" s="68" t="s">
        <v>1252</v>
      </c>
      <c r="L798" s="68" t="s">
        <v>1254</v>
      </c>
      <c r="M798" s="68" t="s">
        <v>544</v>
      </c>
      <c r="N798" s="68" t="s">
        <v>4857</v>
      </c>
      <c r="O798" s="68" t="s">
        <v>5600</v>
      </c>
      <c r="P798" s="68" t="s">
        <v>1253</v>
      </c>
      <c r="Q798" s="68">
        <v>0</v>
      </c>
      <c r="R798" s="68">
        <v>93401</v>
      </c>
      <c r="S798" s="68" t="s">
        <v>7902</v>
      </c>
      <c r="T798" s="188">
        <v>38848</v>
      </c>
      <c r="U798" s="175">
        <v>7320</v>
      </c>
      <c r="V798" s="186">
        <v>0</v>
      </c>
      <c r="W798" s="186">
        <v>54126014</v>
      </c>
      <c r="X798" s="187">
        <v>44469</v>
      </c>
      <c r="Y798" s="80" t="s">
        <v>6489</v>
      </c>
      <c r="Z798" s="80" t="s">
        <v>6490</v>
      </c>
      <c r="AA798" s="175" t="s">
        <v>6514</v>
      </c>
    </row>
    <row r="799" spans="2:27" ht="15.75" customHeight="1" x14ac:dyDescent="0.2">
      <c r="B799" s="68" t="s">
        <v>7898</v>
      </c>
      <c r="C799" s="68">
        <v>656288108</v>
      </c>
      <c r="D799" s="68" t="s">
        <v>72</v>
      </c>
      <c r="E799" s="68" t="s">
        <v>1249</v>
      </c>
      <c r="F799" s="68" t="s">
        <v>7899</v>
      </c>
      <c r="G799" s="68" t="s">
        <v>1250</v>
      </c>
      <c r="H799" s="68" t="s">
        <v>7900</v>
      </c>
      <c r="I799" s="68" t="s">
        <v>1251</v>
      </c>
      <c r="J799" s="68" t="s">
        <v>7901</v>
      </c>
      <c r="K799" s="68" t="s">
        <v>1252</v>
      </c>
      <c r="L799" s="68" t="s">
        <v>1254</v>
      </c>
      <c r="M799" s="68" t="s">
        <v>544</v>
      </c>
      <c r="N799" s="68" t="s">
        <v>4857</v>
      </c>
      <c r="O799" s="68" t="s">
        <v>5600</v>
      </c>
      <c r="P799" s="68" t="s">
        <v>1253</v>
      </c>
      <c r="Q799" s="68">
        <v>0</v>
      </c>
      <c r="R799" s="68">
        <v>93401</v>
      </c>
      <c r="S799" s="68" t="s">
        <v>7902</v>
      </c>
      <c r="T799" s="188">
        <v>38848</v>
      </c>
      <c r="U799" s="175">
        <v>7320</v>
      </c>
      <c r="V799" s="186">
        <v>0</v>
      </c>
      <c r="W799" s="186">
        <v>24072300</v>
      </c>
      <c r="X799" s="187">
        <v>44469</v>
      </c>
      <c r="Y799" s="80" t="s">
        <v>6489</v>
      </c>
      <c r="Z799" s="80" t="s">
        <v>6490</v>
      </c>
      <c r="AA799" s="175" t="s">
        <v>7475</v>
      </c>
    </row>
    <row r="800" spans="2:27" ht="15.75" customHeight="1" x14ac:dyDescent="0.2">
      <c r="B800" s="68" t="s">
        <v>8607</v>
      </c>
      <c r="C800" s="68">
        <v>656176903</v>
      </c>
      <c r="D800" s="68" t="s">
        <v>3686</v>
      </c>
      <c r="E800" s="68" t="s">
        <v>3785</v>
      </c>
      <c r="F800" s="68" t="s">
        <v>8608</v>
      </c>
      <c r="G800" s="68" t="s">
        <v>3786</v>
      </c>
      <c r="H800" s="68" t="s">
        <v>5539</v>
      </c>
      <c r="I800" s="68" t="s">
        <v>8609</v>
      </c>
      <c r="J800" s="68" t="s">
        <v>3787</v>
      </c>
      <c r="K800" s="68" t="s">
        <v>3788</v>
      </c>
      <c r="L800" s="68" t="s">
        <v>3790</v>
      </c>
      <c r="M800" s="68" t="s">
        <v>544</v>
      </c>
      <c r="N800" s="68" t="s">
        <v>3353</v>
      </c>
      <c r="O800" s="68" t="s">
        <v>5483</v>
      </c>
      <c r="P800" s="68" t="s">
        <v>3789</v>
      </c>
      <c r="Q800" s="68">
        <v>0</v>
      </c>
      <c r="R800" s="68">
        <v>93401</v>
      </c>
      <c r="S800" s="68" t="s">
        <v>8610</v>
      </c>
      <c r="T800" s="188">
        <v>38936</v>
      </c>
      <c r="U800" s="175">
        <v>7331</v>
      </c>
      <c r="V800" s="186">
        <v>49876182</v>
      </c>
      <c r="W800" s="186">
        <v>441249338</v>
      </c>
      <c r="X800" s="187">
        <v>44469</v>
      </c>
      <c r="Y800" s="80" t="s">
        <v>6489</v>
      </c>
      <c r="Z800" s="80" t="s">
        <v>6490</v>
      </c>
      <c r="AA800" s="175" t="s">
        <v>6540</v>
      </c>
    </row>
    <row r="801" spans="2:27" ht="15.75" customHeight="1" x14ac:dyDescent="0.2">
      <c r="B801" s="68" t="s">
        <v>8096</v>
      </c>
      <c r="C801" s="68">
        <v>653176902</v>
      </c>
      <c r="D801" s="68" t="s">
        <v>1363</v>
      </c>
      <c r="E801" s="68" t="s">
        <v>1998</v>
      </c>
      <c r="F801" s="68" t="s">
        <v>8097</v>
      </c>
      <c r="G801" s="68" t="s">
        <v>1999</v>
      </c>
      <c r="H801" s="68" t="s">
        <v>8098</v>
      </c>
      <c r="I801" s="68" t="s">
        <v>2000</v>
      </c>
      <c r="J801" s="68" t="s">
        <v>2001</v>
      </c>
      <c r="K801" s="68" t="s">
        <v>2002</v>
      </c>
      <c r="L801" s="68" t="s">
        <v>2003</v>
      </c>
      <c r="M801" s="68" t="s">
        <v>47</v>
      </c>
      <c r="N801" s="68" t="s">
        <v>630</v>
      </c>
      <c r="O801" s="68" t="s">
        <v>8099</v>
      </c>
      <c r="P801" s="68" t="s">
        <v>2004</v>
      </c>
      <c r="Q801" s="68">
        <v>0</v>
      </c>
      <c r="R801" s="68" t="s">
        <v>83</v>
      </c>
      <c r="S801" s="68" t="s">
        <v>8100</v>
      </c>
      <c r="T801" s="188">
        <v>39143</v>
      </c>
      <c r="U801" s="175">
        <v>7347</v>
      </c>
      <c r="V801" s="186">
        <v>8016600</v>
      </c>
      <c r="W801" s="186">
        <v>68942760</v>
      </c>
      <c r="X801" s="187">
        <v>44469</v>
      </c>
      <c r="Y801" s="80" t="s">
        <v>6489</v>
      </c>
      <c r="Z801" s="80" t="s">
        <v>6490</v>
      </c>
      <c r="AA801" s="175" t="s">
        <v>6572</v>
      </c>
    </row>
    <row r="802" spans="2:27" ht="15.75" customHeight="1" x14ac:dyDescent="0.2">
      <c r="B802" s="68" t="s">
        <v>8096</v>
      </c>
      <c r="C802" s="68">
        <v>653176902</v>
      </c>
      <c r="D802" s="68" t="s">
        <v>1363</v>
      </c>
      <c r="E802" s="68" t="s">
        <v>1998</v>
      </c>
      <c r="F802" s="68" t="s">
        <v>8097</v>
      </c>
      <c r="G802" s="68" t="s">
        <v>1999</v>
      </c>
      <c r="H802" s="68" t="s">
        <v>8098</v>
      </c>
      <c r="I802" s="68" t="s">
        <v>2000</v>
      </c>
      <c r="J802" s="68" t="s">
        <v>2001</v>
      </c>
      <c r="K802" s="68" t="s">
        <v>2002</v>
      </c>
      <c r="L802" s="68" t="s">
        <v>2003</v>
      </c>
      <c r="M802" s="68" t="s">
        <v>47</v>
      </c>
      <c r="N802" s="68" t="s">
        <v>630</v>
      </c>
      <c r="O802" s="68" t="s">
        <v>8099</v>
      </c>
      <c r="P802" s="68" t="s">
        <v>2004</v>
      </c>
      <c r="Q802" s="68">
        <v>0</v>
      </c>
      <c r="R802" s="68" t="s">
        <v>83</v>
      </c>
      <c r="S802" s="68" t="s">
        <v>8100</v>
      </c>
      <c r="T802" s="188">
        <v>39143</v>
      </c>
      <c r="U802" s="175">
        <v>7347</v>
      </c>
      <c r="V802" s="186">
        <v>0</v>
      </c>
      <c r="W802" s="186">
        <v>46851424</v>
      </c>
      <c r="X802" s="187">
        <v>44469</v>
      </c>
      <c r="Y802" s="80" t="s">
        <v>6489</v>
      </c>
      <c r="Z802" s="80" t="s">
        <v>6490</v>
      </c>
      <c r="AA802" s="175" t="s">
        <v>6566</v>
      </c>
    </row>
    <row r="803" spans="2:27" ht="15.75" customHeight="1" x14ac:dyDescent="0.2">
      <c r="B803" s="68" t="s">
        <v>8096</v>
      </c>
      <c r="C803" s="68">
        <v>653176902</v>
      </c>
      <c r="D803" s="68" t="s">
        <v>1363</v>
      </c>
      <c r="E803" s="68" t="s">
        <v>1998</v>
      </c>
      <c r="F803" s="68" t="s">
        <v>8097</v>
      </c>
      <c r="G803" s="68" t="s">
        <v>1999</v>
      </c>
      <c r="H803" s="68" t="s">
        <v>8098</v>
      </c>
      <c r="I803" s="68" t="s">
        <v>2000</v>
      </c>
      <c r="J803" s="68" t="s">
        <v>2001</v>
      </c>
      <c r="K803" s="68" t="s">
        <v>2002</v>
      </c>
      <c r="L803" s="68" t="s">
        <v>2003</v>
      </c>
      <c r="M803" s="68" t="s">
        <v>47</v>
      </c>
      <c r="N803" s="68" t="s">
        <v>630</v>
      </c>
      <c r="O803" s="68" t="s">
        <v>8099</v>
      </c>
      <c r="P803" s="68" t="s">
        <v>2004</v>
      </c>
      <c r="Q803" s="68">
        <v>0</v>
      </c>
      <c r="R803" s="68" t="s">
        <v>83</v>
      </c>
      <c r="S803" s="68" t="s">
        <v>8100</v>
      </c>
      <c r="T803" s="188">
        <v>39143</v>
      </c>
      <c r="U803" s="175">
        <v>7347</v>
      </c>
      <c r="V803" s="186">
        <v>0</v>
      </c>
      <c r="W803" s="186">
        <v>45517048</v>
      </c>
      <c r="X803" s="187">
        <v>44469</v>
      </c>
      <c r="Y803" s="80" t="s">
        <v>6489</v>
      </c>
      <c r="Z803" s="80" t="s">
        <v>6490</v>
      </c>
      <c r="AA803" s="175" t="s">
        <v>6583</v>
      </c>
    </row>
    <row r="804" spans="2:27" ht="15.75" customHeight="1" x14ac:dyDescent="0.2">
      <c r="B804" s="68" t="s">
        <v>8096</v>
      </c>
      <c r="C804" s="68">
        <v>653176902</v>
      </c>
      <c r="D804" s="68" t="s">
        <v>1363</v>
      </c>
      <c r="E804" s="68" t="s">
        <v>1998</v>
      </c>
      <c r="F804" s="68" t="s">
        <v>8097</v>
      </c>
      <c r="G804" s="68" t="s">
        <v>1999</v>
      </c>
      <c r="H804" s="68" t="s">
        <v>8098</v>
      </c>
      <c r="I804" s="68" t="s">
        <v>2000</v>
      </c>
      <c r="J804" s="68" t="s">
        <v>2001</v>
      </c>
      <c r="K804" s="68" t="s">
        <v>2002</v>
      </c>
      <c r="L804" s="68" t="s">
        <v>2003</v>
      </c>
      <c r="M804" s="68" t="s">
        <v>47</v>
      </c>
      <c r="N804" s="68" t="s">
        <v>630</v>
      </c>
      <c r="O804" s="68" t="s">
        <v>8099</v>
      </c>
      <c r="P804" s="68" t="s">
        <v>2004</v>
      </c>
      <c r="Q804" s="68">
        <v>0</v>
      </c>
      <c r="R804" s="68" t="s">
        <v>83</v>
      </c>
      <c r="S804" s="68" t="s">
        <v>8100</v>
      </c>
      <c r="T804" s="188">
        <v>39143</v>
      </c>
      <c r="U804" s="175">
        <v>7347</v>
      </c>
      <c r="V804" s="186">
        <v>15593580</v>
      </c>
      <c r="W804" s="186">
        <v>95035500</v>
      </c>
      <c r="X804" s="187">
        <v>44469</v>
      </c>
      <c r="Y804" s="80" t="s">
        <v>6489</v>
      </c>
      <c r="Z804" s="80" t="s">
        <v>6490</v>
      </c>
      <c r="AA804" s="175" t="s">
        <v>6690</v>
      </c>
    </row>
    <row r="805" spans="2:27" ht="15.75" customHeight="1" x14ac:dyDescent="0.2">
      <c r="B805" s="68" t="s">
        <v>8096</v>
      </c>
      <c r="C805" s="68">
        <v>653176902</v>
      </c>
      <c r="D805" s="68" t="s">
        <v>1363</v>
      </c>
      <c r="E805" s="68" t="s">
        <v>1998</v>
      </c>
      <c r="F805" s="68" t="s">
        <v>8097</v>
      </c>
      <c r="G805" s="68" t="s">
        <v>1999</v>
      </c>
      <c r="H805" s="68" t="s">
        <v>8098</v>
      </c>
      <c r="I805" s="68" t="s">
        <v>2000</v>
      </c>
      <c r="J805" s="68" t="s">
        <v>2001</v>
      </c>
      <c r="K805" s="68" t="s">
        <v>2002</v>
      </c>
      <c r="L805" s="68" t="s">
        <v>2003</v>
      </c>
      <c r="M805" s="68" t="s">
        <v>47</v>
      </c>
      <c r="N805" s="68" t="s">
        <v>630</v>
      </c>
      <c r="O805" s="68" t="s">
        <v>8099</v>
      </c>
      <c r="P805" s="68" t="s">
        <v>2004</v>
      </c>
      <c r="Q805" s="68">
        <v>0</v>
      </c>
      <c r="R805" s="68" t="s">
        <v>83</v>
      </c>
      <c r="S805" s="68" t="s">
        <v>8100</v>
      </c>
      <c r="T805" s="188">
        <v>39143</v>
      </c>
      <c r="U805" s="175">
        <v>7347</v>
      </c>
      <c r="V805" s="186">
        <v>26962498</v>
      </c>
      <c r="W805" s="186">
        <v>174467938</v>
      </c>
      <c r="X805" s="187">
        <v>44469</v>
      </c>
      <c r="Y805" s="80" t="s">
        <v>6489</v>
      </c>
      <c r="Z805" s="80" t="s">
        <v>6490</v>
      </c>
      <c r="AA805" s="175" t="s">
        <v>6691</v>
      </c>
    </row>
    <row r="806" spans="2:27" ht="15.75" customHeight="1" x14ac:dyDescent="0.2">
      <c r="B806" s="68" t="s">
        <v>8096</v>
      </c>
      <c r="C806" s="68">
        <v>653176902</v>
      </c>
      <c r="D806" s="68" t="s">
        <v>1363</v>
      </c>
      <c r="E806" s="68" t="s">
        <v>1998</v>
      </c>
      <c r="F806" s="68" t="s">
        <v>8097</v>
      </c>
      <c r="G806" s="68" t="s">
        <v>1999</v>
      </c>
      <c r="H806" s="68" t="s">
        <v>8098</v>
      </c>
      <c r="I806" s="68" t="s">
        <v>2000</v>
      </c>
      <c r="J806" s="68" t="s">
        <v>2001</v>
      </c>
      <c r="K806" s="68" t="s">
        <v>2002</v>
      </c>
      <c r="L806" s="68" t="s">
        <v>2003</v>
      </c>
      <c r="M806" s="68" t="s">
        <v>47</v>
      </c>
      <c r="N806" s="68" t="s">
        <v>630</v>
      </c>
      <c r="O806" s="68" t="s">
        <v>8099</v>
      </c>
      <c r="P806" s="68" t="s">
        <v>2004</v>
      </c>
      <c r="Q806" s="68">
        <v>0</v>
      </c>
      <c r="R806" s="68" t="s">
        <v>83</v>
      </c>
      <c r="S806" s="68" t="s">
        <v>8100</v>
      </c>
      <c r="T806" s="188">
        <v>39143</v>
      </c>
      <c r="U806" s="175">
        <v>7347</v>
      </c>
      <c r="V806" s="186">
        <v>13654080</v>
      </c>
      <c r="W806" s="186">
        <v>86967180</v>
      </c>
      <c r="X806" s="187">
        <v>44469</v>
      </c>
      <c r="Y806" s="80" t="s">
        <v>6489</v>
      </c>
      <c r="Z806" s="80" t="s">
        <v>6490</v>
      </c>
      <c r="AA806" s="175" t="s">
        <v>6624</v>
      </c>
    </row>
    <row r="807" spans="2:27" ht="15.75" customHeight="1" x14ac:dyDescent="0.2">
      <c r="B807" s="68" t="s">
        <v>8096</v>
      </c>
      <c r="C807" s="68">
        <v>653176902</v>
      </c>
      <c r="D807" s="68" t="s">
        <v>1363</v>
      </c>
      <c r="E807" s="68" t="s">
        <v>1998</v>
      </c>
      <c r="F807" s="68" t="s">
        <v>8097</v>
      </c>
      <c r="G807" s="68" t="s">
        <v>1999</v>
      </c>
      <c r="H807" s="68" t="s">
        <v>8098</v>
      </c>
      <c r="I807" s="68" t="s">
        <v>2000</v>
      </c>
      <c r="J807" s="68" t="s">
        <v>2001</v>
      </c>
      <c r="K807" s="68" t="s">
        <v>2002</v>
      </c>
      <c r="L807" s="68" t="s">
        <v>2003</v>
      </c>
      <c r="M807" s="68" t="s">
        <v>47</v>
      </c>
      <c r="N807" s="68" t="s">
        <v>630</v>
      </c>
      <c r="O807" s="68" t="s">
        <v>8099</v>
      </c>
      <c r="P807" s="68" t="s">
        <v>2004</v>
      </c>
      <c r="Q807" s="68">
        <v>0</v>
      </c>
      <c r="R807" s="68" t="s">
        <v>83</v>
      </c>
      <c r="S807" s="68" t="s">
        <v>8100</v>
      </c>
      <c r="T807" s="188">
        <v>39143</v>
      </c>
      <c r="U807" s="175">
        <v>7347</v>
      </c>
      <c r="V807" s="186">
        <v>39948528</v>
      </c>
      <c r="W807" s="186">
        <v>234787399</v>
      </c>
      <c r="X807" s="187">
        <v>44469</v>
      </c>
      <c r="Y807" s="80" t="s">
        <v>6489</v>
      </c>
      <c r="Z807" s="80" t="s">
        <v>6490</v>
      </c>
      <c r="AA807" s="175" t="s">
        <v>6688</v>
      </c>
    </row>
    <row r="808" spans="2:27" ht="15.75" customHeight="1" x14ac:dyDescent="0.2">
      <c r="B808" s="68" t="s">
        <v>8096</v>
      </c>
      <c r="C808" s="68">
        <v>653176902</v>
      </c>
      <c r="D808" s="68" t="s">
        <v>1363</v>
      </c>
      <c r="E808" s="68" t="s">
        <v>1998</v>
      </c>
      <c r="F808" s="68" t="s">
        <v>8097</v>
      </c>
      <c r="G808" s="68" t="s">
        <v>1999</v>
      </c>
      <c r="H808" s="68" t="s">
        <v>8098</v>
      </c>
      <c r="I808" s="68" t="s">
        <v>2000</v>
      </c>
      <c r="J808" s="68" t="s">
        <v>2001</v>
      </c>
      <c r="K808" s="68" t="s">
        <v>2002</v>
      </c>
      <c r="L808" s="68" t="s">
        <v>2003</v>
      </c>
      <c r="M808" s="68" t="s">
        <v>47</v>
      </c>
      <c r="N808" s="68" t="s">
        <v>630</v>
      </c>
      <c r="O808" s="68" t="s">
        <v>8099</v>
      </c>
      <c r="P808" s="68" t="s">
        <v>2004</v>
      </c>
      <c r="Q808" s="68">
        <v>0</v>
      </c>
      <c r="R808" s="68" t="s">
        <v>83</v>
      </c>
      <c r="S808" s="68" t="s">
        <v>8100</v>
      </c>
      <c r="T808" s="188">
        <v>39143</v>
      </c>
      <c r="U808" s="175">
        <v>7347</v>
      </c>
      <c r="V808" s="186">
        <v>9299256</v>
      </c>
      <c r="W808" s="186">
        <v>75997368</v>
      </c>
      <c r="X808" s="187">
        <v>44469</v>
      </c>
      <c r="Y808" s="80" t="s">
        <v>6489</v>
      </c>
      <c r="Z808" s="80" t="s">
        <v>6490</v>
      </c>
      <c r="AA808" s="175" t="s">
        <v>6533</v>
      </c>
    </row>
    <row r="809" spans="2:27" ht="15.75" customHeight="1" x14ac:dyDescent="0.2">
      <c r="B809" s="68" t="s">
        <v>8096</v>
      </c>
      <c r="C809" s="68">
        <v>653176902</v>
      </c>
      <c r="D809" s="68" t="s">
        <v>1363</v>
      </c>
      <c r="E809" s="68" t="s">
        <v>1998</v>
      </c>
      <c r="F809" s="68" t="s">
        <v>8097</v>
      </c>
      <c r="G809" s="68" t="s">
        <v>1999</v>
      </c>
      <c r="H809" s="68" t="s">
        <v>8098</v>
      </c>
      <c r="I809" s="68" t="s">
        <v>2000</v>
      </c>
      <c r="J809" s="68" t="s">
        <v>2001</v>
      </c>
      <c r="K809" s="68" t="s">
        <v>2002</v>
      </c>
      <c r="L809" s="68" t="s">
        <v>2003</v>
      </c>
      <c r="M809" s="68" t="s">
        <v>47</v>
      </c>
      <c r="N809" s="68" t="s">
        <v>630</v>
      </c>
      <c r="O809" s="68" t="s">
        <v>8099</v>
      </c>
      <c r="P809" s="68" t="s">
        <v>2004</v>
      </c>
      <c r="Q809" s="68">
        <v>0</v>
      </c>
      <c r="R809" s="68" t="s">
        <v>83</v>
      </c>
      <c r="S809" s="68" t="s">
        <v>8100</v>
      </c>
      <c r="T809" s="188">
        <v>39143</v>
      </c>
      <c r="U809" s="175">
        <v>7347</v>
      </c>
      <c r="V809" s="186">
        <v>26665752</v>
      </c>
      <c r="W809" s="186">
        <v>302116128</v>
      </c>
      <c r="X809" s="187">
        <v>44469</v>
      </c>
      <c r="Y809" s="80" t="s">
        <v>6489</v>
      </c>
      <c r="Z809" s="80" t="s">
        <v>6490</v>
      </c>
      <c r="AA809" s="175" t="s">
        <v>6534</v>
      </c>
    </row>
    <row r="810" spans="2:27" ht="15.75" customHeight="1" x14ac:dyDescent="0.2">
      <c r="B810" s="68" t="s">
        <v>8096</v>
      </c>
      <c r="C810" s="68">
        <v>653176902</v>
      </c>
      <c r="D810" s="68" t="s">
        <v>1363</v>
      </c>
      <c r="E810" s="68" t="s">
        <v>1998</v>
      </c>
      <c r="F810" s="68" t="s">
        <v>8097</v>
      </c>
      <c r="G810" s="68" t="s">
        <v>1999</v>
      </c>
      <c r="H810" s="68" t="s">
        <v>8098</v>
      </c>
      <c r="I810" s="68" t="s">
        <v>2000</v>
      </c>
      <c r="J810" s="68" t="s">
        <v>2001</v>
      </c>
      <c r="K810" s="68" t="s">
        <v>2002</v>
      </c>
      <c r="L810" s="68" t="s">
        <v>2003</v>
      </c>
      <c r="M810" s="68" t="s">
        <v>47</v>
      </c>
      <c r="N810" s="68" t="s">
        <v>630</v>
      </c>
      <c r="O810" s="68" t="s">
        <v>8099</v>
      </c>
      <c r="P810" s="68" t="s">
        <v>2004</v>
      </c>
      <c r="Q810" s="68">
        <v>0</v>
      </c>
      <c r="R810" s="68" t="s">
        <v>83</v>
      </c>
      <c r="S810" s="68" t="s">
        <v>8100</v>
      </c>
      <c r="T810" s="188">
        <v>39143</v>
      </c>
      <c r="U810" s="175">
        <v>7347</v>
      </c>
      <c r="V810" s="186">
        <v>8330368</v>
      </c>
      <c r="W810" s="186">
        <v>181902124</v>
      </c>
      <c r="X810" s="187">
        <v>44469</v>
      </c>
      <c r="Y810" s="80" t="s">
        <v>6489</v>
      </c>
      <c r="Z810" s="80" t="s">
        <v>6490</v>
      </c>
      <c r="AA810" s="175" t="s">
        <v>6507</v>
      </c>
    </row>
    <row r="811" spans="2:27" ht="15.75" customHeight="1" x14ac:dyDescent="0.2">
      <c r="B811" s="68" t="s">
        <v>8096</v>
      </c>
      <c r="C811" s="68">
        <v>653176902</v>
      </c>
      <c r="D811" s="68" t="s">
        <v>1363</v>
      </c>
      <c r="E811" s="68" t="s">
        <v>1998</v>
      </c>
      <c r="F811" s="68" t="s">
        <v>8097</v>
      </c>
      <c r="G811" s="68" t="s">
        <v>1999</v>
      </c>
      <c r="H811" s="68" t="s">
        <v>8098</v>
      </c>
      <c r="I811" s="68" t="s">
        <v>2000</v>
      </c>
      <c r="J811" s="68" t="s">
        <v>2001</v>
      </c>
      <c r="K811" s="68" t="s">
        <v>2002</v>
      </c>
      <c r="L811" s="68" t="s">
        <v>2003</v>
      </c>
      <c r="M811" s="68" t="s">
        <v>47</v>
      </c>
      <c r="N811" s="68" t="s">
        <v>630</v>
      </c>
      <c r="O811" s="68" t="s">
        <v>8099</v>
      </c>
      <c r="P811" s="68" t="s">
        <v>2004</v>
      </c>
      <c r="Q811" s="68">
        <v>0</v>
      </c>
      <c r="R811" s="68" t="s">
        <v>83</v>
      </c>
      <c r="S811" s="68" t="s">
        <v>8100</v>
      </c>
      <c r="T811" s="188">
        <v>39143</v>
      </c>
      <c r="U811" s="175">
        <v>7347</v>
      </c>
      <c r="V811" s="186">
        <v>12505896</v>
      </c>
      <c r="W811" s="186">
        <v>101169492</v>
      </c>
      <c r="X811" s="187">
        <v>44469</v>
      </c>
      <c r="Y811" s="80" t="s">
        <v>6489</v>
      </c>
      <c r="Z811" s="80" t="s">
        <v>6490</v>
      </c>
      <c r="AA811" s="175" t="s">
        <v>6573</v>
      </c>
    </row>
    <row r="812" spans="2:27" ht="15.75" customHeight="1" x14ac:dyDescent="0.2">
      <c r="B812" s="68" t="s">
        <v>8096</v>
      </c>
      <c r="C812" s="68">
        <v>653176902</v>
      </c>
      <c r="D812" s="68" t="s">
        <v>1363</v>
      </c>
      <c r="E812" s="68" t="s">
        <v>1998</v>
      </c>
      <c r="F812" s="68" t="s">
        <v>8097</v>
      </c>
      <c r="G812" s="68" t="s">
        <v>1999</v>
      </c>
      <c r="H812" s="68" t="s">
        <v>8098</v>
      </c>
      <c r="I812" s="68" t="s">
        <v>2000</v>
      </c>
      <c r="J812" s="68" t="s">
        <v>2001</v>
      </c>
      <c r="K812" s="68" t="s">
        <v>2002</v>
      </c>
      <c r="L812" s="68" t="s">
        <v>2003</v>
      </c>
      <c r="M812" s="68" t="s">
        <v>47</v>
      </c>
      <c r="N812" s="68" t="s">
        <v>630</v>
      </c>
      <c r="O812" s="68" t="s">
        <v>8099</v>
      </c>
      <c r="P812" s="68" t="s">
        <v>2004</v>
      </c>
      <c r="Q812" s="68">
        <v>0</v>
      </c>
      <c r="R812" s="68" t="s">
        <v>83</v>
      </c>
      <c r="S812" s="68" t="s">
        <v>8100</v>
      </c>
      <c r="T812" s="188">
        <v>39143</v>
      </c>
      <c r="U812" s="175">
        <v>7347</v>
      </c>
      <c r="V812" s="186">
        <v>24308400</v>
      </c>
      <c r="W812" s="186">
        <v>154642800</v>
      </c>
      <c r="X812" s="187">
        <v>44469</v>
      </c>
      <c r="Y812" s="80" t="s">
        <v>6489</v>
      </c>
      <c r="Z812" s="80" t="s">
        <v>6490</v>
      </c>
      <c r="AA812" s="175" t="s">
        <v>6606</v>
      </c>
    </row>
    <row r="813" spans="2:27" ht="15.75" customHeight="1" x14ac:dyDescent="0.2">
      <c r="B813" s="68" t="s">
        <v>8096</v>
      </c>
      <c r="C813" s="68">
        <v>653176902</v>
      </c>
      <c r="D813" s="68" t="s">
        <v>1363</v>
      </c>
      <c r="E813" s="68" t="s">
        <v>1998</v>
      </c>
      <c r="F813" s="68" t="s">
        <v>8097</v>
      </c>
      <c r="G813" s="68" t="s">
        <v>1999</v>
      </c>
      <c r="H813" s="68" t="s">
        <v>8098</v>
      </c>
      <c r="I813" s="68" t="s">
        <v>2000</v>
      </c>
      <c r="J813" s="68" t="s">
        <v>2001</v>
      </c>
      <c r="K813" s="68" t="s">
        <v>2002</v>
      </c>
      <c r="L813" s="68" t="s">
        <v>2003</v>
      </c>
      <c r="M813" s="68" t="s">
        <v>47</v>
      </c>
      <c r="N813" s="68" t="s">
        <v>630</v>
      </c>
      <c r="O813" s="68" t="s">
        <v>8099</v>
      </c>
      <c r="P813" s="68" t="s">
        <v>2004</v>
      </c>
      <c r="Q813" s="68">
        <v>0</v>
      </c>
      <c r="R813" s="68" t="s">
        <v>83</v>
      </c>
      <c r="S813" s="68" t="s">
        <v>8100</v>
      </c>
      <c r="T813" s="188">
        <v>39143</v>
      </c>
      <c r="U813" s="175">
        <v>7347</v>
      </c>
      <c r="V813" s="186">
        <v>13654080</v>
      </c>
      <c r="W813" s="186">
        <v>134315116</v>
      </c>
      <c r="X813" s="187">
        <v>44469</v>
      </c>
      <c r="Y813" s="80" t="s">
        <v>6489</v>
      </c>
      <c r="Z813" s="80" t="s">
        <v>6490</v>
      </c>
      <c r="AA813" s="175" t="s">
        <v>6595</v>
      </c>
    </row>
    <row r="814" spans="2:27" ht="15.75" customHeight="1" x14ac:dyDescent="0.2">
      <c r="B814" s="68" t="s">
        <v>8096</v>
      </c>
      <c r="C814" s="68">
        <v>653176902</v>
      </c>
      <c r="D814" s="68" t="s">
        <v>1363</v>
      </c>
      <c r="E814" s="68" t="s">
        <v>1998</v>
      </c>
      <c r="F814" s="68" t="s">
        <v>8097</v>
      </c>
      <c r="G814" s="68" t="s">
        <v>1999</v>
      </c>
      <c r="H814" s="68" t="s">
        <v>8098</v>
      </c>
      <c r="I814" s="68" t="s">
        <v>2000</v>
      </c>
      <c r="J814" s="68" t="s">
        <v>2001</v>
      </c>
      <c r="K814" s="68" t="s">
        <v>2002</v>
      </c>
      <c r="L814" s="68" t="s">
        <v>2003</v>
      </c>
      <c r="M814" s="68" t="s">
        <v>47</v>
      </c>
      <c r="N814" s="68" t="s">
        <v>630</v>
      </c>
      <c r="O814" s="68" t="s">
        <v>8099</v>
      </c>
      <c r="P814" s="68" t="s">
        <v>2004</v>
      </c>
      <c r="Q814" s="68">
        <v>0</v>
      </c>
      <c r="R814" s="68" t="s">
        <v>83</v>
      </c>
      <c r="S814" s="68" t="s">
        <v>8100</v>
      </c>
      <c r="T814" s="188">
        <v>39143</v>
      </c>
      <c r="U814" s="175">
        <v>7347</v>
      </c>
      <c r="V814" s="186">
        <v>36200198</v>
      </c>
      <c r="W814" s="186">
        <v>287724860</v>
      </c>
      <c r="X814" s="187">
        <v>44469</v>
      </c>
      <c r="Y814" s="80" t="s">
        <v>6489</v>
      </c>
      <c r="Z814" s="80" t="s">
        <v>6490</v>
      </c>
      <c r="AA814" s="175" t="s">
        <v>5595</v>
      </c>
    </row>
    <row r="815" spans="2:27" ht="15.75" customHeight="1" x14ac:dyDescent="0.2">
      <c r="B815" s="68" t="s">
        <v>8781</v>
      </c>
      <c r="C815" s="68">
        <v>650086104</v>
      </c>
      <c r="D815" s="68" t="s">
        <v>72</v>
      </c>
      <c r="E815" s="68" t="s">
        <v>4802</v>
      </c>
      <c r="F815" s="68" t="s">
        <v>8782</v>
      </c>
      <c r="G815" s="68" t="s">
        <v>4118</v>
      </c>
      <c r="H815" s="68" t="s">
        <v>8783</v>
      </c>
      <c r="I815" s="68" t="s">
        <v>4803</v>
      </c>
      <c r="J815" s="68" t="s">
        <v>8784</v>
      </c>
      <c r="K815" s="68" t="s">
        <v>4804</v>
      </c>
      <c r="L815" s="68" t="s">
        <v>6181</v>
      </c>
      <c r="M815" s="68" t="s">
        <v>5342</v>
      </c>
      <c r="N815" s="68" t="s">
        <v>2165</v>
      </c>
      <c r="O815" s="68" t="s">
        <v>6183</v>
      </c>
      <c r="P815" s="68" t="s">
        <v>6182</v>
      </c>
      <c r="Q815" s="68">
        <v>0</v>
      </c>
      <c r="R815" s="68" t="s">
        <v>456</v>
      </c>
      <c r="S815" s="68" t="s">
        <v>8785</v>
      </c>
      <c r="T815" s="188">
        <v>39171</v>
      </c>
      <c r="U815" s="175">
        <v>7350</v>
      </c>
      <c r="V815" s="186">
        <v>9212625</v>
      </c>
      <c r="W815" s="186">
        <v>30703837</v>
      </c>
      <c r="X815" s="187">
        <v>44469</v>
      </c>
      <c r="Y815" s="80" t="s">
        <v>6489</v>
      </c>
      <c r="Z815" s="80" t="s">
        <v>6490</v>
      </c>
      <c r="AA815" s="175" t="s">
        <v>6627</v>
      </c>
    </row>
    <row r="816" spans="2:27" ht="15.75" customHeight="1" x14ac:dyDescent="0.2">
      <c r="B816" s="68" t="s">
        <v>8781</v>
      </c>
      <c r="C816" s="68">
        <v>650086104</v>
      </c>
      <c r="D816" s="68" t="s">
        <v>72</v>
      </c>
      <c r="E816" s="68" t="s">
        <v>4802</v>
      </c>
      <c r="F816" s="68" t="s">
        <v>8782</v>
      </c>
      <c r="G816" s="68" t="s">
        <v>4118</v>
      </c>
      <c r="H816" s="68" t="s">
        <v>8783</v>
      </c>
      <c r="I816" s="68" t="s">
        <v>4803</v>
      </c>
      <c r="J816" s="68" t="s">
        <v>8784</v>
      </c>
      <c r="K816" s="68" t="s">
        <v>4804</v>
      </c>
      <c r="L816" s="68" t="s">
        <v>6181</v>
      </c>
      <c r="M816" s="68" t="s">
        <v>5342</v>
      </c>
      <c r="N816" s="68" t="s">
        <v>2165</v>
      </c>
      <c r="O816" s="68" t="s">
        <v>6183</v>
      </c>
      <c r="P816" s="68" t="s">
        <v>6182</v>
      </c>
      <c r="Q816" s="68">
        <v>0</v>
      </c>
      <c r="R816" s="68" t="s">
        <v>456</v>
      </c>
      <c r="S816" s="68" t="s">
        <v>8785</v>
      </c>
      <c r="T816" s="188">
        <v>39171</v>
      </c>
      <c r="U816" s="175">
        <v>7350</v>
      </c>
      <c r="V816" s="186">
        <v>11055150</v>
      </c>
      <c r="W816" s="186">
        <v>165915690</v>
      </c>
      <c r="X816" s="187">
        <v>44469</v>
      </c>
      <c r="Y816" s="80" t="s">
        <v>6489</v>
      </c>
      <c r="Z816" s="80" t="s">
        <v>6490</v>
      </c>
      <c r="AA816" s="175" t="s">
        <v>7477</v>
      </c>
    </row>
    <row r="817" spans="2:27" ht="15.75" customHeight="1" x14ac:dyDescent="0.2">
      <c r="B817" s="68" t="s">
        <v>8781</v>
      </c>
      <c r="C817" s="68">
        <v>650086104</v>
      </c>
      <c r="D817" s="68" t="s">
        <v>72</v>
      </c>
      <c r="E817" s="68" t="s">
        <v>4802</v>
      </c>
      <c r="F817" s="68" t="s">
        <v>8782</v>
      </c>
      <c r="G817" s="68" t="s">
        <v>4118</v>
      </c>
      <c r="H817" s="68" t="s">
        <v>8783</v>
      </c>
      <c r="I817" s="68" t="s">
        <v>4803</v>
      </c>
      <c r="J817" s="68" t="s">
        <v>8784</v>
      </c>
      <c r="K817" s="68" t="s">
        <v>4804</v>
      </c>
      <c r="L817" s="68" t="s">
        <v>6181</v>
      </c>
      <c r="M817" s="68" t="s">
        <v>5342</v>
      </c>
      <c r="N817" s="68" t="s">
        <v>2165</v>
      </c>
      <c r="O817" s="68" t="s">
        <v>6183</v>
      </c>
      <c r="P817" s="68" t="s">
        <v>6182</v>
      </c>
      <c r="Q817" s="68">
        <v>0</v>
      </c>
      <c r="R817" s="68" t="s">
        <v>456</v>
      </c>
      <c r="S817" s="68" t="s">
        <v>8785</v>
      </c>
      <c r="T817" s="188">
        <v>39171</v>
      </c>
      <c r="U817" s="175">
        <v>7350</v>
      </c>
      <c r="V817" s="186">
        <v>23790684</v>
      </c>
      <c r="W817" s="186">
        <v>126736241</v>
      </c>
      <c r="X817" s="187">
        <v>44469</v>
      </c>
      <c r="Y817" s="80" t="s">
        <v>6489</v>
      </c>
      <c r="Z817" s="80" t="s">
        <v>6490</v>
      </c>
      <c r="AA817" s="175" t="s">
        <v>6679</v>
      </c>
    </row>
    <row r="818" spans="2:27" ht="15.75" customHeight="1" x14ac:dyDescent="0.2">
      <c r="B818" s="68" t="s">
        <v>8781</v>
      </c>
      <c r="C818" s="68">
        <v>650086104</v>
      </c>
      <c r="D818" s="68" t="s">
        <v>72</v>
      </c>
      <c r="E818" s="68" t="s">
        <v>4802</v>
      </c>
      <c r="F818" s="68" t="s">
        <v>8782</v>
      </c>
      <c r="G818" s="68" t="s">
        <v>4118</v>
      </c>
      <c r="H818" s="68" t="s">
        <v>8783</v>
      </c>
      <c r="I818" s="68" t="s">
        <v>4803</v>
      </c>
      <c r="J818" s="68" t="s">
        <v>8784</v>
      </c>
      <c r="K818" s="68" t="s">
        <v>4804</v>
      </c>
      <c r="L818" s="68" t="s">
        <v>6181</v>
      </c>
      <c r="M818" s="68" t="s">
        <v>5342</v>
      </c>
      <c r="N818" s="68" t="s">
        <v>2165</v>
      </c>
      <c r="O818" s="68" t="s">
        <v>6183</v>
      </c>
      <c r="P818" s="68" t="s">
        <v>6182</v>
      </c>
      <c r="Q818" s="68">
        <v>0</v>
      </c>
      <c r="R818" s="68" t="s">
        <v>456</v>
      </c>
      <c r="S818" s="68" t="s">
        <v>8785</v>
      </c>
      <c r="T818" s="188">
        <v>39171</v>
      </c>
      <c r="U818" s="175">
        <v>7350</v>
      </c>
      <c r="V818" s="186">
        <v>6146663</v>
      </c>
      <c r="W818" s="186">
        <v>19412843</v>
      </c>
      <c r="X818" s="187">
        <v>44469</v>
      </c>
      <c r="Y818" s="80" t="s">
        <v>6489</v>
      </c>
      <c r="Z818" s="80" t="s">
        <v>6490</v>
      </c>
      <c r="AA818" s="175" t="s">
        <v>7494</v>
      </c>
    </row>
    <row r="819" spans="2:27" ht="15.75" customHeight="1" x14ac:dyDescent="0.2">
      <c r="B819" s="68" t="s">
        <v>8781</v>
      </c>
      <c r="C819" s="68">
        <v>650086104</v>
      </c>
      <c r="D819" s="68" t="s">
        <v>72</v>
      </c>
      <c r="E819" s="68" t="s">
        <v>4802</v>
      </c>
      <c r="F819" s="68" t="s">
        <v>8782</v>
      </c>
      <c r="G819" s="68" t="s">
        <v>4118</v>
      </c>
      <c r="H819" s="68" t="s">
        <v>8783</v>
      </c>
      <c r="I819" s="68" t="s">
        <v>4803</v>
      </c>
      <c r="J819" s="68" t="s">
        <v>8784</v>
      </c>
      <c r="K819" s="68" t="s">
        <v>4804</v>
      </c>
      <c r="L819" s="68" t="s">
        <v>6181</v>
      </c>
      <c r="M819" s="68" t="s">
        <v>5342</v>
      </c>
      <c r="N819" s="68" t="s">
        <v>2165</v>
      </c>
      <c r="O819" s="68" t="s">
        <v>6183</v>
      </c>
      <c r="P819" s="68" t="s">
        <v>6182</v>
      </c>
      <c r="Q819" s="68">
        <v>0</v>
      </c>
      <c r="R819" s="68" t="s">
        <v>456</v>
      </c>
      <c r="S819" s="68" t="s">
        <v>8785</v>
      </c>
      <c r="T819" s="188">
        <v>39171</v>
      </c>
      <c r="U819" s="175">
        <v>7350</v>
      </c>
      <c r="V819" s="186">
        <v>34934272</v>
      </c>
      <c r="W819" s="186">
        <v>136906959</v>
      </c>
      <c r="X819" s="187">
        <v>44469</v>
      </c>
      <c r="Y819" s="80" t="s">
        <v>6489</v>
      </c>
      <c r="Z819" s="80" t="s">
        <v>6490</v>
      </c>
      <c r="AA819" s="175" t="s">
        <v>6680</v>
      </c>
    </row>
    <row r="820" spans="2:27" ht="15.75" customHeight="1" x14ac:dyDescent="0.2">
      <c r="B820" s="68" t="s">
        <v>8781</v>
      </c>
      <c r="C820" s="68">
        <v>650086104</v>
      </c>
      <c r="D820" s="68" t="s">
        <v>72</v>
      </c>
      <c r="E820" s="68" t="s">
        <v>4802</v>
      </c>
      <c r="F820" s="68" t="s">
        <v>8782</v>
      </c>
      <c r="G820" s="68" t="s">
        <v>4118</v>
      </c>
      <c r="H820" s="68" t="s">
        <v>8783</v>
      </c>
      <c r="I820" s="68" t="s">
        <v>4803</v>
      </c>
      <c r="J820" s="68" t="s">
        <v>8784</v>
      </c>
      <c r="K820" s="68" t="s">
        <v>4804</v>
      </c>
      <c r="L820" s="68" t="s">
        <v>6181</v>
      </c>
      <c r="M820" s="68" t="s">
        <v>5342</v>
      </c>
      <c r="N820" s="68" t="s">
        <v>2165</v>
      </c>
      <c r="O820" s="68" t="s">
        <v>6183</v>
      </c>
      <c r="P820" s="68" t="s">
        <v>6182</v>
      </c>
      <c r="Q820" s="68">
        <v>0</v>
      </c>
      <c r="R820" s="68" t="s">
        <v>456</v>
      </c>
      <c r="S820" s="68" t="s">
        <v>8785</v>
      </c>
      <c r="T820" s="188">
        <v>39171</v>
      </c>
      <c r="U820" s="175">
        <v>7350</v>
      </c>
      <c r="V820" s="186">
        <v>19810829</v>
      </c>
      <c r="W820" s="186">
        <v>87556775</v>
      </c>
      <c r="X820" s="187">
        <v>44469</v>
      </c>
      <c r="Y820" s="80" t="s">
        <v>6489</v>
      </c>
      <c r="Z820" s="80" t="s">
        <v>6490</v>
      </c>
      <c r="AA820" s="175" t="s">
        <v>6692</v>
      </c>
    </row>
    <row r="821" spans="2:27" ht="15.75" customHeight="1" x14ac:dyDescent="0.2">
      <c r="B821" s="68" t="s">
        <v>8781</v>
      </c>
      <c r="C821" s="68">
        <v>650086104</v>
      </c>
      <c r="D821" s="68" t="s">
        <v>72</v>
      </c>
      <c r="E821" s="68" t="s">
        <v>4802</v>
      </c>
      <c r="F821" s="68" t="s">
        <v>8782</v>
      </c>
      <c r="G821" s="68" t="s">
        <v>4118</v>
      </c>
      <c r="H821" s="68" t="s">
        <v>8783</v>
      </c>
      <c r="I821" s="68" t="s">
        <v>4803</v>
      </c>
      <c r="J821" s="68" t="s">
        <v>8784</v>
      </c>
      <c r="K821" s="68" t="s">
        <v>4804</v>
      </c>
      <c r="L821" s="68" t="s">
        <v>6181</v>
      </c>
      <c r="M821" s="68" t="s">
        <v>5342</v>
      </c>
      <c r="N821" s="68" t="s">
        <v>2165</v>
      </c>
      <c r="O821" s="68" t="s">
        <v>6183</v>
      </c>
      <c r="P821" s="68" t="s">
        <v>6182</v>
      </c>
      <c r="Q821" s="68">
        <v>0</v>
      </c>
      <c r="R821" s="68" t="s">
        <v>456</v>
      </c>
      <c r="S821" s="68" t="s">
        <v>8785</v>
      </c>
      <c r="T821" s="188">
        <v>39171</v>
      </c>
      <c r="U821" s="175">
        <v>7350</v>
      </c>
      <c r="V821" s="186">
        <v>15919416</v>
      </c>
      <c r="W821" s="186">
        <v>111966544</v>
      </c>
      <c r="X821" s="187">
        <v>44469</v>
      </c>
      <c r="Y821" s="80" t="s">
        <v>6489</v>
      </c>
      <c r="Z821" s="80" t="s">
        <v>6490</v>
      </c>
      <c r="AA821" s="175" t="s">
        <v>6681</v>
      </c>
    </row>
    <row r="822" spans="2:27" ht="15.75" customHeight="1" x14ac:dyDescent="0.2">
      <c r="B822" s="68" t="s">
        <v>8781</v>
      </c>
      <c r="C822" s="68">
        <v>650086104</v>
      </c>
      <c r="D822" s="68" t="s">
        <v>72</v>
      </c>
      <c r="E822" s="68" t="s">
        <v>4802</v>
      </c>
      <c r="F822" s="68" t="s">
        <v>8782</v>
      </c>
      <c r="G822" s="68" t="s">
        <v>4118</v>
      </c>
      <c r="H822" s="68" t="s">
        <v>8783</v>
      </c>
      <c r="I822" s="68" t="s">
        <v>4803</v>
      </c>
      <c r="J822" s="68" t="s">
        <v>8784</v>
      </c>
      <c r="K822" s="68" t="s">
        <v>4804</v>
      </c>
      <c r="L822" s="68" t="s">
        <v>6181</v>
      </c>
      <c r="M822" s="68" t="s">
        <v>5342</v>
      </c>
      <c r="N822" s="68" t="s">
        <v>2165</v>
      </c>
      <c r="O822" s="68" t="s">
        <v>6183</v>
      </c>
      <c r="P822" s="68" t="s">
        <v>6182</v>
      </c>
      <c r="Q822" s="68">
        <v>0</v>
      </c>
      <c r="R822" s="68" t="s">
        <v>456</v>
      </c>
      <c r="S822" s="68" t="s">
        <v>8785</v>
      </c>
      <c r="T822" s="188">
        <v>39171</v>
      </c>
      <c r="U822" s="175">
        <v>7350</v>
      </c>
      <c r="V822" s="186">
        <v>9626333</v>
      </c>
      <c r="W822" s="186">
        <v>125690666</v>
      </c>
      <c r="X822" s="187">
        <v>44469</v>
      </c>
      <c r="Y822" s="80" t="s">
        <v>6489</v>
      </c>
      <c r="Z822" s="80" t="s">
        <v>6490</v>
      </c>
      <c r="AA822" s="175" t="s">
        <v>6637</v>
      </c>
    </row>
    <row r="823" spans="2:27" ht="15.75" customHeight="1" x14ac:dyDescent="0.2">
      <c r="B823" s="68" t="s">
        <v>8781</v>
      </c>
      <c r="C823" s="68">
        <v>650086104</v>
      </c>
      <c r="D823" s="68" t="s">
        <v>72</v>
      </c>
      <c r="E823" s="68" t="s">
        <v>4802</v>
      </c>
      <c r="F823" s="68" t="s">
        <v>8782</v>
      </c>
      <c r="G823" s="68" t="s">
        <v>4118</v>
      </c>
      <c r="H823" s="68" t="s">
        <v>8783</v>
      </c>
      <c r="I823" s="68" t="s">
        <v>4803</v>
      </c>
      <c r="J823" s="68" t="s">
        <v>8784</v>
      </c>
      <c r="K823" s="68" t="s">
        <v>4804</v>
      </c>
      <c r="L823" s="68" t="s">
        <v>6181</v>
      </c>
      <c r="M823" s="68" t="s">
        <v>5342</v>
      </c>
      <c r="N823" s="68" t="s">
        <v>2165</v>
      </c>
      <c r="O823" s="68" t="s">
        <v>6183</v>
      </c>
      <c r="P823" s="68" t="s">
        <v>6182</v>
      </c>
      <c r="Q823" s="68">
        <v>0</v>
      </c>
      <c r="R823" s="68" t="s">
        <v>456</v>
      </c>
      <c r="S823" s="68" t="s">
        <v>8785</v>
      </c>
      <c r="T823" s="188">
        <v>39171</v>
      </c>
      <c r="U823" s="175">
        <v>7350</v>
      </c>
      <c r="V823" s="186">
        <v>18307329</v>
      </c>
      <c r="W823" s="186">
        <v>156894670</v>
      </c>
      <c r="X823" s="187">
        <v>44469</v>
      </c>
      <c r="Y823" s="80" t="s">
        <v>6489</v>
      </c>
      <c r="Z823" s="80" t="s">
        <v>6490</v>
      </c>
      <c r="AA823" s="175" t="s">
        <v>6547</v>
      </c>
    </row>
    <row r="824" spans="2:27" ht="15.75" customHeight="1" x14ac:dyDescent="0.2">
      <c r="B824" s="68" t="s">
        <v>8781</v>
      </c>
      <c r="C824" s="68">
        <v>650086104</v>
      </c>
      <c r="D824" s="68" t="s">
        <v>72</v>
      </c>
      <c r="E824" s="68" t="s">
        <v>4802</v>
      </c>
      <c r="F824" s="68" t="s">
        <v>8782</v>
      </c>
      <c r="G824" s="68" t="s">
        <v>4118</v>
      </c>
      <c r="H824" s="68" t="s">
        <v>8783</v>
      </c>
      <c r="I824" s="68" t="s">
        <v>4803</v>
      </c>
      <c r="J824" s="68" t="s">
        <v>8784</v>
      </c>
      <c r="K824" s="68" t="s">
        <v>4804</v>
      </c>
      <c r="L824" s="68" t="s">
        <v>6181</v>
      </c>
      <c r="M824" s="68" t="s">
        <v>5342</v>
      </c>
      <c r="N824" s="68" t="s">
        <v>2165</v>
      </c>
      <c r="O824" s="68" t="s">
        <v>6183</v>
      </c>
      <c r="P824" s="68" t="s">
        <v>6182</v>
      </c>
      <c r="Q824" s="68">
        <v>0</v>
      </c>
      <c r="R824" s="68" t="s">
        <v>456</v>
      </c>
      <c r="S824" s="68" t="s">
        <v>8785</v>
      </c>
      <c r="T824" s="188">
        <v>39171</v>
      </c>
      <c r="U824" s="175">
        <v>7350</v>
      </c>
      <c r="V824" s="186">
        <v>56956133</v>
      </c>
      <c r="W824" s="186">
        <v>190590840</v>
      </c>
      <c r="X824" s="187">
        <v>44469</v>
      </c>
      <c r="Y824" s="80" t="s">
        <v>6489</v>
      </c>
      <c r="Z824" s="80" t="s">
        <v>6490</v>
      </c>
      <c r="AA824" s="175" t="s">
        <v>6638</v>
      </c>
    </row>
    <row r="825" spans="2:27" ht="15.75" customHeight="1" x14ac:dyDescent="0.2">
      <c r="B825" s="68" t="s">
        <v>3085</v>
      </c>
      <c r="C825" s="68">
        <v>692614003</v>
      </c>
      <c r="D825" s="68" t="s">
        <v>2469</v>
      </c>
      <c r="E825" s="68" t="s">
        <v>2495</v>
      </c>
      <c r="F825" s="68" t="s">
        <v>1476</v>
      </c>
      <c r="G825" s="68" t="s">
        <v>2496</v>
      </c>
      <c r="H825" s="68" t="s">
        <v>28</v>
      </c>
      <c r="I825" s="68">
        <v>0</v>
      </c>
      <c r="J825" s="68">
        <v>0</v>
      </c>
      <c r="K825" s="68" t="s">
        <v>8445</v>
      </c>
      <c r="L825" s="68" t="s">
        <v>3087</v>
      </c>
      <c r="M825" s="68" t="s">
        <v>47</v>
      </c>
      <c r="N825" s="68" t="s">
        <v>3089</v>
      </c>
      <c r="O825" s="68" t="s">
        <v>3088</v>
      </c>
      <c r="P825" s="68" t="s">
        <v>3086</v>
      </c>
      <c r="Q825" s="68">
        <v>0</v>
      </c>
      <c r="R825" s="68">
        <v>91001</v>
      </c>
      <c r="S825" s="68" t="s">
        <v>2517</v>
      </c>
      <c r="T825" s="188">
        <v>39212</v>
      </c>
      <c r="U825" s="175">
        <v>7354</v>
      </c>
      <c r="V825" s="186">
        <v>2861840</v>
      </c>
      <c r="W825" s="186">
        <v>22977719</v>
      </c>
      <c r="X825" s="187">
        <v>44469</v>
      </c>
      <c r="Y825" s="80" t="s">
        <v>6489</v>
      </c>
      <c r="Z825" s="80" t="s">
        <v>6490</v>
      </c>
      <c r="AA825" s="175" t="s">
        <v>6693</v>
      </c>
    </row>
    <row r="826" spans="2:27" ht="15.75" customHeight="1" x14ac:dyDescent="0.2">
      <c r="B826" s="68" t="s">
        <v>8408</v>
      </c>
      <c r="C826" s="68">
        <v>692008006</v>
      </c>
      <c r="D826" s="68" t="s">
        <v>2469</v>
      </c>
      <c r="E826" s="68" t="s">
        <v>2484</v>
      </c>
      <c r="F826" s="68" t="s">
        <v>26</v>
      </c>
      <c r="G826" s="68" t="s">
        <v>2485</v>
      </c>
      <c r="H826" s="68" t="s">
        <v>28</v>
      </c>
      <c r="I826" s="68">
        <v>0</v>
      </c>
      <c r="J826" s="68">
        <v>0</v>
      </c>
      <c r="K826" s="68" t="s">
        <v>7330</v>
      </c>
      <c r="L826" s="68" t="s">
        <v>2913</v>
      </c>
      <c r="M826" s="68" t="s">
        <v>5340</v>
      </c>
      <c r="N826" s="68" t="s">
        <v>2915</v>
      </c>
      <c r="O826" s="68" t="s">
        <v>2914</v>
      </c>
      <c r="P826" s="68">
        <v>0</v>
      </c>
      <c r="Q826" s="68">
        <v>0</v>
      </c>
      <c r="R826" s="68">
        <v>91001</v>
      </c>
      <c r="S826" s="68" t="s">
        <v>2488</v>
      </c>
      <c r="T826" s="188">
        <v>39212</v>
      </c>
      <c r="U826" s="175">
        <v>7355</v>
      </c>
      <c r="V826" s="186">
        <v>4078122</v>
      </c>
      <c r="W826" s="186">
        <v>48121836</v>
      </c>
      <c r="X826" s="187">
        <v>44469</v>
      </c>
      <c r="Y826" s="80" t="s">
        <v>6489</v>
      </c>
      <c r="Z826" s="80" t="s">
        <v>6490</v>
      </c>
      <c r="AA826" s="175" t="s">
        <v>6526</v>
      </c>
    </row>
    <row r="827" spans="2:27" ht="15.75" customHeight="1" x14ac:dyDescent="0.2">
      <c r="B827" s="68" t="s">
        <v>6162</v>
      </c>
      <c r="C827" s="68">
        <v>692102002</v>
      </c>
      <c r="D827" s="68" t="s">
        <v>3401</v>
      </c>
      <c r="E827" s="68" t="s">
        <v>2484</v>
      </c>
      <c r="F827" s="68" t="s">
        <v>1476</v>
      </c>
      <c r="G827" s="68" t="s">
        <v>2485</v>
      </c>
      <c r="H827" s="68" t="s">
        <v>28</v>
      </c>
      <c r="I827" s="68">
        <v>0</v>
      </c>
      <c r="J827" s="68">
        <v>0</v>
      </c>
      <c r="K827" s="68" t="s">
        <v>6163</v>
      </c>
      <c r="L827" s="68" t="s">
        <v>6164</v>
      </c>
      <c r="M827" s="68" t="s">
        <v>5340</v>
      </c>
      <c r="N827" s="68" t="s">
        <v>6165</v>
      </c>
      <c r="O827" s="68" t="s">
        <v>6166</v>
      </c>
      <c r="P827" s="68">
        <v>0</v>
      </c>
      <c r="Q827" s="68">
        <v>0</v>
      </c>
      <c r="R827" s="68">
        <v>91001</v>
      </c>
      <c r="S827" s="68" t="s">
        <v>2553</v>
      </c>
      <c r="T827" s="188">
        <v>39212</v>
      </c>
      <c r="U827" s="175">
        <v>7356</v>
      </c>
      <c r="V827" s="186">
        <v>3262498</v>
      </c>
      <c r="W827" s="186">
        <v>26194604</v>
      </c>
      <c r="X827" s="187">
        <v>44469</v>
      </c>
      <c r="Y827" s="80" t="s">
        <v>6489</v>
      </c>
      <c r="Z827" s="80" t="s">
        <v>6490</v>
      </c>
      <c r="AA827" s="175" t="s">
        <v>7192</v>
      </c>
    </row>
    <row r="828" spans="2:27" ht="15.75" customHeight="1" x14ac:dyDescent="0.2">
      <c r="B828" s="68" t="s">
        <v>8708</v>
      </c>
      <c r="C828" s="68">
        <v>657798800</v>
      </c>
      <c r="D828" s="68" t="s">
        <v>72</v>
      </c>
      <c r="E828" s="68" t="s">
        <v>4437</v>
      </c>
      <c r="F828" s="68" t="s">
        <v>8709</v>
      </c>
      <c r="G828" s="68" t="s">
        <v>4438</v>
      </c>
      <c r="H828" s="68" t="s">
        <v>8710</v>
      </c>
      <c r="I828" s="68" t="s">
        <v>4439</v>
      </c>
      <c r="J828" s="68" t="s">
        <v>5811</v>
      </c>
      <c r="K828" s="68" t="s">
        <v>8711</v>
      </c>
      <c r="L828" s="68" t="s">
        <v>8712</v>
      </c>
      <c r="M828" s="68" t="s">
        <v>47</v>
      </c>
      <c r="N828" s="68" t="s">
        <v>630</v>
      </c>
      <c r="O828" s="68">
        <v>56232475099</v>
      </c>
      <c r="P828" s="68" t="s">
        <v>6308</v>
      </c>
      <c r="Q828" s="68">
        <v>0</v>
      </c>
      <c r="R828" s="68" t="s">
        <v>1053</v>
      </c>
      <c r="S828" s="68" t="s">
        <v>8713</v>
      </c>
      <c r="T828" s="188">
        <v>39269</v>
      </c>
      <c r="U828" s="175">
        <v>7362</v>
      </c>
      <c r="V828" s="186">
        <v>8551040</v>
      </c>
      <c r="W828" s="186">
        <v>105820354</v>
      </c>
      <c r="X828" s="187">
        <v>44469</v>
      </c>
      <c r="Y828" s="80" t="s">
        <v>6489</v>
      </c>
      <c r="Z828" s="80" t="s">
        <v>6490</v>
      </c>
      <c r="AA828" s="175" t="s">
        <v>6492</v>
      </c>
    </row>
    <row r="829" spans="2:27" ht="15.75" customHeight="1" x14ac:dyDescent="0.2">
      <c r="B829" s="68" t="s">
        <v>8708</v>
      </c>
      <c r="C829" s="68">
        <v>657798800</v>
      </c>
      <c r="D829" s="68" t="s">
        <v>72</v>
      </c>
      <c r="E829" s="68" t="s">
        <v>4437</v>
      </c>
      <c r="F829" s="68" t="s">
        <v>8709</v>
      </c>
      <c r="G829" s="68" t="s">
        <v>4438</v>
      </c>
      <c r="H829" s="68" t="s">
        <v>8710</v>
      </c>
      <c r="I829" s="68" t="s">
        <v>4439</v>
      </c>
      <c r="J829" s="68" t="s">
        <v>5811</v>
      </c>
      <c r="K829" s="68" t="s">
        <v>8711</v>
      </c>
      <c r="L829" s="68" t="s">
        <v>8712</v>
      </c>
      <c r="M829" s="68" t="s">
        <v>47</v>
      </c>
      <c r="N829" s="68" t="s">
        <v>630</v>
      </c>
      <c r="O829" s="68">
        <v>56232475099</v>
      </c>
      <c r="P829" s="68" t="s">
        <v>6308</v>
      </c>
      <c r="Q829" s="68">
        <v>0</v>
      </c>
      <c r="R829" s="68" t="s">
        <v>1053</v>
      </c>
      <c r="S829" s="68" t="s">
        <v>8713</v>
      </c>
      <c r="T829" s="188">
        <v>39269</v>
      </c>
      <c r="U829" s="175">
        <v>7362</v>
      </c>
      <c r="V829" s="186">
        <v>5677891</v>
      </c>
      <c r="W829" s="186">
        <v>22506338</v>
      </c>
      <c r="X829" s="187">
        <v>44469</v>
      </c>
      <c r="Y829" s="80" t="s">
        <v>6489</v>
      </c>
      <c r="Z829" s="80" t="s">
        <v>6490</v>
      </c>
      <c r="AA829" s="175" t="s">
        <v>6493</v>
      </c>
    </row>
    <row r="830" spans="2:27" ht="15.75" customHeight="1" x14ac:dyDescent="0.2">
      <c r="B830" s="68" t="s">
        <v>8708</v>
      </c>
      <c r="C830" s="68">
        <v>657798800</v>
      </c>
      <c r="D830" s="68" t="s">
        <v>72</v>
      </c>
      <c r="E830" s="68" t="s">
        <v>4437</v>
      </c>
      <c r="F830" s="68" t="s">
        <v>8709</v>
      </c>
      <c r="G830" s="68" t="s">
        <v>4438</v>
      </c>
      <c r="H830" s="68" t="s">
        <v>8710</v>
      </c>
      <c r="I830" s="68" t="s">
        <v>4439</v>
      </c>
      <c r="J830" s="68" t="s">
        <v>5811</v>
      </c>
      <c r="K830" s="68" t="s">
        <v>8711</v>
      </c>
      <c r="L830" s="68" t="s">
        <v>8712</v>
      </c>
      <c r="M830" s="68" t="s">
        <v>47</v>
      </c>
      <c r="N830" s="68" t="s">
        <v>630</v>
      </c>
      <c r="O830" s="68">
        <v>56232475099</v>
      </c>
      <c r="P830" s="68" t="s">
        <v>6308</v>
      </c>
      <c r="Q830" s="68">
        <v>0</v>
      </c>
      <c r="R830" s="68" t="s">
        <v>1053</v>
      </c>
      <c r="S830" s="68" t="s">
        <v>8713</v>
      </c>
      <c r="T830" s="188">
        <v>39269</v>
      </c>
      <c r="U830" s="175">
        <v>7362</v>
      </c>
      <c r="V830" s="186">
        <v>5527575</v>
      </c>
      <c r="W830" s="186">
        <v>16494284</v>
      </c>
      <c r="X830" s="187">
        <v>44469</v>
      </c>
      <c r="Y830" s="80" t="s">
        <v>6489</v>
      </c>
      <c r="Z830" s="80" t="s">
        <v>6490</v>
      </c>
      <c r="AA830" s="175" t="s">
        <v>6521</v>
      </c>
    </row>
    <row r="831" spans="2:27" ht="15.75" customHeight="1" x14ac:dyDescent="0.2">
      <c r="B831" s="68" t="s">
        <v>8708</v>
      </c>
      <c r="C831" s="68">
        <v>657798800</v>
      </c>
      <c r="D831" s="68" t="s">
        <v>72</v>
      </c>
      <c r="E831" s="68" t="s">
        <v>4437</v>
      </c>
      <c r="F831" s="68" t="s">
        <v>8709</v>
      </c>
      <c r="G831" s="68" t="s">
        <v>4438</v>
      </c>
      <c r="H831" s="68" t="s">
        <v>8710</v>
      </c>
      <c r="I831" s="68" t="s">
        <v>4439</v>
      </c>
      <c r="J831" s="68" t="s">
        <v>5811</v>
      </c>
      <c r="K831" s="68" t="s">
        <v>8711</v>
      </c>
      <c r="L831" s="68" t="s">
        <v>8712</v>
      </c>
      <c r="M831" s="68" t="s">
        <v>47</v>
      </c>
      <c r="N831" s="68" t="s">
        <v>630</v>
      </c>
      <c r="O831" s="68">
        <v>56232475099</v>
      </c>
      <c r="P831" s="68" t="s">
        <v>6308</v>
      </c>
      <c r="Q831" s="68">
        <v>0</v>
      </c>
      <c r="R831" s="68" t="s">
        <v>1053</v>
      </c>
      <c r="S831" s="68" t="s">
        <v>8713</v>
      </c>
      <c r="T831" s="188">
        <v>39269</v>
      </c>
      <c r="U831" s="175">
        <v>7362</v>
      </c>
      <c r="V831" s="186">
        <v>5825396</v>
      </c>
      <c r="W831" s="186">
        <v>12238676</v>
      </c>
      <c r="X831" s="187">
        <v>44469</v>
      </c>
      <c r="Y831" s="80" t="s">
        <v>6489</v>
      </c>
      <c r="Z831" s="80" t="s">
        <v>6490</v>
      </c>
      <c r="AA831" s="175" t="s">
        <v>6556</v>
      </c>
    </row>
    <row r="832" spans="2:27" ht="15.75" customHeight="1" x14ac:dyDescent="0.2">
      <c r="B832" s="68" t="s">
        <v>8708</v>
      </c>
      <c r="C832" s="68">
        <v>657798800</v>
      </c>
      <c r="D832" s="68" t="s">
        <v>72</v>
      </c>
      <c r="E832" s="68" t="s">
        <v>4437</v>
      </c>
      <c r="F832" s="68" t="s">
        <v>8709</v>
      </c>
      <c r="G832" s="68" t="s">
        <v>4438</v>
      </c>
      <c r="H832" s="68" t="s">
        <v>8710</v>
      </c>
      <c r="I832" s="68" t="s">
        <v>4439</v>
      </c>
      <c r="J832" s="68" t="s">
        <v>5811</v>
      </c>
      <c r="K832" s="68" t="s">
        <v>8711</v>
      </c>
      <c r="L832" s="68" t="s">
        <v>8712</v>
      </c>
      <c r="M832" s="68" t="s">
        <v>47</v>
      </c>
      <c r="N832" s="68" t="s">
        <v>630</v>
      </c>
      <c r="O832" s="68">
        <v>56232475099</v>
      </c>
      <c r="P832" s="68" t="s">
        <v>6308</v>
      </c>
      <c r="Q832" s="68">
        <v>0</v>
      </c>
      <c r="R832" s="68" t="s">
        <v>1053</v>
      </c>
      <c r="S832" s="68" t="s">
        <v>8713</v>
      </c>
      <c r="T832" s="188">
        <v>39269</v>
      </c>
      <c r="U832" s="175">
        <v>7362</v>
      </c>
      <c r="V832" s="186">
        <v>7798548</v>
      </c>
      <c r="W832" s="186">
        <v>70597387</v>
      </c>
      <c r="X832" s="187">
        <v>44469</v>
      </c>
      <c r="Y832" s="80" t="s">
        <v>6489</v>
      </c>
      <c r="Z832" s="80" t="s">
        <v>6490</v>
      </c>
      <c r="AA832" s="175" t="s">
        <v>171</v>
      </c>
    </row>
    <row r="833" spans="2:27" ht="15.75" customHeight="1" x14ac:dyDescent="0.2">
      <c r="B833" s="68" t="s">
        <v>8708</v>
      </c>
      <c r="C833" s="68">
        <v>657798800</v>
      </c>
      <c r="D833" s="68" t="s">
        <v>72</v>
      </c>
      <c r="E833" s="68" t="s">
        <v>4437</v>
      </c>
      <c r="F833" s="68" t="s">
        <v>8709</v>
      </c>
      <c r="G833" s="68" t="s">
        <v>4438</v>
      </c>
      <c r="H833" s="68" t="s">
        <v>8710</v>
      </c>
      <c r="I833" s="68" t="s">
        <v>4439</v>
      </c>
      <c r="J833" s="68" t="s">
        <v>5811</v>
      </c>
      <c r="K833" s="68" t="s">
        <v>8711</v>
      </c>
      <c r="L833" s="68" t="s">
        <v>8712</v>
      </c>
      <c r="M833" s="68" t="s">
        <v>47</v>
      </c>
      <c r="N833" s="68" t="s">
        <v>630</v>
      </c>
      <c r="O833" s="68">
        <v>56232475099</v>
      </c>
      <c r="P833" s="68" t="s">
        <v>6308</v>
      </c>
      <c r="Q833" s="68">
        <v>0</v>
      </c>
      <c r="R833" s="68" t="s">
        <v>1053</v>
      </c>
      <c r="S833" s="68" t="s">
        <v>8713</v>
      </c>
      <c r="T833" s="188">
        <v>39269</v>
      </c>
      <c r="U833" s="175">
        <v>7362</v>
      </c>
      <c r="V833" s="186">
        <v>23322272</v>
      </c>
      <c r="W833" s="186">
        <v>158290784</v>
      </c>
      <c r="X833" s="187">
        <v>44469</v>
      </c>
      <c r="Y833" s="80" t="s">
        <v>6489</v>
      </c>
      <c r="Z833" s="80" t="s">
        <v>6490</v>
      </c>
      <c r="AA833" s="175" t="s">
        <v>6566</v>
      </c>
    </row>
    <row r="834" spans="2:27" ht="15.75" customHeight="1" x14ac:dyDescent="0.2">
      <c r="B834" s="68" t="s">
        <v>8708</v>
      </c>
      <c r="C834" s="68">
        <v>657798800</v>
      </c>
      <c r="D834" s="68" t="s">
        <v>72</v>
      </c>
      <c r="E834" s="68" t="s">
        <v>4437</v>
      </c>
      <c r="F834" s="68" t="s">
        <v>8709</v>
      </c>
      <c r="G834" s="68" t="s">
        <v>4438</v>
      </c>
      <c r="H834" s="68" t="s">
        <v>8710</v>
      </c>
      <c r="I834" s="68" t="s">
        <v>4439</v>
      </c>
      <c r="J834" s="68" t="s">
        <v>5811</v>
      </c>
      <c r="K834" s="68" t="s">
        <v>8711</v>
      </c>
      <c r="L834" s="68" t="s">
        <v>8712</v>
      </c>
      <c r="M834" s="68" t="s">
        <v>47</v>
      </c>
      <c r="N834" s="68" t="s">
        <v>630</v>
      </c>
      <c r="O834" s="68">
        <v>56232475099</v>
      </c>
      <c r="P834" s="68" t="s">
        <v>6308</v>
      </c>
      <c r="Q834" s="68">
        <v>0</v>
      </c>
      <c r="R834" s="68" t="s">
        <v>1053</v>
      </c>
      <c r="S834" s="68" t="s">
        <v>8713</v>
      </c>
      <c r="T834" s="188">
        <v>39269</v>
      </c>
      <c r="U834" s="175">
        <v>7362</v>
      </c>
      <c r="V834" s="186">
        <v>8016600</v>
      </c>
      <c r="W834" s="186">
        <v>67018776</v>
      </c>
      <c r="X834" s="187">
        <v>44469</v>
      </c>
      <c r="Y834" s="80" t="s">
        <v>6489</v>
      </c>
      <c r="Z834" s="80" t="s">
        <v>6490</v>
      </c>
      <c r="AA834" s="175" t="s">
        <v>6583</v>
      </c>
    </row>
    <row r="835" spans="2:27" ht="15.75" customHeight="1" x14ac:dyDescent="0.2">
      <c r="B835" s="68" t="s">
        <v>8708</v>
      </c>
      <c r="C835" s="68">
        <v>657798800</v>
      </c>
      <c r="D835" s="68" t="s">
        <v>72</v>
      </c>
      <c r="E835" s="68" t="s">
        <v>4437</v>
      </c>
      <c r="F835" s="68" t="s">
        <v>8709</v>
      </c>
      <c r="G835" s="68" t="s">
        <v>4438</v>
      </c>
      <c r="H835" s="68" t="s">
        <v>8710</v>
      </c>
      <c r="I835" s="68" t="s">
        <v>4439</v>
      </c>
      <c r="J835" s="68" t="s">
        <v>5811</v>
      </c>
      <c r="K835" s="68" t="s">
        <v>8711</v>
      </c>
      <c r="L835" s="68" t="s">
        <v>8712</v>
      </c>
      <c r="M835" s="68" t="s">
        <v>47</v>
      </c>
      <c r="N835" s="68" t="s">
        <v>630</v>
      </c>
      <c r="O835" s="68">
        <v>56232475099</v>
      </c>
      <c r="P835" s="68" t="s">
        <v>6308</v>
      </c>
      <c r="Q835" s="68">
        <v>0</v>
      </c>
      <c r="R835" s="68" t="s">
        <v>1053</v>
      </c>
      <c r="S835" s="68" t="s">
        <v>8713</v>
      </c>
      <c r="T835" s="188">
        <v>39269</v>
      </c>
      <c r="U835" s="175">
        <v>7362</v>
      </c>
      <c r="V835" s="186">
        <v>7054608</v>
      </c>
      <c r="W835" s="186">
        <v>58040184</v>
      </c>
      <c r="X835" s="187">
        <v>44469</v>
      </c>
      <c r="Y835" s="80" t="s">
        <v>6489</v>
      </c>
      <c r="Z835" s="80" t="s">
        <v>6490</v>
      </c>
      <c r="AA835" s="175" t="s">
        <v>6584</v>
      </c>
    </row>
    <row r="836" spans="2:27" ht="15.75" customHeight="1" x14ac:dyDescent="0.2">
      <c r="B836" s="68" t="s">
        <v>8708</v>
      </c>
      <c r="C836" s="68">
        <v>657798800</v>
      </c>
      <c r="D836" s="68" t="s">
        <v>72</v>
      </c>
      <c r="E836" s="68" t="s">
        <v>4437</v>
      </c>
      <c r="F836" s="68" t="s">
        <v>8709</v>
      </c>
      <c r="G836" s="68" t="s">
        <v>4438</v>
      </c>
      <c r="H836" s="68" t="s">
        <v>8710</v>
      </c>
      <c r="I836" s="68" t="s">
        <v>4439</v>
      </c>
      <c r="J836" s="68" t="s">
        <v>5811</v>
      </c>
      <c r="K836" s="68" t="s">
        <v>8711</v>
      </c>
      <c r="L836" s="68" t="s">
        <v>8712</v>
      </c>
      <c r="M836" s="68" t="s">
        <v>47</v>
      </c>
      <c r="N836" s="68" t="s">
        <v>630</v>
      </c>
      <c r="O836" s="68">
        <v>56232475099</v>
      </c>
      <c r="P836" s="68" t="s">
        <v>6308</v>
      </c>
      <c r="Q836" s="68">
        <v>0</v>
      </c>
      <c r="R836" s="68" t="s">
        <v>1053</v>
      </c>
      <c r="S836" s="68" t="s">
        <v>8713</v>
      </c>
      <c r="T836" s="188">
        <v>39269</v>
      </c>
      <c r="U836" s="175">
        <v>7362</v>
      </c>
      <c r="V836" s="186">
        <v>6413280</v>
      </c>
      <c r="W836" s="186">
        <v>57719520</v>
      </c>
      <c r="X836" s="187">
        <v>44469</v>
      </c>
      <c r="Y836" s="80" t="s">
        <v>6489</v>
      </c>
      <c r="Z836" s="80" t="s">
        <v>6490</v>
      </c>
      <c r="AA836" s="175" t="s">
        <v>6585</v>
      </c>
    </row>
    <row r="837" spans="2:27" ht="15.75" customHeight="1" x14ac:dyDescent="0.2">
      <c r="B837" s="68" t="s">
        <v>8708</v>
      </c>
      <c r="C837" s="68">
        <v>657798800</v>
      </c>
      <c r="D837" s="68" t="s">
        <v>72</v>
      </c>
      <c r="E837" s="68" t="s">
        <v>4437</v>
      </c>
      <c r="F837" s="68" t="s">
        <v>8709</v>
      </c>
      <c r="G837" s="68" t="s">
        <v>4438</v>
      </c>
      <c r="H837" s="68" t="s">
        <v>8710</v>
      </c>
      <c r="I837" s="68" t="s">
        <v>4439</v>
      </c>
      <c r="J837" s="68" t="s">
        <v>5811</v>
      </c>
      <c r="K837" s="68" t="s">
        <v>8711</v>
      </c>
      <c r="L837" s="68" t="s">
        <v>8712</v>
      </c>
      <c r="M837" s="68" t="s">
        <v>47</v>
      </c>
      <c r="N837" s="68" t="s">
        <v>630</v>
      </c>
      <c r="O837" s="68">
        <v>56232475099</v>
      </c>
      <c r="P837" s="68" t="s">
        <v>6308</v>
      </c>
      <c r="Q837" s="68">
        <v>0</v>
      </c>
      <c r="R837" s="68" t="s">
        <v>1053</v>
      </c>
      <c r="S837" s="68" t="s">
        <v>8713</v>
      </c>
      <c r="T837" s="188">
        <v>39269</v>
      </c>
      <c r="U837" s="175">
        <v>7362</v>
      </c>
      <c r="V837" s="186">
        <v>264806</v>
      </c>
      <c r="W837" s="186">
        <v>5428531</v>
      </c>
      <c r="X837" s="187">
        <v>44469</v>
      </c>
      <c r="Y837" s="80" t="s">
        <v>6489</v>
      </c>
      <c r="Z837" s="80" t="s">
        <v>6490</v>
      </c>
      <c r="AA837" s="175" t="s">
        <v>6528</v>
      </c>
    </row>
    <row r="838" spans="2:27" ht="15.75" customHeight="1" x14ac:dyDescent="0.2">
      <c r="B838" s="68" t="s">
        <v>8708</v>
      </c>
      <c r="C838" s="68">
        <v>657798800</v>
      </c>
      <c r="D838" s="68" t="s">
        <v>72</v>
      </c>
      <c r="E838" s="68" t="s">
        <v>4437</v>
      </c>
      <c r="F838" s="68" t="s">
        <v>8709</v>
      </c>
      <c r="G838" s="68" t="s">
        <v>4438</v>
      </c>
      <c r="H838" s="68" t="s">
        <v>8710</v>
      </c>
      <c r="I838" s="68" t="s">
        <v>4439</v>
      </c>
      <c r="J838" s="68" t="s">
        <v>5811</v>
      </c>
      <c r="K838" s="68" t="s">
        <v>8711</v>
      </c>
      <c r="L838" s="68" t="s">
        <v>8712</v>
      </c>
      <c r="M838" s="68" t="s">
        <v>47</v>
      </c>
      <c r="N838" s="68" t="s">
        <v>630</v>
      </c>
      <c r="O838" s="68">
        <v>56232475099</v>
      </c>
      <c r="P838" s="68" t="s">
        <v>6308</v>
      </c>
      <c r="Q838" s="68">
        <v>0</v>
      </c>
      <c r="R838" s="68" t="s">
        <v>1053</v>
      </c>
      <c r="S838" s="68" t="s">
        <v>8713</v>
      </c>
      <c r="T838" s="188">
        <v>39269</v>
      </c>
      <c r="U838" s="175">
        <v>7362</v>
      </c>
      <c r="V838" s="186">
        <v>32066400</v>
      </c>
      <c r="W838" s="186">
        <v>300462168</v>
      </c>
      <c r="X838" s="187">
        <v>44469</v>
      </c>
      <c r="Y838" s="80" t="s">
        <v>6489</v>
      </c>
      <c r="Z838" s="80" t="s">
        <v>6490</v>
      </c>
      <c r="AA838" s="175" t="s">
        <v>6529</v>
      </c>
    </row>
    <row r="839" spans="2:27" ht="15.75" customHeight="1" x14ac:dyDescent="0.2">
      <c r="B839" s="68" t="s">
        <v>8708</v>
      </c>
      <c r="C839" s="68">
        <v>657798800</v>
      </c>
      <c r="D839" s="68" t="s">
        <v>72</v>
      </c>
      <c r="E839" s="68" t="s">
        <v>4437</v>
      </c>
      <c r="F839" s="68" t="s">
        <v>8709</v>
      </c>
      <c r="G839" s="68" t="s">
        <v>4438</v>
      </c>
      <c r="H839" s="68" t="s">
        <v>8710</v>
      </c>
      <c r="I839" s="68" t="s">
        <v>4439</v>
      </c>
      <c r="J839" s="68" t="s">
        <v>5811</v>
      </c>
      <c r="K839" s="68" t="s">
        <v>8711</v>
      </c>
      <c r="L839" s="68" t="s">
        <v>8712</v>
      </c>
      <c r="M839" s="68" t="s">
        <v>47</v>
      </c>
      <c r="N839" s="68" t="s">
        <v>630</v>
      </c>
      <c r="O839" s="68">
        <v>56232475099</v>
      </c>
      <c r="P839" s="68" t="s">
        <v>6308</v>
      </c>
      <c r="Q839" s="68">
        <v>0</v>
      </c>
      <c r="R839" s="68" t="s">
        <v>1053</v>
      </c>
      <c r="S839" s="68" t="s">
        <v>8713</v>
      </c>
      <c r="T839" s="188">
        <v>39269</v>
      </c>
      <c r="U839" s="175">
        <v>7362</v>
      </c>
      <c r="V839" s="186">
        <v>9138924</v>
      </c>
      <c r="W839" s="186">
        <v>83853636</v>
      </c>
      <c r="X839" s="187">
        <v>44469</v>
      </c>
      <c r="Y839" s="80" t="s">
        <v>6489</v>
      </c>
      <c r="Z839" s="80" t="s">
        <v>6490</v>
      </c>
      <c r="AA839" s="175" t="s">
        <v>6558</v>
      </c>
    </row>
    <row r="840" spans="2:27" ht="15.75" customHeight="1" x14ac:dyDescent="0.2">
      <c r="B840" s="68" t="s">
        <v>8708</v>
      </c>
      <c r="C840" s="68">
        <v>657798800</v>
      </c>
      <c r="D840" s="68" t="s">
        <v>72</v>
      </c>
      <c r="E840" s="68" t="s">
        <v>4437</v>
      </c>
      <c r="F840" s="68" t="s">
        <v>8709</v>
      </c>
      <c r="G840" s="68" t="s">
        <v>4438</v>
      </c>
      <c r="H840" s="68" t="s">
        <v>8710</v>
      </c>
      <c r="I840" s="68" t="s">
        <v>4439</v>
      </c>
      <c r="J840" s="68" t="s">
        <v>5811</v>
      </c>
      <c r="K840" s="68" t="s">
        <v>8711</v>
      </c>
      <c r="L840" s="68" t="s">
        <v>8712</v>
      </c>
      <c r="M840" s="68" t="s">
        <v>47</v>
      </c>
      <c r="N840" s="68" t="s">
        <v>630</v>
      </c>
      <c r="O840" s="68">
        <v>56232475099</v>
      </c>
      <c r="P840" s="68" t="s">
        <v>6308</v>
      </c>
      <c r="Q840" s="68">
        <v>0</v>
      </c>
      <c r="R840" s="68" t="s">
        <v>1053</v>
      </c>
      <c r="S840" s="68" t="s">
        <v>8713</v>
      </c>
      <c r="T840" s="188">
        <v>39269</v>
      </c>
      <c r="U840" s="175">
        <v>7362</v>
      </c>
      <c r="V840" s="186">
        <v>6252948</v>
      </c>
      <c r="W840" s="186">
        <v>56436864</v>
      </c>
      <c r="X840" s="187">
        <v>44469</v>
      </c>
      <c r="Y840" s="80" t="s">
        <v>6489</v>
      </c>
      <c r="Z840" s="80" t="s">
        <v>6490</v>
      </c>
      <c r="AA840" s="175" t="s">
        <v>6533</v>
      </c>
    </row>
    <row r="841" spans="2:27" ht="15.75" customHeight="1" x14ac:dyDescent="0.2">
      <c r="B841" s="68" t="s">
        <v>8708</v>
      </c>
      <c r="C841" s="68">
        <v>657798800</v>
      </c>
      <c r="D841" s="68" t="s">
        <v>72</v>
      </c>
      <c r="E841" s="68" t="s">
        <v>4437</v>
      </c>
      <c r="F841" s="68" t="s">
        <v>8709</v>
      </c>
      <c r="G841" s="68" t="s">
        <v>4438</v>
      </c>
      <c r="H841" s="68" t="s">
        <v>8710</v>
      </c>
      <c r="I841" s="68" t="s">
        <v>4439</v>
      </c>
      <c r="J841" s="68" t="s">
        <v>5811</v>
      </c>
      <c r="K841" s="68" t="s">
        <v>8711</v>
      </c>
      <c r="L841" s="68" t="s">
        <v>8712</v>
      </c>
      <c r="M841" s="68" t="s">
        <v>47</v>
      </c>
      <c r="N841" s="68" t="s">
        <v>630</v>
      </c>
      <c r="O841" s="68">
        <v>56232475099</v>
      </c>
      <c r="P841" s="68" t="s">
        <v>6308</v>
      </c>
      <c r="Q841" s="68">
        <v>0</v>
      </c>
      <c r="R841" s="68" t="s">
        <v>1053</v>
      </c>
      <c r="S841" s="68" t="s">
        <v>8713</v>
      </c>
      <c r="T841" s="188">
        <v>39269</v>
      </c>
      <c r="U841" s="175">
        <v>7362</v>
      </c>
      <c r="V841" s="186">
        <v>21591376</v>
      </c>
      <c r="W841" s="186">
        <v>209660812</v>
      </c>
      <c r="X841" s="187">
        <v>44469</v>
      </c>
      <c r="Y841" s="80" t="s">
        <v>6489</v>
      </c>
      <c r="Z841" s="80" t="s">
        <v>6490</v>
      </c>
      <c r="AA841" s="175" t="s">
        <v>6537</v>
      </c>
    </row>
    <row r="842" spans="2:27" ht="15.75" customHeight="1" x14ac:dyDescent="0.2">
      <c r="B842" s="68" t="s">
        <v>8708</v>
      </c>
      <c r="C842" s="68">
        <v>657798800</v>
      </c>
      <c r="D842" s="68" t="s">
        <v>72</v>
      </c>
      <c r="E842" s="68" t="s">
        <v>4437</v>
      </c>
      <c r="F842" s="68" t="s">
        <v>8709</v>
      </c>
      <c r="G842" s="68" t="s">
        <v>4438</v>
      </c>
      <c r="H842" s="68" t="s">
        <v>8710</v>
      </c>
      <c r="I842" s="68" t="s">
        <v>4439</v>
      </c>
      <c r="J842" s="68" t="s">
        <v>5811</v>
      </c>
      <c r="K842" s="68" t="s">
        <v>8711</v>
      </c>
      <c r="L842" s="68" t="s">
        <v>8712</v>
      </c>
      <c r="M842" s="68" t="s">
        <v>47</v>
      </c>
      <c r="N842" s="68" t="s">
        <v>630</v>
      </c>
      <c r="O842" s="68">
        <v>56232475099</v>
      </c>
      <c r="P842" s="68" t="s">
        <v>6308</v>
      </c>
      <c r="Q842" s="68">
        <v>0</v>
      </c>
      <c r="R842" s="68" t="s">
        <v>1053</v>
      </c>
      <c r="S842" s="68" t="s">
        <v>8713</v>
      </c>
      <c r="T842" s="188">
        <v>39269</v>
      </c>
      <c r="U842" s="175">
        <v>7362</v>
      </c>
      <c r="V842" s="186">
        <v>5932284</v>
      </c>
      <c r="W842" s="186">
        <v>52588896</v>
      </c>
      <c r="X842" s="187">
        <v>44469</v>
      </c>
      <c r="Y842" s="80" t="s">
        <v>6489</v>
      </c>
      <c r="Z842" s="80" t="s">
        <v>6490</v>
      </c>
      <c r="AA842" s="175" t="s">
        <v>6538</v>
      </c>
    </row>
    <row r="843" spans="2:27" ht="15.75" customHeight="1" x14ac:dyDescent="0.2">
      <c r="B843" s="68" t="s">
        <v>8708</v>
      </c>
      <c r="C843" s="68">
        <v>657798800</v>
      </c>
      <c r="D843" s="68" t="s">
        <v>72</v>
      </c>
      <c r="E843" s="68" t="s">
        <v>4437</v>
      </c>
      <c r="F843" s="68" t="s">
        <v>8709</v>
      </c>
      <c r="G843" s="68" t="s">
        <v>4438</v>
      </c>
      <c r="H843" s="68" t="s">
        <v>8710</v>
      </c>
      <c r="I843" s="68" t="s">
        <v>4439</v>
      </c>
      <c r="J843" s="68" t="s">
        <v>5811</v>
      </c>
      <c r="K843" s="68" t="s">
        <v>8711</v>
      </c>
      <c r="L843" s="68" t="s">
        <v>8712</v>
      </c>
      <c r="M843" s="68" t="s">
        <v>47</v>
      </c>
      <c r="N843" s="68" t="s">
        <v>630</v>
      </c>
      <c r="O843" s="68">
        <v>56232475099</v>
      </c>
      <c r="P843" s="68" t="s">
        <v>6308</v>
      </c>
      <c r="Q843" s="68">
        <v>0</v>
      </c>
      <c r="R843" s="68" t="s">
        <v>1053</v>
      </c>
      <c r="S843" s="68" t="s">
        <v>8713</v>
      </c>
      <c r="T843" s="188">
        <v>39269</v>
      </c>
      <c r="U843" s="175">
        <v>7362</v>
      </c>
      <c r="V843" s="186">
        <v>6733944</v>
      </c>
      <c r="W843" s="186">
        <v>70385748</v>
      </c>
      <c r="X843" s="187">
        <v>44469</v>
      </c>
      <c r="Y843" s="80" t="s">
        <v>6489</v>
      </c>
      <c r="Z843" s="80" t="s">
        <v>6490</v>
      </c>
      <c r="AA843" s="175" t="s">
        <v>6575</v>
      </c>
    </row>
    <row r="844" spans="2:27" ht="15.75" customHeight="1" x14ac:dyDescent="0.2">
      <c r="B844" s="68" t="s">
        <v>8708</v>
      </c>
      <c r="C844" s="68">
        <v>657798800</v>
      </c>
      <c r="D844" s="68" t="s">
        <v>72</v>
      </c>
      <c r="E844" s="68" t="s">
        <v>4437</v>
      </c>
      <c r="F844" s="68" t="s">
        <v>8709</v>
      </c>
      <c r="G844" s="68" t="s">
        <v>4438</v>
      </c>
      <c r="H844" s="68" t="s">
        <v>8710</v>
      </c>
      <c r="I844" s="68" t="s">
        <v>4439</v>
      </c>
      <c r="J844" s="68" t="s">
        <v>5811</v>
      </c>
      <c r="K844" s="68" t="s">
        <v>8711</v>
      </c>
      <c r="L844" s="68" t="s">
        <v>8712</v>
      </c>
      <c r="M844" s="68" t="s">
        <v>47</v>
      </c>
      <c r="N844" s="68" t="s">
        <v>630</v>
      </c>
      <c r="O844" s="68">
        <v>56232475099</v>
      </c>
      <c r="P844" s="68" t="s">
        <v>6308</v>
      </c>
      <c r="Q844" s="68">
        <v>0</v>
      </c>
      <c r="R844" s="68" t="s">
        <v>1053</v>
      </c>
      <c r="S844" s="68" t="s">
        <v>8713</v>
      </c>
      <c r="T844" s="188">
        <v>39269</v>
      </c>
      <c r="U844" s="175">
        <v>7362</v>
      </c>
      <c r="V844" s="186">
        <v>16815620</v>
      </c>
      <c r="W844" s="186">
        <v>174187847</v>
      </c>
      <c r="X844" s="187">
        <v>44469</v>
      </c>
      <c r="Y844" s="80" t="s">
        <v>6489</v>
      </c>
      <c r="Z844" s="80" t="s">
        <v>6490</v>
      </c>
      <c r="AA844" s="175" t="s">
        <v>181</v>
      </c>
    </row>
    <row r="845" spans="2:27" ht="15.75" customHeight="1" x14ac:dyDescent="0.2">
      <c r="B845" s="68" t="s">
        <v>8708</v>
      </c>
      <c r="C845" s="68">
        <v>657798800</v>
      </c>
      <c r="D845" s="68" t="s">
        <v>72</v>
      </c>
      <c r="E845" s="68" t="s">
        <v>4437</v>
      </c>
      <c r="F845" s="68" t="s">
        <v>8709</v>
      </c>
      <c r="G845" s="68" t="s">
        <v>4438</v>
      </c>
      <c r="H845" s="68" t="s">
        <v>8710</v>
      </c>
      <c r="I845" s="68" t="s">
        <v>4439</v>
      </c>
      <c r="J845" s="68" t="s">
        <v>5811</v>
      </c>
      <c r="K845" s="68" t="s">
        <v>8711</v>
      </c>
      <c r="L845" s="68" t="s">
        <v>8712</v>
      </c>
      <c r="M845" s="68" t="s">
        <v>47</v>
      </c>
      <c r="N845" s="68" t="s">
        <v>630</v>
      </c>
      <c r="O845" s="68">
        <v>56232475099</v>
      </c>
      <c r="P845" s="68" t="s">
        <v>6308</v>
      </c>
      <c r="Q845" s="68">
        <v>0</v>
      </c>
      <c r="R845" s="68" t="s">
        <v>1053</v>
      </c>
      <c r="S845" s="68" t="s">
        <v>8713</v>
      </c>
      <c r="T845" s="188">
        <v>39269</v>
      </c>
      <c r="U845" s="175">
        <v>7362</v>
      </c>
      <c r="V845" s="186">
        <v>17145180</v>
      </c>
      <c r="W845" s="186">
        <v>27075420</v>
      </c>
      <c r="X845" s="187">
        <v>44469</v>
      </c>
      <c r="Y845" s="80" t="s">
        <v>6489</v>
      </c>
      <c r="Z845" s="80" t="s">
        <v>6490</v>
      </c>
      <c r="AA845" s="175" t="s">
        <v>6498</v>
      </c>
    </row>
    <row r="846" spans="2:27" ht="15.75" customHeight="1" x14ac:dyDescent="0.2">
      <c r="B846" s="68" t="s">
        <v>8708</v>
      </c>
      <c r="C846" s="68">
        <v>657798800</v>
      </c>
      <c r="D846" s="68" t="s">
        <v>72</v>
      </c>
      <c r="E846" s="68" t="s">
        <v>4437</v>
      </c>
      <c r="F846" s="68" t="s">
        <v>8709</v>
      </c>
      <c r="G846" s="68" t="s">
        <v>4438</v>
      </c>
      <c r="H846" s="68" t="s">
        <v>8710</v>
      </c>
      <c r="I846" s="68" t="s">
        <v>4439</v>
      </c>
      <c r="J846" s="68" t="s">
        <v>5811</v>
      </c>
      <c r="K846" s="68" t="s">
        <v>8711</v>
      </c>
      <c r="L846" s="68" t="s">
        <v>8712</v>
      </c>
      <c r="M846" s="68" t="s">
        <v>47</v>
      </c>
      <c r="N846" s="68" t="s">
        <v>630</v>
      </c>
      <c r="O846" s="68">
        <v>56232475099</v>
      </c>
      <c r="P846" s="68" t="s">
        <v>6308</v>
      </c>
      <c r="Q846" s="68">
        <v>0</v>
      </c>
      <c r="R846" s="68" t="s">
        <v>1053</v>
      </c>
      <c r="S846" s="68" t="s">
        <v>8713</v>
      </c>
      <c r="T846" s="188">
        <v>39269</v>
      </c>
      <c r="U846" s="175">
        <v>7362</v>
      </c>
      <c r="V846" s="186">
        <v>8238996</v>
      </c>
      <c r="W846" s="186">
        <v>78505788</v>
      </c>
      <c r="X846" s="187">
        <v>44469</v>
      </c>
      <c r="Y846" s="80" t="s">
        <v>6489</v>
      </c>
      <c r="Z846" s="80" t="s">
        <v>6490</v>
      </c>
      <c r="AA846" s="175" t="s">
        <v>7475</v>
      </c>
    </row>
    <row r="847" spans="2:27" ht="15.75" customHeight="1" x14ac:dyDescent="0.2">
      <c r="B847" s="68" t="s">
        <v>8646</v>
      </c>
      <c r="C847" s="68">
        <v>655778705</v>
      </c>
      <c r="D847" s="68" t="s">
        <v>4094</v>
      </c>
      <c r="E847" s="68" t="s">
        <v>4095</v>
      </c>
      <c r="F847" s="68" t="s">
        <v>8647</v>
      </c>
      <c r="G847" s="68" t="s">
        <v>4096</v>
      </c>
      <c r="H847" s="68" t="s">
        <v>8648</v>
      </c>
      <c r="I847" s="68" t="s">
        <v>611</v>
      </c>
      <c r="J847" s="68" t="s">
        <v>8649</v>
      </c>
      <c r="K847" s="68" t="s">
        <v>4097</v>
      </c>
      <c r="L847" s="68" t="s">
        <v>4099</v>
      </c>
      <c r="M847" s="68" t="s">
        <v>544</v>
      </c>
      <c r="N847" s="68" t="s">
        <v>1166</v>
      </c>
      <c r="O847" s="68" t="s">
        <v>4100</v>
      </c>
      <c r="P847" s="68" t="s">
        <v>4098</v>
      </c>
      <c r="Q847" s="68">
        <v>0</v>
      </c>
      <c r="R847" s="68" t="s">
        <v>83</v>
      </c>
      <c r="S847" s="68" t="s">
        <v>8650</v>
      </c>
      <c r="T847" s="188">
        <v>39308</v>
      </c>
      <c r="U847" s="175">
        <v>7367</v>
      </c>
      <c r="V847" s="186">
        <v>10628460</v>
      </c>
      <c r="W847" s="186">
        <v>84096720</v>
      </c>
      <c r="X847" s="187">
        <v>44469</v>
      </c>
      <c r="Y847" s="80" t="s">
        <v>6489</v>
      </c>
      <c r="Z847" s="80" t="s">
        <v>6490</v>
      </c>
      <c r="AA847" s="175" t="s">
        <v>6694</v>
      </c>
    </row>
    <row r="848" spans="2:27" ht="15.75" customHeight="1" x14ac:dyDescent="0.2">
      <c r="B848" s="68" t="s">
        <v>8270</v>
      </c>
      <c r="C848" s="68">
        <v>653823304</v>
      </c>
      <c r="D848" s="68" t="s">
        <v>2381</v>
      </c>
      <c r="E848" s="68" t="s">
        <v>2382</v>
      </c>
      <c r="F848" s="68" t="s">
        <v>8271</v>
      </c>
      <c r="G848" s="68" t="s">
        <v>2383</v>
      </c>
      <c r="H848" s="68" t="s">
        <v>8272</v>
      </c>
      <c r="I848" s="68" t="s">
        <v>1433</v>
      </c>
      <c r="J848" s="68" t="s">
        <v>8273</v>
      </c>
      <c r="K848" s="68" t="s">
        <v>8274</v>
      </c>
      <c r="L848" s="68" t="s">
        <v>2384</v>
      </c>
      <c r="M848" s="68" t="s">
        <v>47</v>
      </c>
      <c r="N848" s="68" t="s">
        <v>630</v>
      </c>
      <c r="O848" s="68" t="s">
        <v>2385</v>
      </c>
      <c r="P848" s="68">
        <v>0</v>
      </c>
      <c r="Q848" s="68">
        <v>0</v>
      </c>
      <c r="R848" s="68" t="s">
        <v>83</v>
      </c>
      <c r="S848" s="68" t="s">
        <v>8275</v>
      </c>
      <c r="T848" s="188">
        <v>39317</v>
      </c>
      <c r="U848" s="175">
        <v>7369</v>
      </c>
      <c r="V848" s="186">
        <v>24049800</v>
      </c>
      <c r="W848" s="186">
        <v>77921352</v>
      </c>
      <c r="X848" s="187">
        <v>44469</v>
      </c>
      <c r="Y848" s="80" t="s">
        <v>6489</v>
      </c>
      <c r="Z848" s="80" t="s">
        <v>6490</v>
      </c>
      <c r="AA848" s="175" t="s">
        <v>6534</v>
      </c>
    </row>
    <row r="849" spans="2:27" ht="15.75" customHeight="1" x14ac:dyDescent="0.2">
      <c r="B849" s="68" t="s">
        <v>8270</v>
      </c>
      <c r="C849" s="68">
        <v>653823304</v>
      </c>
      <c r="D849" s="68" t="s">
        <v>2381</v>
      </c>
      <c r="E849" s="68" t="s">
        <v>2382</v>
      </c>
      <c r="F849" s="68" t="s">
        <v>8271</v>
      </c>
      <c r="G849" s="68" t="s">
        <v>2383</v>
      </c>
      <c r="H849" s="68" t="s">
        <v>8272</v>
      </c>
      <c r="I849" s="68" t="s">
        <v>1433</v>
      </c>
      <c r="J849" s="68" t="s">
        <v>8273</v>
      </c>
      <c r="K849" s="68" t="s">
        <v>8274</v>
      </c>
      <c r="L849" s="68" t="s">
        <v>2384</v>
      </c>
      <c r="M849" s="68" t="s">
        <v>47</v>
      </c>
      <c r="N849" s="68" t="s">
        <v>630</v>
      </c>
      <c r="O849" s="68" t="s">
        <v>2385</v>
      </c>
      <c r="P849" s="68">
        <v>0</v>
      </c>
      <c r="Q849" s="68">
        <v>0</v>
      </c>
      <c r="R849" s="68" t="s">
        <v>83</v>
      </c>
      <c r="S849" s="68" t="s">
        <v>8275</v>
      </c>
      <c r="T849" s="188">
        <v>39317</v>
      </c>
      <c r="U849" s="175">
        <v>7369</v>
      </c>
      <c r="V849" s="186">
        <v>23568804</v>
      </c>
      <c r="W849" s="186">
        <v>77921352</v>
      </c>
      <c r="X849" s="187">
        <v>44469</v>
      </c>
      <c r="Y849" s="80" t="s">
        <v>6489</v>
      </c>
      <c r="Z849" s="80" t="s">
        <v>6490</v>
      </c>
      <c r="AA849" s="175" t="s">
        <v>5595</v>
      </c>
    </row>
    <row r="850" spans="2:27" ht="15.75" customHeight="1" x14ac:dyDescent="0.2">
      <c r="B850" s="68" t="s">
        <v>8270</v>
      </c>
      <c r="C850" s="68">
        <v>653823304</v>
      </c>
      <c r="D850" s="68" t="s">
        <v>2381</v>
      </c>
      <c r="E850" s="68" t="s">
        <v>2382</v>
      </c>
      <c r="F850" s="68" t="s">
        <v>8271</v>
      </c>
      <c r="G850" s="68" t="s">
        <v>2383</v>
      </c>
      <c r="H850" s="68" t="s">
        <v>8272</v>
      </c>
      <c r="I850" s="68" t="s">
        <v>1433</v>
      </c>
      <c r="J850" s="68" t="s">
        <v>8273</v>
      </c>
      <c r="K850" s="68" t="s">
        <v>8274</v>
      </c>
      <c r="L850" s="68" t="s">
        <v>2384</v>
      </c>
      <c r="M850" s="68" t="s">
        <v>47</v>
      </c>
      <c r="N850" s="68" t="s">
        <v>630</v>
      </c>
      <c r="O850" s="68" t="s">
        <v>2385</v>
      </c>
      <c r="P850" s="68">
        <v>0</v>
      </c>
      <c r="Q850" s="68">
        <v>0</v>
      </c>
      <c r="R850" s="68" t="s">
        <v>83</v>
      </c>
      <c r="S850" s="68" t="s">
        <v>8275</v>
      </c>
      <c r="T850" s="188">
        <v>39317</v>
      </c>
      <c r="U850" s="175">
        <v>7369</v>
      </c>
      <c r="V850" s="186">
        <v>3801420</v>
      </c>
      <c r="W850" s="186">
        <v>72149400</v>
      </c>
      <c r="X850" s="187">
        <v>44469</v>
      </c>
      <c r="Y850" s="80" t="s">
        <v>6489</v>
      </c>
      <c r="Z850" s="80" t="s">
        <v>6490</v>
      </c>
      <c r="AA850" s="175" t="s">
        <v>6498</v>
      </c>
    </row>
    <row r="851" spans="2:27" ht="15.75" customHeight="1" x14ac:dyDescent="0.2">
      <c r="B851" s="68" t="s">
        <v>8270</v>
      </c>
      <c r="C851" s="68">
        <v>653823304</v>
      </c>
      <c r="D851" s="68" t="s">
        <v>2381</v>
      </c>
      <c r="E851" s="68" t="s">
        <v>2382</v>
      </c>
      <c r="F851" s="68" t="s">
        <v>8271</v>
      </c>
      <c r="G851" s="68" t="s">
        <v>2383</v>
      </c>
      <c r="H851" s="68" t="s">
        <v>8272</v>
      </c>
      <c r="I851" s="68" t="s">
        <v>1433</v>
      </c>
      <c r="J851" s="68" t="s">
        <v>8273</v>
      </c>
      <c r="K851" s="68" t="s">
        <v>8274</v>
      </c>
      <c r="L851" s="68" t="s">
        <v>2384</v>
      </c>
      <c r="M851" s="68" t="s">
        <v>47</v>
      </c>
      <c r="N851" s="68" t="s">
        <v>630</v>
      </c>
      <c r="O851" s="68" t="s">
        <v>2385</v>
      </c>
      <c r="P851" s="68">
        <v>0</v>
      </c>
      <c r="Q851" s="68">
        <v>0</v>
      </c>
      <c r="R851" s="68" t="s">
        <v>83</v>
      </c>
      <c r="S851" s="68" t="s">
        <v>8275</v>
      </c>
      <c r="T851" s="188">
        <v>39317</v>
      </c>
      <c r="U851" s="175">
        <v>7369</v>
      </c>
      <c r="V851" s="186">
        <v>26894400</v>
      </c>
      <c r="W851" s="186">
        <v>42410400</v>
      </c>
      <c r="X851" s="187">
        <v>44469</v>
      </c>
      <c r="Y851" s="80" t="s">
        <v>6489</v>
      </c>
      <c r="Z851" s="80" t="s">
        <v>6490</v>
      </c>
      <c r="AA851" s="175" t="s">
        <v>7475</v>
      </c>
    </row>
    <row r="852" spans="2:27" ht="15.75" customHeight="1" x14ac:dyDescent="0.2">
      <c r="B852" s="68" t="s">
        <v>7933</v>
      </c>
      <c r="C852" s="68">
        <v>719991009</v>
      </c>
      <c r="D852" s="68" t="s">
        <v>1425</v>
      </c>
      <c r="E852" s="68" t="s">
        <v>1426</v>
      </c>
      <c r="F852" s="68" t="s">
        <v>7934</v>
      </c>
      <c r="G852" s="68" t="s">
        <v>1427</v>
      </c>
      <c r="H852" s="68" t="s">
        <v>6124</v>
      </c>
      <c r="I852" s="68" t="s">
        <v>1428</v>
      </c>
      <c r="J852" s="68" t="s">
        <v>7935</v>
      </c>
      <c r="K852" s="68" t="s">
        <v>7936</v>
      </c>
      <c r="L852" s="68" t="s">
        <v>7937</v>
      </c>
      <c r="M852" s="68" t="s">
        <v>47</v>
      </c>
      <c r="N852" s="68" t="s">
        <v>630</v>
      </c>
      <c r="O852" s="68" t="s">
        <v>7938</v>
      </c>
      <c r="P852" s="68" t="s">
        <v>6332</v>
      </c>
      <c r="Q852" s="68">
        <v>0</v>
      </c>
      <c r="R852" s="68">
        <v>93401</v>
      </c>
      <c r="S852" s="68" t="s">
        <v>7939</v>
      </c>
      <c r="T852" s="188">
        <v>39352</v>
      </c>
      <c r="U852" s="175">
        <v>7376</v>
      </c>
      <c r="V852" s="186">
        <v>23032807</v>
      </c>
      <c r="W852" s="186">
        <v>208682294</v>
      </c>
      <c r="X852" s="187">
        <v>44469</v>
      </c>
      <c r="Y852" s="80" t="s">
        <v>6489</v>
      </c>
      <c r="Z852" s="80" t="s">
        <v>6490</v>
      </c>
      <c r="AA852" s="175" t="s">
        <v>6538</v>
      </c>
    </row>
    <row r="853" spans="2:27" ht="15.75" customHeight="1" x14ac:dyDescent="0.2">
      <c r="B853" s="68" t="s">
        <v>67</v>
      </c>
      <c r="C853" s="68">
        <v>735972006</v>
      </c>
      <c r="D853" s="68" t="s">
        <v>49</v>
      </c>
      <c r="E853" s="68" t="s">
        <v>68</v>
      </c>
      <c r="F853" s="68" t="s">
        <v>7222</v>
      </c>
      <c r="G853" s="68" t="s">
        <v>7223</v>
      </c>
      <c r="H853" s="68" t="s">
        <v>7224</v>
      </c>
      <c r="I853" s="68" t="s">
        <v>714</v>
      </c>
      <c r="J853" s="68" t="s">
        <v>7225</v>
      </c>
      <c r="K853" s="68" t="s">
        <v>5910</v>
      </c>
      <c r="L853" s="68" t="s">
        <v>69</v>
      </c>
      <c r="M853" s="68" t="s">
        <v>47</v>
      </c>
      <c r="N853" s="68" t="s">
        <v>70</v>
      </c>
      <c r="O853" s="68">
        <v>228798000</v>
      </c>
      <c r="P853" s="68" t="s">
        <v>7523</v>
      </c>
      <c r="Q853" s="68">
        <v>0</v>
      </c>
      <c r="R853" s="68" t="s">
        <v>71</v>
      </c>
      <c r="S853" s="68" t="s">
        <v>7524</v>
      </c>
      <c r="T853" s="188">
        <v>39381</v>
      </c>
      <c r="U853" s="175">
        <v>7379</v>
      </c>
      <c r="V853" s="186">
        <v>34507998</v>
      </c>
      <c r="W853" s="186">
        <v>328832130</v>
      </c>
      <c r="X853" s="187">
        <v>44469</v>
      </c>
      <c r="Y853" s="80" t="s">
        <v>6489</v>
      </c>
      <c r="Z853" s="80" t="s">
        <v>6490</v>
      </c>
      <c r="AA853" s="175" t="s">
        <v>6515</v>
      </c>
    </row>
    <row r="854" spans="2:27" ht="15.75" customHeight="1" x14ac:dyDescent="0.2">
      <c r="B854" s="68" t="s">
        <v>67</v>
      </c>
      <c r="C854" s="68">
        <v>735972006</v>
      </c>
      <c r="D854" s="68" t="s">
        <v>49</v>
      </c>
      <c r="E854" s="68" t="s">
        <v>68</v>
      </c>
      <c r="F854" s="68" t="s">
        <v>7222</v>
      </c>
      <c r="G854" s="68" t="s">
        <v>7223</v>
      </c>
      <c r="H854" s="68" t="s">
        <v>7224</v>
      </c>
      <c r="I854" s="68" t="s">
        <v>714</v>
      </c>
      <c r="J854" s="68" t="s">
        <v>7225</v>
      </c>
      <c r="K854" s="68" t="s">
        <v>5910</v>
      </c>
      <c r="L854" s="68" t="s">
        <v>69</v>
      </c>
      <c r="M854" s="68" t="s">
        <v>47</v>
      </c>
      <c r="N854" s="68" t="s">
        <v>70</v>
      </c>
      <c r="O854" s="68">
        <v>228798000</v>
      </c>
      <c r="P854" s="68" t="s">
        <v>7523</v>
      </c>
      <c r="Q854" s="68">
        <v>0</v>
      </c>
      <c r="R854" s="68" t="s">
        <v>71</v>
      </c>
      <c r="S854" s="68" t="s">
        <v>7524</v>
      </c>
      <c r="T854" s="188">
        <v>39381</v>
      </c>
      <c r="U854" s="175">
        <v>7379</v>
      </c>
      <c r="V854" s="186">
        <v>32108812</v>
      </c>
      <c r="W854" s="186">
        <v>219689249</v>
      </c>
      <c r="X854" s="187">
        <v>44469</v>
      </c>
      <c r="Y854" s="80" t="s">
        <v>6489</v>
      </c>
      <c r="Z854" s="80" t="s">
        <v>6490</v>
      </c>
      <c r="AA854" s="175" t="s">
        <v>211</v>
      </c>
    </row>
    <row r="855" spans="2:27" ht="15.75" customHeight="1" x14ac:dyDescent="0.2">
      <c r="B855" s="68" t="s">
        <v>67</v>
      </c>
      <c r="C855" s="68">
        <v>735972006</v>
      </c>
      <c r="D855" s="68" t="s">
        <v>49</v>
      </c>
      <c r="E855" s="68" t="s">
        <v>68</v>
      </c>
      <c r="F855" s="68" t="s">
        <v>7222</v>
      </c>
      <c r="G855" s="68" t="s">
        <v>7223</v>
      </c>
      <c r="H855" s="68" t="s">
        <v>7224</v>
      </c>
      <c r="I855" s="68" t="s">
        <v>714</v>
      </c>
      <c r="J855" s="68" t="s">
        <v>7225</v>
      </c>
      <c r="K855" s="68" t="s">
        <v>5910</v>
      </c>
      <c r="L855" s="68" t="s">
        <v>69</v>
      </c>
      <c r="M855" s="68" t="s">
        <v>47</v>
      </c>
      <c r="N855" s="68" t="s">
        <v>70</v>
      </c>
      <c r="O855" s="68">
        <v>228798000</v>
      </c>
      <c r="P855" s="68" t="s">
        <v>7523</v>
      </c>
      <c r="Q855" s="68">
        <v>0</v>
      </c>
      <c r="R855" s="68" t="s">
        <v>71</v>
      </c>
      <c r="S855" s="68" t="s">
        <v>7524</v>
      </c>
      <c r="T855" s="188">
        <v>39381</v>
      </c>
      <c r="U855" s="175">
        <v>7379</v>
      </c>
      <c r="V855" s="186">
        <v>46135498</v>
      </c>
      <c r="W855" s="186">
        <v>444783906</v>
      </c>
      <c r="X855" s="187">
        <v>44469</v>
      </c>
      <c r="Y855" s="80" t="s">
        <v>6489</v>
      </c>
      <c r="Z855" s="80" t="s">
        <v>6490</v>
      </c>
      <c r="AA855" s="175" t="s">
        <v>6492</v>
      </c>
    </row>
    <row r="856" spans="2:27" ht="15.75" customHeight="1" x14ac:dyDescent="0.2">
      <c r="B856" s="68" t="s">
        <v>67</v>
      </c>
      <c r="C856" s="68">
        <v>735972006</v>
      </c>
      <c r="D856" s="68" t="s">
        <v>49</v>
      </c>
      <c r="E856" s="68" t="s">
        <v>68</v>
      </c>
      <c r="F856" s="68" t="s">
        <v>7222</v>
      </c>
      <c r="G856" s="68" t="s">
        <v>7223</v>
      </c>
      <c r="H856" s="68" t="s">
        <v>7224</v>
      </c>
      <c r="I856" s="68" t="s">
        <v>714</v>
      </c>
      <c r="J856" s="68" t="s">
        <v>7225</v>
      </c>
      <c r="K856" s="68" t="s">
        <v>5910</v>
      </c>
      <c r="L856" s="68" t="s">
        <v>69</v>
      </c>
      <c r="M856" s="68" t="s">
        <v>47</v>
      </c>
      <c r="N856" s="68" t="s">
        <v>70</v>
      </c>
      <c r="O856" s="68">
        <v>228798000</v>
      </c>
      <c r="P856" s="68" t="s">
        <v>7523</v>
      </c>
      <c r="Q856" s="68">
        <v>0</v>
      </c>
      <c r="R856" s="68" t="s">
        <v>71</v>
      </c>
      <c r="S856" s="68" t="s">
        <v>7524</v>
      </c>
      <c r="T856" s="188">
        <v>39381</v>
      </c>
      <c r="U856" s="175">
        <v>7379</v>
      </c>
      <c r="V856" s="186">
        <v>21741680</v>
      </c>
      <c r="W856" s="186">
        <v>168031120</v>
      </c>
      <c r="X856" s="187">
        <v>44469</v>
      </c>
      <c r="Y856" s="80" t="s">
        <v>6489</v>
      </c>
      <c r="Z856" s="80" t="s">
        <v>6490</v>
      </c>
      <c r="AA856" s="175" t="s">
        <v>6509</v>
      </c>
    </row>
    <row r="857" spans="2:27" ht="15.75" customHeight="1" x14ac:dyDescent="0.2">
      <c r="B857" s="68" t="s">
        <v>67</v>
      </c>
      <c r="C857" s="68">
        <v>735972006</v>
      </c>
      <c r="D857" s="68" t="s">
        <v>49</v>
      </c>
      <c r="E857" s="68" t="s">
        <v>68</v>
      </c>
      <c r="F857" s="68" t="s">
        <v>7222</v>
      </c>
      <c r="G857" s="68" t="s">
        <v>7223</v>
      </c>
      <c r="H857" s="68" t="s">
        <v>7224</v>
      </c>
      <c r="I857" s="68" t="s">
        <v>714</v>
      </c>
      <c r="J857" s="68" t="s">
        <v>7225</v>
      </c>
      <c r="K857" s="68" t="s">
        <v>5910</v>
      </c>
      <c r="L857" s="68" t="s">
        <v>69</v>
      </c>
      <c r="M857" s="68" t="s">
        <v>47</v>
      </c>
      <c r="N857" s="68" t="s">
        <v>70</v>
      </c>
      <c r="O857" s="68">
        <v>228798000</v>
      </c>
      <c r="P857" s="68" t="s">
        <v>7523</v>
      </c>
      <c r="Q857" s="68">
        <v>0</v>
      </c>
      <c r="R857" s="68" t="s">
        <v>71</v>
      </c>
      <c r="S857" s="68" t="s">
        <v>7524</v>
      </c>
      <c r="T857" s="188">
        <v>39381</v>
      </c>
      <c r="U857" s="175">
        <v>7379</v>
      </c>
      <c r="V857" s="186">
        <v>7000000</v>
      </c>
      <c r="W857" s="186">
        <v>328412658.2350769</v>
      </c>
      <c r="X857" s="187">
        <v>44469</v>
      </c>
      <c r="Y857" s="80" t="s">
        <v>6489</v>
      </c>
      <c r="Z857" s="80" t="s">
        <v>6490</v>
      </c>
      <c r="AA857" s="175" t="s">
        <v>148</v>
      </c>
    </row>
    <row r="858" spans="2:27" ht="15.75" customHeight="1" x14ac:dyDescent="0.2">
      <c r="B858" s="68" t="s">
        <v>67</v>
      </c>
      <c r="C858" s="68">
        <v>735972006</v>
      </c>
      <c r="D858" s="68" t="s">
        <v>49</v>
      </c>
      <c r="E858" s="68" t="s">
        <v>68</v>
      </c>
      <c r="F858" s="68" t="s">
        <v>7222</v>
      </c>
      <c r="G858" s="68" t="s">
        <v>7223</v>
      </c>
      <c r="H858" s="68" t="s">
        <v>7224</v>
      </c>
      <c r="I858" s="68" t="s">
        <v>714</v>
      </c>
      <c r="J858" s="68" t="s">
        <v>7225</v>
      </c>
      <c r="K858" s="68" t="s">
        <v>5910</v>
      </c>
      <c r="L858" s="68" t="s">
        <v>69</v>
      </c>
      <c r="M858" s="68" t="s">
        <v>47</v>
      </c>
      <c r="N858" s="68" t="s">
        <v>70</v>
      </c>
      <c r="O858" s="68">
        <v>228798000</v>
      </c>
      <c r="P858" s="68" t="s">
        <v>7523</v>
      </c>
      <c r="Q858" s="68">
        <v>0</v>
      </c>
      <c r="R858" s="68" t="s">
        <v>71</v>
      </c>
      <c r="S858" s="68" t="s">
        <v>7524</v>
      </c>
      <c r="T858" s="188">
        <v>39381</v>
      </c>
      <c r="U858" s="175">
        <v>7379</v>
      </c>
      <c r="V858" s="186">
        <v>42726586</v>
      </c>
      <c r="W858" s="186">
        <v>341427919</v>
      </c>
      <c r="X858" s="187">
        <v>44469</v>
      </c>
      <c r="Y858" s="80" t="s">
        <v>6489</v>
      </c>
      <c r="Z858" s="80" t="s">
        <v>6490</v>
      </c>
      <c r="AA858" s="175" t="s">
        <v>6522</v>
      </c>
    </row>
    <row r="859" spans="2:27" ht="15.75" customHeight="1" x14ac:dyDescent="0.2">
      <c r="B859" s="68" t="s">
        <v>67</v>
      </c>
      <c r="C859" s="68">
        <v>735972006</v>
      </c>
      <c r="D859" s="68" t="s">
        <v>49</v>
      </c>
      <c r="E859" s="68" t="s">
        <v>68</v>
      </c>
      <c r="F859" s="68" t="s">
        <v>7222</v>
      </c>
      <c r="G859" s="68" t="s">
        <v>7223</v>
      </c>
      <c r="H859" s="68" t="s">
        <v>7224</v>
      </c>
      <c r="I859" s="68" t="s">
        <v>714</v>
      </c>
      <c r="J859" s="68" t="s">
        <v>7225</v>
      </c>
      <c r="K859" s="68" t="s">
        <v>5910</v>
      </c>
      <c r="L859" s="68" t="s">
        <v>69</v>
      </c>
      <c r="M859" s="68" t="s">
        <v>47</v>
      </c>
      <c r="N859" s="68" t="s">
        <v>70</v>
      </c>
      <c r="O859" s="68">
        <v>228798000</v>
      </c>
      <c r="P859" s="68" t="s">
        <v>7523</v>
      </c>
      <c r="Q859" s="68">
        <v>0</v>
      </c>
      <c r="R859" s="68" t="s">
        <v>71</v>
      </c>
      <c r="S859" s="68" t="s">
        <v>7524</v>
      </c>
      <c r="T859" s="188">
        <v>39381</v>
      </c>
      <c r="U859" s="175">
        <v>7379</v>
      </c>
      <c r="V859" s="186">
        <v>45482986</v>
      </c>
      <c r="W859" s="186">
        <v>349534280</v>
      </c>
      <c r="X859" s="187">
        <v>44469</v>
      </c>
      <c r="Y859" s="80" t="s">
        <v>6489</v>
      </c>
      <c r="Z859" s="80" t="s">
        <v>6490</v>
      </c>
      <c r="AA859" s="175" t="s">
        <v>6557</v>
      </c>
    </row>
    <row r="860" spans="2:27" ht="15.75" customHeight="1" x14ac:dyDescent="0.2">
      <c r="B860" s="68" t="s">
        <v>67</v>
      </c>
      <c r="C860" s="68">
        <v>735972006</v>
      </c>
      <c r="D860" s="68" t="s">
        <v>49</v>
      </c>
      <c r="E860" s="68" t="s">
        <v>68</v>
      </c>
      <c r="F860" s="68" t="s">
        <v>7222</v>
      </c>
      <c r="G860" s="68" t="s">
        <v>7223</v>
      </c>
      <c r="H860" s="68" t="s">
        <v>7224</v>
      </c>
      <c r="I860" s="68" t="s">
        <v>714</v>
      </c>
      <c r="J860" s="68" t="s">
        <v>7225</v>
      </c>
      <c r="K860" s="68" t="s">
        <v>5910</v>
      </c>
      <c r="L860" s="68" t="s">
        <v>69</v>
      </c>
      <c r="M860" s="68" t="s">
        <v>47</v>
      </c>
      <c r="N860" s="68" t="s">
        <v>70</v>
      </c>
      <c r="O860" s="68">
        <v>228798000</v>
      </c>
      <c r="P860" s="68" t="s">
        <v>7523</v>
      </c>
      <c r="Q860" s="68">
        <v>0</v>
      </c>
      <c r="R860" s="68" t="s">
        <v>71</v>
      </c>
      <c r="S860" s="68" t="s">
        <v>7524</v>
      </c>
      <c r="T860" s="188">
        <v>39381</v>
      </c>
      <c r="U860" s="175">
        <v>7379</v>
      </c>
      <c r="V860" s="186">
        <v>18405646</v>
      </c>
      <c r="W860" s="186">
        <v>134632487</v>
      </c>
      <c r="X860" s="187">
        <v>44469</v>
      </c>
      <c r="Y860" s="80" t="s">
        <v>6489</v>
      </c>
      <c r="Z860" s="80" t="s">
        <v>6490</v>
      </c>
      <c r="AA860" s="175" t="s">
        <v>7480</v>
      </c>
    </row>
    <row r="861" spans="2:27" ht="15.75" customHeight="1" x14ac:dyDescent="0.2">
      <c r="B861" s="68" t="s">
        <v>67</v>
      </c>
      <c r="C861" s="68">
        <v>735972006</v>
      </c>
      <c r="D861" s="68" t="s">
        <v>49</v>
      </c>
      <c r="E861" s="68" t="s">
        <v>68</v>
      </c>
      <c r="F861" s="68" t="s">
        <v>7222</v>
      </c>
      <c r="G861" s="68" t="s">
        <v>7223</v>
      </c>
      <c r="H861" s="68" t="s">
        <v>7224</v>
      </c>
      <c r="I861" s="68" t="s">
        <v>714</v>
      </c>
      <c r="J861" s="68" t="s">
        <v>7225</v>
      </c>
      <c r="K861" s="68" t="s">
        <v>5910</v>
      </c>
      <c r="L861" s="68" t="s">
        <v>69</v>
      </c>
      <c r="M861" s="68" t="s">
        <v>47</v>
      </c>
      <c r="N861" s="68" t="s">
        <v>70</v>
      </c>
      <c r="O861" s="68">
        <v>228798000</v>
      </c>
      <c r="P861" s="68" t="s">
        <v>7523</v>
      </c>
      <c r="Q861" s="68">
        <v>0</v>
      </c>
      <c r="R861" s="68" t="s">
        <v>71</v>
      </c>
      <c r="S861" s="68" t="s">
        <v>7524</v>
      </c>
      <c r="T861" s="188">
        <v>39381</v>
      </c>
      <c r="U861" s="175">
        <v>7379</v>
      </c>
      <c r="V861" s="186">
        <v>31182394</v>
      </c>
      <c r="W861" s="186">
        <v>214488661</v>
      </c>
      <c r="X861" s="187">
        <v>44469</v>
      </c>
      <c r="Y861" s="80" t="s">
        <v>6489</v>
      </c>
      <c r="Z861" s="80" t="s">
        <v>6490</v>
      </c>
      <c r="AA861" s="175" t="s">
        <v>6655</v>
      </c>
    </row>
    <row r="862" spans="2:27" ht="15.75" customHeight="1" x14ac:dyDescent="0.2">
      <c r="B862" s="68" t="s">
        <v>67</v>
      </c>
      <c r="C862" s="68">
        <v>735972006</v>
      </c>
      <c r="D862" s="68" t="s">
        <v>49</v>
      </c>
      <c r="E862" s="68" t="s">
        <v>68</v>
      </c>
      <c r="F862" s="68" t="s">
        <v>7222</v>
      </c>
      <c r="G862" s="68" t="s">
        <v>7223</v>
      </c>
      <c r="H862" s="68" t="s">
        <v>7224</v>
      </c>
      <c r="I862" s="68" t="s">
        <v>714</v>
      </c>
      <c r="J862" s="68" t="s">
        <v>7225</v>
      </c>
      <c r="K862" s="68" t="s">
        <v>5910</v>
      </c>
      <c r="L862" s="68" t="s">
        <v>69</v>
      </c>
      <c r="M862" s="68" t="s">
        <v>47</v>
      </c>
      <c r="N862" s="68" t="s">
        <v>70</v>
      </c>
      <c r="O862" s="68">
        <v>228798000</v>
      </c>
      <c r="P862" s="68" t="s">
        <v>7523</v>
      </c>
      <c r="Q862" s="68">
        <v>0</v>
      </c>
      <c r="R862" s="68" t="s">
        <v>71</v>
      </c>
      <c r="S862" s="68" t="s">
        <v>7524</v>
      </c>
      <c r="T862" s="188">
        <v>39381</v>
      </c>
      <c r="U862" s="175">
        <v>7379</v>
      </c>
      <c r="V862" s="186">
        <v>55783045</v>
      </c>
      <c r="W862" s="186">
        <v>486064931</v>
      </c>
      <c r="X862" s="187">
        <v>44469</v>
      </c>
      <c r="Y862" s="80" t="s">
        <v>6489</v>
      </c>
      <c r="Z862" s="80" t="s">
        <v>6490</v>
      </c>
      <c r="AA862" s="175" t="s">
        <v>6625</v>
      </c>
    </row>
    <row r="863" spans="2:27" ht="15.75" customHeight="1" x14ac:dyDescent="0.2">
      <c r="B863" s="68" t="s">
        <v>67</v>
      </c>
      <c r="C863" s="68">
        <v>735972006</v>
      </c>
      <c r="D863" s="68" t="s">
        <v>49</v>
      </c>
      <c r="E863" s="68" t="s">
        <v>68</v>
      </c>
      <c r="F863" s="68" t="s">
        <v>7222</v>
      </c>
      <c r="G863" s="68" t="s">
        <v>7223</v>
      </c>
      <c r="H863" s="68" t="s">
        <v>7224</v>
      </c>
      <c r="I863" s="68" t="s">
        <v>714</v>
      </c>
      <c r="J863" s="68" t="s">
        <v>7225</v>
      </c>
      <c r="K863" s="68" t="s">
        <v>5910</v>
      </c>
      <c r="L863" s="68" t="s">
        <v>69</v>
      </c>
      <c r="M863" s="68" t="s">
        <v>47</v>
      </c>
      <c r="N863" s="68" t="s">
        <v>70</v>
      </c>
      <c r="O863" s="68">
        <v>228798000</v>
      </c>
      <c r="P863" s="68" t="s">
        <v>7523</v>
      </c>
      <c r="Q863" s="68">
        <v>0</v>
      </c>
      <c r="R863" s="68" t="s">
        <v>71</v>
      </c>
      <c r="S863" s="68" t="s">
        <v>7524</v>
      </c>
      <c r="T863" s="188">
        <v>39381</v>
      </c>
      <c r="U863" s="175">
        <v>7379</v>
      </c>
      <c r="V863" s="186">
        <v>39780589</v>
      </c>
      <c r="W863" s="186">
        <v>369705923</v>
      </c>
      <c r="X863" s="187">
        <v>44469</v>
      </c>
      <c r="Y863" s="80" t="s">
        <v>6489</v>
      </c>
      <c r="Z863" s="80" t="s">
        <v>6490</v>
      </c>
      <c r="AA863" s="175" t="s">
        <v>6496</v>
      </c>
    </row>
    <row r="864" spans="2:27" ht="15.75" customHeight="1" x14ac:dyDescent="0.2">
      <c r="B864" s="68" t="s">
        <v>8833</v>
      </c>
      <c r="C864" s="68">
        <v>658279203</v>
      </c>
      <c r="D864" s="68" t="s">
        <v>4629</v>
      </c>
      <c r="E864" s="68" t="s">
        <v>4959</v>
      </c>
      <c r="F864" s="68" t="s">
        <v>8834</v>
      </c>
      <c r="G864" s="68" t="s">
        <v>4640</v>
      </c>
      <c r="H864" s="68" t="s">
        <v>8835</v>
      </c>
      <c r="I864" s="68" t="s">
        <v>4960</v>
      </c>
      <c r="J864" s="68" t="s">
        <v>6074</v>
      </c>
      <c r="K864" s="68" t="s">
        <v>7431</v>
      </c>
      <c r="L864" s="68" t="s">
        <v>5885</v>
      </c>
      <c r="M864" s="68" t="s">
        <v>47</v>
      </c>
      <c r="N864" s="68" t="s">
        <v>1047</v>
      </c>
      <c r="O864" s="68">
        <v>228217836</v>
      </c>
      <c r="P864" s="68" t="s">
        <v>8836</v>
      </c>
      <c r="Q864" s="68">
        <v>0</v>
      </c>
      <c r="R864" s="68" t="s">
        <v>1053</v>
      </c>
      <c r="S864" s="68" t="s">
        <v>7432</v>
      </c>
      <c r="T864" s="188">
        <v>39392</v>
      </c>
      <c r="U864" s="175">
        <v>7381</v>
      </c>
      <c r="V864" s="186">
        <v>26675563</v>
      </c>
      <c r="W864" s="186">
        <v>195324301</v>
      </c>
      <c r="X864" s="187">
        <v>44469</v>
      </c>
      <c r="Y864" s="80" t="s">
        <v>6489</v>
      </c>
      <c r="Z864" s="80" t="s">
        <v>6490</v>
      </c>
      <c r="AA864" s="175" t="s">
        <v>6578</v>
      </c>
    </row>
    <row r="865" spans="2:27" ht="15.75" customHeight="1" x14ac:dyDescent="0.2">
      <c r="B865" s="68" t="s">
        <v>8833</v>
      </c>
      <c r="C865" s="68">
        <v>658279203</v>
      </c>
      <c r="D865" s="68" t="s">
        <v>4629</v>
      </c>
      <c r="E865" s="68" t="s">
        <v>4959</v>
      </c>
      <c r="F865" s="68" t="s">
        <v>8834</v>
      </c>
      <c r="G865" s="68" t="s">
        <v>4640</v>
      </c>
      <c r="H865" s="68" t="s">
        <v>8835</v>
      </c>
      <c r="I865" s="68" t="s">
        <v>4960</v>
      </c>
      <c r="J865" s="68" t="s">
        <v>6074</v>
      </c>
      <c r="K865" s="68" t="s">
        <v>7431</v>
      </c>
      <c r="L865" s="68" t="s">
        <v>5885</v>
      </c>
      <c r="M865" s="68" t="s">
        <v>47</v>
      </c>
      <c r="N865" s="68" t="s">
        <v>1047</v>
      </c>
      <c r="O865" s="68">
        <v>228217836</v>
      </c>
      <c r="P865" s="68" t="s">
        <v>8836</v>
      </c>
      <c r="Q865" s="68">
        <v>0</v>
      </c>
      <c r="R865" s="68" t="s">
        <v>1053</v>
      </c>
      <c r="S865" s="68" t="s">
        <v>7432</v>
      </c>
      <c r="T865" s="188">
        <v>39392</v>
      </c>
      <c r="U865" s="175">
        <v>7381</v>
      </c>
      <c r="V865" s="186">
        <v>80788177</v>
      </c>
      <c r="W865" s="186">
        <v>253391146</v>
      </c>
      <c r="X865" s="187">
        <v>44469</v>
      </c>
      <c r="Y865" s="80" t="s">
        <v>6489</v>
      </c>
      <c r="Z865" s="80" t="s">
        <v>6490</v>
      </c>
      <c r="AA865" s="175" t="s">
        <v>7199</v>
      </c>
    </row>
    <row r="866" spans="2:27" ht="15.75" customHeight="1" x14ac:dyDescent="0.2">
      <c r="B866" s="68" t="s">
        <v>2535</v>
      </c>
      <c r="C866" s="68">
        <v>690502003</v>
      </c>
      <c r="D866" s="68" t="s">
        <v>2469</v>
      </c>
      <c r="E866" s="68" t="s">
        <v>2495</v>
      </c>
      <c r="F866" s="68" t="s">
        <v>1476</v>
      </c>
      <c r="G866" s="68" t="s">
        <v>2496</v>
      </c>
      <c r="H866" s="68" t="s">
        <v>28</v>
      </c>
      <c r="I866" s="68">
        <v>0</v>
      </c>
      <c r="J866" s="68">
        <v>0</v>
      </c>
      <c r="K866" s="68" t="s">
        <v>8314</v>
      </c>
      <c r="L866" s="68" t="s">
        <v>2536</v>
      </c>
      <c r="M866" s="68" t="s">
        <v>544</v>
      </c>
      <c r="N866" s="68" t="s">
        <v>2537</v>
      </c>
      <c r="O866" s="68" t="s">
        <v>8315</v>
      </c>
      <c r="P866" s="68" t="s">
        <v>8316</v>
      </c>
      <c r="Q866" s="68">
        <v>0</v>
      </c>
      <c r="R866" s="68">
        <v>91001</v>
      </c>
      <c r="S866" s="68" t="s">
        <v>2538</v>
      </c>
      <c r="T866" s="188">
        <v>39434</v>
      </c>
      <c r="U866" s="175">
        <v>7386</v>
      </c>
      <c r="V866" s="186">
        <v>2861840</v>
      </c>
      <c r="W866" s="186">
        <v>21319262</v>
      </c>
      <c r="X866" s="187">
        <v>44469</v>
      </c>
      <c r="Y866" s="80" t="s">
        <v>6489</v>
      </c>
      <c r="Z866" s="80" t="s">
        <v>6490</v>
      </c>
      <c r="AA866" s="175" t="s">
        <v>6630</v>
      </c>
    </row>
    <row r="867" spans="2:27" ht="15.75" customHeight="1" x14ac:dyDescent="0.2">
      <c r="B867" s="68" t="s">
        <v>7891</v>
      </c>
      <c r="C867" s="68">
        <v>713394009</v>
      </c>
      <c r="D867" s="68" t="s">
        <v>49</v>
      </c>
      <c r="E867" s="68" t="s">
        <v>1236</v>
      </c>
      <c r="F867" s="68" t="s">
        <v>7892</v>
      </c>
      <c r="G867" s="68" t="s">
        <v>1237</v>
      </c>
      <c r="H867" s="68" t="s">
        <v>7893</v>
      </c>
      <c r="I867" s="68" t="s">
        <v>1062</v>
      </c>
      <c r="J867" s="68" t="s">
        <v>5337</v>
      </c>
      <c r="K867" s="68" t="s">
        <v>1238</v>
      </c>
      <c r="L867" s="68" t="s">
        <v>7894</v>
      </c>
      <c r="M867" s="68" t="s">
        <v>48</v>
      </c>
      <c r="N867" s="68" t="s">
        <v>1239</v>
      </c>
      <c r="O867" s="68" t="s">
        <v>7895</v>
      </c>
      <c r="P867" s="68" t="s">
        <v>5637</v>
      </c>
      <c r="Q867" s="68">
        <v>0</v>
      </c>
      <c r="R867" s="68">
        <v>93401</v>
      </c>
      <c r="S867" s="68" t="s">
        <v>7896</v>
      </c>
      <c r="T867" s="188">
        <v>39476</v>
      </c>
      <c r="U867" s="175">
        <v>7388</v>
      </c>
      <c r="V867" s="186">
        <v>19432970</v>
      </c>
      <c r="W867" s="186">
        <v>147032732</v>
      </c>
      <c r="X867" s="187">
        <v>44469</v>
      </c>
      <c r="Y867" s="80" t="s">
        <v>6489</v>
      </c>
      <c r="Z867" s="80" t="s">
        <v>6490</v>
      </c>
      <c r="AA867" s="175" t="s">
        <v>211</v>
      </c>
    </row>
    <row r="868" spans="2:27" ht="15.75" customHeight="1" x14ac:dyDescent="0.2">
      <c r="B868" s="68" t="s">
        <v>7891</v>
      </c>
      <c r="C868" s="68">
        <v>713394009</v>
      </c>
      <c r="D868" s="68" t="s">
        <v>49</v>
      </c>
      <c r="E868" s="68" t="s">
        <v>1236</v>
      </c>
      <c r="F868" s="68" t="s">
        <v>7892</v>
      </c>
      <c r="G868" s="68" t="s">
        <v>1237</v>
      </c>
      <c r="H868" s="68" t="s">
        <v>7893</v>
      </c>
      <c r="I868" s="68" t="s">
        <v>1062</v>
      </c>
      <c r="J868" s="68" t="s">
        <v>5337</v>
      </c>
      <c r="K868" s="68" t="s">
        <v>1238</v>
      </c>
      <c r="L868" s="68" t="s">
        <v>7894</v>
      </c>
      <c r="M868" s="68" t="s">
        <v>48</v>
      </c>
      <c r="N868" s="68" t="s">
        <v>1239</v>
      </c>
      <c r="O868" s="68" t="s">
        <v>7895</v>
      </c>
      <c r="P868" s="68" t="s">
        <v>5637</v>
      </c>
      <c r="Q868" s="68">
        <v>0</v>
      </c>
      <c r="R868" s="68">
        <v>93401</v>
      </c>
      <c r="S868" s="68" t="s">
        <v>7896</v>
      </c>
      <c r="T868" s="188">
        <v>39476</v>
      </c>
      <c r="U868" s="175">
        <v>7388</v>
      </c>
      <c r="V868" s="186">
        <v>32463737</v>
      </c>
      <c r="W868" s="186">
        <v>277841980</v>
      </c>
      <c r="X868" s="187">
        <v>44469</v>
      </c>
      <c r="Y868" s="80" t="s">
        <v>6489</v>
      </c>
      <c r="Z868" s="80" t="s">
        <v>6490</v>
      </c>
      <c r="AA868" s="175" t="s">
        <v>6672</v>
      </c>
    </row>
    <row r="869" spans="2:27" ht="15.75" customHeight="1" x14ac:dyDescent="0.2">
      <c r="B869" s="68" t="s">
        <v>7891</v>
      </c>
      <c r="C869" s="68">
        <v>713394009</v>
      </c>
      <c r="D869" s="68" t="s">
        <v>49</v>
      </c>
      <c r="E869" s="68" t="s">
        <v>1236</v>
      </c>
      <c r="F869" s="68" t="s">
        <v>7892</v>
      </c>
      <c r="G869" s="68" t="s">
        <v>1237</v>
      </c>
      <c r="H869" s="68" t="s">
        <v>7893</v>
      </c>
      <c r="I869" s="68" t="s">
        <v>1062</v>
      </c>
      <c r="J869" s="68" t="s">
        <v>5337</v>
      </c>
      <c r="K869" s="68" t="s">
        <v>1238</v>
      </c>
      <c r="L869" s="68" t="s">
        <v>7894</v>
      </c>
      <c r="M869" s="68" t="s">
        <v>48</v>
      </c>
      <c r="N869" s="68" t="s">
        <v>1239</v>
      </c>
      <c r="O869" s="68" t="s">
        <v>7895</v>
      </c>
      <c r="P869" s="68" t="s">
        <v>5637</v>
      </c>
      <c r="Q869" s="68">
        <v>0</v>
      </c>
      <c r="R869" s="68">
        <v>93401</v>
      </c>
      <c r="S869" s="68" t="s">
        <v>7896</v>
      </c>
      <c r="T869" s="188">
        <v>39476</v>
      </c>
      <c r="U869" s="175">
        <v>7388</v>
      </c>
      <c r="V869" s="186">
        <v>33488299</v>
      </c>
      <c r="W869" s="186">
        <v>234346615</v>
      </c>
      <c r="X869" s="187">
        <v>44469</v>
      </c>
      <c r="Y869" s="80" t="s">
        <v>6489</v>
      </c>
      <c r="Z869" s="80" t="s">
        <v>6490</v>
      </c>
      <c r="AA869" s="175" t="s">
        <v>181</v>
      </c>
    </row>
    <row r="870" spans="2:27" ht="15.75" customHeight="1" x14ac:dyDescent="0.2">
      <c r="B870" s="68" t="s">
        <v>7891</v>
      </c>
      <c r="C870" s="68">
        <v>713394009</v>
      </c>
      <c r="D870" s="68" t="s">
        <v>49</v>
      </c>
      <c r="E870" s="68" t="s">
        <v>1236</v>
      </c>
      <c r="F870" s="68" t="s">
        <v>7892</v>
      </c>
      <c r="G870" s="68" t="s">
        <v>1237</v>
      </c>
      <c r="H870" s="68" t="s">
        <v>7893</v>
      </c>
      <c r="I870" s="68" t="s">
        <v>1062</v>
      </c>
      <c r="J870" s="68" t="s">
        <v>5337</v>
      </c>
      <c r="K870" s="68" t="s">
        <v>1238</v>
      </c>
      <c r="L870" s="68" t="s">
        <v>7894</v>
      </c>
      <c r="M870" s="68" t="s">
        <v>48</v>
      </c>
      <c r="N870" s="68" t="s">
        <v>1239</v>
      </c>
      <c r="O870" s="68" t="s">
        <v>7895</v>
      </c>
      <c r="P870" s="68" t="s">
        <v>5637</v>
      </c>
      <c r="Q870" s="68">
        <v>0</v>
      </c>
      <c r="R870" s="68">
        <v>93401</v>
      </c>
      <c r="S870" s="68" t="s">
        <v>7896</v>
      </c>
      <c r="T870" s="188">
        <v>39476</v>
      </c>
      <c r="U870" s="175">
        <v>7388</v>
      </c>
      <c r="V870" s="186">
        <v>54326737</v>
      </c>
      <c r="W870" s="186">
        <v>405243467</v>
      </c>
      <c r="X870" s="187">
        <v>44469</v>
      </c>
      <c r="Y870" s="80" t="s">
        <v>6489</v>
      </c>
      <c r="Z870" s="80" t="s">
        <v>6490</v>
      </c>
      <c r="AA870" s="175" t="s">
        <v>6499</v>
      </c>
    </row>
    <row r="871" spans="2:27" ht="15.75" customHeight="1" x14ac:dyDescent="0.2">
      <c r="B871" s="68" t="s">
        <v>7891</v>
      </c>
      <c r="C871" s="68">
        <v>713394009</v>
      </c>
      <c r="D871" s="68" t="s">
        <v>49</v>
      </c>
      <c r="E871" s="68" t="s">
        <v>1236</v>
      </c>
      <c r="F871" s="68" t="s">
        <v>7892</v>
      </c>
      <c r="G871" s="68" t="s">
        <v>1237</v>
      </c>
      <c r="H871" s="68" t="s">
        <v>7893</v>
      </c>
      <c r="I871" s="68" t="s">
        <v>1062</v>
      </c>
      <c r="J871" s="68" t="s">
        <v>5337</v>
      </c>
      <c r="K871" s="68" t="s">
        <v>1238</v>
      </c>
      <c r="L871" s="68" t="s">
        <v>7894</v>
      </c>
      <c r="M871" s="68" t="s">
        <v>48</v>
      </c>
      <c r="N871" s="68" t="s">
        <v>1239</v>
      </c>
      <c r="O871" s="68" t="s">
        <v>7895</v>
      </c>
      <c r="P871" s="68" t="s">
        <v>5637</v>
      </c>
      <c r="Q871" s="68">
        <v>0</v>
      </c>
      <c r="R871" s="68">
        <v>93401</v>
      </c>
      <c r="S871" s="68" t="s">
        <v>7896</v>
      </c>
      <c r="T871" s="188">
        <v>39476</v>
      </c>
      <c r="U871" s="175">
        <v>7388</v>
      </c>
      <c r="V871" s="186">
        <v>14172935</v>
      </c>
      <c r="W871" s="186">
        <v>46813634</v>
      </c>
      <c r="X871" s="187">
        <v>44469</v>
      </c>
      <c r="Y871" s="80" t="s">
        <v>6489</v>
      </c>
      <c r="Z871" s="80" t="s">
        <v>6490</v>
      </c>
      <c r="AA871" s="175" t="s">
        <v>6591</v>
      </c>
    </row>
    <row r="872" spans="2:27" ht="15.75" customHeight="1" x14ac:dyDescent="0.2">
      <c r="B872" s="68" t="s">
        <v>2937</v>
      </c>
      <c r="C872" s="68">
        <v>691303004</v>
      </c>
      <c r="D872" s="68" t="s">
        <v>2469</v>
      </c>
      <c r="E872" s="68" t="s">
        <v>2495</v>
      </c>
      <c r="F872" s="68" t="s">
        <v>1476</v>
      </c>
      <c r="G872" s="68" t="s">
        <v>2496</v>
      </c>
      <c r="H872" s="68" t="s">
        <v>28</v>
      </c>
      <c r="I872" s="68">
        <v>0</v>
      </c>
      <c r="J872" s="68">
        <v>0</v>
      </c>
      <c r="K872" s="68" t="s">
        <v>8413</v>
      </c>
      <c r="L872" s="68" t="s">
        <v>2938</v>
      </c>
      <c r="M872" s="68" t="s">
        <v>5345</v>
      </c>
      <c r="N872" s="68" t="s">
        <v>1474</v>
      </c>
      <c r="O872" s="68" t="s">
        <v>2939</v>
      </c>
      <c r="P872" s="68">
        <v>0</v>
      </c>
      <c r="Q872" s="68">
        <v>0</v>
      </c>
      <c r="R872" s="68">
        <v>91001</v>
      </c>
      <c r="S872" s="68" t="s">
        <v>2488</v>
      </c>
      <c r="T872" s="188">
        <v>39581</v>
      </c>
      <c r="U872" s="175">
        <v>7390</v>
      </c>
      <c r="V872" s="186">
        <v>12878280</v>
      </c>
      <c r="W872" s="186">
        <v>49914870</v>
      </c>
      <c r="X872" s="187">
        <v>44469</v>
      </c>
      <c r="Y872" s="80" t="s">
        <v>6489</v>
      </c>
      <c r="Z872" s="80" t="s">
        <v>6490</v>
      </c>
      <c r="AA872" s="175" t="s">
        <v>6599</v>
      </c>
    </row>
    <row r="873" spans="2:27" ht="15.75" customHeight="1" x14ac:dyDescent="0.2">
      <c r="B873" s="68" t="s">
        <v>2953</v>
      </c>
      <c r="C873" s="68">
        <v>692551001</v>
      </c>
      <c r="D873" s="68" t="s">
        <v>2469</v>
      </c>
      <c r="E873" s="68" t="s">
        <v>2484</v>
      </c>
      <c r="F873" s="68" t="s">
        <v>26</v>
      </c>
      <c r="G873" s="68" t="s">
        <v>2485</v>
      </c>
      <c r="H873" s="68" t="s">
        <v>28</v>
      </c>
      <c r="I873" s="68">
        <v>0</v>
      </c>
      <c r="J873" s="68">
        <v>0</v>
      </c>
      <c r="K873" s="68" t="s">
        <v>8415</v>
      </c>
      <c r="L873" s="68" t="s">
        <v>5576</v>
      </c>
      <c r="M873" s="68" t="s">
        <v>47</v>
      </c>
      <c r="N873" s="68" t="s">
        <v>2954</v>
      </c>
      <c r="O873" s="68" t="s">
        <v>8416</v>
      </c>
      <c r="P873" s="68" t="s">
        <v>8417</v>
      </c>
      <c r="Q873" s="68">
        <v>0</v>
      </c>
      <c r="R873" s="68">
        <v>91001</v>
      </c>
      <c r="S873" s="68" t="s">
        <v>2818</v>
      </c>
      <c r="T873" s="188">
        <v>39612</v>
      </c>
      <c r="U873" s="175">
        <v>7395</v>
      </c>
      <c r="V873" s="186">
        <v>0</v>
      </c>
      <c r="W873" s="186">
        <v>87572304</v>
      </c>
      <c r="X873" s="187">
        <v>44469</v>
      </c>
      <c r="Y873" s="80" t="s">
        <v>6489</v>
      </c>
      <c r="Z873" s="80" t="s">
        <v>6490</v>
      </c>
      <c r="AA873" s="175" t="s">
        <v>6600</v>
      </c>
    </row>
    <row r="874" spans="2:27" ht="15.75" customHeight="1" x14ac:dyDescent="0.2">
      <c r="B874" s="68" t="s">
        <v>3376</v>
      </c>
      <c r="C874" s="68">
        <v>690901005</v>
      </c>
      <c r="D874" s="68" t="s">
        <v>2469</v>
      </c>
      <c r="E874" s="68" t="s">
        <v>2484</v>
      </c>
      <c r="F874" s="68" t="s">
        <v>26</v>
      </c>
      <c r="G874" s="68" t="s">
        <v>2485</v>
      </c>
      <c r="H874" s="68" t="s">
        <v>28</v>
      </c>
      <c r="I874" s="68">
        <v>0</v>
      </c>
      <c r="J874" s="68">
        <v>0</v>
      </c>
      <c r="K874" s="68" t="s">
        <v>8513</v>
      </c>
      <c r="L874" s="68" t="s">
        <v>3377</v>
      </c>
      <c r="M874" s="68" t="s">
        <v>5344</v>
      </c>
      <c r="N874" s="68" t="s">
        <v>3378</v>
      </c>
      <c r="O874" s="68">
        <v>0</v>
      </c>
      <c r="P874" s="68">
        <v>0</v>
      </c>
      <c r="Q874" s="68">
        <v>0</v>
      </c>
      <c r="R874" s="68">
        <v>91001</v>
      </c>
      <c r="S874" s="68" t="s">
        <v>2488</v>
      </c>
      <c r="T874" s="188">
        <v>39912</v>
      </c>
      <c r="U874" s="175">
        <v>7411</v>
      </c>
      <c r="V874" s="186">
        <v>5008220</v>
      </c>
      <c r="W874" s="186">
        <v>40211010</v>
      </c>
      <c r="X874" s="187">
        <v>44469</v>
      </c>
      <c r="Y874" s="80" t="s">
        <v>6489</v>
      </c>
      <c r="Z874" s="80" t="s">
        <v>6490</v>
      </c>
      <c r="AA874" s="175" t="s">
        <v>6541</v>
      </c>
    </row>
    <row r="875" spans="2:27" ht="15.75" customHeight="1" x14ac:dyDescent="0.2">
      <c r="B875" s="68" t="s">
        <v>8246</v>
      </c>
      <c r="C875" s="68" t="s">
        <v>6432</v>
      </c>
      <c r="D875" s="68" t="s">
        <v>1363</v>
      </c>
      <c r="E875" s="68" t="s">
        <v>2362</v>
      </c>
      <c r="F875" s="68" t="s">
        <v>8247</v>
      </c>
      <c r="G875" s="68" t="s">
        <v>5295</v>
      </c>
      <c r="H875" s="68" t="s">
        <v>8248</v>
      </c>
      <c r="I875" s="68" t="s">
        <v>2363</v>
      </c>
      <c r="J875" s="68" t="s">
        <v>8249</v>
      </c>
      <c r="K875" s="68" t="s">
        <v>2364</v>
      </c>
      <c r="L875" s="68" t="s">
        <v>2366</v>
      </c>
      <c r="M875" s="68" t="s">
        <v>5341</v>
      </c>
      <c r="N875" s="68" t="s">
        <v>1595</v>
      </c>
      <c r="O875" s="68" t="s">
        <v>2367</v>
      </c>
      <c r="P875" s="68" t="s">
        <v>2365</v>
      </c>
      <c r="Q875" s="68">
        <v>0</v>
      </c>
      <c r="R875" s="68">
        <v>93401</v>
      </c>
      <c r="S875" s="68" t="s">
        <v>8250</v>
      </c>
      <c r="T875" s="188">
        <v>39938</v>
      </c>
      <c r="U875" s="175">
        <v>7412</v>
      </c>
      <c r="V875" s="186">
        <v>36000604</v>
      </c>
      <c r="W875" s="186">
        <v>195700225</v>
      </c>
      <c r="X875" s="187">
        <v>44469</v>
      </c>
      <c r="Y875" s="80" t="s">
        <v>6489</v>
      </c>
      <c r="Z875" s="80" t="s">
        <v>6490</v>
      </c>
      <c r="AA875" s="175" t="s">
        <v>6492</v>
      </c>
    </row>
    <row r="876" spans="2:27" ht="15.75" customHeight="1" x14ac:dyDescent="0.2">
      <c r="B876" s="68" t="s">
        <v>3304</v>
      </c>
      <c r="C876" s="68">
        <v>690712008</v>
      </c>
      <c r="D876" s="68" t="s">
        <v>3305</v>
      </c>
      <c r="E876" s="68" t="s">
        <v>3306</v>
      </c>
      <c r="F876" s="68" t="s">
        <v>1476</v>
      </c>
      <c r="G876" s="68" t="s">
        <v>3307</v>
      </c>
      <c r="H876" s="68" t="s">
        <v>28</v>
      </c>
      <c r="I876" s="68">
        <v>0</v>
      </c>
      <c r="J876" s="68">
        <v>0</v>
      </c>
      <c r="K876" s="68" t="s">
        <v>8494</v>
      </c>
      <c r="L876" s="68" t="s">
        <v>3309</v>
      </c>
      <c r="M876" s="68" t="s">
        <v>47</v>
      </c>
      <c r="N876" s="68" t="s">
        <v>3311</v>
      </c>
      <c r="O876" s="68" t="s">
        <v>3310</v>
      </c>
      <c r="P876" s="68" t="s">
        <v>3308</v>
      </c>
      <c r="Q876" s="68">
        <v>0</v>
      </c>
      <c r="R876" s="68">
        <v>91001</v>
      </c>
      <c r="S876" s="68" t="s">
        <v>3312</v>
      </c>
      <c r="T876" s="188">
        <v>40057</v>
      </c>
      <c r="U876" s="175">
        <v>7418</v>
      </c>
      <c r="V876" s="186">
        <v>7154600</v>
      </c>
      <c r="W876" s="186">
        <v>50289700</v>
      </c>
      <c r="X876" s="187">
        <v>44469</v>
      </c>
      <c r="Y876" s="80" t="s">
        <v>6489</v>
      </c>
      <c r="Z876" s="80" t="s">
        <v>6490</v>
      </c>
      <c r="AA876" s="175" t="s">
        <v>6538</v>
      </c>
    </row>
    <row r="877" spans="2:27" ht="15.75" customHeight="1" x14ac:dyDescent="0.2">
      <c r="B877" s="68" t="s">
        <v>8443</v>
      </c>
      <c r="C877" s="68">
        <v>690612003</v>
      </c>
      <c r="D877" s="68" t="s">
        <v>2469</v>
      </c>
      <c r="E877" s="68" t="s">
        <v>546</v>
      </c>
      <c r="F877" s="68" t="s">
        <v>26</v>
      </c>
      <c r="G877" s="68" t="s">
        <v>547</v>
      </c>
      <c r="H877" s="68" t="s">
        <v>28</v>
      </c>
      <c r="I877" s="68">
        <v>0</v>
      </c>
      <c r="J877" s="68">
        <v>0</v>
      </c>
      <c r="K877" s="68" t="s">
        <v>8444</v>
      </c>
      <c r="L877" s="68" t="s">
        <v>3076</v>
      </c>
      <c r="M877" s="68" t="s">
        <v>544</v>
      </c>
      <c r="N877" s="68">
        <v>0</v>
      </c>
      <c r="O877" s="68" t="s">
        <v>3077</v>
      </c>
      <c r="P877" s="68" t="s">
        <v>3075</v>
      </c>
      <c r="Q877" s="68">
        <v>0</v>
      </c>
      <c r="R877" s="68">
        <v>91001</v>
      </c>
      <c r="S877" s="68" t="s">
        <v>2488</v>
      </c>
      <c r="T877" s="188">
        <v>40190</v>
      </c>
      <c r="U877" s="175">
        <v>7423</v>
      </c>
      <c r="V877" s="186">
        <v>5723680</v>
      </c>
      <c r="W877" s="186">
        <v>25756560</v>
      </c>
      <c r="X877" s="187">
        <v>44469</v>
      </c>
      <c r="Y877" s="80" t="s">
        <v>6489</v>
      </c>
      <c r="Z877" s="80" t="s">
        <v>6490</v>
      </c>
      <c r="AA877" s="175" t="s">
        <v>6633</v>
      </c>
    </row>
    <row r="878" spans="2:27" ht="15.75" customHeight="1" x14ac:dyDescent="0.2">
      <c r="B878" s="68" t="s">
        <v>8339</v>
      </c>
      <c r="C878" s="68">
        <v>692665007</v>
      </c>
      <c r="D878" s="68" t="s">
        <v>2469</v>
      </c>
      <c r="E878" s="68" t="s">
        <v>546</v>
      </c>
      <c r="F878" s="68" t="s">
        <v>26</v>
      </c>
      <c r="G878" s="68" t="s">
        <v>547</v>
      </c>
      <c r="H878" s="68" t="s">
        <v>28</v>
      </c>
      <c r="I878" s="68">
        <v>0</v>
      </c>
      <c r="J878" s="68">
        <v>0</v>
      </c>
      <c r="K878" s="68" t="s">
        <v>8340</v>
      </c>
      <c r="L878" s="68" t="s">
        <v>5365</v>
      </c>
      <c r="M878" s="68" t="s">
        <v>5342</v>
      </c>
      <c r="N878" s="68" t="s">
        <v>2638</v>
      </c>
      <c r="O878" s="68" t="s">
        <v>5458</v>
      </c>
      <c r="P878" s="68" t="s">
        <v>5459</v>
      </c>
      <c r="Q878" s="68">
        <v>0</v>
      </c>
      <c r="R878" s="68">
        <v>91001</v>
      </c>
      <c r="S878" s="68" t="s">
        <v>2488</v>
      </c>
      <c r="T878" s="188">
        <v>40249</v>
      </c>
      <c r="U878" s="175">
        <v>7425</v>
      </c>
      <c r="V878" s="186">
        <v>3262498</v>
      </c>
      <c r="W878" s="186">
        <v>26194604</v>
      </c>
      <c r="X878" s="187">
        <v>44469</v>
      </c>
      <c r="Y878" s="80" t="s">
        <v>6489</v>
      </c>
      <c r="Z878" s="80" t="s">
        <v>6490</v>
      </c>
      <c r="AA878" s="175" t="s">
        <v>6661</v>
      </c>
    </row>
    <row r="879" spans="2:27" ht="15.75" customHeight="1" x14ac:dyDescent="0.2">
      <c r="B879" s="68" t="s">
        <v>3115</v>
      </c>
      <c r="C879" s="68">
        <v>692012003</v>
      </c>
      <c r="D879" s="68" t="s">
        <v>2469</v>
      </c>
      <c r="E879" s="68" t="s">
        <v>2484</v>
      </c>
      <c r="F879" s="68" t="s">
        <v>26</v>
      </c>
      <c r="G879" s="68" t="s">
        <v>2485</v>
      </c>
      <c r="H879" s="68" t="s">
        <v>28</v>
      </c>
      <c r="I879" s="68">
        <v>0</v>
      </c>
      <c r="J879" s="68">
        <v>0</v>
      </c>
      <c r="K879" s="68" t="s">
        <v>8452</v>
      </c>
      <c r="L879" s="68" t="s">
        <v>3116</v>
      </c>
      <c r="M879" s="68" t="s">
        <v>5346</v>
      </c>
      <c r="N879" s="68" t="s">
        <v>3117</v>
      </c>
      <c r="O879" s="68" t="s">
        <v>5682</v>
      </c>
      <c r="P879" s="68">
        <v>0</v>
      </c>
      <c r="Q879" s="68">
        <v>0</v>
      </c>
      <c r="R879" s="68">
        <v>91001</v>
      </c>
      <c r="S879" s="68" t="s">
        <v>2634</v>
      </c>
      <c r="T879" s="188">
        <v>40500</v>
      </c>
      <c r="U879" s="175">
        <v>7436</v>
      </c>
      <c r="V879" s="186">
        <v>0</v>
      </c>
      <c r="W879" s="186">
        <v>34256222</v>
      </c>
      <c r="X879" s="187">
        <v>44469</v>
      </c>
      <c r="Y879" s="80" t="s">
        <v>6489</v>
      </c>
      <c r="Z879" s="80" t="s">
        <v>6490</v>
      </c>
      <c r="AA879" s="175" t="s">
        <v>6532</v>
      </c>
    </row>
    <row r="880" spans="2:27" ht="15.75" customHeight="1" x14ac:dyDescent="0.2">
      <c r="B880" s="68" t="s">
        <v>3115</v>
      </c>
      <c r="C880" s="68">
        <v>692012003</v>
      </c>
      <c r="D880" s="68" t="s">
        <v>2469</v>
      </c>
      <c r="E880" s="68" t="s">
        <v>2484</v>
      </c>
      <c r="F880" s="68" t="s">
        <v>26</v>
      </c>
      <c r="G880" s="68" t="s">
        <v>2485</v>
      </c>
      <c r="H880" s="68" t="s">
        <v>28</v>
      </c>
      <c r="I880" s="68">
        <v>0</v>
      </c>
      <c r="J880" s="68">
        <v>0</v>
      </c>
      <c r="K880" s="68" t="s">
        <v>8452</v>
      </c>
      <c r="L880" s="68" t="s">
        <v>3116</v>
      </c>
      <c r="M880" s="68" t="s">
        <v>5346</v>
      </c>
      <c r="N880" s="68" t="s">
        <v>3117</v>
      </c>
      <c r="O880" s="68" t="s">
        <v>5682</v>
      </c>
      <c r="P880" s="68">
        <v>0</v>
      </c>
      <c r="Q880" s="68">
        <v>0</v>
      </c>
      <c r="R880" s="68">
        <v>91001</v>
      </c>
      <c r="S880" s="68" t="s">
        <v>2634</v>
      </c>
      <c r="T880" s="188">
        <v>40500</v>
      </c>
      <c r="U880" s="175">
        <v>7436</v>
      </c>
      <c r="V880" s="186">
        <v>4078122</v>
      </c>
      <c r="W880" s="186">
        <v>13865614</v>
      </c>
      <c r="X880" s="187">
        <v>44469</v>
      </c>
      <c r="Y880" s="80" t="s">
        <v>6489</v>
      </c>
      <c r="Z880" s="80" t="s">
        <v>6490</v>
      </c>
      <c r="AA880" s="175" t="s">
        <v>6545</v>
      </c>
    </row>
    <row r="881" spans="2:27" ht="15.75" customHeight="1" x14ac:dyDescent="0.2">
      <c r="B881" s="68" t="s">
        <v>7851</v>
      </c>
      <c r="C881" s="68">
        <v>712341009</v>
      </c>
      <c r="D881" s="68" t="s">
        <v>72</v>
      </c>
      <c r="E881" s="68" t="s">
        <v>1075</v>
      </c>
      <c r="F881" s="68" t="s">
        <v>6331</v>
      </c>
      <c r="G881" s="68" t="s">
        <v>1076</v>
      </c>
      <c r="H881" s="68" t="s">
        <v>1078</v>
      </c>
      <c r="I881" s="68" t="s">
        <v>1077</v>
      </c>
      <c r="J881" s="68" t="s">
        <v>1079</v>
      </c>
      <c r="K881" s="68" t="s">
        <v>1080</v>
      </c>
      <c r="L881" s="68" t="s">
        <v>1081</v>
      </c>
      <c r="M881" s="68" t="s">
        <v>47</v>
      </c>
      <c r="N881" s="68" t="s">
        <v>1081</v>
      </c>
      <c r="O881" s="68" t="s">
        <v>7852</v>
      </c>
      <c r="P881" s="68" t="s">
        <v>7853</v>
      </c>
      <c r="Q881" s="68">
        <v>0</v>
      </c>
      <c r="R881" s="68">
        <v>93401</v>
      </c>
      <c r="S881" s="68" t="s">
        <v>6326</v>
      </c>
      <c r="T881" s="188">
        <v>40745</v>
      </c>
      <c r="U881" s="175">
        <v>7446</v>
      </c>
      <c r="V881" s="186">
        <v>0</v>
      </c>
      <c r="W881" s="186">
        <v>134037552</v>
      </c>
      <c r="X881" s="187">
        <v>44469</v>
      </c>
      <c r="Y881" s="80" t="s">
        <v>6489</v>
      </c>
      <c r="Z881" s="80" t="s">
        <v>6490</v>
      </c>
      <c r="AA881" s="175" t="s">
        <v>7481</v>
      </c>
    </row>
    <row r="882" spans="2:27" ht="15.75" customHeight="1" x14ac:dyDescent="0.2">
      <c r="B882" s="68" t="s">
        <v>3108</v>
      </c>
      <c r="C882" s="68">
        <v>692313003</v>
      </c>
      <c r="D882" s="68" t="s">
        <v>2469</v>
      </c>
      <c r="E882" s="68" t="s">
        <v>2484</v>
      </c>
      <c r="F882" s="68" t="s">
        <v>26</v>
      </c>
      <c r="G882" s="68" t="s">
        <v>2485</v>
      </c>
      <c r="H882" s="68" t="s">
        <v>28</v>
      </c>
      <c r="I882" s="68">
        <v>0</v>
      </c>
      <c r="J882" s="68">
        <v>0</v>
      </c>
      <c r="K882" s="68" t="s">
        <v>5545</v>
      </c>
      <c r="L882" s="68" t="s">
        <v>3109</v>
      </c>
      <c r="M882" s="68" t="s">
        <v>5340</v>
      </c>
      <c r="N882" s="68" t="s">
        <v>3110</v>
      </c>
      <c r="O882" s="68" t="s">
        <v>5546</v>
      </c>
      <c r="P882" s="68" t="s">
        <v>5547</v>
      </c>
      <c r="Q882" s="68">
        <v>0</v>
      </c>
      <c r="R882" s="68">
        <v>91001</v>
      </c>
      <c r="S882" s="68" t="s">
        <v>2488</v>
      </c>
      <c r="T882" s="188">
        <v>40683</v>
      </c>
      <c r="U882" s="175">
        <v>7450</v>
      </c>
      <c r="V882" s="186">
        <v>22643843</v>
      </c>
      <c r="W882" s="186">
        <v>187963507</v>
      </c>
      <c r="X882" s="187">
        <v>44469</v>
      </c>
      <c r="Y882" s="80" t="s">
        <v>6489</v>
      </c>
      <c r="Z882" s="80" t="s">
        <v>6490</v>
      </c>
      <c r="AA882" s="175" t="s">
        <v>6695</v>
      </c>
    </row>
    <row r="883" spans="2:27" ht="15.75" customHeight="1" x14ac:dyDescent="0.2">
      <c r="B883" s="68" t="s">
        <v>8517</v>
      </c>
      <c r="C883" s="68">
        <v>691408000</v>
      </c>
      <c r="D883" s="68" t="s">
        <v>2469</v>
      </c>
      <c r="E883" s="68" t="s">
        <v>7344</v>
      </c>
      <c r="F883" s="68" t="s">
        <v>26</v>
      </c>
      <c r="G883" s="68" t="s">
        <v>2485</v>
      </c>
      <c r="H883" s="68" t="s">
        <v>28</v>
      </c>
      <c r="I883" s="68">
        <v>0</v>
      </c>
      <c r="J883" s="68">
        <v>0</v>
      </c>
      <c r="K883" s="68" t="s">
        <v>8518</v>
      </c>
      <c r="L883" s="68" t="s">
        <v>5376</v>
      </c>
      <c r="M883" s="68" t="s">
        <v>5342</v>
      </c>
      <c r="N883" s="68" t="s">
        <v>3399</v>
      </c>
      <c r="O883" s="68" t="s">
        <v>8519</v>
      </c>
      <c r="P883" s="68" t="s">
        <v>8520</v>
      </c>
      <c r="Q883" s="68">
        <v>0</v>
      </c>
      <c r="R883" s="68">
        <v>91001</v>
      </c>
      <c r="S883" s="68" t="s">
        <v>2488</v>
      </c>
      <c r="T883" s="188">
        <v>40764</v>
      </c>
      <c r="U883" s="175">
        <v>7451</v>
      </c>
      <c r="V883" s="186">
        <v>4893746</v>
      </c>
      <c r="W883" s="186">
        <v>39291898</v>
      </c>
      <c r="X883" s="187">
        <v>44469</v>
      </c>
      <c r="Y883" s="80" t="s">
        <v>6489</v>
      </c>
      <c r="Z883" s="80" t="s">
        <v>6490</v>
      </c>
      <c r="AA883" s="175" t="s">
        <v>6692</v>
      </c>
    </row>
    <row r="884" spans="2:27" ht="15.75" customHeight="1" x14ac:dyDescent="0.2">
      <c r="B884" s="68" t="s">
        <v>8755</v>
      </c>
      <c r="C884" s="68">
        <v>650401387</v>
      </c>
      <c r="D884" s="68" t="s">
        <v>4629</v>
      </c>
      <c r="E884" s="68" t="s">
        <v>4677</v>
      </c>
      <c r="F884" s="68" t="s">
        <v>6345</v>
      </c>
      <c r="G884" s="68" t="s">
        <v>4640</v>
      </c>
      <c r="H884" s="68" t="s">
        <v>8756</v>
      </c>
      <c r="I884" s="68" t="s">
        <v>4641</v>
      </c>
      <c r="J884" s="68" t="s">
        <v>6346</v>
      </c>
      <c r="K884" s="68" t="s">
        <v>8757</v>
      </c>
      <c r="L884" s="68" t="s">
        <v>4678</v>
      </c>
      <c r="M884" s="68" t="s">
        <v>47</v>
      </c>
      <c r="N884" s="68" t="s">
        <v>4680</v>
      </c>
      <c r="O884" s="68" t="s">
        <v>4679</v>
      </c>
      <c r="P884" s="68">
        <v>0</v>
      </c>
      <c r="Q884" s="68">
        <v>0</v>
      </c>
      <c r="R884" s="68" t="s">
        <v>1053</v>
      </c>
      <c r="S884" s="68" t="s">
        <v>8758</v>
      </c>
      <c r="T884" s="188">
        <v>40793</v>
      </c>
      <c r="U884" s="175">
        <v>7452</v>
      </c>
      <c r="V884" s="186">
        <v>21003559</v>
      </c>
      <c r="W884" s="186">
        <v>164345562</v>
      </c>
      <c r="X884" s="187">
        <v>44469</v>
      </c>
      <c r="Y884" s="80" t="s">
        <v>6489</v>
      </c>
      <c r="Z884" s="80" t="s">
        <v>6490</v>
      </c>
      <c r="AA884" s="175" t="s">
        <v>6622</v>
      </c>
    </row>
    <row r="885" spans="2:27" ht="15.75" customHeight="1" x14ac:dyDescent="0.2">
      <c r="B885" s="68" t="s">
        <v>8457</v>
      </c>
      <c r="C885" s="68" t="s">
        <v>6453</v>
      </c>
      <c r="D885" s="68" t="s">
        <v>2469</v>
      </c>
      <c r="E885" s="68" t="s">
        <v>2484</v>
      </c>
      <c r="F885" s="68" t="s">
        <v>26</v>
      </c>
      <c r="G885" s="68" t="s">
        <v>2485</v>
      </c>
      <c r="H885" s="68" t="s">
        <v>28</v>
      </c>
      <c r="I885" s="68">
        <v>0</v>
      </c>
      <c r="J885" s="68">
        <v>0</v>
      </c>
      <c r="K885" s="68" t="s">
        <v>3133</v>
      </c>
      <c r="L885" s="68" t="s">
        <v>3134</v>
      </c>
      <c r="M885" s="68" t="s">
        <v>47</v>
      </c>
      <c r="N885" s="68" t="s">
        <v>2106</v>
      </c>
      <c r="O885" s="68" t="s">
        <v>3135</v>
      </c>
      <c r="P885" s="68">
        <v>0</v>
      </c>
      <c r="Q885" s="68">
        <v>0</v>
      </c>
      <c r="R885" s="68">
        <v>91001</v>
      </c>
      <c r="S885" s="68" t="s">
        <v>3136</v>
      </c>
      <c r="T885" s="188">
        <v>40875</v>
      </c>
      <c r="U885" s="175">
        <v>7458</v>
      </c>
      <c r="V885" s="186">
        <v>0</v>
      </c>
      <c r="W885" s="186">
        <v>40065760</v>
      </c>
      <c r="X885" s="187">
        <v>44469</v>
      </c>
      <c r="Y885" s="80" t="s">
        <v>6489</v>
      </c>
      <c r="Z885" s="80" t="s">
        <v>6490</v>
      </c>
      <c r="AA885" s="175" t="s">
        <v>7478</v>
      </c>
    </row>
    <row r="886" spans="2:27" ht="15.75" customHeight="1" x14ac:dyDescent="0.2">
      <c r="B886" s="68" t="s">
        <v>7647</v>
      </c>
      <c r="C886" s="68">
        <v>650447174</v>
      </c>
      <c r="D886" s="68" t="s">
        <v>49</v>
      </c>
      <c r="E886" s="68" t="s">
        <v>486</v>
      </c>
      <c r="F886" s="68" t="s">
        <v>7648</v>
      </c>
      <c r="G886" s="68" t="s">
        <v>487</v>
      </c>
      <c r="H886" s="68" t="s">
        <v>7649</v>
      </c>
      <c r="I886" s="68" t="s">
        <v>488</v>
      </c>
      <c r="J886" s="68" t="s">
        <v>7650</v>
      </c>
      <c r="K886" s="68" t="s">
        <v>489</v>
      </c>
      <c r="L886" s="68" t="s">
        <v>5582</v>
      </c>
      <c r="M886" s="68" t="s">
        <v>5341</v>
      </c>
      <c r="N886" s="68" t="s">
        <v>490</v>
      </c>
      <c r="O886" s="68" t="s">
        <v>5583</v>
      </c>
      <c r="P886" s="68" t="s">
        <v>6343</v>
      </c>
      <c r="Q886" s="68">
        <v>0</v>
      </c>
      <c r="R886" s="68" t="s">
        <v>368</v>
      </c>
      <c r="S886" s="68" t="s">
        <v>7651</v>
      </c>
      <c r="T886" s="188">
        <v>40882</v>
      </c>
      <c r="U886" s="175">
        <v>7459</v>
      </c>
      <c r="V886" s="186">
        <v>21492764</v>
      </c>
      <c r="W886" s="186">
        <v>68147443</v>
      </c>
      <c r="X886" s="187">
        <v>44469</v>
      </c>
      <c r="Y886" s="80" t="s">
        <v>6489</v>
      </c>
      <c r="Z886" s="80" t="s">
        <v>6490</v>
      </c>
      <c r="AA886" s="175" t="s">
        <v>6561</v>
      </c>
    </row>
    <row r="887" spans="2:27" ht="15.75" customHeight="1" x14ac:dyDescent="0.2">
      <c r="B887" s="68" t="s">
        <v>7647</v>
      </c>
      <c r="C887" s="68">
        <v>650447174</v>
      </c>
      <c r="D887" s="68" t="s">
        <v>49</v>
      </c>
      <c r="E887" s="68" t="s">
        <v>486</v>
      </c>
      <c r="F887" s="68" t="s">
        <v>7648</v>
      </c>
      <c r="G887" s="68" t="s">
        <v>487</v>
      </c>
      <c r="H887" s="68" t="s">
        <v>7649</v>
      </c>
      <c r="I887" s="68" t="s">
        <v>488</v>
      </c>
      <c r="J887" s="68" t="s">
        <v>7650</v>
      </c>
      <c r="K887" s="68" t="s">
        <v>489</v>
      </c>
      <c r="L887" s="68" t="s">
        <v>5582</v>
      </c>
      <c r="M887" s="68" t="s">
        <v>5341</v>
      </c>
      <c r="N887" s="68" t="s">
        <v>490</v>
      </c>
      <c r="O887" s="68" t="s">
        <v>5583</v>
      </c>
      <c r="P887" s="68" t="s">
        <v>6343</v>
      </c>
      <c r="Q887" s="68">
        <v>0</v>
      </c>
      <c r="R887" s="68" t="s">
        <v>368</v>
      </c>
      <c r="S887" s="68" t="s">
        <v>7651</v>
      </c>
      <c r="T887" s="188">
        <v>40882</v>
      </c>
      <c r="U887" s="175">
        <v>7459</v>
      </c>
      <c r="V887" s="186">
        <v>10144206</v>
      </c>
      <c r="W887" s="186">
        <v>113596828</v>
      </c>
      <c r="X887" s="187">
        <v>44469</v>
      </c>
      <c r="Y887" s="80" t="s">
        <v>6489</v>
      </c>
      <c r="Z887" s="80" t="s">
        <v>6490</v>
      </c>
      <c r="AA887" s="175" t="s">
        <v>6514</v>
      </c>
    </row>
    <row r="888" spans="2:27" ht="15.75" customHeight="1" x14ac:dyDescent="0.2">
      <c r="B888" s="68" t="s">
        <v>3537</v>
      </c>
      <c r="C888" s="68">
        <v>690504006</v>
      </c>
      <c r="D888" s="68" t="s">
        <v>2469</v>
      </c>
      <c r="E888" s="68" t="s">
        <v>2484</v>
      </c>
      <c r="F888" s="68" t="s">
        <v>26</v>
      </c>
      <c r="G888" s="68" t="s">
        <v>2485</v>
      </c>
      <c r="H888" s="68" t="s">
        <v>28</v>
      </c>
      <c r="I888" s="68">
        <v>0</v>
      </c>
      <c r="J888" s="68">
        <v>0</v>
      </c>
      <c r="K888" s="68" t="s">
        <v>3538</v>
      </c>
      <c r="L888" s="68" t="s">
        <v>3539</v>
      </c>
      <c r="M888" s="68" t="s">
        <v>544</v>
      </c>
      <c r="N888" s="68" t="s">
        <v>3541</v>
      </c>
      <c r="O888" s="68" t="s">
        <v>3540</v>
      </c>
      <c r="P888" s="68">
        <v>0</v>
      </c>
      <c r="Q888" s="68">
        <v>0</v>
      </c>
      <c r="R888" s="68">
        <v>91001</v>
      </c>
      <c r="S888" s="68" t="s">
        <v>2488</v>
      </c>
      <c r="T888" s="188">
        <v>40884</v>
      </c>
      <c r="U888" s="175">
        <v>7460</v>
      </c>
      <c r="V888" s="186">
        <v>0</v>
      </c>
      <c r="W888" s="186">
        <v>25144849</v>
      </c>
      <c r="X888" s="187">
        <v>44469</v>
      </c>
      <c r="Y888" s="80" t="s">
        <v>6489</v>
      </c>
      <c r="Z888" s="80" t="s">
        <v>6490</v>
      </c>
      <c r="AA888" s="175" t="s">
        <v>6696</v>
      </c>
    </row>
    <row r="889" spans="2:27" ht="15.75" customHeight="1" x14ac:dyDescent="0.2">
      <c r="B889" s="68" t="s">
        <v>7660</v>
      </c>
      <c r="C889" s="68">
        <v>650213203</v>
      </c>
      <c r="D889" s="68" t="s">
        <v>72</v>
      </c>
      <c r="E889" s="68" t="s">
        <v>549</v>
      </c>
      <c r="F889" s="68" t="s">
        <v>7661</v>
      </c>
      <c r="G889" s="68" t="s">
        <v>550</v>
      </c>
      <c r="H889" s="68" t="s">
        <v>7662</v>
      </c>
      <c r="I889" s="68" t="s">
        <v>4890</v>
      </c>
      <c r="J889" s="68" t="s">
        <v>7663</v>
      </c>
      <c r="K889" s="68" t="s">
        <v>4891</v>
      </c>
      <c r="L889" s="68" t="s">
        <v>4892</v>
      </c>
      <c r="M889" s="68" t="s">
        <v>5345</v>
      </c>
      <c r="N889" s="68" t="s">
        <v>551</v>
      </c>
      <c r="O889" s="68" t="s">
        <v>7664</v>
      </c>
      <c r="P889" s="68" t="s">
        <v>7665</v>
      </c>
      <c r="Q889" s="68">
        <v>0</v>
      </c>
      <c r="R889" s="68" t="s">
        <v>368</v>
      </c>
      <c r="S889" s="68" t="s">
        <v>7666</v>
      </c>
      <c r="T889" s="188">
        <v>43174</v>
      </c>
      <c r="U889" s="175">
        <v>7462</v>
      </c>
      <c r="V889" s="186">
        <v>41245032</v>
      </c>
      <c r="W889" s="186">
        <v>372958661</v>
      </c>
      <c r="X889" s="187">
        <v>44469</v>
      </c>
      <c r="Y889" s="80" t="s">
        <v>6489</v>
      </c>
      <c r="Z889" s="80" t="s">
        <v>6490</v>
      </c>
      <c r="AA889" s="175" t="s">
        <v>6522</v>
      </c>
    </row>
    <row r="890" spans="2:27" ht="15.75" customHeight="1" x14ac:dyDescent="0.2">
      <c r="B890" s="68" t="s">
        <v>7660</v>
      </c>
      <c r="C890" s="68">
        <v>650213203</v>
      </c>
      <c r="D890" s="68" t="s">
        <v>72</v>
      </c>
      <c r="E890" s="68" t="s">
        <v>549</v>
      </c>
      <c r="F890" s="68" t="s">
        <v>7661</v>
      </c>
      <c r="G890" s="68" t="s">
        <v>550</v>
      </c>
      <c r="H890" s="68" t="s">
        <v>7662</v>
      </c>
      <c r="I890" s="68" t="s">
        <v>4890</v>
      </c>
      <c r="J890" s="68" t="s">
        <v>7663</v>
      </c>
      <c r="K890" s="68" t="s">
        <v>4891</v>
      </c>
      <c r="L890" s="68" t="s">
        <v>4892</v>
      </c>
      <c r="M890" s="68" t="s">
        <v>5345</v>
      </c>
      <c r="N890" s="68" t="s">
        <v>551</v>
      </c>
      <c r="O890" s="68" t="s">
        <v>7664</v>
      </c>
      <c r="P890" s="68" t="s">
        <v>7665</v>
      </c>
      <c r="Q890" s="68">
        <v>0</v>
      </c>
      <c r="R890" s="68" t="s">
        <v>368</v>
      </c>
      <c r="S890" s="68" t="s">
        <v>7666</v>
      </c>
      <c r="T890" s="188">
        <v>43174</v>
      </c>
      <c r="U890" s="175">
        <v>7462</v>
      </c>
      <c r="V890" s="186">
        <v>30934233</v>
      </c>
      <c r="W890" s="186">
        <v>121170505</v>
      </c>
      <c r="X890" s="187">
        <v>44469</v>
      </c>
      <c r="Y890" s="80" t="s">
        <v>6489</v>
      </c>
      <c r="Z890" s="80" t="s">
        <v>6490</v>
      </c>
      <c r="AA890" s="175" t="s">
        <v>6599</v>
      </c>
    </row>
    <row r="891" spans="2:27" ht="15.75" customHeight="1" x14ac:dyDescent="0.2">
      <c r="B891" s="68" t="s">
        <v>7660</v>
      </c>
      <c r="C891" s="68">
        <v>650213203</v>
      </c>
      <c r="D891" s="68" t="s">
        <v>72</v>
      </c>
      <c r="E891" s="68" t="s">
        <v>549</v>
      </c>
      <c r="F891" s="68" t="s">
        <v>7661</v>
      </c>
      <c r="G891" s="68" t="s">
        <v>550</v>
      </c>
      <c r="H891" s="68" t="s">
        <v>7662</v>
      </c>
      <c r="I891" s="68" t="s">
        <v>4890</v>
      </c>
      <c r="J891" s="68" t="s">
        <v>7663</v>
      </c>
      <c r="K891" s="68" t="s">
        <v>4891</v>
      </c>
      <c r="L891" s="68" t="s">
        <v>4892</v>
      </c>
      <c r="M891" s="68" t="s">
        <v>5345</v>
      </c>
      <c r="N891" s="68" t="s">
        <v>551</v>
      </c>
      <c r="O891" s="68" t="s">
        <v>7664</v>
      </c>
      <c r="P891" s="68" t="s">
        <v>7665</v>
      </c>
      <c r="Q891" s="68">
        <v>0</v>
      </c>
      <c r="R891" s="68" t="s">
        <v>368</v>
      </c>
      <c r="S891" s="68" t="s">
        <v>7666</v>
      </c>
      <c r="T891" s="188">
        <v>43174</v>
      </c>
      <c r="U891" s="175">
        <v>7462</v>
      </c>
      <c r="V891" s="186">
        <v>50186975</v>
      </c>
      <c r="W891" s="186">
        <v>476323549</v>
      </c>
      <c r="X891" s="187">
        <v>44469</v>
      </c>
      <c r="Y891" s="80" t="s">
        <v>6489</v>
      </c>
      <c r="Z891" s="80" t="s">
        <v>6490</v>
      </c>
      <c r="AA891" s="175" t="s">
        <v>6508</v>
      </c>
    </row>
    <row r="892" spans="2:27" ht="15.75" customHeight="1" x14ac:dyDescent="0.2">
      <c r="B892" s="68" t="s">
        <v>7838</v>
      </c>
      <c r="C892" s="68">
        <v>714555006</v>
      </c>
      <c r="D892" s="68" t="s">
        <v>72</v>
      </c>
      <c r="E892" s="68" t="s">
        <v>1044</v>
      </c>
      <c r="F892" s="68" t="s">
        <v>6223</v>
      </c>
      <c r="G892" s="68" t="s">
        <v>1045</v>
      </c>
      <c r="H892" s="68" t="s">
        <v>6224</v>
      </c>
      <c r="I892" s="68" t="s">
        <v>6225</v>
      </c>
      <c r="J892" s="68" t="s">
        <v>6230</v>
      </c>
      <c r="K892" s="68" t="s">
        <v>6231</v>
      </c>
      <c r="L892" s="68" t="s">
        <v>1046</v>
      </c>
      <c r="M892" s="68" t="s">
        <v>47</v>
      </c>
      <c r="N892" s="68" t="s">
        <v>1047</v>
      </c>
      <c r="O892" s="68">
        <v>3604100</v>
      </c>
      <c r="P892" s="68" t="s">
        <v>6226</v>
      </c>
      <c r="Q892" s="68">
        <v>0</v>
      </c>
      <c r="R892" s="68">
        <v>93401</v>
      </c>
      <c r="S892" s="68" t="s">
        <v>6227</v>
      </c>
      <c r="T892" s="188">
        <v>41012</v>
      </c>
      <c r="U892" s="175">
        <v>7463</v>
      </c>
      <c r="V892" s="186">
        <v>0</v>
      </c>
      <c r="W892" s="186">
        <v>78091499</v>
      </c>
      <c r="X892" s="187">
        <v>44469</v>
      </c>
      <c r="Y892" s="80" t="s">
        <v>6489</v>
      </c>
      <c r="Z892" s="80" t="s">
        <v>6490</v>
      </c>
      <c r="AA892" s="175" t="s">
        <v>6555</v>
      </c>
    </row>
    <row r="893" spans="2:27" ht="15.75" customHeight="1" x14ac:dyDescent="0.2">
      <c r="B893" s="68" t="s">
        <v>7990</v>
      </c>
      <c r="C893" s="68">
        <v>650587340</v>
      </c>
      <c r="D893" s="68" t="s">
        <v>1363</v>
      </c>
      <c r="E893" s="68" t="s">
        <v>1569</v>
      </c>
      <c r="F893" s="68" t="s">
        <v>7991</v>
      </c>
      <c r="G893" s="68" t="s">
        <v>1570</v>
      </c>
      <c r="H893" s="68" t="s">
        <v>7992</v>
      </c>
      <c r="I893" s="68" t="s">
        <v>1571</v>
      </c>
      <c r="J893" s="68" t="s">
        <v>6364</v>
      </c>
      <c r="K893" s="68" t="s">
        <v>1572</v>
      </c>
      <c r="L893" s="68" t="s">
        <v>7993</v>
      </c>
      <c r="M893" s="68" t="s">
        <v>48</v>
      </c>
      <c r="N893" s="68" t="s">
        <v>1239</v>
      </c>
      <c r="O893" s="68">
        <v>0</v>
      </c>
      <c r="P893" s="68" t="s">
        <v>1573</v>
      </c>
      <c r="Q893" s="68">
        <v>0</v>
      </c>
      <c r="R893" s="68">
        <v>93401</v>
      </c>
      <c r="S893" s="68" t="s">
        <v>7994</v>
      </c>
      <c r="T893" s="188">
        <v>41340</v>
      </c>
      <c r="U893" s="175">
        <v>7473</v>
      </c>
      <c r="V893" s="186">
        <v>6973235</v>
      </c>
      <c r="W893" s="186">
        <v>78762250</v>
      </c>
      <c r="X893" s="187">
        <v>44469</v>
      </c>
      <c r="Y893" s="80" t="s">
        <v>6489</v>
      </c>
      <c r="Z893" s="80" t="s">
        <v>6490</v>
      </c>
      <c r="AA893" s="175" t="s">
        <v>6618</v>
      </c>
    </row>
    <row r="894" spans="2:27" ht="15.75" customHeight="1" x14ac:dyDescent="0.2">
      <c r="B894" s="68" t="s">
        <v>7990</v>
      </c>
      <c r="C894" s="68">
        <v>650587340</v>
      </c>
      <c r="D894" s="68" t="s">
        <v>1363</v>
      </c>
      <c r="E894" s="68" t="s">
        <v>1569</v>
      </c>
      <c r="F894" s="68" t="s">
        <v>7991</v>
      </c>
      <c r="G894" s="68" t="s">
        <v>1570</v>
      </c>
      <c r="H894" s="68" t="s">
        <v>7992</v>
      </c>
      <c r="I894" s="68" t="s">
        <v>1571</v>
      </c>
      <c r="J894" s="68" t="s">
        <v>6364</v>
      </c>
      <c r="K894" s="68" t="s">
        <v>1572</v>
      </c>
      <c r="L894" s="68" t="s">
        <v>7993</v>
      </c>
      <c r="M894" s="68" t="s">
        <v>48</v>
      </c>
      <c r="N894" s="68" t="s">
        <v>1239</v>
      </c>
      <c r="O894" s="68">
        <v>0</v>
      </c>
      <c r="P894" s="68" t="s">
        <v>1573</v>
      </c>
      <c r="Q894" s="68">
        <v>0</v>
      </c>
      <c r="R894" s="68">
        <v>93401</v>
      </c>
      <c r="S894" s="68" t="s">
        <v>7994</v>
      </c>
      <c r="T894" s="188">
        <v>41340</v>
      </c>
      <c r="U894" s="175">
        <v>7473</v>
      </c>
      <c r="V894" s="186">
        <v>14026196</v>
      </c>
      <c r="W894" s="186">
        <v>117202859</v>
      </c>
      <c r="X894" s="187">
        <v>44469</v>
      </c>
      <c r="Y894" s="80" t="s">
        <v>6489</v>
      </c>
      <c r="Z894" s="80" t="s">
        <v>6490</v>
      </c>
      <c r="AA894" s="175" t="s">
        <v>6515</v>
      </c>
    </row>
    <row r="895" spans="2:27" ht="15.75" customHeight="1" x14ac:dyDescent="0.2">
      <c r="B895" s="68" t="s">
        <v>7990</v>
      </c>
      <c r="C895" s="68">
        <v>650587340</v>
      </c>
      <c r="D895" s="68" t="s">
        <v>1363</v>
      </c>
      <c r="E895" s="68" t="s">
        <v>1569</v>
      </c>
      <c r="F895" s="68" t="s">
        <v>7991</v>
      </c>
      <c r="G895" s="68" t="s">
        <v>1570</v>
      </c>
      <c r="H895" s="68" t="s">
        <v>7992</v>
      </c>
      <c r="I895" s="68" t="s">
        <v>1571</v>
      </c>
      <c r="J895" s="68" t="s">
        <v>6364</v>
      </c>
      <c r="K895" s="68" t="s">
        <v>1572</v>
      </c>
      <c r="L895" s="68" t="s">
        <v>7993</v>
      </c>
      <c r="M895" s="68" t="s">
        <v>48</v>
      </c>
      <c r="N895" s="68" t="s">
        <v>1239</v>
      </c>
      <c r="O895" s="68">
        <v>0</v>
      </c>
      <c r="P895" s="68" t="s">
        <v>1573</v>
      </c>
      <c r="Q895" s="68">
        <v>0</v>
      </c>
      <c r="R895" s="68">
        <v>93401</v>
      </c>
      <c r="S895" s="68" t="s">
        <v>7994</v>
      </c>
      <c r="T895" s="188">
        <v>41340</v>
      </c>
      <c r="U895" s="175">
        <v>7473</v>
      </c>
      <c r="V895" s="186">
        <v>11337376</v>
      </c>
      <c r="W895" s="186">
        <v>44659264</v>
      </c>
      <c r="X895" s="187">
        <v>44469</v>
      </c>
      <c r="Y895" s="80" t="s">
        <v>6489</v>
      </c>
      <c r="Z895" s="80" t="s">
        <v>6490</v>
      </c>
      <c r="AA895" s="175" t="s">
        <v>211</v>
      </c>
    </row>
    <row r="896" spans="2:27" ht="15.75" customHeight="1" x14ac:dyDescent="0.2">
      <c r="B896" s="68" t="s">
        <v>7990</v>
      </c>
      <c r="C896" s="68">
        <v>650587340</v>
      </c>
      <c r="D896" s="68" t="s">
        <v>1363</v>
      </c>
      <c r="E896" s="68" t="s">
        <v>1569</v>
      </c>
      <c r="F896" s="68" t="s">
        <v>7991</v>
      </c>
      <c r="G896" s="68" t="s">
        <v>1570</v>
      </c>
      <c r="H896" s="68" t="s">
        <v>7992</v>
      </c>
      <c r="I896" s="68" t="s">
        <v>1571</v>
      </c>
      <c r="J896" s="68" t="s">
        <v>6364</v>
      </c>
      <c r="K896" s="68" t="s">
        <v>1572</v>
      </c>
      <c r="L896" s="68" t="s">
        <v>7993</v>
      </c>
      <c r="M896" s="68" t="s">
        <v>48</v>
      </c>
      <c r="N896" s="68" t="s">
        <v>1239</v>
      </c>
      <c r="O896" s="68">
        <v>0</v>
      </c>
      <c r="P896" s="68" t="s">
        <v>1573</v>
      </c>
      <c r="Q896" s="68">
        <v>0</v>
      </c>
      <c r="R896" s="68">
        <v>93401</v>
      </c>
      <c r="S896" s="68" t="s">
        <v>7994</v>
      </c>
      <c r="T896" s="188">
        <v>41340</v>
      </c>
      <c r="U896" s="175">
        <v>7473</v>
      </c>
      <c r="V896" s="186">
        <v>19256942</v>
      </c>
      <c r="W896" s="186">
        <v>194313831</v>
      </c>
      <c r="X896" s="187">
        <v>44469</v>
      </c>
      <c r="Y896" s="80" t="s">
        <v>6489</v>
      </c>
      <c r="Z896" s="80" t="s">
        <v>6490</v>
      </c>
      <c r="AA896" s="175" t="s">
        <v>6509</v>
      </c>
    </row>
    <row r="897" spans="2:27" ht="15.75" customHeight="1" x14ac:dyDescent="0.2">
      <c r="B897" s="68" t="s">
        <v>7990</v>
      </c>
      <c r="C897" s="68">
        <v>650587340</v>
      </c>
      <c r="D897" s="68" t="s">
        <v>1363</v>
      </c>
      <c r="E897" s="68" t="s">
        <v>1569</v>
      </c>
      <c r="F897" s="68" t="s">
        <v>7991</v>
      </c>
      <c r="G897" s="68" t="s">
        <v>1570</v>
      </c>
      <c r="H897" s="68" t="s">
        <v>7992</v>
      </c>
      <c r="I897" s="68" t="s">
        <v>1571</v>
      </c>
      <c r="J897" s="68" t="s">
        <v>6364</v>
      </c>
      <c r="K897" s="68" t="s">
        <v>1572</v>
      </c>
      <c r="L897" s="68" t="s">
        <v>7993</v>
      </c>
      <c r="M897" s="68" t="s">
        <v>48</v>
      </c>
      <c r="N897" s="68" t="s">
        <v>1239</v>
      </c>
      <c r="O897" s="68">
        <v>0</v>
      </c>
      <c r="P897" s="68" t="s">
        <v>1573</v>
      </c>
      <c r="Q897" s="68">
        <v>0</v>
      </c>
      <c r="R897" s="68">
        <v>93401</v>
      </c>
      <c r="S897" s="68" t="s">
        <v>7994</v>
      </c>
      <c r="T897" s="188">
        <v>41340</v>
      </c>
      <c r="U897" s="175">
        <v>7473</v>
      </c>
      <c r="V897" s="186">
        <v>2826581</v>
      </c>
      <c r="W897" s="186">
        <v>22926706</v>
      </c>
      <c r="X897" s="187">
        <v>44469</v>
      </c>
      <c r="Y897" s="80" t="s">
        <v>6489</v>
      </c>
      <c r="Z897" s="80" t="s">
        <v>6490</v>
      </c>
      <c r="AA897" s="175" t="s">
        <v>6697</v>
      </c>
    </row>
    <row r="898" spans="2:27" ht="15.75" customHeight="1" x14ac:dyDescent="0.2">
      <c r="B898" s="68" t="s">
        <v>7990</v>
      </c>
      <c r="C898" s="68">
        <v>650587340</v>
      </c>
      <c r="D898" s="68" t="s">
        <v>1363</v>
      </c>
      <c r="E898" s="68" t="s">
        <v>1569</v>
      </c>
      <c r="F898" s="68" t="s">
        <v>7991</v>
      </c>
      <c r="G898" s="68" t="s">
        <v>1570</v>
      </c>
      <c r="H898" s="68" t="s">
        <v>7992</v>
      </c>
      <c r="I898" s="68" t="s">
        <v>1571</v>
      </c>
      <c r="J898" s="68" t="s">
        <v>6364</v>
      </c>
      <c r="K898" s="68" t="s">
        <v>1572</v>
      </c>
      <c r="L898" s="68" t="s">
        <v>7993</v>
      </c>
      <c r="M898" s="68" t="s">
        <v>48</v>
      </c>
      <c r="N898" s="68" t="s">
        <v>1239</v>
      </c>
      <c r="O898" s="68">
        <v>0</v>
      </c>
      <c r="P898" s="68" t="s">
        <v>1573</v>
      </c>
      <c r="Q898" s="68">
        <v>0</v>
      </c>
      <c r="R898" s="68">
        <v>93401</v>
      </c>
      <c r="S898" s="68" t="s">
        <v>7994</v>
      </c>
      <c r="T898" s="188">
        <v>41340</v>
      </c>
      <c r="U898" s="175">
        <v>7473</v>
      </c>
      <c r="V898" s="186">
        <v>17181177</v>
      </c>
      <c r="W898" s="186">
        <v>152802761</v>
      </c>
      <c r="X898" s="187">
        <v>44469</v>
      </c>
      <c r="Y898" s="80" t="s">
        <v>6489</v>
      </c>
      <c r="Z898" s="80" t="s">
        <v>6490</v>
      </c>
      <c r="AA898" s="175" t="s">
        <v>6501</v>
      </c>
    </row>
    <row r="899" spans="2:27" ht="15.75" customHeight="1" x14ac:dyDescent="0.2">
      <c r="B899" s="68" t="s">
        <v>7990</v>
      </c>
      <c r="C899" s="68">
        <v>650587340</v>
      </c>
      <c r="D899" s="68" t="s">
        <v>1363</v>
      </c>
      <c r="E899" s="68" t="s">
        <v>1569</v>
      </c>
      <c r="F899" s="68" t="s">
        <v>7991</v>
      </c>
      <c r="G899" s="68" t="s">
        <v>1570</v>
      </c>
      <c r="H899" s="68" t="s">
        <v>7992</v>
      </c>
      <c r="I899" s="68" t="s">
        <v>1571</v>
      </c>
      <c r="J899" s="68" t="s">
        <v>6364</v>
      </c>
      <c r="K899" s="68" t="s">
        <v>1572</v>
      </c>
      <c r="L899" s="68" t="s">
        <v>7993</v>
      </c>
      <c r="M899" s="68" t="s">
        <v>48</v>
      </c>
      <c r="N899" s="68" t="s">
        <v>1239</v>
      </c>
      <c r="O899" s="68">
        <v>0</v>
      </c>
      <c r="P899" s="68" t="s">
        <v>1573</v>
      </c>
      <c r="Q899" s="68">
        <v>0</v>
      </c>
      <c r="R899" s="68">
        <v>93401</v>
      </c>
      <c r="S899" s="68" t="s">
        <v>7994</v>
      </c>
      <c r="T899" s="188">
        <v>41340</v>
      </c>
      <c r="U899" s="175">
        <v>7473</v>
      </c>
      <c r="V899" s="186">
        <v>22164296</v>
      </c>
      <c r="W899" s="186">
        <v>213977177</v>
      </c>
      <c r="X899" s="187">
        <v>44469</v>
      </c>
      <c r="Y899" s="80" t="s">
        <v>6489</v>
      </c>
      <c r="Z899" s="80" t="s">
        <v>6490</v>
      </c>
      <c r="AA899" s="175" t="s">
        <v>171</v>
      </c>
    </row>
    <row r="900" spans="2:27" ht="15.75" customHeight="1" x14ac:dyDescent="0.2">
      <c r="B900" s="68" t="s">
        <v>7990</v>
      </c>
      <c r="C900" s="68">
        <v>650587340</v>
      </c>
      <c r="D900" s="68" t="s">
        <v>1363</v>
      </c>
      <c r="E900" s="68" t="s">
        <v>1569</v>
      </c>
      <c r="F900" s="68" t="s">
        <v>7991</v>
      </c>
      <c r="G900" s="68" t="s">
        <v>1570</v>
      </c>
      <c r="H900" s="68" t="s">
        <v>7992</v>
      </c>
      <c r="I900" s="68" t="s">
        <v>1571</v>
      </c>
      <c r="J900" s="68" t="s">
        <v>6364</v>
      </c>
      <c r="K900" s="68" t="s">
        <v>1572</v>
      </c>
      <c r="L900" s="68" t="s">
        <v>7993</v>
      </c>
      <c r="M900" s="68" t="s">
        <v>48</v>
      </c>
      <c r="N900" s="68" t="s">
        <v>1239</v>
      </c>
      <c r="O900" s="68">
        <v>0</v>
      </c>
      <c r="P900" s="68" t="s">
        <v>1573</v>
      </c>
      <c r="Q900" s="68">
        <v>0</v>
      </c>
      <c r="R900" s="68">
        <v>93401</v>
      </c>
      <c r="S900" s="68" t="s">
        <v>7994</v>
      </c>
      <c r="T900" s="188">
        <v>41340</v>
      </c>
      <c r="U900" s="175">
        <v>7473</v>
      </c>
      <c r="V900" s="186">
        <v>0</v>
      </c>
      <c r="W900" s="186">
        <v>79395372</v>
      </c>
      <c r="X900" s="187">
        <v>44469</v>
      </c>
      <c r="Y900" s="80" t="s">
        <v>6489</v>
      </c>
      <c r="Z900" s="80" t="s">
        <v>6490</v>
      </c>
      <c r="AA900" s="175" t="s">
        <v>6548</v>
      </c>
    </row>
    <row r="901" spans="2:27" ht="15.75" customHeight="1" x14ac:dyDescent="0.2">
      <c r="B901" s="68" t="s">
        <v>7990</v>
      </c>
      <c r="C901" s="68">
        <v>650587340</v>
      </c>
      <c r="D901" s="68" t="s">
        <v>1363</v>
      </c>
      <c r="E901" s="68" t="s">
        <v>1569</v>
      </c>
      <c r="F901" s="68" t="s">
        <v>7991</v>
      </c>
      <c r="G901" s="68" t="s">
        <v>1570</v>
      </c>
      <c r="H901" s="68" t="s">
        <v>7992</v>
      </c>
      <c r="I901" s="68" t="s">
        <v>1571</v>
      </c>
      <c r="J901" s="68" t="s">
        <v>6364</v>
      </c>
      <c r="K901" s="68" t="s">
        <v>1572</v>
      </c>
      <c r="L901" s="68" t="s">
        <v>7993</v>
      </c>
      <c r="M901" s="68" t="s">
        <v>48</v>
      </c>
      <c r="N901" s="68" t="s">
        <v>1239</v>
      </c>
      <c r="O901" s="68">
        <v>0</v>
      </c>
      <c r="P901" s="68" t="s">
        <v>1573</v>
      </c>
      <c r="Q901" s="68">
        <v>0</v>
      </c>
      <c r="R901" s="68">
        <v>93401</v>
      </c>
      <c r="S901" s="68" t="s">
        <v>7994</v>
      </c>
      <c r="T901" s="188">
        <v>41340</v>
      </c>
      <c r="U901" s="175">
        <v>7473</v>
      </c>
      <c r="V901" s="186">
        <v>5159070</v>
      </c>
      <c r="W901" s="186">
        <v>20459398</v>
      </c>
      <c r="X901" s="187">
        <v>44469</v>
      </c>
      <c r="Y901" s="80" t="s">
        <v>6489</v>
      </c>
      <c r="Z901" s="80" t="s">
        <v>6490</v>
      </c>
      <c r="AA901" s="175" t="s">
        <v>6655</v>
      </c>
    </row>
    <row r="902" spans="2:27" ht="15.75" customHeight="1" x14ac:dyDescent="0.2">
      <c r="B902" s="68" t="s">
        <v>7990</v>
      </c>
      <c r="C902" s="68">
        <v>650587340</v>
      </c>
      <c r="D902" s="68" t="s">
        <v>1363</v>
      </c>
      <c r="E902" s="68" t="s">
        <v>1569</v>
      </c>
      <c r="F902" s="68" t="s">
        <v>7991</v>
      </c>
      <c r="G902" s="68" t="s">
        <v>1570</v>
      </c>
      <c r="H902" s="68" t="s">
        <v>7992</v>
      </c>
      <c r="I902" s="68" t="s">
        <v>1571</v>
      </c>
      <c r="J902" s="68" t="s">
        <v>6364</v>
      </c>
      <c r="K902" s="68" t="s">
        <v>1572</v>
      </c>
      <c r="L902" s="68" t="s">
        <v>7993</v>
      </c>
      <c r="M902" s="68" t="s">
        <v>48</v>
      </c>
      <c r="N902" s="68" t="s">
        <v>1239</v>
      </c>
      <c r="O902" s="68">
        <v>0</v>
      </c>
      <c r="P902" s="68" t="s">
        <v>1573</v>
      </c>
      <c r="Q902" s="68">
        <v>0</v>
      </c>
      <c r="R902" s="68">
        <v>93401</v>
      </c>
      <c r="S902" s="68" t="s">
        <v>7994</v>
      </c>
      <c r="T902" s="188">
        <v>41340</v>
      </c>
      <c r="U902" s="175">
        <v>7473</v>
      </c>
      <c r="V902" s="186">
        <v>14657654</v>
      </c>
      <c r="W902" s="186">
        <v>193037571</v>
      </c>
      <c r="X902" s="187">
        <v>44469</v>
      </c>
      <c r="Y902" s="80" t="s">
        <v>6489</v>
      </c>
      <c r="Z902" s="80" t="s">
        <v>6490</v>
      </c>
      <c r="AA902" s="175" t="s">
        <v>6535</v>
      </c>
    </row>
    <row r="903" spans="2:27" ht="15.75" customHeight="1" x14ac:dyDescent="0.2">
      <c r="B903" s="68" t="s">
        <v>7990</v>
      </c>
      <c r="C903" s="68">
        <v>650587340</v>
      </c>
      <c r="D903" s="68" t="s">
        <v>1363</v>
      </c>
      <c r="E903" s="68" t="s">
        <v>1569</v>
      </c>
      <c r="F903" s="68" t="s">
        <v>7991</v>
      </c>
      <c r="G903" s="68" t="s">
        <v>1570</v>
      </c>
      <c r="H903" s="68" t="s">
        <v>7992</v>
      </c>
      <c r="I903" s="68" t="s">
        <v>1571</v>
      </c>
      <c r="J903" s="68" t="s">
        <v>6364</v>
      </c>
      <c r="K903" s="68" t="s">
        <v>1572</v>
      </c>
      <c r="L903" s="68" t="s">
        <v>7993</v>
      </c>
      <c r="M903" s="68" t="s">
        <v>48</v>
      </c>
      <c r="N903" s="68" t="s">
        <v>1239</v>
      </c>
      <c r="O903" s="68">
        <v>0</v>
      </c>
      <c r="P903" s="68" t="s">
        <v>1573</v>
      </c>
      <c r="Q903" s="68">
        <v>0</v>
      </c>
      <c r="R903" s="68">
        <v>93401</v>
      </c>
      <c r="S903" s="68" t="s">
        <v>7994</v>
      </c>
      <c r="T903" s="188">
        <v>41340</v>
      </c>
      <c r="U903" s="175">
        <v>7473</v>
      </c>
      <c r="V903" s="186">
        <v>16353864</v>
      </c>
      <c r="W903" s="186">
        <v>93100650</v>
      </c>
      <c r="X903" s="187">
        <v>44469</v>
      </c>
      <c r="Y903" s="80" t="s">
        <v>6489</v>
      </c>
      <c r="Z903" s="80" t="s">
        <v>6490</v>
      </c>
      <c r="AA903" s="175" t="s">
        <v>6538</v>
      </c>
    </row>
    <row r="904" spans="2:27" ht="15.75" customHeight="1" x14ac:dyDescent="0.2">
      <c r="B904" s="68" t="s">
        <v>7990</v>
      </c>
      <c r="C904" s="68">
        <v>650587340</v>
      </c>
      <c r="D904" s="68" t="s">
        <v>1363</v>
      </c>
      <c r="E904" s="68" t="s">
        <v>1569</v>
      </c>
      <c r="F904" s="68" t="s">
        <v>7991</v>
      </c>
      <c r="G904" s="68" t="s">
        <v>1570</v>
      </c>
      <c r="H904" s="68" t="s">
        <v>7992</v>
      </c>
      <c r="I904" s="68" t="s">
        <v>1571</v>
      </c>
      <c r="J904" s="68" t="s">
        <v>6364</v>
      </c>
      <c r="K904" s="68" t="s">
        <v>1572</v>
      </c>
      <c r="L904" s="68" t="s">
        <v>7993</v>
      </c>
      <c r="M904" s="68" t="s">
        <v>48</v>
      </c>
      <c r="N904" s="68" t="s">
        <v>1239</v>
      </c>
      <c r="O904" s="68">
        <v>0</v>
      </c>
      <c r="P904" s="68" t="s">
        <v>1573</v>
      </c>
      <c r="Q904" s="68">
        <v>0</v>
      </c>
      <c r="R904" s="68">
        <v>93401</v>
      </c>
      <c r="S904" s="68" t="s">
        <v>7994</v>
      </c>
      <c r="T904" s="188">
        <v>41340</v>
      </c>
      <c r="U904" s="175">
        <v>7473</v>
      </c>
      <c r="V904" s="186">
        <v>6413280</v>
      </c>
      <c r="W904" s="186">
        <v>57719520</v>
      </c>
      <c r="X904" s="187">
        <v>44469</v>
      </c>
      <c r="Y904" s="80" t="s">
        <v>6489</v>
      </c>
      <c r="Z904" s="80" t="s">
        <v>6490</v>
      </c>
      <c r="AA904" s="175" t="s">
        <v>6508</v>
      </c>
    </row>
    <row r="905" spans="2:27" ht="15.75" customHeight="1" x14ac:dyDescent="0.2">
      <c r="B905" s="68" t="s">
        <v>7990</v>
      </c>
      <c r="C905" s="68">
        <v>650587340</v>
      </c>
      <c r="D905" s="68" t="s">
        <v>1363</v>
      </c>
      <c r="E905" s="68" t="s">
        <v>1569</v>
      </c>
      <c r="F905" s="68" t="s">
        <v>7991</v>
      </c>
      <c r="G905" s="68" t="s">
        <v>1570</v>
      </c>
      <c r="H905" s="68" t="s">
        <v>7992</v>
      </c>
      <c r="I905" s="68" t="s">
        <v>1571</v>
      </c>
      <c r="J905" s="68" t="s">
        <v>6364</v>
      </c>
      <c r="K905" s="68" t="s">
        <v>1572</v>
      </c>
      <c r="L905" s="68" t="s">
        <v>7993</v>
      </c>
      <c r="M905" s="68" t="s">
        <v>48</v>
      </c>
      <c r="N905" s="68" t="s">
        <v>1239</v>
      </c>
      <c r="O905" s="68">
        <v>0</v>
      </c>
      <c r="P905" s="68" t="s">
        <v>1573</v>
      </c>
      <c r="Q905" s="68">
        <v>0</v>
      </c>
      <c r="R905" s="68">
        <v>93401</v>
      </c>
      <c r="S905" s="68" t="s">
        <v>7994</v>
      </c>
      <c r="T905" s="188">
        <v>41340</v>
      </c>
      <c r="U905" s="175">
        <v>7473</v>
      </c>
      <c r="V905" s="186">
        <v>20241551</v>
      </c>
      <c r="W905" s="186">
        <v>199709177</v>
      </c>
      <c r="X905" s="187">
        <v>44469</v>
      </c>
      <c r="Y905" s="80" t="s">
        <v>6489</v>
      </c>
      <c r="Z905" s="80" t="s">
        <v>6490</v>
      </c>
      <c r="AA905" s="175" t="s">
        <v>181</v>
      </c>
    </row>
    <row r="906" spans="2:27" ht="15.75" customHeight="1" x14ac:dyDescent="0.2">
      <c r="B906" s="68" t="s">
        <v>3432</v>
      </c>
      <c r="C906" s="68">
        <v>690701006</v>
      </c>
      <c r="D906" s="68" t="s">
        <v>2469</v>
      </c>
      <c r="E906" s="68" t="s">
        <v>2484</v>
      </c>
      <c r="F906" s="68" t="s">
        <v>26</v>
      </c>
      <c r="G906" s="68" t="s">
        <v>2485</v>
      </c>
      <c r="H906" s="68" t="s">
        <v>28</v>
      </c>
      <c r="I906" s="68">
        <v>0</v>
      </c>
      <c r="J906" s="68">
        <v>0</v>
      </c>
      <c r="K906" s="68" t="s">
        <v>8534</v>
      </c>
      <c r="L906" s="68" t="s">
        <v>3433</v>
      </c>
      <c r="M906" s="68" t="s">
        <v>47</v>
      </c>
      <c r="N906" s="68" t="s">
        <v>630</v>
      </c>
      <c r="O906" s="68" t="s">
        <v>8535</v>
      </c>
      <c r="P906" s="68" t="s">
        <v>8536</v>
      </c>
      <c r="Q906" s="68">
        <v>0</v>
      </c>
      <c r="R906" s="68">
        <v>91001</v>
      </c>
      <c r="S906" s="68" t="s">
        <v>2500</v>
      </c>
      <c r="T906" s="188">
        <v>41361</v>
      </c>
      <c r="U906" s="175">
        <v>7475</v>
      </c>
      <c r="V906" s="186">
        <v>5723680</v>
      </c>
      <c r="W906" s="186">
        <v>45955440</v>
      </c>
      <c r="X906" s="187">
        <v>44469</v>
      </c>
      <c r="Y906" s="80" t="s">
        <v>6489</v>
      </c>
      <c r="Z906" s="80" t="s">
        <v>6490</v>
      </c>
      <c r="AA906" s="175" t="s">
        <v>5595</v>
      </c>
    </row>
    <row r="907" spans="2:27" ht="15.75" customHeight="1" x14ac:dyDescent="0.2">
      <c r="B907" s="68" t="s">
        <v>2680</v>
      </c>
      <c r="C907" s="68">
        <v>690411008</v>
      </c>
      <c r="D907" s="68" t="s">
        <v>2469</v>
      </c>
      <c r="E907" s="68" t="s">
        <v>2484</v>
      </c>
      <c r="F907" s="68" t="s">
        <v>26</v>
      </c>
      <c r="G907" s="68" t="s">
        <v>2485</v>
      </c>
      <c r="H907" s="68" t="s">
        <v>28</v>
      </c>
      <c r="I907" s="68">
        <v>0</v>
      </c>
      <c r="J907" s="68">
        <v>0</v>
      </c>
      <c r="K907" s="68" t="s">
        <v>8347</v>
      </c>
      <c r="L907" s="68" t="s">
        <v>2682</v>
      </c>
      <c r="M907" s="68" t="s">
        <v>5343</v>
      </c>
      <c r="N907" s="68" t="s">
        <v>2684</v>
      </c>
      <c r="O907" s="68" t="s">
        <v>2683</v>
      </c>
      <c r="P907" s="68">
        <v>0</v>
      </c>
      <c r="Q907" s="68">
        <v>0</v>
      </c>
      <c r="R907" s="68">
        <v>91001</v>
      </c>
      <c r="S907" s="68" t="s">
        <v>2500</v>
      </c>
      <c r="T907" s="188">
        <v>41394</v>
      </c>
      <c r="U907" s="175">
        <v>7476</v>
      </c>
      <c r="V907" s="186">
        <v>10561844</v>
      </c>
      <c r="W907" s="186">
        <v>62316378</v>
      </c>
      <c r="X907" s="187">
        <v>44469</v>
      </c>
      <c r="Y907" s="80" t="s">
        <v>6489</v>
      </c>
      <c r="Z907" s="80" t="s">
        <v>6490</v>
      </c>
      <c r="AA907" s="175" t="s">
        <v>6610</v>
      </c>
    </row>
    <row r="908" spans="2:27" ht="15.75" customHeight="1" x14ac:dyDescent="0.2">
      <c r="B908" s="68" t="s">
        <v>8218</v>
      </c>
      <c r="C908" s="68">
        <v>650450957</v>
      </c>
      <c r="D908" s="68" t="s">
        <v>2245</v>
      </c>
      <c r="E908" s="68" t="s">
        <v>2246</v>
      </c>
      <c r="F908" s="68" t="s">
        <v>8219</v>
      </c>
      <c r="G908" s="68" t="s">
        <v>2247</v>
      </c>
      <c r="H908" s="68" t="s">
        <v>6794</v>
      </c>
      <c r="I908" s="68" t="s">
        <v>2248</v>
      </c>
      <c r="J908" s="68" t="s">
        <v>6795</v>
      </c>
      <c r="K908" s="68" t="s">
        <v>6372</v>
      </c>
      <c r="L908" s="68" t="s">
        <v>8220</v>
      </c>
      <c r="M908" s="68" t="s">
        <v>47</v>
      </c>
      <c r="N908" s="68" t="s">
        <v>2110</v>
      </c>
      <c r="O908" s="68" t="s">
        <v>8221</v>
      </c>
      <c r="P908" s="68" t="s">
        <v>5433</v>
      </c>
      <c r="Q908" s="68">
        <v>0</v>
      </c>
      <c r="R908" s="68" t="s">
        <v>368</v>
      </c>
      <c r="S908" s="68" t="s">
        <v>8222</v>
      </c>
      <c r="T908" s="188">
        <v>41411</v>
      </c>
      <c r="U908" s="175">
        <v>7478</v>
      </c>
      <c r="V908" s="186">
        <v>9422177</v>
      </c>
      <c r="W908" s="186">
        <v>85501414</v>
      </c>
      <c r="X908" s="187">
        <v>44469</v>
      </c>
      <c r="Y908" s="80" t="s">
        <v>6489</v>
      </c>
      <c r="Z908" s="80" t="s">
        <v>6490</v>
      </c>
      <c r="AA908" s="175" t="s">
        <v>70</v>
      </c>
    </row>
    <row r="909" spans="2:27" ht="15.75" customHeight="1" x14ac:dyDescent="0.2">
      <c r="B909" s="68" t="s">
        <v>2730</v>
      </c>
      <c r="C909" s="68">
        <v>691602001</v>
      </c>
      <c r="D909" s="68" t="s">
        <v>2469</v>
      </c>
      <c r="E909" s="68" t="s">
        <v>2484</v>
      </c>
      <c r="F909" s="68" t="s">
        <v>26</v>
      </c>
      <c r="G909" s="68" t="s">
        <v>2485</v>
      </c>
      <c r="H909" s="68" t="s">
        <v>28</v>
      </c>
      <c r="I909" s="68">
        <v>0</v>
      </c>
      <c r="J909" s="68">
        <v>0</v>
      </c>
      <c r="K909" s="68" t="s">
        <v>8362</v>
      </c>
      <c r="L909" s="68" t="s">
        <v>2731</v>
      </c>
      <c r="M909" s="68" t="s">
        <v>309</v>
      </c>
      <c r="N909" s="68" t="s">
        <v>2733</v>
      </c>
      <c r="O909" s="68" t="s">
        <v>2732</v>
      </c>
      <c r="P909" s="68" t="s">
        <v>5471</v>
      </c>
      <c r="Q909" s="68">
        <v>0</v>
      </c>
      <c r="R909" s="68">
        <v>91001</v>
      </c>
      <c r="S909" s="68" t="s">
        <v>2488</v>
      </c>
      <c r="T909" s="188">
        <v>41443</v>
      </c>
      <c r="U909" s="175">
        <v>7480</v>
      </c>
      <c r="V909" s="186">
        <v>4078121</v>
      </c>
      <c r="W909" s="186">
        <v>32743249</v>
      </c>
      <c r="X909" s="187">
        <v>44469</v>
      </c>
      <c r="Y909" s="80" t="s">
        <v>6489</v>
      </c>
      <c r="Z909" s="80" t="s">
        <v>6490</v>
      </c>
      <c r="AA909" s="175" t="s">
        <v>6511</v>
      </c>
    </row>
    <row r="910" spans="2:27" ht="15.75" customHeight="1" x14ac:dyDescent="0.2">
      <c r="B910" s="68" t="s">
        <v>8737</v>
      </c>
      <c r="C910" s="68">
        <v>650699602</v>
      </c>
      <c r="D910" s="68" t="s">
        <v>72</v>
      </c>
      <c r="E910" s="68" t="s">
        <v>4612</v>
      </c>
      <c r="F910" s="68" t="s">
        <v>6314</v>
      </c>
      <c r="G910" s="68" t="s">
        <v>4613</v>
      </c>
      <c r="H910" s="68" t="s">
        <v>5606</v>
      </c>
      <c r="I910" s="68" t="s">
        <v>950</v>
      </c>
      <c r="J910" s="68" t="s">
        <v>5608</v>
      </c>
      <c r="K910" s="68" t="s">
        <v>5607</v>
      </c>
      <c r="L910" s="68" t="s">
        <v>4615</v>
      </c>
      <c r="M910" s="68" t="s">
        <v>47</v>
      </c>
      <c r="N910" s="68" t="s">
        <v>1394</v>
      </c>
      <c r="O910" s="68" t="s">
        <v>4616</v>
      </c>
      <c r="P910" s="68" t="s">
        <v>4614</v>
      </c>
      <c r="Q910" s="68">
        <v>0</v>
      </c>
      <c r="R910" s="68" t="s">
        <v>368</v>
      </c>
      <c r="S910" s="68" t="s">
        <v>6313</v>
      </c>
      <c r="T910" s="188">
        <v>41463</v>
      </c>
      <c r="U910" s="175">
        <v>7481</v>
      </c>
      <c r="V910" s="186">
        <v>13361000</v>
      </c>
      <c r="W910" s="186">
        <v>44625740</v>
      </c>
      <c r="X910" s="187">
        <v>44469</v>
      </c>
      <c r="Y910" s="80" t="s">
        <v>6489</v>
      </c>
      <c r="Z910" s="80" t="s">
        <v>6490</v>
      </c>
      <c r="AA910" s="175" t="s">
        <v>6512</v>
      </c>
    </row>
    <row r="911" spans="2:27" ht="15.75" customHeight="1" x14ac:dyDescent="0.2">
      <c r="B911" s="68" t="s">
        <v>8737</v>
      </c>
      <c r="C911" s="68">
        <v>650699602</v>
      </c>
      <c r="D911" s="68" t="s">
        <v>72</v>
      </c>
      <c r="E911" s="68" t="s">
        <v>4612</v>
      </c>
      <c r="F911" s="68" t="s">
        <v>6314</v>
      </c>
      <c r="G911" s="68" t="s">
        <v>4613</v>
      </c>
      <c r="H911" s="68" t="s">
        <v>5606</v>
      </c>
      <c r="I911" s="68" t="s">
        <v>950</v>
      </c>
      <c r="J911" s="68" t="s">
        <v>5608</v>
      </c>
      <c r="K911" s="68" t="s">
        <v>5607</v>
      </c>
      <c r="L911" s="68" t="s">
        <v>4615</v>
      </c>
      <c r="M911" s="68" t="s">
        <v>47</v>
      </c>
      <c r="N911" s="68" t="s">
        <v>1394</v>
      </c>
      <c r="O911" s="68" t="s">
        <v>4616</v>
      </c>
      <c r="P911" s="68" t="s">
        <v>4614</v>
      </c>
      <c r="Q911" s="68">
        <v>0</v>
      </c>
      <c r="R911" s="68" t="s">
        <v>368</v>
      </c>
      <c r="S911" s="68" t="s">
        <v>6313</v>
      </c>
      <c r="T911" s="188">
        <v>41463</v>
      </c>
      <c r="U911" s="175">
        <v>7481</v>
      </c>
      <c r="V911" s="186">
        <v>44973126</v>
      </c>
      <c r="W911" s="186">
        <v>315585144</v>
      </c>
      <c r="X911" s="187">
        <v>44469</v>
      </c>
      <c r="Y911" s="80" t="s">
        <v>6489</v>
      </c>
      <c r="Z911" s="80" t="s">
        <v>6490</v>
      </c>
      <c r="AA911" s="175" t="s">
        <v>6616</v>
      </c>
    </row>
    <row r="912" spans="2:27" ht="15.75" customHeight="1" x14ac:dyDescent="0.2">
      <c r="B912" s="68" t="s">
        <v>8737</v>
      </c>
      <c r="C912" s="68">
        <v>650699602</v>
      </c>
      <c r="D912" s="68" t="s">
        <v>72</v>
      </c>
      <c r="E912" s="68" t="s">
        <v>4612</v>
      </c>
      <c r="F912" s="68" t="s">
        <v>6314</v>
      </c>
      <c r="G912" s="68" t="s">
        <v>4613</v>
      </c>
      <c r="H912" s="68" t="s">
        <v>5606</v>
      </c>
      <c r="I912" s="68" t="s">
        <v>950</v>
      </c>
      <c r="J912" s="68" t="s">
        <v>5608</v>
      </c>
      <c r="K912" s="68" t="s">
        <v>5607</v>
      </c>
      <c r="L912" s="68" t="s">
        <v>4615</v>
      </c>
      <c r="M912" s="68" t="s">
        <v>47</v>
      </c>
      <c r="N912" s="68" t="s">
        <v>1394</v>
      </c>
      <c r="O912" s="68" t="s">
        <v>4616</v>
      </c>
      <c r="P912" s="68" t="s">
        <v>4614</v>
      </c>
      <c r="Q912" s="68">
        <v>0</v>
      </c>
      <c r="R912" s="68" t="s">
        <v>368</v>
      </c>
      <c r="S912" s="68" t="s">
        <v>6313</v>
      </c>
      <c r="T912" s="188">
        <v>41463</v>
      </c>
      <c r="U912" s="175">
        <v>7481</v>
      </c>
      <c r="V912" s="186">
        <v>46065280</v>
      </c>
      <c r="W912" s="186">
        <v>408055284</v>
      </c>
      <c r="X912" s="187">
        <v>44469</v>
      </c>
      <c r="Y912" s="80" t="s">
        <v>6489</v>
      </c>
      <c r="Z912" s="80" t="s">
        <v>6490</v>
      </c>
      <c r="AA912" s="175" t="s">
        <v>6497</v>
      </c>
    </row>
    <row r="913" spans="2:27" ht="15.75" customHeight="1" x14ac:dyDescent="0.2">
      <c r="B913" s="68" t="s">
        <v>3379</v>
      </c>
      <c r="C913" s="68">
        <v>691413004</v>
      </c>
      <c r="D913" s="68" t="s">
        <v>2469</v>
      </c>
      <c r="E913" s="68" t="s">
        <v>2484</v>
      </c>
      <c r="F913" s="68" t="s">
        <v>26</v>
      </c>
      <c r="G913" s="68" t="s">
        <v>2485</v>
      </c>
      <c r="H913" s="68" t="s">
        <v>28</v>
      </c>
      <c r="I913" s="68">
        <v>0</v>
      </c>
      <c r="J913" s="68">
        <v>0</v>
      </c>
      <c r="K913" s="68" t="s">
        <v>8514</v>
      </c>
      <c r="L913" s="68" t="s">
        <v>5375</v>
      </c>
      <c r="M913" s="68" t="s">
        <v>5342</v>
      </c>
      <c r="N913" s="68" t="s">
        <v>7427</v>
      </c>
      <c r="O913" s="68" t="s">
        <v>3381</v>
      </c>
      <c r="P913" s="68" t="s">
        <v>3380</v>
      </c>
      <c r="Q913" s="68">
        <v>0</v>
      </c>
      <c r="R913" s="68">
        <v>91001</v>
      </c>
      <c r="S913" s="68" t="s">
        <v>2488</v>
      </c>
      <c r="T913" s="188">
        <v>41495</v>
      </c>
      <c r="U913" s="175">
        <v>7482</v>
      </c>
      <c r="V913" s="186">
        <v>0</v>
      </c>
      <c r="W913" s="186">
        <v>34398152</v>
      </c>
      <c r="X913" s="187">
        <v>44469</v>
      </c>
      <c r="Y913" s="80" t="s">
        <v>6489</v>
      </c>
      <c r="Z913" s="80" t="s">
        <v>6490</v>
      </c>
      <c r="AA913" s="175" t="s">
        <v>6698</v>
      </c>
    </row>
    <row r="914" spans="2:27" ht="15.75" customHeight="1" x14ac:dyDescent="0.2">
      <c r="B914" s="68" t="s">
        <v>8378</v>
      </c>
      <c r="C914" s="68" t="s">
        <v>6447</v>
      </c>
      <c r="D914" s="68" t="s">
        <v>2469</v>
      </c>
      <c r="E914" s="68" t="s">
        <v>546</v>
      </c>
      <c r="F914" s="68" t="s">
        <v>26</v>
      </c>
      <c r="G914" s="68" t="s">
        <v>547</v>
      </c>
      <c r="H914" s="68" t="s">
        <v>28</v>
      </c>
      <c r="I914" s="68">
        <v>0</v>
      </c>
      <c r="J914" s="68">
        <v>0</v>
      </c>
      <c r="K914" s="68" t="s">
        <v>8379</v>
      </c>
      <c r="L914" s="68" t="s">
        <v>2792</v>
      </c>
      <c r="M914" s="68" t="s">
        <v>5340</v>
      </c>
      <c r="N914" s="68" t="s">
        <v>2793</v>
      </c>
      <c r="O914" s="68" t="s">
        <v>8380</v>
      </c>
      <c r="P914" s="68" t="s">
        <v>8381</v>
      </c>
      <c r="Q914" s="68">
        <v>0</v>
      </c>
      <c r="R914" s="68">
        <v>91001</v>
      </c>
      <c r="S914" s="68" t="s">
        <v>523</v>
      </c>
      <c r="T914" s="188">
        <v>41547</v>
      </c>
      <c r="U914" s="175">
        <v>7487</v>
      </c>
      <c r="V914" s="186">
        <v>8156242</v>
      </c>
      <c r="W914" s="186">
        <v>36703096</v>
      </c>
      <c r="X914" s="187">
        <v>44469</v>
      </c>
      <c r="Y914" s="80" t="s">
        <v>6489</v>
      </c>
      <c r="Z914" s="80" t="s">
        <v>6490</v>
      </c>
      <c r="AA914" s="175" t="s">
        <v>6699</v>
      </c>
    </row>
    <row r="915" spans="2:27" ht="15.75" customHeight="1" x14ac:dyDescent="0.2">
      <c r="B915" s="68" t="s">
        <v>2932</v>
      </c>
      <c r="C915" s="68">
        <v>690611007</v>
      </c>
      <c r="D915" s="68" t="s">
        <v>2469</v>
      </c>
      <c r="E915" s="68" t="s">
        <v>546</v>
      </c>
      <c r="F915" s="68" t="s">
        <v>26</v>
      </c>
      <c r="G915" s="68" t="s">
        <v>547</v>
      </c>
      <c r="H915" s="68" t="s">
        <v>28</v>
      </c>
      <c r="I915" s="68">
        <v>0</v>
      </c>
      <c r="J915" s="68">
        <v>0</v>
      </c>
      <c r="K915" s="68" t="s">
        <v>2933</v>
      </c>
      <c r="L915" s="68" t="s">
        <v>2934</v>
      </c>
      <c r="M915" s="68" t="s">
        <v>544</v>
      </c>
      <c r="N915" s="68" t="s">
        <v>2936</v>
      </c>
      <c r="O915" s="68" t="s">
        <v>2935</v>
      </c>
      <c r="P915" s="68">
        <v>0</v>
      </c>
      <c r="Q915" s="68">
        <v>0</v>
      </c>
      <c r="R915" s="68">
        <v>91001</v>
      </c>
      <c r="S915" s="68" t="s">
        <v>2488</v>
      </c>
      <c r="T915" s="188">
        <v>41563</v>
      </c>
      <c r="U915" s="175">
        <v>7488</v>
      </c>
      <c r="V915" s="186">
        <v>3291116</v>
      </c>
      <c r="W915" s="186">
        <v>29620044</v>
      </c>
      <c r="X915" s="187">
        <v>44469</v>
      </c>
      <c r="Y915" s="80" t="s">
        <v>6489</v>
      </c>
      <c r="Z915" s="80" t="s">
        <v>6490</v>
      </c>
      <c r="AA915" s="175" t="s">
        <v>6609</v>
      </c>
    </row>
    <row r="916" spans="2:27" ht="15.75" customHeight="1" x14ac:dyDescent="0.2">
      <c r="B916" s="68" t="s">
        <v>2623</v>
      </c>
      <c r="C916" s="68">
        <v>692647009</v>
      </c>
      <c r="D916" s="68" t="s">
        <v>2469</v>
      </c>
      <c r="E916" s="68" t="s">
        <v>546</v>
      </c>
      <c r="F916" s="68" t="s">
        <v>26</v>
      </c>
      <c r="G916" s="68" t="s">
        <v>547</v>
      </c>
      <c r="H916" s="68" t="s">
        <v>28</v>
      </c>
      <c r="I916" s="68">
        <v>0</v>
      </c>
      <c r="J916" s="68">
        <v>0</v>
      </c>
      <c r="K916" s="68" t="s">
        <v>2624</v>
      </c>
      <c r="L916" s="68" t="s">
        <v>2625</v>
      </c>
      <c r="M916" s="68" t="s">
        <v>309</v>
      </c>
      <c r="N916" s="68" t="s">
        <v>2627</v>
      </c>
      <c r="O916" s="68" t="s">
        <v>2626</v>
      </c>
      <c r="P916" s="68">
        <v>0</v>
      </c>
      <c r="Q916" s="68">
        <v>0</v>
      </c>
      <c r="R916" s="68">
        <v>91001</v>
      </c>
      <c r="S916" s="68" t="s">
        <v>523</v>
      </c>
      <c r="T916" s="188">
        <v>41596</v>
      </c>
      <c r="U916" s="175">
        <v>7491</v>
      </c>
      <c r="V916" s="186">
        <v>6524995</v>
      </c>
      <c r="W916" s="186">
        <v>58724955</v>
      </c>
      <c r="X916" s="187">
        <v>44469</v>
      </c>
      <c r="Y916" s="80" t="s">
        <v>6489</v>
      </c>
      <c r="Z916" s="80" t="s">
        <v>6490</v>
      </c>
      <c r="AA916" s="175" t="s">
        <v>6518</v>
      </c>
    </row>
    <row r="917" spans="2:27" ht="15.75" customHeight="1" x14ac:dyDescent="0.2">
      <c r="B917" s="68" t="s">
        <v>7771</v>
      </c>
      <c r="C917" s="68">
        <v>650744136</v>
      </c>
      <c r="D917" s="68" t="s">
        <v>49</v>
      </c>
      <c r="E917" s="68" t="s">
        <v>839</v>
      </c>
      <c r="F917" s="68" t="s">
        <v>6287</v>
      </c>
      <c r="G917" s="68" t="s">
        <v>840</v>
      </c>
      <c r="H917" s="68" t="s">
        <v>6288</v>
      </c>
      <c r="I917" s="68" t="s">
        <v>6289</v>
      </c>
      <c r="J917" s="68" t="s">
        <v>6290</v>
      </c>
      <c r="K917" s="68" t="s">
        <v>5956</v>
      </c>
      <c r="L917" s="68" t="s">
        <v>5958</v>
      </c>
      <c r="M917" s="68" t="s">
        <v>5345</v>
      </c>
      <c r="N917" s="68" t="s">
        <v>841</v>
      </c>
      <c r="O917" s="68" t="s">
        <v>5426</v>
      </c>
      <c r="P917" s="68" t="s">
        <v>5957</v>
      </c>
      <c r="Q917" s="68">
        <v>0</v>
      </c>
      <c r="R917" s="68" t="s">
        <v>842</v>
      </c>
      <c r="S917" s="68" t="s">
        <v>6227</v>
      </c>
      <c r="T917" s="188">
        <v>41599</v>
      </c>
      <c r="U917" s="175">
        <v>7492</v>
      </c>
      <c r="V917" s="186">
        <v>13731827</v>
      </c>
      <c r="W917" s="186">
        <v>35126400</v>
      </c>
      <c r="X917" s="187">
        <v>44469</v>
      </c>
      <c r="Y917" s="80" t="s">
        <v>6489</v>
      </c>
      <c r="Z917" s="80" t="s">
        <v>6490</v>
      </c>
      <c r="AA917" s="175" t="s">
        <v>6599</v>
      </c>
    </row>
    <row r="918" spans="2:27" ht="15.75" customHeight="1" x14ac:dyDescent="0.2">
      <c r="B918" s="68" t="s">
        <v>3090</v>
      </c>
      <c r="C918" s="68">
        <v>619550005</v>
      </c>
      <c r="D918" s="68" t="s">
        <v>2469</v>
      </c>
      <c r="E918" s="68" t="s">
        <v>546</v>
      </c>
      <c r="F918" s="68" t="s">
        <v>26</v>
      </c>
      <c r="G918" s="68" t="s">
        <v>547</v>
      </c>
      <c r="H918" s="68" t="s">
        <v>28</v>
      </c>
      <c r="I918" s="68">
        <v>0</v>
      </c>
      <c r="J918" s="68">
        <v>0</v>
      </c>
      <c r="K918" s="68" t="s">
        <v>8446</v>
      </c>
      <c r="L918" s="68" t="s">
        <v>3092</v>
      </c>
      <c r="M918" s="68" t="s">
        <v>48</v>
      </c>
      <c r="N918" s="68" t="s">
        <v>3094</v>
      </c>
      <c r="O918" s="68" t="s">
        <v>3093</v>
      </c>
      <c r="P918" s="68" t="s">
        <v>3091</v>
      </c>
      <c r="Q918" s="68">
        <v>0</v>
      </c>
      <c r="R918" s="68">
        <v>91001</v>
      </c>
      <c r="S918" s="68" t="s">
        <v>2628</v>
      </c>
      <c r="T918" s="188">
        <v>41614</v>
      </c>
      <c r="U918" s="175">
        <v>7495</v>
      </c>
      <c r="V918" s="186">
        <v>6524995</v>
      </c>
      <c r="W918" s="186">
        <v>52389200</v>
      </c>
      <c r="X918" s="187">
        <v>44469</v>
      </c>
      <c r="Y918" s="80" t="s">
        <v>6489</v>
      </c>
      <c r="Z918" s="80" t="s">
        <v>6490</v>
      </c>
      <c r="AA918" s="175" t="s">
        <v>6655</v>
      </c>
    </row>
    <row r="919" spans="2:27" ht="15.75" customHeight="1" x14ac:dyDescent="0.2">
      <c r="B919" s="68" t="s">
        <v>8231</v>
      </c>
      <c r="C919" s="68" t="s">
        <v>6430</v>
      </c>
      <c r="D919" s="68" t="s">
        <v>1375</v>
      </c>
      <c r="E919" s="68" t="s">
        <v>2276</v>
      </c>
      <c r="F919" s="68" t="s">
        <v>8944</v>
      </c>
      <c r="G919" s="68" t="s">
        <v>2277</v>
      </c>
      <c r="H919" s="68" t="s">
        <v>8232</v>
      </c>
      <c r="I919" s="68" t="s">
        <v>2278</v>
      </c>
      <c r="J919" s="68" t="s">
        <v>6356</v>
      </c>
      <c r="K919" s="68" t="s">
        <v>7320</v>
      </c>
      <c r="L919" s="68" t="s">
        <v>5435</v>
      </c>
      <c r="M919" s="68" t="s">
        <v>47</v>
      </c>
      <c r="N919" s="68" t="s">
        <v>2041</v>
      </c>
      <c r="O919" s="68" t="s">
        <v>5436</v>
      </c>
      <c r="P919" s="68" t="s">
        <v>5437</v>
      </c>
      <c r="Q919" s="68">
        <v>0</v>
      </c>
      <c r="R919" s="68" t="s">
        <v>45</v>
      </c>
      <c r="S919" s="68" t="s">
        <v>6362</v>
      </c>
      <c r="T919" s="188">
        <v>41676</v>
      </c>
      <c r="U919" s="175">
        <v>7497</v>
      </c>
      <c r="V919" s="186">
        <v>8764816</v>
      </c>
      <c r="W919" s="186">
        <v>39441656</v>
      </c>
      <c r="X919" s="187">
        <v>44469</v>
      </c>
      <c r="Y919" s="80" t="s">
        <v>6489</v>
      </c>
      <c r="Z919" s="80" t="s">
        <v>6490</v>
      </c>
      <c r="AA919" s="175" t="s">
        <v>6537</v>
      </c>
    </row>
    <row r="920" spans="2:27" ht="15.75" customHeight="1" x14ac:dyDescent="0.2">
      <c r="B920" s="68" t="s">
        <v>8698</v>
      </c>
      <c r="C920" s="68">
        <v>650789776</v>
      </c>
      <c r="D920" s="68" t="s">
        <v>356</v>
      </c>
      <c r="E920" s="68" t="s">
        <v>4358</v>
      </c>
      <c r="F920" s="68" t="s">
        <v>8699</v>
      </c>
      <c r="G920" s="68" t="s">
        <v>4359</v>
      </c>
      <c r="H920" s="68" t="s">
        <v>4360</v>
      </c>
      <c r="I920" s="68" t="s">
        <v>414</v>
      </c>
      <c r="J920" s="68" t="s">
        <v>8700</v>
      </c>
      <c r="K920" s="68" t="s">
        <v>4361</v>
      </c>
      <c r="L920" s="68" t="s">
        <v>4363</v>
      </c>
      <c r="M920" s="68" t="s">
        <v>544</v>
      </c>
      <c r="N920" s="68" t="s">
        <v>2771</v>
      </c>
      <c r="O920" s="68" t="s">
        <v>4364</v>
      </c>
      <c r="P920" s="68" t="s">
        <v>4362</v>
      </c>
      <c r="Q920" s="68">
        <v>0</v>
      </c>
      <c r="R920" s="68" t="s">
        <v>368</v>
      </c>
      <c r="S920" s="68" t="s">
        <v>6279</v>
      </c>
      <c r="T920" s="188">
        <v>41717</v>
      </c>
      <c r="U920" s="175">
        <v>7498</v>
      </c>
      <c r="V920" s="186">
        <v>8533800</v>
      </c>
      <c r="W920" s="186">
        <v>76959360</v>
      </c>
      <c r="X920" s="187">
        <v>44469</v>
      </c>
      <c r="Y920" s="80" t="s">
        <v>6489</v>
      </c>
      <c r="Z920" s="80" t="s">
        <v>6490</v>
      </c>
      <c r="AA920" s="175" t="s">
        <v>6570</v>
      </c>
    </row>
    <row r="921" spans="2:27" ht="15.75" customHeight="1" x14ac:dyDescent="0.2">
      <c r="B921" s="68" t="s">
        <v>7914</v>
      </c>
      <c r="C921" s="68">
        <v>650794826</v>
      </c>
      <c r="D921" s="68" t="s">
        <v>1295</v>
      </c>
      <c r="E921" s="68" t="s">
        <v>1296</v>
      </c>
      <c r="F921" s="68" t="s">
        <v>7915</v>
      </c>
      <c r="G921" s="68" t="s">
        <v>1297</v>
      </c>
      <c r="H921" s="68" t="s">
        <v>7916</v>
      </c>
      <c r="I921" s="68" t="s">
        <v>1298</v>
      </c>
      <c r="J921" s="68" t="s">
        <v>7917</v>
      </c>
      <c r="K921" s="68" t="s">
        <v>1299</v>
      </c>
      <c r="L921" s="68" t="s">
        <v>1300</v>
      </c>
      <c r="M921" s="68" t="s">
        <v>5341</v>
      </c>
      <c r="N921" s="68" t="s">
        <v>1301</v>
      </c>
      <c r="O921" s="68" t="s">
        <v>6336</v>
      </c>
      <c r="P921" s="68" t="s">
        <v>6337</v>
      </c>
      <c r="Q921" s="68">
        <v>0</v>
      </c>
      <c r="R921" s="68" t="s">
        <v>368</v>
      </c>
      <c r="S921" s="68" t="s">
        <v>6334</v>
      </c>
      <c r="T921" s="188">
        <v>41739</v>
      </c>
      <c r="U921" s="175">
        <v>7499</v>
      </c>
      <c r="V921" s="186">
        <v>165870151</v>
      </c>
      <c r="W921" s="186">
        <v>636824366</v>
      </c>
      <c r="X921" s="187">
        <v>44469</v>
      </c>
      <c r="Y921" s="80" t="s">
        <v>6489</v>
      </c>
      <c r="Z921" s="80" t="s">
        <v>6490</v>
      </c>
      <c r="AA921" s="175" t="s">
        <v>6561</v>
      </c>
    </row>
    <row r="922" spans="2:27" ht="15.75" customHeight="1" x14ac:dyDescent="0.2">
      <c r="B922" s="68" t="s">
        <v>2907</v>
      </c>
      <c r="C922" s="68">
        <v>690706008</v>
      </c>
      <c r="D922" s="68" t="s">
        <v>2469</v>
      </c>
      <c r="E922" s="68" t="s">
        <v>546</v>
      </c>
      <c r="F922" s="68" t="s">
        <v>26</v>
      </c>
      <c r="G922" s="68" t="s">
        <v>547</v>
      </c>
      <c r="H922" s="68" t="s">
        <v>28</v>
      </c>
      <c r="I922" s="68">
        <v>0</v>
      </c>
      <c r="J922" s="68">
        <v>0</v>
      </c>
      <c r="K922" s="68" t="s">
        <v>2908</v>
      </c>
      <c r="L922" s="68" t="s">
        <v>5513</v>
      </c>
      <c r="M922" s="68" t="s">
        <v>47</v>
      </c>
      <c r="N922" s="68" t="s">
        <v>2909</v>
      </c>
      <c r="O922" s="68" t="s">
        <v>5514</v>
      </c>
      <c r="P922" s="68" t="s">
        <v>5515</v>
      </c>
      <c r="Q922" s="68">
        <v>0</v>
      </c>
      <c r="R922" s="68">
        <v>91001</v>
      </c>
      <c r="S922" s="68" t="s">
        <v>2906</v>
      </c>
      <c r="T922" s="188">
        <v>41848</v>
      </c>
      <c r="U922" s="175">
        <v>7502</v>
      </c>
      <c r="V922" s="186">
        <v>2861840</v>
      </c>
      <c r="W922" s="186">
        <v>28535400</v>
      </c>
      <c r="X922" s="187">
        <v>44469</v>
      </c>
      <c r="Y922" s="80" t="s">
        <v>6489</v>
      </c>
      <c r="Z922" s="80" t="s">
        <v>6490</v>
      </c>
      <c r="AA922" s="175" t="s">
        <v>6552</v>
      </c>
    </row>
    <row r="923" spans="2:27" ht="15.75" customHeight="1" x14ac:dyDescent="0.2">
      <c r="B923" s="68" t="s">
        <v>3099</v>
      </c>
      <c r="C923" s="68">
        <v>692009002</v>
      </c>
      <c r="D923" s="68" t="s">
        <v>2469</v>
      </c>
      <c r="E923" s="68" t="s">
        <v>546</v>
      </c>
      <c r="F923" s="68" t="s">
        <v>26</v>
      </c>
      <c r="G923" s="68" t="s">
        <v>547</v>
      </c>
      <c r="H923" s="68" t="s">
        <v>28</v>
      </c>
      <c r="I923" s="68">
        <v>0</v>
      </c>
      <c r="J923" s="68">
        <v>0</v>
      </c>
      <c r="K923" s="68" t="s">
        <v>3100</v>
      </c>
      <c r="L923" s="68" t="s">
        <v>3102</v>
      </c>
      <c r="M923" s="68" t="s">
        <v>5346</v>
      </c>
      <c r="N923" s="68" t="s">
        <v>3104</v>
      </c>
      <c r="O923" s="68" t="s">
        <v>3103</v>
      </c>
      <c r="P923" s="68" t="s">
        <v>3101</v>
      </c>
      <c r="Q923" s="68">
        <v>0</v>
      </c>
      <c r="R923" s="68">
        <v>91001</v>
      </c>
      <c r="S923" s="68" t="s">
        <v>2628</v>
      </c>
      <c r="T923" s="188">
        <v>41872</v>
      </c>
      <c r="U923" s="175">
        <v>7504</v>
      </c>
      <c r="V923" s="186">
        <v>4730622</v>
      </c>
      <c r="W923" s="186">
        <v>37982175</v>
      </c>
      <c r="X923" s="187">
        <v>44469</v>
      </c>
      <c r="Y923" s="80" t="s">
        <v>6489</v>
      </c>
      <c r="Z923" s="80" t="s">
        <v>6490</v>
      </c>
      <c r="AA923" s="175" t="s">
        <v>6531</v>
      </c>
    </row>
    <row r="924" spans="2:27" ht="15.75" customHeight="1" x14ac:dyDescent="0.2">
      <c r="B924" s="68" t="s">
        <v>3003</v>
      </c>
      <c r="C924" s="68">
        <v>690815001</v>
      </c>
      <c r="D924" s="68" t="s">
        <v>2469</v>
      </c>
      <c r="E924" s="68" t="s">
        <v>546</v>
      </c>
      <c r="F924" s="68" t="s">
        <v>26</v>
      </c>
      <c r="G924" s="68" t="s">
        <v>547</v>
      </c>
      <c r="H924" s="68" t="s">
        <v>28</v>
      </c>
      <c r="I924" s="68">
        <v>0</v>
      </c>
      <c r="J924" s="68">
        <v>0</v>
      </c>
      <c r="K924" s="68" t="s">
        <v>8431</v>
      </c>
      <c r="L924" s="68" t="s">
        <v>3004</v>
      </c>
      <c r="M924" s="68" t="s">
        <v>5344</v>
      </c>
      <c r="N924" s="68" t="s">
        <v>3005</v>
      </c>
      <c r="O924" s="68" t="s">
        <v>5527</v>
      </c>
      <c r="P924" s="68" t="s">
        <v>5528</v>
      </c>
      <c r="Q924" s="68">
        <v>0</v>
      </c>
      <c r="R924" s="68">
        <v>91001</v>
      </c>
      <c r="S924" s="68" t="s">
        <v>2628</v>
      </c>
      <c r="T924" s="188">
        <v>41906</v>
      </c>
      <c r="U924" s="175">
        <v>7508</v>
      </c>
      <c r="V924" s="186">
        <v>3577300</v>
      </c>
      <c r="W924" s="186">
        <v>28722150</v>
      </c>
      <c r="X924" s="187">
        <v>44469</v>
      </c>
      <c r="Y924" s="80" t="s">
        <v>6489</v>
      </c>
      <c r="Z924" s="80" t="s">
        <v>6490</v>
      </c>
      <c r="AA924" s="175" t="s">
        <v>6700</v>
      </c>
    </row>
    <row r="925" spans="2:27" ht="15.75" customHeight="1" x14ac:dyDescent="0.2">
      <c r="B925" s="68" t="s">
        <v>7985</v>
      </c>
      <c r="C925" s="68" t="s">
        <v>6419</v>
      </c>
      <c r="D925" s="68" t="s">
        <v>1363</v>
      </c>
      <c r="E925" s="68" t="s">
        <v>654</v>
      </c>
      <c r="F925" s="68" t="s">
        <v>6304</v>
      </c>
      <c r="G925" s="68" t="s">
        <v>1555</v>
      </c>
      <c r="H925" s="68" t="s">
        <v>7986</v>
      </c>
      <c r="I925" s="68" t="s">
        <v>1182</v>
      </c>
      <c r="J925" s="68" t="s">
        <v>5604</v>
      </c>
      <c r="K925" s="68" t="s">
        <v>1556</v>
      </c>
      <c r="L925" s="68" t="s">
        <v>1557</v>
      </c>
      <c r="M925" s="68" t="s">
        <v>47</v>
      </c>
      <c r="N925" s="68" t="s">
        <v>630</v>
      </c>
      <c r="O925" s="68" t="s">
        <v>5602</v>
      </c>
      <c r="P925" s="68" t="s">
        <v>5603</v>
      </c>
      <c r="Q925" s="68">
        <v>0</v>
      </c>
      <c r="R925" s="68" t="s">
        <v>83</v>
      </c>
      <c r="S925" s="68" t="s">
        <v>7611</v>
      </c>
      <c r="T925" s="188">
        <v>41908</v>
      </c>
      <c r="U925" s="175">
        <v>7510</v>
      </c>
      <c r="V925" s="186">
        <v>62582924</v>
      </c>
      <c r="W925" s="186">
        <v>369618704</v>
      </c>
      <c r="X925" s="187">
        <v>44469</v>
      </c>
      <c r="Y925" s="80" t="s">
        <v>6489</v>
      </c>
      <c r="Z925" s="80" t="s">
        <v>6490</v>
      </c>
      <c r="AA925" s="175" t="s">
        <v>6504</v>
      </c>
    </row>
    <row r="926" spans="2:27" ht="15.75" customHeight="1" x14ac:dyDescent="0.2">
      <c r="B926" s="68" t="s">
        <v>7985</v>
      </c>
      <c r="C926" s="68" t="s">
        <v>6419</v>
      </c>
      <c r="D926" s="68" t="s">
        <v>1363</v>
      </c>
      <c r="E926" s="68" t="s">
        <v>654</v>
      </c>
      <c r="F926" s="68" t="s">
        <v>6304</v>
      </c>
      <c r="G926" s="68" t="s">
        <v>1555</v>
      </c>
      <c r="H926" s="68" t="s">
        <v>7986</v>
      </c>
      <c r="I926" s="68" t="s">
        <v>1182</v>
      </c>
      <c r="J926" s="68" t="s">
        <v>5604</v>
      </c>
      <c r="K926" s="68" t="s">
        <v>1556</v>
      </c>
      <c r="L926" s="68" t="s">
        <v>1557</v>
      </c>
      <c r="M926" s="68" t="s">
        <v>47</v>
      </c>
      <c r="N926" s="68" t="s">
        <v>630</v>
      </c>
      <c r="O926" s="68" t="s">
        <v>5602</v>
      </c>
      <c r="P926" s="68" t="s">
        <v>5603</v>
      </c>
      <c r="Q926" s="68">
        <v>0</v>
      </c>
      <c r="R926" s="68" t="s">
        <v>83</v>
      </c>
      <c r="S926" s="68" t="s">
        <v>7611</v>
      </c>
      <c r="T926" s="188">
        <v>41908</v>
      </c>
      <c r="U926" s="175">
        <v>7510</v>
      </c>
      <c r="V926" s="186">
        <v>34564476</v>
      </c>
      <c r="W926" s="186">
        <v>303198657</v>
      </c>
      <c r="X926" s="187">
        <v>44469</v>
      </c>
      <c r="Y926" s="80" t="s">
        <v>6489</v>
      </c>
      <c r="Z926" s="80" t="s">
        <v>6490</v>
      </c>
      <c r="AA926" s="175" t="s">
        <v>6620</v>
      </c>
    </row>
    <row r="927" spans="2:27" ht="15.75" customHeight="1" x14ac:dyDescent="0.2">
      <c r="B927" s="68" t="s">
        <v>7985</v>
      </c>
      <c r="C927" s="68" t="s">
        <v>6419</v>
      </c>
      <c r="D927" s="68" t="s">
        <v>1363</v>
      </c>
      <c r="E927" s="68" t="s">
        <v>654</v>
      </c>
      <c r="F927" s="68" t="s">
        <v>6304</v>
      </c>
      <c r="G927" s="68" t="s">
        <v>1555</v>
      </c>
      <c r="H927" s="68" t="s">
        <v>7986</v>
      </c>
      <c r="I927" s="68" t="s">
        <v>1182</v>
      </c>
      <c r="J927" s="68" t="s">
        <v>5604</v>
      </c>
      <c r="K927" s="68" t="s">
        <v>1556</v>
      </c>
      <c r="L927" s="68" t="s">
        <v>1557</v>
      </c>
      <c r="M927" s="68" t="s">
        <v>47</v>
      </c>
      <c r="N927" s="68" t="s">
        <v>630</v>
      </c>
      <c r="O927" s="68" t="s">
        <v>5602</v>
      </c>
      <c r="P927" s="68" t="s">
        <v>5603</v>
      </c>
      <c r="Q927" s="68">
        <v>0</v>
      </c>
      <c r="R927" s="68" t="s">
        <v>83</v>
      </c>
      <c r="S927" s="68" t="s">
        <v>7611</v>
      </c>
      <c r="T927" s="188">
        <v>41908</v>
      </c>
      <c r="U927" s="175">
        <v>7510</v>
      </c>
      <c r="V927" s="186">
        <v>10902576</v>
      </c>
      <c r="W927" s="186">
        <v>87701604</v>
      </c>
      <c r="X927" s="187">
        <v>44469</v>
      </c>
      <c r="Y927" s="80" t="s">
        <v>6489</v>
      </c>
      <c r="Z927" s="80" t="s">
        <v>6490</v>
      </c>
      <c r="AA927" s="175" t="s">
        <v>6565</v>
      </c>
    </row>
    <row r="928" spans="2:27" ht="15.75" customHeight="1" x14ac:dyDescent="0.2">
      <c r="B928" s="68" t="s">
        <v>7985</v>
      </c>
      <c r="C928" s="68" t="s">
        <v>6419</v>
      </c>
      <c r="D928" s="68" t="s">
        <v>1363</v>
      </c>
      <c r="E928" s="68" t="s">
        <v>654</v>
      </c>
      <c r="F928" s="68" t="s">
        <v>6304</v>
      </c>
      <c r="G928" s="68" t="s">
        <v>1555</v>
      </c>
      <c r="H928" s="68" t="s">
        <v>7986</v>
      </c>
      <c r="I928" s="68" t="s">
        <v>1182</v>
      </c>
      <c r="J928" s="68" t="s">
        <v>5604</v>
      </c>
      <c r="K928" s="68" t="s">
        <v>1556</v>
      </c>
      <c r="L928" s="68" t="s">
        <v>1557</v>
      </c>
      <c r="M928" s="68" t="s">
        <v>47</v>
      </c>
      <c r="N928" s="68" t="s">
        <v>630</v>
      </c>
      <c r="O928" s="68" t="s">
        <v>5602</v>
      </c>
      <c r="P928" s="68" t="s">
        <v>5603</v>
      </c>
      <c r="Q928" s="68">
        <v>0</v>
      </c>
      <c r="R928" s="68" t="s">
        <v>83</v>
      </c>
      <c r="S928" s="68" t="s">
        <v>7611</v>
      </c>
      <c r="T928" s="188">
        <v>41908</v>
      </c>
      <c r="U928" s="175">
        <v>7510</v>
      </c>
      <c r="V928" s="186">
        <v>25989300</v>
      </c>
      <c r="W928" s="186">
        <v>113887440</v>
      </c>
      <c r="X928" s="187">
        <v>44469</v>
      </c>
      <c r="Y928" s="80" t="s">
        <v>6489</v>
      </c>
      <c r="Z928" s="80" t="s">
        <v>6490</v>
      </c>
      <c r="AA928" s="175" t="s">
        <v>6556</v>
      </c>
    </row>
    <row r="929" spans="2:27" ht="15.75" customHeight="1" x14ac:dyDescent="0.2">
      <c r="B929" s="68" t="s">
        <v>7985</v>
      </c>
      <c r="C929" s="68" t="s">
        <v>6419</v>
      </c>
      <c r="D929" s="68" t="s">
        <v>1363</v>
      </c>
      <c r="E929" s="68" t="s">
        <v>654</v>
      </c>
      <c r="F929" s="68" t="s">
        <v>6304</v>
      </c>
      <c r="G929" s="68" t="s">
        <v>1555</v>
      </c>
      <c r="H929" s="68" t="s">
        <v>7986</v>
      </c>
      <c r="I929" s="68" t="s">
        <v>1182</v>
      </c>
      <c r="J929" s="68" t="s">
        <v>5604</v>
      </c>
      <c r="K929" s="68" t="s">
        <v>1556</v>
      </c>
      <c r="L929" s="68" t="s">
        <v>1557</v>
      </c>
      <c r="M929" s="68" t="s">
        <v>47</v>
      </c>
      <c r="N929" s="68" t="s">
        <v>630</v>
      </c>
      <c r="O929" s="68" t="s">
        <v>5602</v>
      </c>
      <c r="P929" s="68" t="s">
        <v>5603</v>
      </c>
      <c r="Q929" s="68">
        <v>0</v>
      </c>
      <c r="R929" s="68" t="s">
        <v>83</v>
      </c>
      <c r="S929" s="68" t="s">
        <v>7611</v>
      </c>
      <c r="T929" s="188">
        <v>41908</v>
      </c>
      <c r="U929" s="175">
        <v>7510</v>
      </c>
      <c r="V929" s="186">
        <v>10563810</v>
      </c>
      <c r="W929" s="186">
        <v>78472230</v>
      </c>
      <c r="X929" s="187">
        <v>44469</v>
      </c>
      <c r="Y929" s="80" t="s">
        <v>6489</v>
      </c>
      <c r="Z929" s="80" t="s">
        <v>6490</v>
      </c>
      <c r="AA929" s="175" t="s">
        <v>6684</v>
      </c>
    </row>
    <row r="930" spans="2:27" ht="15.75" customHeight="1" x14ac:dyDescent="0.2">
      <c r="B930" s="68" t="s">
        <v>7985</v>
      </c>
      <c r="C930" s="68" t="s">
        <v>6419</v>
      </c>
      <c r="D930" s="68" t="s">
        <v>1363</v>
      </c>
      <c r="E930" s="68" t="s">
        <v>654</v>
      </c>
      <c r="F930" s="68" t="s">
        <v>6304</v>
      </c>
      <c r="G930" s="68" t="s">
        <v>1555</v>
      </c>
      <c r="H930" s="68" t="s">
        <v>7986</v>
      </c>
      <c r="I930" s="68" t="s">
        <v>1182</v>
      </c>
      <c r="J930" s="68" t="s">
        <v>5604</v>
      </c>
      <c r="K930" s="68" t="s">
        <v>1556</v>
      </c>
      <c r="L930" s="68" t="s">
        <v>1557</v>
      </c>
      <c r="M930" s="68" t="s">
        <v>47</v>
      </c>
      <c r="N930" s="68" t="s">
        <v>630</v>
      </c>
      <c r="O930" s="68" t="s">
        <v>5602</v>
      </c>
      <c r="P930" s="68" t="s">
        <v>5603</v>
      </c>
      <c r="Q930" s="68">
        <v>0</v>
      </c>
      <c r="R930" s="68" t="s">
        <v>83</v>
      </c>
      <c r="S930" s="68" t="s">
        <v>7611</v>
      </c>
      <c r="T930" s="188">
        <v>41908</v>
      </c>
      <c r="U930" s="175">
        <v>7510</v>
      </c>
      <c r="V930" s="186">
        <v>16674528</v>
      </c>
      <c r="W930" s="186">
        <v>136472520</v>
      </c>
      <c r="X930" s="187">
        <v>44469</v>
      </c>
      <c r="Y930" s="80" t="s">
        <v>6489</v>
      </c>
      <c r="Z930" s="80" t="s">
        <v>6490</v>
      </c>
      <c r="AA930" s="175" t="s">
        <v>6572</v>
      </c>
    </row>
    <row r="931" spans="2:27" ht="15.75" customHeight="1" x14ac:dyDescent="0.2">
      <c r="B931" s="68" t="s">
        <v>7985</v>
      </c>
      <c r="C931" s="68" t="s">
        <v>6419</v>
      </c>
      <c r="D931" s="68" t="s">
        <v>1363</v>
      </c>
      <c r="E931" s="68" t="s">
        <v>654</v>
      </c>
      <c r="F931" s="68" t="s">
        <v>6304</v>
      </c>
      <c r="G931" s="68" t="s">
        <v>1555</v>
      </c>
      <c r="H931" s="68" t="s">
        <v>7986</v>
      </c>
      <c r="I931" s="68" t="s">
        <v>1182</v>
      </c>
      <c r="J931" s="68" t="s">
        <v>5604</v>
      </c>
      <c r="K931" s="68" t="s">
        <v>1556</v>
      </c>
      <c r="L931" s="68" t="s">
        <v>1557</v>
      </c>
      <c r="M931" s="68" t="s">
        <v>47</v>
      </c>
      <c r="N931" s="68" t="s">
        <v>630</v>
      </c>
      <c r="O931" s="68" t="s">
        <v>5602</v>
      </c>
      <c r="P931" s="68" t="s">
        <v>5603</v>
      </c>
      <c r="Q931" s="68">
        <v>0</v>
      </c>
      <c r="R931" s="68" t="s">
        <v>83</v>
      </c>
      <c r="S931" s="68" t="s">
        <v>7611</v>
      </c>
      <c r="T931" s="188">
        <v>41908</v>
      </c>
      <c r="U931" s="175">
        <v>7510</v>
      </c>
      <c r="V931" s="186">
        <v>14910876</v>
      </c>
      <c r="W931" s="186">
        <v>100207500</v>
      </c>
      <c r="X931" s="187">
        <v>44469</v>
      </c>
      <c r="Y931" s="80" t="s">
        <v>6489</v>
      </c>
      <c r="Z931" s="80" t="s">
        <v>6490</v>
      </c>
      <c r="AA931" s="175" t="s">
        <v>6585</v>
      </c>
    </row>
    <row r="932" spans="2:27" ht="15.75" customHeight="1" x14ac:dyDescent="0.2">
      <c r="B932" s="68" t="s">
        <v>7985</v>
      </c>
      <c r="C932" s="68" t="s">
        <v>6419</v>
      </c>
      <c r="D932" s="68" t="s">
        <v>1363</v>
      </c>
      <c r="E932" s="68" t="s">
        <v>654</v>
      </c>
      <c r="F932" s="68" t="s">
        <v>6304</v>
      </c>
      <c r="G932" s="68" t="s">
        <v>1555</v>
      </c>
      <c r="H932" s="68" t="s">
        <v>7986</v>
      </c>
      <c r="I932" s="68" t="s">
        <v>1182</v>
      </c>
      <c r="J932" s="68" t="s">
        <v>5604</v>
      </c>
      <c r="K932" s="68" t="s">
        <v>1556</v>
      </c>
      <c r="L932" s="68" t="s">
        <v>1557</v>
      </c>
      <c r="M932" s="68" t="s">
        <v>47</v>
      </c>
      <c r="N932" s="68" t="s">
        <v>630</v>
      </c>
      <c r="O932" s="68" t="s">
        <v>5602</v>
      </c>
      <c r="P932" s="68" t="s">
        <v>5603</v>
      </c>
      <c r="Q932" s="68">
        <v>0</v>
      </c>
      <c r="R932" s="68" t="s">
        <v>83</v>
      </c>
      <c r="S932" s="68" t="s">
        <v>7611</v>
      </c>
      <c r="T932" s="188">
        <v>41908</v>
      </c>
      <c r="U932" s="175">
        <v>7510</v>
      </c>
      <c r="V932" s="186">
        <v>11383572</v>
      </c>
      <c r="W932" s="186">
        <v>80646996</v>
      </c>
      <c r="X932" s="187">
        <v>44469</v>
      </c>
      <c r="Y932" s="80" t="s">
        <v>6489</v>
      </c>
      <c r="Z932" s="80" t="s">
        <v>6490</v>
      </c>
      <c r="AA932" s="175" t="s">
        <v>6530</v>
      </c>
    </row>
    <row r="933" spans="2:27" ht="15.75" customHeight="1" x14ac:dyDescent="0.2">
      <c r="B933" s="68" t="s">
        <v>7985</v>
      </c>
      <c r="C933" s="68" t="s">
        <v>6419</v>
      </c>
      <c r="D933" s="68" t="s">
        <v>1363</v>
      </c>
      <c r="E933" s="68" t="s">
        <v>654</v>
      </c>
      <c r="F933" s="68" t="s">
        <v>6304</v>
      </c>
      <c r="G933" s="68" t="s">
        <v>1555</v>
      </c>
      <c r="H933" s="68" t="s">
        <v>7986</v>
      </c>
      <c r="I933" s="68" t="s">
        <v>1182</v>
      </c>
      <c r="J933" s="68" t="s">
        <v>5604</v>
      </c>
      <c r="K933" s="68" t="s">
        <v>1556</v>
      </c>
      <c r="L933" s="68" t="s">
        <v>1557</v>
      </c>
      <c r="M933" s="68" t="s">
        <v>47</v>
      </c>
      <c r="N933" s="68" t="s">
        <v>630</v>
      </c>
      <c r="O933" s="68" t="s">
        <v>5602</v>
      </c>
      <c r="P933" s="68" t="s">
        <v>5603</v>
      </c>
      <c r="Q933" s="68">
        <v>0</v>
      </c>
      <c r="R933" s="68" t="s">
        <v>83</v>
      </c>
      <c r="S933" s="68" t="s">
        <v>7611</v>
      </c>
      <c r="T933" s="188">
        <v>41908</v>
      </c>
      <c r="U933" s="175">
        <v>7510</v>
      </c>
      <c r="V933" s="186">
        <v>13708386</v>
      </c>
      <c r="W933" s="186">
        <v>13708386</v>
      </c>
      <c r="X933" s="187">
        <v>44469</v>
      </c>
      <c r="Y933" s="80" t="s">
        <v>6489</v>
      </c>
      <c r="Z933" s="80" t="s">
        <v>6490</v>
      </c>
      <c r="AA933" s="175" t="s">
        <v>6563</v>
      </c>
    </row>
    <row r="934" spans="2:27" ht="15.75" customHeight="1" x14ac:dyDescent="0.2">
      <c r="B934" s="68" t="s">
        <v>7985</v>
      </c>
      <c r="C934" s="68" t="s">
        <v>6419</v>
      </c>
      <c r="D934" s="68" t="s">
        <v>1363</v>
      </c>
      <c r="E934" s="68" t="s">
        <v>654</v>
      </c>
      <c r="F934" s="68" t="s">
        <v>6304</v>
      </c>
      <c r="G934" s="68" t="s">
        <v>1555</v>
      </c>
      <c r="H934" s="68" t="s">
        <v>7986</v>
      </c>
      <c r="I934" s="68" t="s">
        <v>1182</v>
      </c>
      <c r="J934" s="68" t="s">
        <v>5604</v>
      </c>
      <c r="K934" s="68" t="s">
        <v>1556</v>
      </c>
      <c r="L934" s="68" t="s">
        <v>1557</v>
      </c>
      <c r="M934" s="68" t="s">
        <v>47</v>
      </c>
      <c r="N934" s="68" t="s">
        <v>630</v>
      </c>
      <c r="O934" s="68" t="s">
        <v>5602</v>
      </c>
      <c r="P934" s="68" t="s">
        <v>5603</v>
      </c>
      <c r="Q934" s="68">
        <v>0</v>
      </c>
      <c r="R934" s="68" t="s">
        <v>83</v>
      </c>
      <c r="S934" s="68" t="s">
        <v>7611</v>
      </c>
      <c r="T934" s="188">
        <v>41908</v>
      </c>
      <c r="U934" s="175">
        <v>7510</v>
      </c>
      <c r="V934" s="186">
        <v>8497596</v>
      </c>
      <c r="W934" s="186">
        <v>73617726</v>
      </c>
      <c r="X934" s="187">
        <v>44469</v>
      </c>
      <c r="Y934" s="80" t="s">
        <v>6489</v>
      </c>
      <c r="Z934" s="80" t="s">
        <v>6490</v>
      </c>
      <c r="AA934" s="175" t="s">
        <v>6558</v>
      </c>
    </row>
    <row r="935" spans="2:27" ht="15.75" customHeight="1" x14ac:dyDescent="0.2">
      <c r="B935" s="68" t="s">
        <v>7985</v>
      </c>
      <c r="C935" s="68" t="s">
        <v>6419</v>
      </c>
      <c r="D935" s="68" t="s">
        <v>1363</v>
      </c>
      <c r="E935" s="68" t="s">
        <v>654</v>
      </c>
      <c r="F935" s="68" t="s">
        <v>6304</v>
      </c>
      <c r="G935" s="68" t="s">
        <v>1555</v>
      </c>
      <c r="H935" s="68" t="s">
        <v>7986</v>
      </c>
      <c r="I935" s="68" t="s">
        <v>1182</v>
      </c>
      <c r="J935" s="68" t="s">
        <v>5604</v>
      </c>
      <c r="K935" s="68" t="s">
        <v>1556</v>
      </c>
      <c r="L935" s="68" t="s">
        <v>1557</v>
      </c>
      <c r="M935" s="68" t="s">
        <v>47</v>
      </c>
      <c r="N935" s="68" t="s">
        <v>630</v>
      </c>
      <c r="O935" s="68" t="s">
        <v>5602</v>
      </c>
      <c r="P935" s="68" t="s">
        <v>5603</v>
      </c>
      <c r="Q935" s="68">
        <v>0</v>
      </c>
      <c r="R935" s="68" t="s">
        <v>83</v>
      </c>
      <c r="S935" s="68" t="s">
        <v>7611</v>
      </c>
      <c r="T935" s="188">
        <v>41908</v>
      </c>
      <c r="U935" s="175">
        <v>7510</v>
      </c>
      <c r="V935" s="186">
        <v>53514684</v>
      </c>
      <c r="W935" s="186">
        <v>271922567</v>
      </c>
      <c r="X935" s="187">
        <v>44469</v>
      </c>
      <c r="Y935" s="80" t="s">
        <v>6489</v>
      </c>
      <c r="Z935" s="80" t="s">
        <v>6490</v>
      </c>
      <c r="AA935" s="175" t="s">
        <v>7481</v>
      </c>
    </row>
    <row r="936" spans="2:27" ht="15.75" customHeight="1" x14ac:dyDescent="0.2">
      <c r="B936" s="68" t="s">
        <v>7985</v>
      </c>
      <c r="C936" s="68" t="s">
        <v>6419</v>
      </c>
      <c r="D936" s="68" t="s">
        <v>1363</v>
      </c>
      <c r="E936" s="68" t="s">
        <v>654</v>
      </c>
      <c r="F936" s="68" t="s">
        <v>6304</v>
      </c>
      <c r="G936" s="68" t="s">
        <v>1555</v>
      </c>
      <c r="H936" s="68" t="s">
        <v>7986</v>
      </c>
      <c r="I936" s="68" t="s">
        <v>1182</v>
      </c>
      <c r="J936" s="68" t="s">
        <v>5604</v>
      </c>
      <c r="K936" s="68" t="s">
        <v>1556</v>
      </c>
      <c r="L936" s="68" t="s">
        <v>1557</v>
      </c>
      <c r="M936" s="68" t="s">
        <v>47</v>
      </c>
      <c r="N936" s="68" t="s">
        <v>630</v>
      </c>
      <c r="O936" s="68" t="s">
        <v>5602</v>
      </c>
      <c r="P936" s="68" t="s">
        <v>5603</v>
      </c>
      <c r="Q936" s="68">
        <v>0</v>
      </c>
      <c r="R936" s="68" t="s">
        <v>83</v>
      </c>
      <c r="S936" s="68" t="s">
        <v>7611</v>
      </c>
      <c r="T936" s="188">
        <v>41908</v>
      </c>
      <c r="U936" s="175">
        <v>7510</v>
      </c>
      <c r="V936" s="186">
        <v>5310196</v>
      </c>
      <c r="W936" s="186">
        <v>58412158</v>
      </c>
      <c r="X936" s="187">
        <v>44469</v>
      </c>
      <c r="Y936" s="80" t="s">
        <v>6489</v>
      </c>
      <c r="Z936" s="80" t="s">
        <v>6490</v>
      </c>
      <c r="AA936" s="175" t="s">
        <v>6626</v>
      </c>
    </row>
    <row r="937" spans="2:27" ht="15.75" customHeight="1" x14ac:dyDescent="0.2">
      <c r="B937" s="68" t="s">
        <v>7985</v>
      </c>
      <c r="C937" s="68" t="s">
        <v>6419</v>
      </c>
      <c r="D937" s="68" t="s">
        <v>1363</v>
      </c>
      <c r="E937" s="68" t="s">
        <v>654</v>
      </c>
      <c r="F937" s="68" t="s">
        <v>6304</v>
      </c>
      <c r="G937" s="68" t="s">
        <v>1555</v>
      </c>
      <c r="H937" s="68" t="s">
        <v>7986</v>
      </c>
      <c r="I937" s="68" t="s">
        <v>1182</v>
      </c>
      <c r="J937" s="68" t="s">
        <v>5604</v>
      </c>
      <c r="K937" s="68" t="s">
        <v>1556</v>
      </c>
      <c r="L937" s="68" t="s">
        <v>1557</v>
      </c>
      <c r="M937" s="68" t="s">
        <v>47</v>
      </c>
      <c r="N937" s="68" t="s">
        <v>630</v>
      </c>
      <c r="O937" s="68" t="s">
        <v>5602</v>
      </c>
      <c r="P937" s="68" t="s">
        <v>5603</v>
      </c>
      <c r="Q937" s="68">
        <v>0</v>
      </c>
      <c r="R937" s="68" t="s">
        <v>83</v>
      </c>
      <c r="S937" s="68" t="s">
        <v>7611</v>
      </c>
      <c r="T937" s="188">
        <v>41908</v>
      </c>
      <c r="U937" s="175">
        <v>7510</v>
      </c>
      <c r="V937" s="186">
        <v>53856038</v>
      </c>
      <c r="W937" s="186">
        <v>215939814</v>
      </c>
      <c r="X937" s="187">
        <v>44469</v>
      </c>
      <c r="Y937" s="80" t="s">
        <v>6489</v>
      </c>
      <c r="Z937" s="80" t="s">
        <v>6490</v>
      </c>
      <c r="AA937" s="175" t="s">
        <v>6564</v>
      </c>
    </row>
    <row r="938" spans="2:27" ht="15.75" customHeight="1" x14ac:dyDescent="0.2">
      <c r="B938" s="68" t="s">
        <v>7985</v>
      </c>
      <c r="C938" s="68" t="s">
        <v>6419</v>
      </c>
      <c r="D938" s="68" t="s">
        <v>1363</v>
      </c>
      <c r="E938" s="68" t="s">
        <v>654</v>
      </c>
      <c r="F938" s="68" t="s">
        <v>6304</v>
      </c>
      <c r="G938" s="68" t="s">
        <v>1555</v>
      </c>
      <c r="H938" s="68" t="s">
        <v>7986</v>
      </c>
      <c r="I938" s="68" t="s">
        <v>1182</v>
      </c>
      <c r="J938" s="68" t="s">
        <v>5604</v>
      </c>
      <c r="K938" s="68" t="s">
        <v>1556</v>
      </c>
      <c r="L938" s="68" t="s">
        <v>1557</v>
      </c>
      <c r="M938" s="68" t="s">
        <v>47</v>
      </c>
      <c r="N938" s="68" t="s">
        <v>630</v>
      </c>
      <c r="O938" s="68" t="s">
        <v>5602</v>
      </c>
      <c r="P938" s="68" t="s">
        <v>5603</v>
      </c>
      <c r="Q938" s="68">
        <v>0</v>
      </c>
      <c r="R938" s="68" t="s">
        <v>83</v>
      </c>
      <c r="S938" s="68" t="s">
        <v>7611</v>
      </c>
      <c r="T938" s="188">
        <v>41908</v>
      </c>
      <c r="U938" s="175">
        <v>7510</v>
      </c>
      <c r="V938" s="186">
        <v>32066400</v>
      </c>
      <c r="W938" s="186">
        <v>201697656</v>
      </c>
      <c r="X938" s="187">
        <v>44469</v>
      </c>
      <c r="Y938" s="80" t="s">
        <v>6489</v>
      </c>
      <c r="Z938" s="80" t="s">
        <v>6490</v>
      </c>
      <c r="AA938" s="175" t="s">
        <v>6622</v>
      </c>
    </row>
    <row r="939" spans="2:27" ht="15.75" customHeight="1" x14ac:dyDescent="0.2">
      <c r="B939" s="68" t="s">
        <v>7985</v>
      </c>
      <c r="C939" s="68" t="s">
        <v>6419</v>
      </c>
      <c r="D939" s="68" t="s">
        <v>1363</v>
      </c>
      <c r="E939" s="68" t="s">
        <v>654</v>
      </c>
      <c r="F939" s="68" t="s">
        <v>6304</v>
      </c>
      <c r="G939" s="68" t="s">
        <v>1555</v>
      </c>
      <c r="H939" s="68" t="s">
        <v>7986</v>
      </c>
      <c r="I939" s="68" t="s">
        <v>1182</v>
      </c>
      <c r="J939" s="68" t="s">
        <v>5604</v>
      </c>
      <c r="K939" s="68" t="s">
        <v>1556</v>
      </c>
      <c r="L939" s="68" t="s">
        <v>1557</v>
      </c>
      <c r="M939" s="68" t="s">
        <v>47</v>
      </c>
      <c r="N939" s="68" t="s">
        <v>630</v>
      </c>
      <c r="O939" s="68" t="s">
        <v>5602</v>
      </c>
      <c r="P939" s="68" t="s">
        <v>5603</v>
      </c>
      <c r="Q939" s="68">
        <v>0</v>
      </c>
      <c r="R939" s="68" t="s">
        <v>83</v>
      </c>
      <c r="S939" s="68" t="s">
        <v>7611</v>
      </c>
      <c r="T939" s="188">
        <v>41908</v>
      </c>
      <c r="U939" s="175">
        <v>7510</v>
      </c>
      <c r="V939" s="186">
        <v>41784588</v>
      </c>
      <c r="W939" s="186">
        <v>303559116</v>
      </c>
      <c r="X939" s="187">
        <v>44469</v>
      </c>
      <c r="Y939" s="80" t="s">
        <v>6489</v>
      </c>
      <c r="Z939" s="80" t="s">
        <v>6490</v>
      </c>
      <c r="AA939" s="175" t="s">
        <v>6538</v>
      </c>
    </row>
    <row r="940" spans="2:27" ht="15.75" customHeight="1" x14ac:dyDescent="0.2">
      <c r="B940" s="68" t="s">
        <v>7985</v>
      </c>
      <c r="C940" s="68" t="s">
        <v>6419</v>
      </c>
      <c r="D940" s="68" t="s">
        <v>1363</v>
      </c>
      <c r="E940" s="68" t="s">
        <v>654</v>
      </c>
      <c r="F940" s="68" t="s">
        <v>6304</v>
      </c>
      <c r="G940" s="68" t="s">
        <v>1555</v>
      </c>
      <c r="H940" s="68" t="s">
        <v>7986</v>
      </c>
      <c r="I940" s="68" t="s">
        <v>1182</v>
      </c>
      <c r="J940" s="68" t="s">
        <v>5604</v>
      </c>
      <c r="K940" s="68" t="s">
        <v>1556</v>
      </c>
      <c r="L940" s="68" t="s">
        <v>1557</v>
      </c>
      <c r="M940" s="68" t="s">
        <v>47</v>
      </c>
      <c r="N940" s="68" t="s">
        <v>630</v>
      </c>
      <c r="O940" s="68" t="s">
        <v>5602</v>
      </c>
      <c r="P940" s="68" t="s">
        <v>5603</v>
      </c>
      <c r="Q940" s="68">
        <v>0</v>
      </c>
      <c r="R940" s="68" t="s">
        <v>83</v>
      </c>
      <c r="S940" s="68" t="s">
        <v>7611</v>
      </c>
      <c r="T940" s="188">
        <v>41908</v>
      </c>
      <c r="U940" s="175">
        <v>7510</v>
      </c>
      <c r="V940" s="186">
        <v>8016600</v>
      </c>
      <c r="W940" s="186">
        <v>75035376</v>
      </c>
      <c r="X940" s="187">
        <v>44469</v>
      </c>
      <c r="Y940" s="80" t="s">
        <v>6489</v>
      </c>
      <c r="Z940" s="80" t="s">
        <v>6490</v>
      </c>
      <c r="AA940" s="175" t="s">
        <v>6575</v>
      </c>
    </row>
    <row r="941" spans="2:27" ht="15.75" customHeight="1" x14ac:dyDescent="0.2">
      <c r="B941" s="68" t="s">
        <v>7985</v>
      </c>
      <c r="C941" s="68" t="s">
        <v>6419</v>
      </c>
      <c r="D941" s="68" t="s">
        <v>1363</v>
      </c>
      <c r="E941" s="68" t="s">
        <v>654</v>
      </c>
      <c r="F941" s="68" t="s">
        <v>6304</v>
      </c>
      <c r="G941" s="68" t="s">
        <v>1555</v>
      </c>
      <c r="H941" s="68" t="s">
        <v>7986</v>
      </c>
      <c r="I941" s="68" t="s">
        <v>1182</v>
      </c>
      <c r="J941" s="68" t="s">
        <v>5604</v>
      </c>
      <c r="K941" s="68" t="s">
        <v>1556</v>
      </c>
      <c r="L941" s="68" t="s">
        <v>1557</v>
      </c>
      <c r="M941" s="68" t="s">
        <v>47</v>
      </c>
      <c r="N941" s="68" t="s">
        <v>630</v>
      </c>
      <c r="O941" s="68" t="s">
        <v>5602</v>
      </c>
      <c r="P941" s="68" t="s">
        <v>5603</v>
      </c>
      <c r="Q941" s="68">
        <v>0</v>
      </c>
      <c r="R941" s="68" t="s">
        <v>83</v>
      </c>
      <c r="S941" s="68" t="s">
        <v>7611</v>
      </c>
      <c r="T941" s="188">
        <v>41908</v>
      </c>
      <c r="U941" s="175">
        <v>7510</v>
      </c>
      <c r="V941" s="186">
        <v>10473300</v>
      </c>
      <c r="W941" s="186">
        <v>62503620</v>
      </c>
      <c r="X941" s="187">
        <v>44469</v>
      </c>
      <c r="Y941" s="80" t="s">
        <v>6489</v>
      </c>
      <c r="Z941" s="80" t="s">
        <v>6490</v>
      </c>
      <c r="AA941" s="175" t="s">
        <v>6555</v>
      </c>
    </row>
    <row r="942" spans="2:27" ht="15.75" customHeight="1" x14ac:dyDescent="0.2">
      <c r="B942" s="68" t="s">
        <v>8497</v>
      </c>
      <c r="C942" s="68">
        <v>692531000</v>
      </c>
      <c r="D942" s="68" t="s">
        <v>2469</v>
      </c>
      <c r="E942" s="68" t="s">
        <v>2495</v>
      </c>
      <c r="F942" s="68" t="s">
        <v>1476</v>
      </c>
      <c r="G942" s="68" t="s">
        <v>2496</v>
      </c>
      <c r="H942" s="68" t="s">
        <v>28</v>
      </c>
      <c r="I942" s="68">
        <v>0</v>
      </c>
      <c r="J942" s="68">
        <v>0</v>
      </c>
      <c r="K942" s="68" t="s">
        <v>3324</v>
      </c>
      <c r="L942" s="68" t="s">
        <v>3325</v>
      </c>
      <c r="M942" s="68" t="s">
        <v>773</v>
      </c>
      <c r="N942" s="68" t="s">
        <v>3326</v>
      </c>
      <c r="O942" s="68" t="s">
        <v>8498</v>
      </c>
      <c r="P942" s="68" t="s">
        <v>8499</v>
      </c>
      <c r="Q942" s="68">
        <v>0</v>
      </c>
      <c r="R942" s="68">
        <v>91001</v>
      </c>
      <c r="S942" s="68" t="s">
        <v>2488</v>
      </c>
      <c r="T942" s="188">
        <v>41925</v>
      </c>
      <c r="U942" s="175">
        <v>7512</v>
      </c>
      <c r="V942" s="186">
        <v>10531572</v>
      </c>
      <c r="W942" s="186">
        <v>42279007</v>
      </c>
      <c r="X942" s="187">
        <v>44469</v>
      </c>
      <c r="Y942" s="80" t="s">
        <v>6489</v>
      </c>
      <c r="Z942" s="80" t="s">
        <v>6490</v>
      </c>
      <c r="AA942" s="175" t="s">
        <v>7496</v>
      </c>
    </row>
    <row r="943" spans="2:27" ht="15.75" customHeight="1" x14ac:dyDescent="0.2">
      <c r="B943" s="68" t="s">
        <v>2826</v>
      </c>
      <c r="C943" s="68">
        <v>690102005</v>
      </c>
      <c r="D943" s="68" t="s">
        <v>2469</v>
      </c>
      <c r="E943" s="68" t="s">
        <v>546</v>
      </c>
      <c r="F943" s="68" t="s">
        <v>26</v>
      </c>
      <c r="G943" s="68" t="s">
        <v>547</v>
      </c>
      <c r="H943" s="68" t="s">
        <v>28</v>
      </c>
      <c r="I943" s="68">
        <v>0</v>
      </c>
      <c r="J943" s="68">
        <v>0</v>
      </c>
      <c r="K943" s="68" t="s">
        <v>2827</v>
      </c>
      <c r="L943" s="68" t="s">
        <v>2829</v>
      </c>
      <c r="M943" s="68" t="s">
        <v>533</v>
      </c>
      <c r="N943" s="68" t="s">
        <v>2830</v>
      </c>
      <c r="O943" s="68" t="s">
        <v>2828</v>
      </c>
      <c r="P943" s="68">
        <v>0</v>
      </c>
      <c r="Q943" s="68">
        <v>0</v>
      </c>
      <c r="R943" s="68">
        <v>91001</v>
      </c>
      <c r="S943" s="68" t="s">
        <v>2628</v>
      </c>
      <c r="T943" s="188">
        <v>41927</v>
      </c>
      <c r="U943" s="175">
        <v>7513</v>
      </c>
      <c r="V943" s="186">
        <v>2747366</v>
      </c>
      <c r="W943" s="186">
        <v>19311241</v>
      </c>
      <c r="X943" s="187">
        <v>44469</v>
      </c>
      <c r="Y943" s="80" t="s">
        <v>6489</v>
      </c>
      <c r="Z943" s="80" t="s">
        <v>6490</v>
      </c>
      <c r="AA943" s="175" t="s">
        <v>6701</v>
      </c>
    </row>
    <row r="944" spans="2:27" ht="15.75" customHeight="1" x14ac:dyDescent="0.2">
      <c r="B944" s="68" t="s">
        <v>2869</v>
      </c>
      <c r="C944" s="68">
        <v>692011007</v>
      </c>
      <c r="D944" s="68" t="s">
        <v>2469</v>
      </c>
      <c r="E944" s="68" t="s">
        <v>546</v>
      </c>
      <c r="F944" s="68" t="s">
        <v>26</v>
      </c>
      <c r="G944" s="68" t="s">
        <v>547</v>
      </c>
      <c r="H944" s="68" t="s">
        <v>28</v>
      </c>
      <c r="I944" s="68">
        <v>0</v>
      </c>
      <c r="J944" s="68">
        <v>0</v>
      </c>
      <c r="K944" s="68" t="s">
        <v>2870</v>
      </c>
      <c r="L944" s="68" t="s">
        <v>2871</v>
      </c>
      <c r="M944" s="68" t="s">
        <v>5340</v>
      </c>
      <c r="N944" s="68" t="s">
        <v>2872</v>
      </c>
      <c r="O944" s="68">
        <v>0</v>
      </c>
      <c r="P944" s="68">
        <v>0</v>
      </c>
      <c r="Q944" s="68">
        <v>0</v>
      </c>
      <c r="R944" s="68">
        <v>91001</v>
      </c>
      <c r="S944" s="68" t="s">
        <v>523</v>
      </c>
      <c r="T944" s="188">
        <v>41939</v>
      </c>
      <c r="U944" s="175">
        <v>7514</v>
      </c>
      <c r="V944" s="186">
        <v>3262498</v>
      </c>
      <c r="W944" s="186">
        <v>26194604</v>
      </c>
      <c r="X944" s="187">
        <v>44469</v>
      </c>
      <c r="Y944" s="80" t="s">
        <v>6489</v>
      </c>
      <c r="Z944" s="80" t="s">
        <v>6490</v>
      </c>
      <c r="AA944" s="175" t="s">
        <v>6702</v>
      </c>
    </row>
    <row r="945" spans="2:27" ht="15.75" customHeight="1" x14ac:dyDescent="0.2">
      <c r="B945" s="68" t="s">
        <v>8031</v>
      </c>
      <c r="C945" s="68">
        <v>650846699</v>
      </c>
      <c r="D945" s="68" t="s">
        <v>1363</v>
      </c>
      <c r="E945" s="68" t="s">
        <v>1676</v>
      </c>
      <c r="F945" s="68" t="s">
        <v>8032</v>
      </c>
      <c r="G945" s="68" t="s">
        <v>5291</v>
      </c>
      <c r="H945" s="68" t="s">
        <v>8033</v>
      </c>
      <c r="I945" s="68" t="s">
        <v>1677</v>
      </c>
      <c r="J945" s="68" t="s">
        <v>6371</v>
      </c>
      <c r="K945" s="68" t="s">
        <v>1678</v>
      </c>
      <c r="L945" s="68" t="s">
        <v>5406</v>
      </c>
      <c r="M945" s="68" t="s">
        <v>47</v>
      </c>
      <c r="N945" s="68" t="s">
        <v>1649</v>
      </c>
      <c r="O945" s="68" t="s">
        <v>5404</v>
      </c>
      <c r="P945" s="68" t="s">
        <v>5405</v>
      </c>
      <c r="Q945" s="68">
        <v>0</v>
      </c>
      <c r="R945" s="68" t="s">
        <v>1101</v>
      </c>
      <c r="S945" s="68" t="s">
        <v>8034</v>
      </c>
      <c r="T945" s="188">
        <v>41950</v>
      </c>
      <c r="U945" s="175">
        <v>7517</v>
      </c>
      <c r="V945" s="186">
        <v>15826320</v>
      </c>
      <c r="W945" s="186">
        <v>84174300</v>
      </c>
      <c r="X945" s="187">
        <v>44469</v>
      </c>
      <c r="Y945" s="80" t="s">
        <v>6489</v>
      </c>
      <c r="Z945" s="80" t="s">
        <v>6490</v>
      </c>
      <c r="AA945" s="175" t="s">
        <v>6572</v>
      </c>
    </row>
    <row r="946" spans="2:27" ht="15.75" customHeight="1" x14ac:dyDescent="0.2">
      <c r="B946" s="68" t="s">
        <v>3011</v>
      </c>
      <c r="C946" s="68">
        <v>692004000</v>
      </c>
      <c r="D946" s="68" t="s">
        <v>2469</v>
      </c>
      <c r="E946" s="68" t="s">
        <v>546</v>
      </c>
      <c r="F946" s="68" t="s">
        <v>26</v>
      </c>
      <c r="G946" s="68" t="s">
        <v>547</v>
      </c>
      <c r="H946" s="68" t="s">
        <v>3012</v>
      </c>
      <c r="I946" s="68">
        <v>0</v>
      </c>
      <c r="J946" s="68">
        <v>0</v>
      </c>
      <c r="K946" s="68" t="s">
        <v>3013</v>
      </c>
      <c r="L946" s="68" t="s">
        <v>3015</v>
      </c>
      <c r="M946" s="68" t="s">
        <v>5346</v>
      </c>
      <c r="N946" s="68" t="s">
        <v>3017</v>
      </c>
      <c r="O946" s="68" t="s">
        <v>3016</v>
      </c>
      <c r="P946" s="68" t="s">
        <v>3014</v>
      </c>
      <c r="Q946" s="68">
        <v>0</v>
      </c>
      <c r="R946" s="68">
        <v>91001</v>
      </c>
      <c r="S946" s="68" t="s">
        <v>2628</v>
      </c>
      <c r="T946" s="188">
        <v>41996</v>
      </c>
      <c r="U946" s="175">
        <v>7520</v>
      </c>
      <c r="V946" s="186">
        <v>5494733</v>
      </c>
      <c r="W946" s="186">
        <v>44117224</v>
      </c>
      <c r="X946" s="187">
        <v>44469</v>
      </c>
      <c r="Y946" s="80" t="s">
        <v>6489</v>
      </c>
      <c r="Z946" s="80" t="s">
        <v>6490</v>
      </c>
      <c r="AA946" s="175" t="s">
        <v>6586</v>
      </c>
    </row>
    <row r="947" spans="2:27" ht="15.75" customHeight="1" x14ac:dyDescent="0.2">
      <c r="B947" s="68" t="s">
        <v>2714</v>
      </c>
      <c r="C947" s="68">
        <v>692002008</v>
      </c>
      <c r="D947" s="68" t="s">
        <v>2469</v>
      </c>
      <c r="E947" s="68" t="s">
        <v>546</v>
      </c>
      <c r="F947" s="68" t="s">
        <v>26</v>
      </c>
      <c r="G947" s="68" t="s">
        <v>547</v>
      </c>
      <c r="H947" s="68" t="s">
        <v>28</v>
      </c>
      <c r="I947" s="68">
        <v>0</v>
      </c>
      <c r="J947" s="68">
        <v>0</v>
      </c>
      <c r="K947" s="68" t="s">
        <v>2715</v>
      </c>
      <c r="L947" s="68" t="s">
        <v>2716</v>
      </c>
      <c r="M947" s="68" t="s">
        <v>5346</v>
      </c>
      <c r="N947" s="68" t="s">
        <v>2718</v>
      </c>
      <c r="O947" s="68" t="s">
        <v>2717</v>
      </c>
      <c r="P947" s="68" t="s">
        <v>5484</v>
      </c>
      <c r="Q947" s="68">
        <v>0</v>
      </c>
      <c r="R947" s="68">
        <v>91001</v>
      </c>
      <c r="S947" s="68" t="s">
        <v>523</v>
      </c>
      <c r="T947" s="188">
        <v>41996</v>
      </c>
      <c r="U947" s="175">
        <v>7521</v>
      </c>
      <c r="V947" s="186">
        <v>4078121</v>
      </c>
      <c r="W947" s="186">
        <v>32743248</v>
      </c>
      <c r="X947" s="187">
        <v>44469</v>
      </c>
      <c r="Y947" s="80" t="s">
        <v>6489</v>
      </c>
      <c r="Z947" s="80" t="s">
        <v>6490</v>
      </c>
      <c r="AA947" s="175" t="s">
        <v>6703</v>
      </c>
    </row>
    <row r="948" spans="2:27" ht="15.75" customHeight="1" x14ac:dyDescent="0.2">
      <c r="B948" s="68" t="s">
        <v>2798</v>
      </c>
      <c r="C948" s="68" t="s">
        <v>6448</v>
      </c>
      <c r="D948" s="68" t="s">
        <v>2469</v>
      </c>
      <c r="E948" s="68" t="s">
        <v>546</v>
      </c>
      <c r="F948" s="68" t="s">
        <v>26</v>
      </c>
      <c r="G948" s="68" t="s">
        <v>547</v>
      </c>
      <c r="H948" s="68" t="s">
        <v>28</v>
      </c>
      <c r="I948" s="68">
        <v>0</v>
      </c>
      <c r="J948" s="68">
        <v>0</v>
      </c>
      <c r="K948" s="68" t="s">
        <v>8382</v>
      </c>
      <c r="L948" s="68" t="s">
        <v>2800</v>
      </c>
      <c r="M948" s="68" t="s">
        <v>5346</v>
      </c>
      <c r="N948" s="68" t="s">
        <v>5389</v>
      </c>
      <c r="O948" s="68" t="s">
        <v>8383</v>
      </c>
      <c r="P948" s="68" t="s">
        <v>2799</v>
      </c>
      <c r="Q948" s="68">
        <v>0</v>
      </c>
      <c r="R948" s="68">
        <v>91001</v>
      </c>
      <c r="S948" s="68" t="s">
        <v>2517</v>
      </c>
      <c r="T948" s="188">
        <v>42032</v>
      </c>
      <c r="U948" s="175">
        <v>7523</v>
      </c>
      <c r="V948" s="186">
        <v>9787492</v>
      </c>
      <c r="W948" s="186">
        <v>48937460</v>
      </c>
      <c r="X948" s="187">
        <v>44469</v>
      </c>
      <c r="Y948" s="80" t="s">
        <v>6489</v>
      </c>
      <c r="Z948" s="80" t="s">
        <v>6490</v>
      </c>
      <c r="AA948" s="175" t="s">
        <v>6523</v>
      </c>
    </row>
    <row r="949" spans="2:27" ht="15.75" customHeight="1" x14ac:dyDescent="0.2">
      <c r="B949" s="68" t="s">
        <v>3163</v>
      </c>
      <c r="C949" s="68">
        <v>690811006</v>
      </c>
      <c r="D949" s="68" t="s">
        <v>2469</v>
      </c>
      <c r="E949" s="68" t="s">
        <v>546</v>
      </c>
      <c r="F949" s="68" t="s">
        <v>26</v>
      </c>
      <c r="G949" s="68" t="s">
        <v>547</v>
      </c>
      <c r="H949" s="68" t="s">
        <v>28</v>
      </c>
      <c r="I949" s="68">
        <v>0</v>
      </c>
      <c r="J949" s="68">
        <v>0</v>
      </c>
      <c r="K949" s="68" t="s">
        <v>3164</v>
      </c>
      <c r="L949" s="68" t="s">
        <v>3166</v>
      </c>
      <c r="M949" s="68" t="s">
        <v>47</v>
      </c>
      <c r="N949" s="68" t="s">
        <v>1281</v>
      </c>
      <c r="O949" s="68" t="s">
        <v>3167</v>
      </c>
      <c r="P949" s="68" t="s">
        <v>3165</v>
      </c>
      <c r="Q949" s="68">
        <v>0</v>
      </c>
      <c r="R949" s="68">
        <v>91001</v>
      </c>
      <c r="S949" s="68" t="s">
        <v>2628</v>
      </c>
      <c r="T949" s="188">
        <v>42032</v>
      </c>
      <c r="U949" s="175">
        <v>7524</v>
      </c>
      <c r="V949" s="186">
        <v>0</v>
      </c>
      <c r="W949" s="186">
        <v>32998434</v>
      </c>
      <c r="X949" s="187">
        <v>44469</v>
      </c>
      <c r="Y949" s="80" t="s">
        <v>6489</v>
      </c>
      <c r="Z949" s="80" t="s">
        <v>6490</v>
      </c>
      <c r="AA949" s="175" t="s">
        <v>6624</v>
      </c>
    </row>
    <row r="950" spans="2:27" ht="15.75" customHeight="1" x14ac:dyDescent="0.2">
      <c r="B950" s="68" t="s">
        <v>8477</v>
      </c>
      <c r="C950" s="68">
        <v>691802000</v>
      </c>
      <c r="D950" s="68" t="s">
        <v>2469</v>
      </c>
      <c r="E950" s="68" t="s">
        <v>546</v>
      </c>
      <c r="F950" s="68" t="s">
        <v>26</v>
      </c>
      <c r="G950" s="68" t="s">
        <v>547</v>
      </c>
      <c r="H950" s="68" t="s">
        <v>28</v>
      </c>
      <c r="I950" s="68">
        <v>0</v>
      </c>
      <c r="J950" s="68">
        <v>0</v>
      </c>
      <c r="K950" s="68" t="s">
        <v>3238</v>
      </c>
      <c r="L950" s="68" t="s">
        <v>3240</v>
      </c>
      <c r="M950" s="68" t="s">
        <v>48</v>
      </c>
      <c r="N950" s="68" t="s">
        <v>3242</v>
      </c>
      <c r="O950" s="68" t="s">
        <v>3241</v>
      </c>
      <c r="P950" s="68" t="s">
        <v>3239</v>
      </c>
      <c r="Q950" s="68">
        <v>0</v>
      </c>
      <c r="R950" s="68">
        <v>91001</v>
      </c>
      <c r="S950" s="68" t="s">
        <v>523</v>
      </c>
      <c r="T950" s="188">
        <v>42047</v>
      </c>
      <c r="U950" s="175">
        <v>7526</v>
      </c>
      <c r="V950" s="186">
        <v>4730622</v>
      </c>
      <c r="W950" s="186">
        <v>33251552</v>
      </c>
      <c r="X950" s="187">
        <v>44469</v>
      </c>
      <c r="Y950" s="80" t="s">
        <v>6489</v>
      </c>
      <c r="Z950" s="80" t="s">
        <v>6490</v>
      </c>
      <c r="AA950" s="175" t="s">
        <v>6704</v>
      </c>
    </row>
    <row r="951" spans="2:27" ht="15.75" customHeight="1" x14ac:dyDescent="0.2">
      <c r="B951" s="68" t="s">
        <v>8477</v>
      </c>
      <c r="C951" s="68">
        <v>691802000</v>
      </c>
      <c r="D951" s="68" t="s">
        <v>2469</v>
      </c>
      <c r="E951" s="68" t="s">
        <v>546</v>
      </c>
      <c r="F951" s="68" t="s">
        <v>26</v>
      </c>
      <c r="G951" s="68" t="s">
        <v>547</v>
      </c>
      <c r="H951" s="68" t="s">
        <v>28</v>
      </c>
      <c r="I951" s="68">
        <v>0</v>
      </c>
      <c r="J951" s="68">
        <v>0</v>
      </c>
      <c r="K951" s="68" t="s">
        <v>3238</v>
      </c>
      <c r="L951" s="68" t="s">
        <v>3240</v>
      </c>
      <c r="M951" s="68" t="s">
        <v>48</v>
      </c>
      <c r="N951" s="68" t="s">
        <v>3242</v>
      </c>
      <c r="O951" s="68" t="s">
        <v>3241</v>
      </c>
      <c r="P951" s="68" t="s">
        <v>3239</v>
      </c>
      <c r="Q951" s="68">
        <v>0</v>
      </c>
      <c r="R951" s="68">
        <v>91001</v>
      </c>
      <c r="S951" s="68" t="s">
        <v>523</v>
      </c>
      <c r="T951" s="188">
        <v>42047</v>
      </c>
      <c r="U951" s="175">
        <v>7526</v>
      </c>
      <c r="V951" s="186">
        <v>4730622</v>
      </c>
      <c r="W951" s="186">
        <v>4730622</v>
      </c>
      <c r="X951" s="187">
        <v>44469</v>
      </c>
      <c r="Y951" s="80" t="s">
        <v>6489</v>
      </c>
      <c r="Z951" s="80" t="s">
        <v>6490</v>
      </c>
      <c r="AA951" s="175" t="s">
        <v>8925</v>
      </c>
    </row>
    <row r="952" spans="2:27" ht="15.75" customHeight="1" x14ac:dyDescent="0.2">
      <c r="B952" s="68" t="s">
        <v>2572</v>
      </c>
      <c r="C952" s="68">
        <v>690413000</v>
      </c>
      <c r="D952" s="68" t="s">
        <v>2469</v>
      </c>
      <c r="E952" s="68" t="s">
        <v>546</v>
      </c>
      <c r="F952" s="68" t="s">
        <v>26</v>
      </c>
      <c r="G952" s="68" t="s">
        <v>547</v>
      </c>
      <c r="H952" s="68">
        <v>0</v>
      </c>
      <c r="I952" s="68">
        <v>0</v>
      </c>
      <c r="J952" s="68">
        <v>0</v>
      </c>
      <c r="K952" s="68" t="s">
        <v>2573</v>
      </c>
      <c r="L952" s="68" t="s">
        <v>2574</v>
      </c>
      <c r="M952" s="68" t="s">
        <v>5341</v>
      </c>
      <c r="N952" s="68" t="s">
        <v>2575</v>
      </c>
      <c r="O952" s="68" t="s">
        <v>8319</v>
      </c>
      <c r="P952" s="68" t="s">
        <v>8320</v>
      </c>
      <c r="Q952" s="68">
        <v>0</v>
      </c>
      <c r="R952" s="68">
        <v>91001</v>
      </c>
      <c r="S952" s="68" t="s">
        <v>2517</v>
      </c>
      <c r="T952" s="188">
        <v>42047</v>
      </c>
      <c r="U952" s="175">
        <v>7527</v>
      </c>
      <c r="V952" s="186">
        <v>0</v>
      </c>
      <c r="W952" s="186">
        <v>22195412</v>
      </c>
      <c r="X952" s="187">
        <v>44469</v>
      </c>
      <c r="Y952" s="80" t="s">
        <v>6489</v>
      </c>
      <c r="Z952" s="80" t="s">
        <v>6490</v>
      </c>
      <c r="AA952" s="175" t="s">
        <v>6705</v>
      </c>
    </row>
    <row r="953" spans="2:27" ht="15.75" customHeight="1" x14ac:dyDescent="0.2">
      <c r="B953" s="68" t="s">
        <v>2572</v>
      </c>
      <c r="C953" s="68">
        <v>690413000</v>
      </c>
      <c r="D953" s="68" t="s">
        <v>2469</v>
      </c>
      <c r="E953" s="68" t="s">
        <v>546</v>
      </c>
      <c r="F953" s="68" t="s">
        <v>26</v>
      </c>
      <c r="G953" s="68" t="s">
        <v>547</v>
      </c>
      <c r="H953" s="68">
        <v>0</v>
      </c>
      <c r="I953" s="68">
        <v>0</v>
      </c>
      <c r="J953" s="68">
        <v>0</v>
      </c>
      <c r="K953" s="68" t="s">
        <v>2573</v>
      </c>
      <c r="L953" s="68" t="s">
        <v>2574</v>
      </c>
      <c r="M953" s="68" t="s">
        <v>5341</v>
      </c>
      <c r="N953" s="68" t="s">
        <v>2575</v>
      </c>
      <c r="O953" s="68" t="s">
        <v>8319</v>
      </c>
      <c r="P953" s="68" t="s">
        <v>8320</v>
      </c>
      <c r="Q953" s="68">
        <v>0</v>
      </c>
      <c r="R953" s="68">
        <v>91001</v>
      </c>
      <c r="S953" s="68" t="s">
        <v>2517</v>
      </c>
      <c r="T953" s="188">
        <v>42047</v>
      </c>
      <c r="U953" s="175">
        <v>7527</v>
      </c>
      <c r="V953" s="186">
        <v>3262498</v>
      </c>
      <c r="W953" s="186">
        <v>3262498</v>
      </c>
      <c r="X953" s="187">
        <v>44469</v>
      </c>
      <c r="Y953" s="80" t="s">
        <v>6489</v>
      </c>
      <c r="Z953" s="80" t="s">
        <v>6490</v>
      </c>
      <c r="AA953" s="175" t="s">
        <v>8926</v>
      </c>
    </row>
    <row r="954" spans="2:27" ht="15.75" customHeight="1" x14ac:dyDescent="0.2">
      <c r="B954" s="68" t="s">
        <v>3211</v>
      </c>
      <c r="C954" s="68">
        <v>690409003</v>
      </c>
      <c r="D954" s="68" t="s">
        <v>2469</v>
      </c>
      <c r="E954" s="68" t="s">
        <v>546</v>
      </c>
      <c r="F954" s="68" t="s">
        <v>26</v>
      </c>
      <c r="G954" s="68" t="s">
        <v>547</v>
      </c>
      <c r="H954" s="68" t="s">
        <v>28</v>
      </c>
      <c r="I954" s="68">
        <v>0</v>
      </c>
      <c r="J954" s="68">
        <v>0</v>
      </c>
      <c r="K954" s="68" t="s">
        <v>8474</v>
      </c>
      <c r="L954" s="68" t="s">
        <v>3213</v>
      </c>
      <c r="M954" s="68" t="s">
        <v>5343</v>
      </c>
      <c r="N954" s="68" t="s">
        <v>3215</v>
      </c>
      <c r="O954" s="68" t="s">
        <v>3214</v>
      </c>
      <c r="P954" s="68" t="s">
        <v>3212</v>
      </c>
      <c r="Q954" s="68">
        <v>0</v>
      </c>
      <c r="R954" s="68">
        <v>91001</v>
      </c>
      <c r="S954" s="68" t="s">
        <v>2500</v>
      </c>
      <c r="T954" s="188">
        <v>42052</v>
      </c>
      <c r="U954" s="175">
        <v>7528</v>
      </c>
      <c r="V954" s="186">
        <v>4730622</v>
      </c>
      <c r="W954" s="186">
        <v>37982175</v>
      </c>
      <c r="X954" s="187">
        <v>44469</v>
      </c>
      <c r="Y954" s="80" t="s">
        <v>6489</v>
      </c>
      <c r="Z954" s="80" t="s">
        <v>6490</v>
      </c>
      <c r="AA954" s="175" t="s">
        <v>6621</v>
      </c>
    </row>
    <row r="955" spans="2:27" ht="15.75" customHeight="1" x14ac:dyDescent="0.2">
      <c r="B955" s="68" t="s">
        <v>8282</v>
      </c>
      <c r="C955" s="68">
        <v>605111130</v>
      </c>
      <c r="D955" s="68" t="s">
        <v>2392</v>
      </c>
      <c r="E955" s="68" t="s">
        <v>2393</v>
      </c>
      <c r="F955" s="68" t="s">
        <v>26</v>
      </c>
      <c r="G955" s="68" t="s">
        <v>2394</v>
      </c>
      <c r="H955" s="68" t="s">
        <v>28</v>
      </c>
      <c r="I955" s="68">
        <v>0</v>
      </c>
      <c r="J955" s="68">
        <v>0</v>
      </c>
      <c r="K955" s="68" t="s">
        <v>5439</v>
      </c>
      <c r="L955" s="68" t="s">
        <v>2410</v>
      </c>
      <c r="M955" s="68" t="s">
        <v>773</v>
      </c>
      <c r="N955" s="68" t="s">
        <v>2411</v>
      </c>
      <c r="O955" s="68" t="s">
        <v>5440</v>
      </c>
      <c r="P955" s="68" t="s">
        <v>5441</v>
      </c>
      <c r="Q955" s="68">
        <v>0</v>
      </c>
      <c r="R955" s="68">
        <v>91001</v>
      </c>
      <c r="S955" s="68" t="s">
        <v>523</v>
      </c>
      <c r="T955" s="188">
        <v>42052</v>
      </c>
      <c r="U955" s="175">
        <v>7529</v>
      </c>
      <c r="V955" s="186">
        <v>5265786</v>
      </c>
      <c r="W955" s="186">
        <v>42126288</v>
      </c>
      <c r="X955" s="187">
        <v>44469</v>
      </c>
      <c r="Y955" s="80" t="s">
        <v>6489</v>
      </c>
      <c r="Z955" s="80" t="s">
        <v>6490</v>
      </c>
      <c r="AA955" s="175" t="s">
        <v>6579</v>
      </c>
    </row>
    <row r="956" spans="2:27" ht="15.75" customHeight="1" x14ac:dyDescent="0.2">
      <c r="B956" s="68" t="s">
        <v>2539</v>
      </c>
      <c r="C956" s="68">
        <v>692544005</v>
      </c>
      <c r="D956" s="68" t="s">
        <v>2469</v>
      </c>
      <c r="E956" s="68" t="s">
        <v>546</v>
      </c>
      <c r="F956" s="68" t="s">
        <v>26</v>
      </c>
      <c r="G956" s="68" t="s">
        <v>547</v>
      </c>
      <c r="H956" s="68" t="s">
        <v>28</v>
      </c>
      <c r="I956" s="68">
        <v>0</v>
      </c>
      <c r="J956" s="68">
        <v>0</v>
      </c>
      <c r="K956" s="68" t="s">
        <v>2540</v>
      </c>
      <c r="L956" s="68" t="s">
        <v>2542</v>
      </c>
      <c r="M956" s="68" t="s">
        <v>5386</v>
      </c>
      <c r="N956" s="68" t="s">
        <v>2544</v>
      </c>
      <c r="O956" s="68" t="s">
        <v>2543</v>
      </c>
      <c r="P956" s="68" t="s">
        <v>2541</v>
      </c>
      <c r="Q956" s="68">
        <v>0</v>
      </c>
      <c r="R956" s="68">
        <v>91001</v>
      </c>
      <c r="S956" s="68" t="s">
        <v>523</v>
      </c>
      <c r="T956" s="188">
        <v>42053</v>
      </c>
      <c r="U956" s="175">
        <v>7531</v>
      </c>
      <c r="V956" s="186">
        <v>5723680</v>
      </c>
      <c r="W956" s="186">
        <v>45955439</v>
      </c>
      <c r="X956" s="187">
        <v>44469</v>
      </c>
      <c r="Y956" s="80" t="s">
        <v>6489</v>
      </c>
      <c r="Z956" s="80" t="s">
        <v>6490</v>
      </c>
      <c r="AA956" s="175" t="s">
        <v>6706</v>
      </c>
    </row>
    <row r="957" spans="2:27" ht="15.75" customHeight="1" x14ac:dyDescent="0.2">
      <c r="B957" s="68" t="s">
        <v>2721</v>
      </c>
      <c r="C957" s="68">
        <v>691910008</v>
      </c>
      <c r="D957" s="68" t="s">
        <v>2469</v>
      </c>
      <c r="E957" s="68" t="s">
        <v>546</v>
      </c>
      <c r="F957" s="68" t="s">
        <v>26</v>
      </c>
      <c r="G957" s="68" t="s">
        <v>547</v>
      </c>
      <c r="H957" s="68" t="s">
        <v>28</v>
      </c>
      <c r="I957" s="68">
        <v>0</v>
      </c>
      <c r="J957" s="68">
        <v>0</v>
      </c>
      <c r="K957" s="68" t="s">
        <v>2722</v>
      </c>
      <c r="L957" s="68" t="s">
        <v>2724</v>
      </c>
      <c r="M957" s="68" t="s">
        <v>48</v>
      </c>
      <c r="N957" s="68" t="s">
        <v>2726</v>
      </c>
      <c r="O957" s="68" t="s">
        <v>2725</v>
      </c>
      <c r="P957" s="68" t="s">
        <v>2723</v>
      </c>
      <c r="Q957" s="68">
        <v>0</v>
      </c>
      <c r="R957" s="68">
        <v>91001</v>
      </c>
      <c r="S957" s="68" t="s">
        <v>2517</v>
      </c>
      <c r="T957" s="188">
        <v>42053</v>
      </c>
      <c r="U957" s="175">
        <v>7532</v>
      </c>
      <c r="V957" s="186">
        <v>4730622</v>
      </c>
      <c r="W957" s="186">
        <v>37982174</v>
      </c>
      <c r="X957" s="187">
        <v>44469</v>
      </c>
      <c r="Y957" s="80" t="s">
        <v>6489</v>
      </c>
      <c r="Z957" s="80" t="s">
        <v>6490</v>
      </c>
      <c r="AA957" s="175" t="s">
        <v>6707</v>
      </c>
    </row>
    <row r="958" spans="2:27" ht="15.75" customHeight="1" x14ac:dyDescent="0.2">
      <c r="B958" s="68" t="s">
        <v>3514</v>
      </c>
      <c r="C958" s="68">
        <v>691809005</v>
      </c>
      <c r="D958" s="68" t="s">
        <v>2469</v>
      </c>
      <c r="E958" s="68" t="s">
        <v>546</v>
      </c>
      <c r="F958" s="68" t="s">
        <v>26</v>
      </c>
      <c r="G958" s="68" t="s">
        <v>547</v>
      </c>
      <c r="H958" s="68" t="s">
        <v>28</v>
      </c>
      <c r="I958" s="68">
        <v>0</v>
      </c>
      <c r="J958" s="68">
        <v>0</v>
      </c>
      <c r="K958" s="68" t="s">
        <v>3515</v>
      </c>
      <c r="L958" s="68" t="s">
        <v>3517</v>
      </c>
      <c r="M958" s="68" t="s">
        <v>48</v>
      </c>
      <c r="N958" s="68" t="s">
        <v>3519</v>
      </c>
      <c r="O958" s="68" t="s">
        <v>3518</v>
      </c>
      <c r="P958" s="68" t="s">
        <v>3516</v>
      </c>
      <c r="Q958" s="68">
        <v>0</v>
      </c>
      <c r="R958" s="68">
        <v>91001</v>
      </c>
      <c r="S958" s="68" t="s">
        <v>2634</v>
      </c>
      <c r="T958" s="188">
        <v>42053</v>
      </c>
      <c r="U958" s="175">
        <v>7533</v>
      </c>
      <c r="V958" s="186">
        <v>5709371</v>
      </c>
      <c r="W958" s="186">
        <v>45840552</v>
      </c>
      <c r="X958" s="187">
        <v>44469</v>
      </c>
      <c r="Y958" s="80" t="s">
        <v>6489</v>
      </c>
      <c r="Z958" s="80" t="s">
        <v>6490</v>
      </c>
      <c r="AA958" s="175" t="s">
        <v>6591</v>
      </c>
    </row>
    <row r="959" spans="2:27" ht="15.75" customHeight="1" x14ac:dyDescent="0.2">
      <c r="B959" s="68" t="s">
        <v>2976</v>
      </c>
      <c r="C959" s="68">
        <v>690415003</v>
      </c>
      <c r="D959" s="68" t="s">
        <v>2469</v>
      </c>
      <c r="E959" s="68" t="s">
        <v>546</v>
      </c>
      <c r="F959" s="68" t="s">
        <v>26</v>
      </c>
      <c r="G959" s="68" t="s">
        <v>547</v>
      </c>
      <c r="H959" s="68" t="s">
        <v>28</v>
      </c>
      <c r="I959" s="68">
        <v>0</v>
      </c>
      <c r="J959" s="68">
        <v>0</v>
      </c>
      <c r="K959" s="68" t="s">
        <v>8424</v>
      </c>
      <c r="L959" s="68" t="s">
        <v>2978</v>
      </c>
      <c r="M959" s="68" t="s">
        <v>5343</v>
      </c>
      <c r="N959" s="68" t="s">
        <v>1997</v>
      </c>
      <c r="O959" s="68" t="s">
        <v>2979</v>
      </c>
      <c r="P959" s="68" t="s">
        <v>2977</v>
      </c>
      <c r="Q959" s="68">
        <v>0</v>
      </c>
      <c r="R959" s="68">
        <v>91001</v>
      </c>
      <c r="S959" s="68" t="s">
        <v>2553</v>
      </c>
      <c r="T959" s="188">
        <v>42053</v>
      </c>
      <c r="U959" s="175">
        <v>7534</v>
      </c>
      <c r="V959" s="186">
        <v>3942185</v>
      </c>
      <c r="W959" s="186">
        <v>46517783</v>
      </c>
      <c r="X959" s="187">
        <v>44469</v>
      </c>
      <c r="Y959" s="80" t="s">
        <v>6489</v>
      </c>
      <c r="Z959" s="80" t="s">
        <v>6490</v>
      </c>
      <c r="AA959" s="175" t="s">
        <v>6645</v>
      </c>
    </row>
    <row r="960" spans="2:27" ht="15.75" customHeight="1" x14ac:dyDescent="0.2">
      <c r="B960" s="68" t="s">
        <v>8363</v>
      </c>
      <c r="C960" s="68">
        <v>690739003</v>
      </c>
      <c r="D960" s="68" t="s">
        <v>2469</v>
      </c>
      <c r="E960" s="68" t="s">
        <v>546</v>
      </c>
      <c r="F960" s="68" t="s">
        <v>26</v>
      </c>
      <c r="G960" s="68" t="s">
        <v>547</v>
      </c>
      <c r="H960" s="68" t="s">
        <v>28</v>
      </c>
      <c r="I960" s="68">
        <v>0</v>
      </c>
      <c r="J960" s="68">
        <v>0</v>
      </c>
      <c r="K960" s="68" t="s">
        <v>2734</v>
      </c>
      <c r="L960" s="68" t="s">
        <v>2736</v>
      </c>
      <c r="M960" s="68" t="s">
        <v>47</v>
      </c>
      <c r="N960" s="68" t="s">
        <v>2738</v>
      </c>
      <c r="O960" s="68" t="s">
        <v>2737</v>
      </c>
      <c r="P960" s="68" t="s">
        <v>2735</v>
      </c>
      <c r="Q960" s="68">
        <v>0</v>
      </c>
      <c r="R960" s="68">
        <v>91001</v>
      </c>
      <c r="S960" s="68" t="s">
        <v>523</v>
      </c>
      <c r="T960" s="188">
        <v>42053</v>
      </c>
      <c r="U960" s="175">
        <v>7535</v>
      </c>
      <c r="V960" s="186">
        <v>3577300</v>
      </c>
      <c r="W960" s="186">
        <v>32195700</v>
      </c>
      <c r="X960" s="187">
        <v>44469</v>
      </c>
      <c r="Y960" s="80" t="s">
        <v>6489</v>
      </c>
      <c r="Z960" s="80" t="s">
        <v>6490</v>
      </c>
      <c r="AA960" s="175" t="s">
        <v>6636</v>
      </c>
    </row>
    <row r="961" spans="2:27" ht="15.75" customHeight="1" x14ac:dyDescent="0.2">
      <c r="B961" s="68" t="s">
        <v>3428</v>
      </c>
      <c r="C961" s="68">
        <v>691514005</v>
      </c>
      <c r="D961" s="68" t="s">
        <v>2469</v>
      </c>
      <c r="E961" s="68" t="s">
        <v>546</v>
      </c>
      <c r="F961" s="68" t="s">
        <v>26</v>
      </c>
      <c r="G961" s="68" t="s">
        <v>547</v>
      </c>
      <c r="H961" s="68" t="s">
        <v>28</v>
      </c>
      <c r="I961" s="68">
        <v>0</v>
      </c>
      <c r="J961" s="68">
        <v>0</v>
      </c>
      <c r="K961" s="68" t="s">
        <v>8527</v>
      </c>
      <c r="L961" s="68" t="s">
        <v>3429</v>
      </c>
      <c r="M961" s="68" t="s">
        <v>309</v>
      </c>
      <c r="N961" s="68" t="s">
        <v>3430</v>
      </c>
      <c r="O961" s="68" t="s">
        <v>8528</v>
      </c>
      <c r="P961" s="68" t="s">
        <v>8529</v>
      </c>
      <c r="Q961" s="68">
        <v>0</v>
      </c>
      <c r="R961" s="68">
        <v>91001</v>
      </c>
      <c r="S961" s="68" t="s">
        <v>523</v>
      </c>
      <c r="T961" s="188">
        <v>42053</v>
      </c>
      <c r="U961" s="175">
        <v>7536</v>
      </c>
      <c r="V961" s="186">
        <v>3262498</v>
      </c>
      <c r="W961" s="186">
        <v>26194603</v>
      </c>
      <c r="X961" s="187">
        <v>44469</v>
      </c>
      <c r="Y961" s="80" t="s">
        <v>6489</v>
      </c>
      <c r="Z961" s="80" t="s">
        <v>6490</v>
      </c>
      <c r="AA961" s="175" t="s">
        <v>6708</v>
      </c>
    </row>
    <row r="962" spans="2:27" ht="15.75" customHeight="1" x14ac:dyDescent="0.2">
      <c r="B962" s="68" t="s">
        <v>8436</v>
      </c>
      <c r="C962" s="68">
        <v>691705005</v>
      </c>
      <c r="D962" s="68" t="s">
        <v>2469</v>
      </c>
      <c r="E962" s="68" t="s">
        <v>546</v>
      </c>
      <c r="F962" s="68" t="s">
        <v>26</v>
      </c>
      <c r="G962" s="68" t="s">
        <v>547</v>
      </c>
      <c r="H962" s="68" t="s">
        <v>28</v>
      </c>
      <c r="I962" s="68">
        <v>0</v>
      </c>
      <c r="J962" s="68">
        <v>0</v>
      </c>
      <c r="K962" s="68" t="s">
        <v>3050</v>
      </c>
      <c r="L962" s="68" t="s">
        <v>3051</v>
      </c>
      <c r="M962" s="68" t="s">
        <v>309</v>
      </c>
      <c r="N962" s="68" t="s">
        <v>3053</v>
      </c>
      <c r="O962" s="68" t="s">
        <v>3052</v>
      </c>
      <c r="P962" s="68">
        <v>0</v>
      </c>
      <c r="Q962" s="68">
        <v>0</v>
      </c>
      <c r="R962" s="68">
        <v>91001</v>
      </c>
      <c r="S962" s="68" t="s">
        <v>523</v>
      </c>
      <c r="T962" s="188">
        <v>42053</v>
      </c>
      <c r="U962" s="175">
        <v>7537</v>
      </c>
      <c r="V962" s="186">
        <v>3942185</v>
      </c>
      <c r="W962" s="186">
        <v>40703554</v>
      </c>
      <c r="X962" s="187">
        <v>44469</v>
      </c>
      <c r="Y962" s="80" t="s">
        <v>6489</v>
      </c>
      <c r="Z962" s="80" t="s">
        <v>6490</v>
      </c>
      <c r="AA962" s="175" t="s">
        <v>6601</v>
      </c>
    </row>
    <row r="963" spans="2:27" ht="15.75" customHeight="1" x14ac:dyDescent="0.2">
      <c r="B963" s="68" t="s">
        <v>2667</v>
      </c>
      <c r="C963" s="68">
        <v>691411001</v>
      </c>
      <c r="D963" s="68" t="s">
        <v>2469</v>
      </c>
      <c r="E963" s="68" t="s">
        <v>546</v>
      </c>
      <c r="F963" s="68" t="s">
        <v>26</v>
      </c>
      <c r="G963" s="68" t="s">
        <v>547</v>
      </c>
      <c r="H963" s="68" t="s">
        <v>28</v>
      </c>
      <c r="I963" s="68">
        <v>0</v>
      </c>
      <c r="J963" s="68">
        <v>0</v>
      </c>
      <c r="K963" s="68" t="s">
        <v>2668</v>
      </c>
      <c r="L963" s="68" t="s">
        <v>5367</v>
      </c>
      <c r="M963" s="68" t="s">
        <v>5342</v>
      </c>
      <c r="N963" s="68" t="s">
        <v>2670</v>
      </c>
      <c r="O963" s="68" t="s">
        <v>2669</v>
      </c>
      <c r="P963" s="68">
        <v>0</v>
      </c>
      <c r="Q963" s="68">
        <v>0</v>
      </c>
      <c r="R963" s="68">
        <v>91001</v>
      </c>
      <c r="S963" s="68" t="s">
        <v>523</v>
      </c>
      <c r="T963" s="188">
        <v>42053</v>
      </c>
      <c r="U963" s="175">
        <v>7538</v>
      </c>
      <c r="V963" s="186">
        <v>4078121</v>
      </c>
      <c r="W963" s="186">
        <v>32743249</v>
      </c>
      <c r="X963" s="187">
        <v>44469</v>
      </c>
      <c r="Y963" s="80" t="s">
        <v>6489</v>
      </c>
      <c r="Z963" s="80" t="s">
        <v>6490</v>
      </c>
      <c r="AA963" s="175" t="s">
        <v>6709</v>
      </c>
    </row>
    <row r="964" spans="2:27" ht="15.75" customHeight="1" x14ac:dyDescent="0.2">
      <c r="B964" s="68" t="s">
        <v>2545</v>
      </c>
      <c r="C964" s="68" t="s">
        <v>6436</v>
      </c>
      <c r="D964" s="68" t="s">
        <v>2469</v>
      </c>
      <c r="E964" s="68" t="s">
        <v>546</v>
      </c>
      <c r="F964" s="68" t="s">
        <v>26</v>
      </c>
      <c r="G964" s="68" t="s">
        <v>547</v>
      </c>
      <c r="H964" s="68" t="s">
        <v>28</v>
      </c>
      <c r="I964" s="68">
        <v>0</v>
      </c>
      <c r="J964" s="68">
        <v>0</v>
      </c>
      <c r="K964" s="68" t="s">
        <v>2546</v>
      </c>
      <c r="L964" s="68" t="s">
        <v>2548</v>
      </c>
      <c r="M964" s="68" t="s">
        <v>309</v>
      </c>
      <c r="N964" s="68" t="s">
        <v>2550</v>
      </c>
      <c r="O964" s="68" t="s">
        <v>2549</v>
      </c>
      <c r="P964" s="68" t="s">
        <v>2547</v>
      </c>
      <c r="Q964" s="68">
        <v>0</v>
      </c>
      <c r="R964" s="68">
        <v>91001</v>
      </c>
      <c r="S964" s="68" t="s">
        <v>523</v>
      </c>
      <c r="T964" s="188">
        <v>42053</v>
      </c>
      <c r="U964" s="175">
        <v>7540</v>
      </c>
      <c r="V964" s="186">
        <v>3398435</v>
      </c>
      <c r="W964" s="186">
        <v>35089266</v>
      </c>
      <c r="X964" s="187">
        <v>44469</v>
      </c>
      <c r="Y964" s="80" t="s">
        <v>6489</v>
      </c>
      <c r="Z964" s="80" t="s">
        <v>6490</v>
      </c>
      <c r="AA964" s="175" t="s">
        <v>6710</v>
      </c>
    </row>
    <row r="965" spans="2:27" ht="15.75" customHeight="1" x14ac:dyDescent="0.2">
      <c r="B965" s="68" t="s">
        <v>8279</v>
      </c>
      <c r="C965" s="68">
        <v>605110118</v>
      </c>
      <c r="D965" s="68" t="s">
        <v>2392</v>
      </c>
      <c r="E965" s="68" t="s">
        <v>2393</v>
      </c>
      <c r="F965" s="68" t="s">
        <v>26</v>
      </c>
      <c r="G965" s="68" t="s">
        <v>2394</v>
      </c>
      <c r="H965" s="68" t="s">
        <v>28</v>
      </c>
      <c r="I965" s="68">
        <v>0</v>
      </c>
      <c r="J965" s="68">
        <v>0</v>
      </c>
      <c r="K965" s="68" t="s">
        <v>2400</v>
      </c>
      <c r="L965" s="68" t="s">
        <v>2401</v>
      </c>
      <c r="M965" s="68" t="s">
        <v>198</v>
      </c>
      <c r="N965" s="68" t="s">
        <v>593</v>
      </c>
      <c r="O965" s="68" t="s">
        <v>2402</v>
      </c>
      <c r="P965" s="68">
        <v>0</v>
      </c>
      <c r="Q965" s="68">
        <v>0</v>
      </c>
      <c r="R965" s="68">
        <v>91001</v>
      </c>
      <c r="S965" s="68" t="s">
        <v>523</v>
      </c>
      <c r="T965" s="188">
        <v>42054</v>
      </c>
      <c r="U965" s="175">
        <v>7542</v>
      </c>
      <c r="V965" s="186">
        <v>0</v>
      </c>
      <c r="W965" s="186">
        <v>50756172</v>
      </c>
      <c r="X965" s="187">
        <v>44469</v>
      </c>
      <c r="Y965" s="80" t="s">
        <v>6489</v>
      </c>
      <c r="Z965" s="80" t="s">
        <v>6490</v>
      </c>
      <c r="AA965" s="175" t="s">
        <v>6509</v>
      </c>
    </row>
    <row r="966" spans="2:27" ht="15.75" customHeight="1" x14ac:dyDescent="0.2">
      <c r="B966" s="68" t="s">
        <v>3477</v>
      </c>
      <c r="C966" s="68">
        <v>690716003</v>
      </c>
      <c r="D966" s="68" t="s">
        <v>2469</v>
      </c>
      <c r="E966" s="68" t="s">
        <v>546</v>
      </c>
      <c r="F966" s="68" t="s">
        <v>26</v>
      </c>
      <c r="G966" s="68" t="s">
        <v>547</v>
      </c>
      <c r="H966" s="68" t="s">
        <v>28</v>
      </c>
      <c r="I966" s="68">
        <v>0</v>
      </c>
      <c r="J966" s="68">
        <v>0</v>
      </c>
      <c r="K966" s="68" t="s">
        <v>8545</v>
      </c>
      <c r="L966" s="68" t="s">
        <v>3478</v>
      </c>
      <c r="M966" s="68" t="s">
        <v>47</v>
      </c>
      <c r="N966" s="68" t="s">
        <v>3479</v>
      </c>
      <c r="O966" s="68" t="s">
        <v>8546</v>
      </c>
      <c r="P966" s="68" t="s">
        <v>8547</v>
      </c>
      <c r="Q966" s="68">
        <v>0</v>
      </c>
      <c r="R966" s="68">
        <v>91001</v>
      </c>
      <c r="S966" s="68" t="s">
        <v>523</v>
      </c>
      <c r="T966" s="188">
        <v>42058</v>
      </c>
      <c r="U966" s="175">
        <v>7543</v>
      </c>
      <c r="V966" s="186">
        <v>0</v>
      </c>
      <c r="W966" s="186">
        <v>28514650</v>
      </c>
      <c r="X966" s="187">
        <v>44469</v>
      </c>
      <c r="Y966" s="80" t="s">
        <v>6489</v>
      </c>
      <c r="Z966" s="80" t="s">
        <v>6490</v>
      </c>
      <c r="AA966" s="175" t="s">
        <v>7471</v>
      </c>
    </row>
    <row r="967" spans="2:27" ht="15.75" customHeight="1" x14ac:dyDescent="0.2">
      <c r="B967" s="68" t="s">
        <v>8349</v>
      </c>
      <c r="C967" s="68">
        <v>735686003</v>
      </c>
      <c r="D967" s="68" t="s">
        <v>2469</v>
      </c>
      <c r="E967" s="68" t="s">
        <v>546</v>
      </c>
      <c r="F967" s="68" t="s">
        <v>26</v>
      </c>
      <c r="G967" s="68" t="s">
        <v>547</v>
      </c>
      <c r="H967" s="68" t="s">
        <v>28</v>
      </c>
      <c r="I967" s="68">
        <v>0</v>
      </c>
      <c r="J967" s="68">
        <v>0</v>
      </c>
      <c r="K967" s="68" t="s">
        <v>8350</v>
      </c>
      <c r="L967" s="68" t="s">
        <v>2689</v>
      </c>
      <c r="M967" s="68" t="s">
        <v>544</v>
      </c>
      <c r="N967" s="68" t="s">
        <v>2690</v>
      </c>
      <c r="O967" s="68" t="s">
        <v>2688</v>
      </c>
      <c r="P967" s="68" t="s">
        <v>8351</v>
      </c>
      <c r="Q967" s="68">
        <v>0</v>
      </c>
      <c r="R967" s="68">
        <v>91001</v>
      </c>
      <c r="S967" s="68" t="s">
        <v>523</v>
      </c>
      <c r="T967" s="188">
        <v>42059</v>
      </c>
      <c r="U967" s="175">
        <v>7544</v>
      </c>
      <c r="V967" s="186">
        <v>4149668</v>
      </c>
      <c r="W967" s="186">
        <v>33317693</v>
      </c>
      <c r="X967" s="187">
        <v>44469</v>
      </c>
      <c r="Y967" s="80" t="s">
        <v>6489</v>
      </c>
      <c r="Z967" s="80" t="s">
        <v>6490</v>
      </c>
      <c r="AA967" s="175" t="s">
        <v>6643</v>
      </c>
    </row>
    <row r="968" spans="2:27" ht="15.75" customHeight="1" x14ac:dyDescent="0.2">
      <c r="B968" s="68" t="s">
        <v>8468</v>
      </c>
      <c r="C968" s="68">
        <v>690608006</v>
      </c>
      <c r="D968" s="68" t="s">
        <v>2469</v>
      </c>
      <c r="E968" s="68" t="s">
        <v>546</v>
      </c>
      <c r="F968" s="68" t="s">
        <v>26</v>
      </c>
      <c r="G968" s="68" t="s">
        <v>547</v>
      </c>
      <c r="H968" s="68" t="s">
        <v>28</v>
      </c>
      <c r="I968" s="68">
        <v>0</v>
      </c>
      <c r="J968" s="68">
        <v>0</v>
      </c>
      <c r="K968" s="68" t="s">
        <v>8469</v>
      </c>
      <c r="L968" s="68" t="s">
        <v>3200</v>
      </c>
      <c r="M968" s="68" t="s">
        <v>544</v>
      </c>
      <c r="N968" s="68" t="s">
        <v>3202</v>
      </c>
      <c r="O968" s="68" t="s">
        <v>5714</v>
      </c>
      <c r="P968" s="68">
        <v>0</v>
      </c>
      <c r="Q968" s="68">
        <v>0</v>
      </c>
      <c r="R968" s="68">
        <v>91001</v>
      </c>
      <c r="S968" s="68" t="s">
        <v>523</v>
      </c>
      <c r="T968" s="188">
        <v>42059</v>
      </c>
      <c r="U968" s="175">
        <v>7545</v>
      </c>
      <c r="V968" s="186">
        <v>3577300</v>
      </c>
      <c r="W968" s="186">
        <v>28579038</v>
      </c>
      <c r="X968" s="187">
        <v>44469</v>
      </c>
      <c r="Y968" s="80" t="s">
        <v>6489</v>
      </c>
      <c r="Z968" s="80" t="s">
        <v>6490</v>
      </c>
      <c r="AA968" s="175" t="s">
        <v>6634</v>
      </c>
    </row>
    <row r="969" spans="2:27" ht="15.75" customHeight="1" x14ac:dyDescent="0.2">
      <c r="B969" s="68" t="s">
        <v>2788</v>
      </c>
      <c r="C969" s="68" t="s">
        <v>6446</v>
      </c>
      <c r="D969" s="68" t="s">
        <v>2469</v>
      </c>
      <c r="E969" s="68" t="s">
        <v>546</v>
      </c>
      <c r="F969" s="68" t="s">
        <v>26</v>
      </c>
      <c r="G969" s="68" t="s">
        <v>547</v>
      </c>
      <c r="H969" s="68" t="s">
        <v>28</v>
      </c>
      <c r="I969" s="68">
        <v>0</v>
      </c>
      <c r="J969" s="68">
        <v>0</v>
      </c>
      <c r="K969" s="68" t="s">
        <v>2789</v>
      </c>
      <c r="L969" s="68" t="s">
        <v>2790</v>
      </c>
      <c r="M969" s="68" t="s">
        <v>5341</v>
      </c>
      <c r="N969" s="68" t="s">
        <v>2791</v>
      </c>
      <c r="O969" s="68" t="s">
        <v>8376</v>
      </c>
      <c r="P969" s="68" t="s">
        <v>8377</v>
      </c>
      <c r="Q969" s="68">
        <v>0</v>
      </c>
      <c r="R969" s="68">
        <v>91001</v>
      </c>
      <c r="S969" s="68" t="s">
        <v>523</v>
      </c>
      <c r="T969" s="188">
        <v>42059</v>
      </c>
      <c r="U969" s="175">
        <v>7546</v>
      </c>
      <c r="V969" s="186">
        <v>83030821</v>
      </c>
      <c r="W969" s="186">
        <v>234623909</v>
      </c>
      <c r="X969" s="187">
        <v>44469</v>
      </c>
      <c r="Y969" s="80" t="s">
        <v>6489</v>
      </c>
      <c r="Z969" s="80" t="s">
        <v>6490</v>
      </c>
      <c r="AA969" s="175" t="s">
        <v>6562</v>
      </c>
    </row>
    <row r="970" spans="2:27" ht="15.75" customHeight="1" x14ac:dyDescent="0.2">
      <c r="B970" s="68" t="s">
        <v>2480</v>
      </c>
      <c r="C970" s="68">
        <v>692519000</v>
      </c>
      <c r="D970" s="68" t="s">
        <v>2469</v>
      </c>
      <c r="E970" s="68" t="s">
        <v>546</v>
      </c>
      <c r="F970" s="68" t="s">
        <v>26</v>
      </c>
      <c r="G970" s="68" t="s">
        <v>547</v>
      </c>
      <c r="H970" s="68" t="s">
        <v>28</v>
      </c>
      <c r="I970" s="68">
        <v>0</v>
      </c>
      <c r="J970" s="68">
        <v>0</v>
      </c>
      <c r="K970" s="68" t="s">
        <v>8302</v>
      </c>
      <c r="L970" s="68" t="s">
        <v>2481</v>
      </c>
      <c r="M970" s="68" t="s">
        <v>5341</v>
      </c>
      <c r="N970" s="68" t="s">
        <v>2482</v>
      </c>
      <c r="O970" s="68" t="s">
        <v>8303</v>
      </c>
      <c r="P970" s="68" t="s">
        <v>8304</v>
      </c>
      <c r="Q970" s="68">
        <v>0</v>
      </c>
      <c r="R970" s="68">
        <v>91001</v>
      </c>
      <c r="S970" s="68" t="s">
        <v>523</v>
      </c>
      <c r="T970" s="188">
        <v>42059</v>
      </c>
      <c r="U970" s="175">
        <v>7547</v>
      </c>
      <c r="V970" s="186">
        <v>9461244</v>
      </c>
      <c r="W970" s="186">
        <v>42712796</v>
      </c>
      <c r="X970" s="187">
        <v>44469</v>
      </c>
      <c r="Y970" s="80" t="s">
        <v>6489</v>
      </c>
      <c r="Z970" s="80" t="s">
        <v>6490</v>
      </c>
      <c r="AA970" s="175" t="s">
        <v>6711</v>
      </c>
    </row>
    <row r="971" spans="2:27" ht="15.75" customHeight="1" x14ac:dyDescent="0.2">
      <c r="B971" s="68" t="s">
        <v>3474</v>
      </c>
      <c r="C971" s="68">
        <v>690304007</v>
      </c>
      <c r="D971" s="68" t="s">
        <v>2469</v>
      </c>
      <c r="E971" s="68" t="s">
        <v>546</v>
      </c>
      <c r="F971" s="68" t="s">
        <v>546</v>
      </c>
      <c r="G971" s="68" t="s">
        <v>547</v>
      </c>
      <c r="H971" s="68" t="s">
        <v>28</v>
      </c>
      <c r="I971" s="68">
        <v>0</v>
      </c>
      <c r="J971" s="68">
        <v>0</v>
      </c>
      <c r="K971" s="68" t="s">
        <v>5673</v>
      </c>
      <c r="L971" s="68" t="s">
        <v>3476</v>
      </c>
      <c r="M971" s="68" t="s">
        <v>5341</v>
      </c>
      <c r="N971" s="68" t="s">
        <v>1686</v>
      </c>
      <c r="O971" s="68" t="s">
        <v>5674</v>
      </c>
      <c r="P971" s="68" t="s">
        <v>3475</v>
      </c>
      <c r="Q971" s="68">
        <v>0</v>
      </c>
      <c r="R971" s="68">
        <v>91001</v>
      </c>
      <c r="S971" s="68" t="s">
        <v>523</v>
      </c>
      <c r="T971" s="188">
        <v>42059</v>
      </c>
      <c r="U971" s="175">
        <v>7548</v>
      </c>
      <c r="V971" s="186">
        <v>7503744</v>
      </c>
      <c r="W971" s="186">
        <v>33642326</v>
      </c>
      <c r="X971" s="187">
        <v>44469</v>
      </c>
      <c r="Y971" s="80" t="s">
        <v>6489</v>
      </c>
      <c r="Z971" s="80" t="s">
        <v>6490</v>
      </c>
      <c r="AA971" s="175" t="s">
        <v>6712</v>
      </c>
    </row>
    <row r="972" spans="2:27" ht="15.75" customHeight="1" x14ac:dyDescent="0.2">
      <c r="B972" s="68" t="s">
        <v>8330</v>
      </c>
      <c r="C972" s="68">
        <v>690301008</v>
      </c>
      <c r="D972" s="68" t="s">
        <v>2469</v>
      </c>
      <c r="E972" s="68" t="s">
        <v>546</v>
      </c>
      <c r="F972" s="68" t="s">
        <v>26</v>
      </c>
      <c r="G972" s="68" t="s">
        <v>547</v>
      </c>
      <c r="H972" s="68" t="s">
        <v>28</v>
      </c>
      <c r="I972" s="68">
        <v>0</v>
      </c>
      <c r="J972" s="68">
        <v>0</v>
      </c>
      <c r="K972" s="68" t="s">
        <v>8331</v>
      </c>
      <c r="L972" s="68" t="s">
        <v>8332</v>
      </c>
      <c r="M972" s="68" t="s">
        <v>5341</v>
      </c>
      <c r="N972" s="68" t="s">
        <v>2615</v>
      </c>
      <c r="O972" s="68" t="s">
        <v>2614</v>
      </c>
      <c r="P972" s="68" t="s">
        <v>2613</v>
      </c>
      <c r="Q972" s="68">
        <v>0</v>
      </c>
      <c r="R972" s="68">
        <v>91001</v>
      </c>
      <c r="S972" s="68" t="s">
        <v>523</v>
      </c>
      <c r="T972" s="188">
        <v>42059</v>
      </c>
      <c r="U972" s="175">
        <v>7549</v>
      </c>
      <c r="V972" s="186">
        <v>79191106</v>
      </c>
      <c r="W972" s="186">
        <v>221949113</v>
      </c>
      <c r="X972" s="187">
        <v>44469</v>
      </c>
      <c r="Y972" s="80" t="s">
        <v>6489</v>
      </c>
      <c r="Z972" s="80" t="s">
        <v>6490</v>
      </c>
      <c r="AA972" s="175" t="s">
        <v>7486</v>
      </c>
    </row>
    <row r="973" spans="2:27" ht="15.75" customHeight="1" x14ac:dyDescent="0.2">
      <c r="B973" s="68" t="s">
        <v>3180</v>
      </c>
      <c r="C973" s="68">
        <v>692503007</v>
      </c>
      <c r="D973" s="68" t="s">
        <v>2469</v>
      </c>
      <c r="E973" s="68" t="s">
        <v>546</v>
      </c>
      <c r="F973" s="68" t="s">
        <v>26</v>
      </c>
      <c r="G973" s="68" t="s">
        <v>547</v>
      </c>
      <c r="H973" s="68" t="s">
        <v>28</v>
      </c>
      <c r="I973" s="68">
        <v>0</v>
      </c>
      <c r="J973" s="68">
        <v>0</v>
      </c>
      <c r="K973" s="68" t="s">
        <v>3181</v>
      </c>
      <c r="L973" s="68" t="s">
        <v>3183</v>
      </c>
      <c r="M973" s="68" t="s">
        <v>5386</v>
      </c>
      <c r="N973" s="68" t="s">
        <v>3185</v>
      </c>
      <c r="O973" s="68" t="s">
        <v>3184</v>
      </c>
      <c r="P973" s="68" t="s">
        <v>3182</v>
      </c>
      <c r="Q973" s="68">
        <v>0</v>
      </c>
      <c r="R973" s="68">
        <v>91001</v>
      </c>
      <c r="S973" s="68" t="s">
        <v>2628</v>
      </c>
      <c r="T973" s="188">
        <v>42059</v>
      </c>
      <c r="U973" s="175">
        <v>7550</v>
      </c>
      <c r="V973" s="186">
        <v>9653941</v>
      </c>
      <c r="W973" s="186">
        <v>46667162</v>
      </c>
      <c r="X973" s="187">
        <v>44469</v>
      </c>
      <c r="Y973" s="80" t="s">
        <v>6489</v>
      </c>
      <c r="Z973" s="80" t="s">
        <v>6490</v>
      </c>
      <c r="AA973" s="175" t="s">
        <v>6626</v>
      </c>
    </row>
    <row r="974" spans="2:27" ht="15.75" customHeight="1" x14ac:dyDescent="0.2">
      <c r="B974" s="68" t="s">
        <v>3390</v>
      </c>
      <c r="C974" s="68">
        <v>692518004</v>
      </c>
      <c r="D974" s="68" t="s">
        <v>2469</v>
      </c>
      <c r="E974" s="68" t="s">
        <v>546</v>
      </c>
      <c r="F974" s="68" t="s">
        <v>26</v>
      </c>
      <c r="G974" s="68" t="s">
        <v>547</v>
      </c>
      <c r="H974" s="68" t="s">
        <v>28</v>
      </c>
      <c r="I974" s="68">
        <v>0</v>
      </c>
      <c r="J974" s="68">
        <v>0</v>
      </c>
      <c r="K974" s="68" t="s">
        <v>7343</v>
      </c>
      <c r="L974" s="68" t="s">
        <v>3392</v>
      </c>
      <c r="M974" s="68" t="s">
        <v>5340</v>
      </c>
      <c r="N974" s="68" t="s">
        <v>3394</v>
      </c>
      <c r="O974" s="68" t="s">
        <v>3393</v>
      </c>
      <c r="P974" s="68" t="s">
        <v>3391</v>
      </c>
      <c r="Q974" s="68">
        <v>0</v>
      </c>
      <c r="R974" s="68">
        <v>91001</v>
      </c>
      <c r="S974" s="68" t="s">
        <v>2517</v>
      </c>
      <c r="T974" s="188">
        <v>42061</v>
      </c>
      <c r="U974" s="175">
        <v>7553</v>
      </c>
      <c r="V974" s="186">
        <v>3262498</v>
      </c>
      <c r="W974" s="186">
        <v>26194604</v>
      </c>
      <c r="X974" s="187">
        <v>44469</v>
      </c>
      <c r="Y974" s="80" t="s">
        <v>6489</v>
      </c>
      <c r="Z974" s="80" t="s">
        <v>6490</v>
      </c>
      <c r="AA974" s="175" t="s">
        <v>6713</v>
      </c>
    </row>
    <row r="975" spans="2:27" ht="15.75" customHeight="1" x14ac:dyDescent="0.2">
      <c r="B975" s="68" t="s">
        <v>3196</v>
      </c>
      <c r="C975" s="68">
        <v>690703009</v>
      </c>
      <c r="D975" s="68" t="s">
        <v>2469</v>
      </c>
      <c r="E975" s="68" t="s">
        <v>546</v>
      </c>
      <c r="F975" s="68" t="s">
        <v>26</v>
      </c>
      <c r="G975" s="68" t="s">
        <v>547</v>
      </c>
      <c r="H975" s="68" t="s">
        <v>28</v>
      </c>
      <c r="I975" s="68">
        <v>0</v>
      </c>
      <c r="J975" s="68">
        <v>0</v>
      </c>
      <c r="K975" s="68" t="s">
        <v>3197</v>
      </c>
      <c r="L975" s="68" t="s">
        <v>3198</v>
      </c>
      <c r="M975" s="68" t="s">
        <v>47</v>
      </c>
      <c r="N975" s="68" t="s">
        <v>739</v>
      </c>
      <c r="O975" s="68" t="s">
        <v>3199</v>
      </c>
      <c r="P975" s="68" t="s">
        <v>8467</v>
      </c>
      <c r="Q975" s="68">
        <v>0</v>
      </c>
      <c r="R975" s="68">
        <v>91001</v>
      </c>
      <c r="S975" s="68" t="s">
        <v>2628</v>
      </c>
      <c r="T975" s="188">
        <v>42061</v>
      </c>
      <c r="U975" s="175">
        <v>7554</v>
      </c>
      <c r="V975" s="186">
        <v>8013152</v>
      </c>
      <c r="W975" s="186">
        <v>36059184</v>
      </c>
      <c r="X975" s="187">
        <v>44469</v>
      </c>
      <c r="Y975" s="80" t="s">
        <v>6489</v>
      </c>
      <c r="Z975" s="80" t="s">
        <v>6490</v>
      </c>
      <c r="AA975" s="175" t="s">
        <v>70</v>
      </c>
    </row>
    <row r="976" spans="2:27" ht="15.75" customHeight="1" x14ac:dyDescent="0.2">
      <c r="B976" s="68" t="s">
        <v>2945</v>
      </c>
      <c r="C976" s="68">
        <v>692203003</v>
      </c>
      <c r="D976" s="68" t="s">
        <v>2469</v>
      </c>
      <c r="E976" s="68" t="s">
        <v>546</v>
      </c>
      <c r="F976" s="68" t="s">
        <v>26</v>
      </c>
      <c r="G976" s="68" t="s">
        <v>547</v>
      </c>
      <c r="H976" s="68" t="s">
        <v>28</v>
      </c>
      <c r="I976" s="68">
        <v>0</v>
      </c>
      <c r="J976" s="68">
        <v>0</v>
      </c>
      <c r="K976" s="68" t="s">
        <v>7331</v>
      </c>
      <c r="L976" s="68" t="s">
        <v>2946</v>
      </c>
      <c r="M976" s="68" t="s">
        <v>5340</v>
      </c>
      <c r="N976" s="68" t="s">
        <v>2948</v>
      </c>
      <c r="O976" s="68" t="s">
        <v>2947</v>
      </c>
      <c r="P976" s="68" t="s">
        <v>8414</v>
      </c>
      <c r="Q976" s="68">
        <v>0</v>
      </c>
      <c r="R976" s="68">
        <v>91001</v>
      </c>
      <c r="S976" s="68" t="s">
        <v>2628</v>
      </c>
      <c r="T976" s="188">
        <v>42061</v>
      </c>
      <c r="U976" s="175">
        <v>7555</v>
      </c>
      <c r="V976" s="186">
        <v>9787492</v>
      </c>
      <c r="W976" s="186">
        <v>44185644</v>
      </c>
      <c r="X976" s="187">
        <v>44469</v>
      </c>
      <c r="Y976" s="80" t="s">
        <v>6489</v>
      </c>
      <c r="Z976" s="80" t="s">
        <v>6490</v>
      </c>
      <c r="AA976" s="175" t="s">
        <v>6657</v>
      </c>
    </row>
    <row r="977" spans="2:27" ht="15.75" customHeight="1" x14ac:dyDescent="0.2">
      <c r="B977" s="68" t="s">
        <v>2739</v>
      </c>
      <c r="C977" s="68">
        <v>691103005</v>
      </c>
      <c r="D977" s="68" t="s">
        <v>2469</v>
      </c>
      <c r="E977" s="68" t="s">
        <v>546</v>
      </c>
      <c r="F977" s="68" t="s">
        <v>26</v>
      </c>
      <c r="G977" s="68" t="s">
        <v>547</v>
      </c>
      <c r="H977" s="68" t="s">
        <v>28</v>
      </c>
      <c r="I977" s="68">
        <v>0</v>
      </c>
      <c r="J977" s="68">
        <v>0</v>
      </c>
      <c r="K977" s="68" t="s">
        <v>2740</v>
      </c>
      <c r="L977" s="68" t="s">
        <v>2741</v>
      </c>
      <c r="M977" s="68" t="s">
        <v>5345</v>
      </c>
      <c r="N977" s="68" t="s">
        <v>1146</v>
      </c>
      <c r="O977" s="68" t="s">
        <v>2742</v>
      </c>
      <c r="P977" s="68">
        <v>0</v>
      </c>
      <c r="Q977" s="68">
        <v>0</v>
      </c>
      <c r="R977" s="68">
        <v>91001</v>
      </c>
      <c r="S977" s="68" t="s">
        <v>523</v>
      </c>
      <c r="T977" s="188">
        <v>42068</v>
      </c>
      <c r="U977" s="175">
        <v>7557</v>
      </c>
      <c r="V977" s="186">
        <v>7503744</v>
      </c>
      <c r="W977" s="186">
        <v>30123788</v>
      </c>
      <c r="X977" s="187">
        <v>44469</v>
      </c>
      <c r="Y977" s="80" t="s">
        <v>6489</v>
      </c>
      <c r="Z977" s="80" t="s">
        <v>6490</v>
      </c>
      <c r="AA977" s="175" t="s">
        <v>6596</v>
      </c>
    </row>
    <row r="978" spans="2:27" ht="15.75" customHeight="1" x14ac:dyDescent="0.2">
      <c r="B978" s="68" t="s">
        <v>2610</v>
      </c>
      <c r="C978" s="68" t="s">
        <v>6438</v>
      </c>
      <c r="D978" s="68" t="s">
        <v>2469</v>
      </c>
      <c r="E978" s="68" t="s">
        <v>546</v>
      </c>
      <c r="F978" s="68" t="s">
        <v>26</v>
      </c>
      <c r="G978" s="68" t="s">
        <v>547</v>
      </c>
      <c r="H978" s="68" t="s">
        <v>28</v>
      </c>
      <c r="I978" s="68">
        <v>0</v>
      </c>
      <c r="J978" s="68">
        <v>0</v>
      </c>
      <c r="K978" s="68" t="s">
        <v>8329</v>
      </c>
      <c r="L978" s="68" t="s">
        <v>2611</v>
      </c>
      <c r="M978" s="68" t="s">
        <v>5345</v>
      </c>
      <c r="N978" s="68" t="s">
        <v>1146</v>
      </c>
      <c r="O978" s="68" t="s">
        <v>2612</v>
      </c>
      <c r="P978" s="68">
        <v>0</v>
      </c>
      <c r="Q978" s="68">
        <v>0</v>
      </c>
      <c r="R978" s="68">
        <v>91001</v>
      </c>
      <c r="S978" s="68" t="s">
        <v>523</v>
      </c>
      <c r="T978" s="188">
        <v>42068</v>
      </c>
      <c r="U978" s="175">
        <v>7558</v>
      </c>
      <c r="V978" s="186">
        <v>3588747</v>
      </c>
      <c r="W978" s="186">
        <v>28814057</v>
      </c>
      <c r="X978" s="187">
        <v>44469</v>
      </c>
      <c r="Y978" s="80" t="s">
        <v>6489</v>
      </c>
      <c r="Z978" s="80" t="s">
        <v>6490</v>
      </c>
      <c r="AA978" s="175" t="s">
        <v>6714</v>
      </c>
    </row>
    <row r="979" spans="2:27" ht="15.75" customHeight="1" x14ac:dyDescent="0.2">
      <c r="B979" s="68" t="s">
        <v>3111</v>
      </c>
      <c r="C979" s="68">
        <v>690910004</v>
      </c>
      <c r="D979" s="68" t="s">
        <v>2469</v>
      </c>
      <c r="E979" s="68" t="s">
        <v>546</v>
      </c>
      <c r="F979" s="68" t="s">
        <v>26</v>
      </c>
      <c r="G979" s="68" t="s">
        <v>547</v>
      </c>
      <c r="H979" s="68" t="s">
        <v>28</v>
      </c>
      <c r="I979" s="68">
        <v>0</v>
      </c>
      <c r="J979" s="68">
        <v>0</v>
      </c>
      <c r="K979" s="68" t="s">
        <v>3112</v>
      </c>
      <c r="L979" s="68" t="s">
        <v>3113</v>
      </c>
      <c r="M979" s="68" t="s">
        <v>5344</v>
      </c>
      <c r="N979" s="68" t="s">
        <v>3114</v>
      </c>
      <c r="O979" s="68" t="s">
        <v>8450</v>
      </c>
      <c r="P979" s="68" t="s">
        <v>8451</v>
      </c>
      <c r="Q979" s="68">
        <v>0</v>
      </c>
      <c r="R979" s="68">
        <v>91001</v>
      </c>
      <c r="S979" s="68" t="s">
        <v>523</v>
      </c>
      <c r="T979" s="188">
        <v>42080</v>
      </c>
      <c r="U979" s="175">
        <v>7559</v>
      </c>
      <c r="V979" s="186">
        <v>3291116</v>
      </c>
      <c r="W979" s="186">
        <v>26424378</v>
      </c>
      <c r="X979" s="187">
        <v>44469</v>
      </c>
      <c r="Y979" s="80" t="s">
        <v>6489</v>
      </c>
      <c r="Z979" s="80" t="s">
        <v>6490</v>
      </c>
      <c r="AA979" s="175" t="s">
        <v>6715</v>
      </c>
    </row>
    <row r="980" spans="2:27" ht="15.75" customHeight="1" x14ac:dyDescent="0.2">
      <c r="B980" s="68" t="s">
        <v>3484</v>
      </c>
      <c r="C980" s="68">
        <v>690201003</v>
      </c>
      <c r="D980" s="68" t="s">
        <v>2469</v>
      </c>
      <c r="E980" s="68" t="s">
        <v>546</v>
      </c>
      <c r="F980" s="68" t="s">
        <v>26</v>
      </c>
      <c r="G980" s="68" t="s">
        <v>547</v>
      </c>
      <c r="H980" s="68" t="s">
        <v>28</v>
      </c>
      <c r="I980" s="68">
        <v>0</v>
      </c>
      <c r="J980" s="68">
        <v>0</v>
      </c>
      <c r="K980" s="68" t="s">
        <v>8550</v>
      </c>
      <c r="L980" s="68" t="s">
        <v>3485</v>
      </c>
      <c r="M980" s="68" t="s">
        <v>5341</v>
      </c>
      <c r="N980" s="68" t="s">
        <v>3487</v>
      </c>
      <c r="O980" s="68" t="s">
        <v>3486</v>
      </c>
      <c r="P980" s="68" t="s">
        <v>8551</v>
      </c>
      <c r="Q980" s="68">
        <v>0</v>
      </c>
      <c r="R980" s="68">
        <v>91001</v>
      </c>
      <c r="S980" s="68" t="s">
        <v>523</v>
      </c>
      <c r="T980" s="188">
        <v>42087</v>
      </c>
      <c r="U980" s="175">
        <v>7560</v>
      </c>
      <c r="V980" s="186">
        <v>5299757</v>
      </c>
      <c r="W980" s="186">
        <v>33823199</v>
      </c>
      <c r="X980" s="187">
        <v>44469</v>
      </c>
      <c r="Y980" s="80" t="s">
        <v>6489</v>
      </c>
      <c r="Z980" s="80" t="s">
        <v>6490</v>
      </c>
      <c r="AA980" s="175" t="s">
        <v>6649</v>
      </c>
    </row>
    <row r="981" spans="2:27" ht="15.75" customHeight="1" x14ac:dyDescent="0.2">
      <c r="B981" s="68" t="s">
        <v>3267</v>
      </c>
      <c r="C981" s="68">
        <v>692309006</v>
      </c>
      <c r="D981" s="68" t="s">
        <v>2469</v>
      </c>
      <c r="E981" s="68" t="s">
        <v>546</v>
      </c>
      <c r="F981" s="68" t="s">
        <v>26</v>
      </c>
      <c r="G981" s="68" t="s">
        <v>547</v>
      </c>
      <c r="H981" s="68" t="s">
        <v>28</v>
      </c>
      <c r="I981" s="68">
        <v>0</v>
      </c>
      <c r="J981" s="68">
        <v>0</v>
      </c>
      <c r="K981" s="68" t="s">
        <v>8488</v>
      </c>
      <c r="L981" s="68" t="s">
        <v>3269</v>
      </c>
      <c r="M981" s="68" t="s">
        <v>5340</v>
      </c>
      <c r="N981" s="68" t="s">
        <v>3270</v>
      </c>
      <c r="O981" s="68" t="s">
        <v>3268</v>
      </c>
      <c r="P981" s="68" t="s">
        <v>8489</v>
      </c>
      <c r="Q981" s="68">
        <v>0</v>
      </c>
      <c r="R981" s="68">
        <v>91001</v>
      </c>
      <c r="S981" s="68" t="s">
        <v>523</v>
      </c>
      <c r="T981" s="188">
        <v>42110</v>
      </c>
      <c r="U981" s="175">
        <v>7562</v>
      </c>
      <c r="V981" s="186">
        <v>5494733</v>
      </c>
      <c r="W981" s="186">
        <v>44117224</v>
      </c>
      <c r="X981" s="187">
        <v>44469</v>
      </c>
      <c r="Y981" s="80" t="s">
        <v>6489</v>
      </c>
      <c r="Z981" s="80" t="s">
        <v>6490</v>
      </c>
      <c r="AA981" s="175" t="s">
        <v>6716</v>
      </c>
    </row>
    <row r="982" spans="2:27" ht="15.75" customHeight="1" x14ac:dyDescent="0.2">
      <c r="B982" s="68" t="s">
        <v>8738</v>
      </c>
      <c r="C982" s="68">
        <v>650980085</v>
      </c>
      <c r="D982" s="68" t="s">
        <v>4617</v>
      </c>
      <c r="E982" s="68" t="s">
        <v>4618</v>
      </c>
      <c r="F982" s="68" t="s">
        <v>8739</v>
      </c>
      <c r="G982" s="68" t="s">
        <v>5298</v>
      </c>
      <c r="H982" s="68" t="s">
        <v>8740</v>
      </c>
      <c r="I982" s="68" t="s">
        <v>1368</v>
      </c>
      <c r="J982" s="68" t="s">
        <v>5599</v>
      </c>
      <c r="K982" s="68" t="s">
        <v>6307</v>
      </c>
      <c r="L982" s="68" t="s">
        <v>5616</v>
      </c>
      <c r="M982" s="68" t="s">
        <v>544</v>
      </c>
      <c r="N982" s="68" t="s">
        <v>187</v>
      </c>
      <c r="O982" s="68" t="s">
        <v>5615</v>
      </c>
      <c r="P982" s="68" t="s">
        <v>4619</v>
      </c>
      <c r="Q982" s="68">
        <v>0</v>
      </c>
      <c r="R982" s="68" t="s">
        <v>368</v>
      </c>
      <c r="S982" s="68" t="s">
        <v>6309</v>
      </c>
      <c r="T982" s="188">
        <v>42131</v>
      </c>
      <c r="U982" s="175">
        <v>7565</v>
      </c>
      <c r="V982" s="186">
        <v>13628220</v>
      </c>
      <c r="W982" s="186">
        <v>58941649</v>
      </c>
      <c r="X982" s="187">
        <v>44469</v>
      </c>
      <c r="Y982" s="80" t="s">
        <v>6489</v>
      </c>
      <c r="Z982" s="80" t="s">
        <v>6490</v>
      </c>
      <c r="AA982" s="175" t="s">
        <v>6498</v>
      </c>
    </row>
    <row r="983" spans="2:27" ht="15.75" customHeight="1" x14ac:dyDescent="0.2">
      <c r="B983" s="68" t="s">
        <v>8290</v>
      </c>
      <c r="C983" s="68">
        <v>605111394</v>
      </c>
      <c r="D983" s="68" t="s">
        <v>2392</v>
      </c>
      <c r="E983" s="68" t="s">
        <v>2397</v>
      </c>
      <c r="F983" s="68" t="s">
        <v>26</v>
      </c>
      <c r="G983" s="68" t="s">
        <v>2394</v>
      </c>
      <c r="H983" s="68" t="s">
        <v>28</v>
      </c>
      <c r="I983" s="68">
        <v>0</v>
      </c>
      <c r="J983" s="68">
        <v>0</v>
      </c>
      <c r="K983" s="68" t="s">
        <v>8291</v>
      </c>
      <c r="L983" s="68" t="s">
        <v>2426</v>
      </c>
      <c r="M983" s="68" t="s">
        <v>198</v>
      </c>
      <c r="N983" s="68" t="s">
        <v>2427</v>
      </c>
      <c r="O983" s="68" t="s">
        <v>8292</v>
      </c>
      <c r="P983" s="68" t="s">
        <v>8293</v>
      </c>
      <c r="Q983" s="68">
        <v>0</v>
      </c>
      <c r="R983" s="68">
        <v>91001</v>
      </c>
      <c r="S983" s="68" t="s">
        <v>523</v>
      </c>
      <c r="T983" s="188">
        <v>42136</v>
      </c>
      <c r="U983" s="175">
        <v>7566</v>
      </c>
      <c r="V983" s="186">
        <v>5580588</v>
      </c>
      <c r="W983" s="186">
        <v>44806554</v>
      </c>
      <c r="X983" s="187">
        <v>44469</v>
      </c>
      <c r="Y983" s="80" t="s">
        <v>6489</v>
      </c>
      <c r="Z983" s="80" t="s">
        <v>6490</v>
      </c>
      <c r="AA983" s="175" t="s">
        <v>6717</v>
      </c>
    </row>
    <row r="984" spans="2:27" ht="15.75" customHeight="1" x14ac:dyDescent="0.2">
      <c r="B984" s="68" t="s">
        <v>8530</v>
      </c>
      <c r="C984" s="68">
        <v>690510006</v>
      </c>
      <c r="D984" s="68" t="s">
        <v>2469</v>
      </c>
      <c r="E984" s="68" t="s">
        <v>2767</v>
      </c>
      <c r="F984" s="68" t="s">
        <v>26</v>
      </c>
      <c r="G984" s="68" t="s">
        <v>547</v>
      </c>
      <c r="H984" s="68" t="s">
        <v>28</v>
      </c>
      <c r="I984" s="68">
        <v>0</v>
      </c>
      <c r="J984" s="68">
        <v>0</v>
      </c>
      <c r="K984" s="68" t="s">
        <v>8531</v>
      </c>
      <c r="L984" s="68" t="s">
        <v>5445</v>
      </c>
      <c r="M984" s="68" t="s">
        <v>544</v>
      </c>
      <c r="N984" s="68" t="s">
        <v>3431</v>
      </c>
      <c r="O984" s="68" t="s">
        <v>8532</v>
      </c>
      <c r="P984" s="68" t="s">
        <v>8533</v>
      </c>
      <c r="Q984" s="68">
        <v>0</v>
      </c>
      <c r="R984" s="68">
        <v>91001</v>
      </c>
      <c r="S984" s="68" t="s">
        <v>523</v>
      </c>
      <c r="T984" s="188">
        <v>42195</v>
      </c>
      <c r="U984" s="175">
        <v>7572</v>
      </c>
      <c r="V984" s="186">
        <v>12361904</v>
      </c>
      <c r="W984" s="186">
        <v>102324497</v>
      </c>
      <c r="X984" s="187">
        <v>44469</v>
      </c>
      <c r="Y984" s="80" t="s">
        <v>6489</v>
      </c>
      <c r="Z984" s="80" t="s">
        <v>6490</v>
      </c>
      <c r="AA984" s="175" t="s">
        <v>6718</v>
      </c>
    </row>
    <row r="985" spans="2:27" ht="15.75" customHeight="1" x14ac:dyDescent="0.2">
      <c r="B985" s="68" t="s">
        <v>8149</v>
      </c>
      <c r="C985" s="68">
        <v>650856899</v>
      </c>
      <c r="D985" s="68" t="s">
        <v>1363</v>
      </c>
      <c r="E985" s="68" t="s">
        <v>2132</v>
      </c>
      <c r="F985" s="68" t="s">
        <v>8150</v>
      </c>
      <c r="G985" s="68" t="s">
        <v>2133</v>
      </c>
      <c r="H985" s="68" t="s">
        <v>8151</v>
      </c>
      <c r="I985" s="68" t="s">
        <v>1562</v>
      </c>
      <c r="J985" s="68" t="s">
        <v>7301</v>
      </c>
      <c r="K985" s="68" t="s">
        <v>2134</v>
      </c>
      <c r="L985" s="68" t="s">
        <v>6168</v>
      </c>
      <c r="M985" s="68" t="s">
        <v>5342</v>
      </c>
      <c r="N985" s="68" t="s">
        <v>2135</v>
      </c>
      <c r="O985" s="68" t="s">
        <v>6169</v>
      </c>
      <c r="P985" s="68" t="s">
        <v>8152</v>
      </c>
      <c r="Q985" s="68">
        <v>0</v>
      </c>
      <c r="R985" s="68">
        <v>93401</v>
      </c>
      <c r="S985" s="68" t="s">
        <v>8153</v>
      </c>
      <c r="T985" s="188">
        <v>42202</v>
      </c>
      <c r="U985" s="175">
        <v>7574</v>
      </c>
      <c r="V985" s="186">
        <v>89785727</v>
      </c>
      <c r="W985" s="186">
        <v>464141039</v>
      </c>
      <c r="X985" s="187">
        <v>44469</v>
      </c>
      <c r="Y985" s="80" t="s">
        <v>6489</v>
      </c>
      <c r="Z985" s="80" t="s">
        <v>6490</v>
      </c>
      <c r="AA985" s="175" t="s">
        <v>6519</v>
      </c>
    </row>
    <row r="986" spans="2:27" ht="15.75" customHeight="1" x14ac:dyDescent="0.2">
      <c r="B986" s="68" t="s">
        <v>8285</v>
      </c>
      <c r="C986" s="68">
        <v>605110231</v>
      </c>
      <c r="D986" s="68" t="s">
        <v>2392</v>
      </c>
      <c r="E986" s="68" t="s">
        <v>2397</v>
      </c>
      <c r="F986" s="68" t="s">
        <v>26</v>
      </c>
      <c r="G986" s="68" t="s">
        <v>2394</v>
      </c>
      <c r="H986" s="68" t="s">
        <v>28</v>
      </c>
      <c r="I986" s="68">
        <v>0</v>
      </c>
      <c r="J986" s="68">
        <v>0</v>
      </c>
      <c r="K986" s="68">
        <v>0</v>
      </c>
      <c r="L986" s="68" t="s">
        <v>2416</v>
      </c>
      <c r="M986" s="68" t="s">
        <v>5341</v>
      </c>
      <c r="N986" s="68" t="s">
        <v>2418</v>
      </c>
      <c r="O986" s="68" t="s">
        <v>2417</v>
      </c>
      <c r="P986" s="68">
        <v>0</v>
      </c>
      <c r="Q986" s="68">
        <v>0</v>
      </c>
      <c r="R986" s="68">
        <v>91001</v>
      </c>
      <c r="S986" s="68" t="s">
        <v>523</v>
      </c>
      <c r="T986" s="188">
        <v>42206</v>
      </c>
      <c r="U986" s="175">
        <v>7575</v>
      </c>
      <c r="V986" s="186">
        <v>8208998</v>
      </c>
      <c r="W986" s="186">
        <v>74960675</v>
      </c>
      <c r="X986" s="187">
        <v>44469</v>
      </c>
      <c r="Y986" s="80" t="s">
        <v>6489</v>
      </c>
      <c r="Z986" s="80" t="s">
        <v>6490</v>
      </c>
      <c r="AA986" s="175" t="s">
        <v>6493</v>
      </c>
    </row>
    <row r="987" spans="2:27" ht="15.75" customHeight="1" x14ac:dyDescent="0.2">
      <c r="B987" s="68" t="s">
        <v>2766</v>
      </c>
      <c r="C987" s="68">
        <v>690617005</v>
      </c>
      <c r="D987" s="68" t="s">
        <v>2469</v>
      </c>
      <c r="E987" s="68" t="s">
        <v>2767</v>
      </c>
      <c r="F987" s="68" t="s">
        <v>26</v>
      </c>
      <c r="G987" s="68" t="s">
        <v>547</v>
      </c>
      <c r="H987" s="68" t="s">
        <v>28</v>
      </c>
      <c r="I987" s="68">
        <v>0</v>
      </c>
      <c r="J987" s="68">
        <v>0</v>
      </c>
      <c r="K987" s="68" t="s">
        <v>2768</v>
      </c>
      <c r="L987" s="68" t="s">
        <v>2769</v>
      </c>
      <c r="M987" s="68" t="s">
        <v>544</v>
      </c>
      <c r="N987" s="68" t="s">
        <v>2771</v>
      </c>
      <c r="O987" s="68" t="s">
        <v>5518</v>
      </c>
      <c r="P987" s="68" t="s">
        <v>2770</v>
      </c>
      <c r="Q987" s="68">
        <v>0</v>
      </c>
      <c r="R987" s="68">
        <v>91001</v>
      </c>
      <c r="S987" s="68" t="s">
        <v>523</v>
      </c>
      <c r="T987" s="188">
        <v>42215</v>
      </c>
      <c r="U987" s="175">
        <v>7577</v>
      </c>
      <c r="V987" s="186">
        <v>4292760</v>
      </c>
      <c r="W987" s="186">
        <v>25881060</v>
      </c>
      <c r="X987" s="187">
        <v>44469</v>
      </c>
      <c r="Y987" s="80" t="s">
        <v>6489</v>
      </c>
      <c r="Z987" s="80" t="s">
        <v>6490</v>
      </c>
      <c r="AA987" s="175" t="s">
        <v>6570</v>
      </c>
    </row>
    <row r="988" spans="2:27" ht="15.75" customHeight="1" x14ac:dyDescent="0.2">
      <c r="B988" s="68" t="s">
        <v>8278</v>
      </c>
      <c r="C988" s="68">
        <v>605110223</v>
      </c>
      <c r="D988" s="68" t="s">
        <v>2392</v>
      </c>
      <c r="E988" s="68" t="s">
        <v>2397</v>
      </c>
      <c r="F988" s="68" t="s">
        <v>26</v>
      </c>
      <c r="G988" s="68" t="s">
        <v>2394</v>
      </c>
      <c r="H988" s="68" t="s">
        <v>28</v>
      </c>
      <c r="I988" s="68">
        <v>0</v>
      </c>
      <c r="J988" s="68">
        <v>0</v>
      </c>
      <c r="K988" s="68" t="s">
        <v>2398</v>
      </c>
      <c r="L988" s="68" t="s">
        <v>2399</v>
      </c>
      <c r="M988" s="68" t="s">
        <v>5341</v>
      </c>
      <c r="N988" s="68" t="s">
        <v>1595</v>
      </c>
      <c r="O988" s="68">
        <v>0</v>
      </c>
      <c r="P988" s="68">
        <v>0</v>
      </c>
      <c r="Q988" s="68">
        <v>0</v>
      </c>
      <c r="R988" s="68">
        <v>91001</v>
      </c>
      <c r="S988" s="68" t="s">
        <v>523</v>
      </c>
      <c r="T988" s="188">
        <v>42226</v>
      </c>
      <c r="U988" s="175">
        <v>7580</v>
      </c>
      <c r="V988" s="186">
        <v>-10073677</v>
      </c>
      <c r="W988" s="186">
        <v>30513191</v>
      </c>
      <c r="X988" s="187">
        <v>44469</v>
      </c>
      <c r="Y988" s="80" t="s">
        <v>6489</v>
      </c>
      <c r="Z988" s="80" t="s">
        <v>6490</v>
      </c>
      <c r="AA988" s="175" t="s">
        <v>6492</v>
      </c>
    </row>
    <row r="989" spans="2:27" ht="15.75" customHeight="1" x14ac:dyDescent="0.2">
      <c r="B989" s="68" t="s">
        <v>3298</v>
      </c>
      <c r="C989" s="68">
        <v>691804003</v>
      </c>
      <c r="D989" s="68" t="s">
        <v>2469</v>
      </c>
      <c r="E989" s="68" t="s">
        <v>2767</v>
      </c>
      <c r="F989" s="68" t="s">
        <v>26</v>
      </c>
      <c r="G989" s="68" t="s">
        <v>547</v>
      </c>
      <c r="H989" s="68" t="s">
        <v>28</v>
      </c>
      <c r="I989" s="68">
        <v>0</v>
      </c>
      <c r="J989" s="68">
        <v>0</v>
      </c>
      <c r="K989" s="68" t="s">
        <v>3299</v>
      </c>
      <c r="L989" s="68" t="s">
        <v>3301</v>
      </c>
      <c r="M989" s="68" t="s">
        <v>48</v>
      </c>
      <c r="N989" s="68" t="s">
        <v>3303</v>
      </c>
      <c r="O989" s="68" t="s">
        <v>3302</v>
      </c>
      <c r="P989" s="68" t="s">
        <v>3300</v>
      </c>
      <c r="Q989" s="68">
        <v>0</v>
      </c>
      <c r="R989" s="68">
        <v>91001</v>
      </c>
      <c r="S989" s="68" t="s">
        <v>523</v>
      </c>
      <c r="T989" s="188">
        <v>42262</v>
      </c>
      <c r="U989" s="175">
        <v>7583</v>
      </c>
      <c r="V989" s="186">
        <v>4078121</v>
      </c>
      <c r="W989" s="186">
        <v>32743249</v>
      </c>
      <c r="X989" s="187">
        <v>44469</v>
      </c>
      <c r="Y989" s="80" t="s">
        <v>6489</v>
      </c>
      <c r="Z989" s="80" t="s">
        <v>6490</v>
      </c>
      <c r="AA989" s="175" t="s">
        <v>7193</v>
      </c>
    </row>
    <row r="990" spans="2:27" ht="15.75" customHeight="1" x14ac:dyDescent="0.2">
      <c r="B990" s="68" t="s">
        <v>3246</v>
      </c>
      <c r="C990" s="68">
        <v>690507005</v>
      </c>
      <c r="D990" s="68" t="s">
        <v>2469</v>
      </c>
      <c r="E990" s="68" t="s">
        <v>2767</v>
      </c>
      <c r="F990" s="68" t="s">
        <v>26</v>
      </c>
      <c r="G990" s="68" t="s">
        <v>547</v>
      </c>
      <c r="H990" s="68" t="s">
        <v>28</v>
      </c>
      <c r="I990" s="68">
        <v>0</v>
      </c>
      <c r="J990" s="68">
        <v>0</v>
      </c>
      <c r="K990" s="68" t="s">
        <v>8478</v>
      </c>
      <c r="L990" s="68" t="s">
        <v>3248</v>
      </c>
      <c r="M990" s="68" t="s">
        <v>544</v>
      </c>
      <c r="N990" s="68" t="s">
        <v>3250</v>
      </c>
      <c r="O990" s="68" t="s">
        <v>3247</v>
      </c>
      <c r="P990" s="68" t="s">
        <v>3249</v>
      </c>
      <c r="Q990" s="68">
        <v>0</v>
      </c>
      <c r="R990" s="68">
        <v>91001</v>
      </c>
      <c r="S990" s="68" t="s">
        <v>523</v>
      </c>
      <c r="T990" s="188">
        <v>38641</v>
      </c>
      <c r="U990" s="175">
        <v>7584</v>
      </c>
      <c r="V990" s="186">
        <v>2981083</v>
      </c>
      <c r="W990" s="186">
        <v>35176783</v>
      </c>
      <c r="X990" s="187">
        <v>44469</v>
      </c>
      <c r="Y990" s="80" t="s">
        <v>6489</v>
      </c>
      <c r="Z990" s="80" t="s">
        <v>6490</v>
      </c>
      <c r="AA990" s="175" t="s">
        <v>6635</v>
      </c>
    </row>
    <row r="991" spans="2:27" ht="15.75" customHeight="1" x14ac:dyDescent="0.2">
      <c r="B991" s="68" t="s">
        <v>2831</v>
      </c>
      <c r="C991" s="68">
        <v>690307006</v>
      </c>
      <c r="D991" s="68" t="s">
        <v>2469</v>
      </c>
      <c r="E991" s="68" t="s">
        <v>2767</v>
      </c>
      <c r="F991" s="68" t="s">
        <v>26</v>
      </c>
      <c r="G991" s="68" t="s">
        <v>547</v>
      </c>
      <c r="H991" s="68" t="s">
        <v>28</v>
      </c>
      <c r="I991" s="68">
        <v>0</v>
      </c>
      <c r="J991" s="68">
        <v>0</v>
      </c>
      <c r="K991" s="68" t="s">
        <v>8398</v>
      </c>
      <c r="L991" s="68" t="s">
        <v>2833</v>
      </c>
      <c r="M991" s="68" t="s">
        <v>5341</v>
      </c>
      <c r="N991" s="68" t="s">
        <v>2835</v>
      </c>
      <c r="O991" s="68" t="s">
        <v>2832</v>
      </c>
      <c r="P991" s="68" t="s">
        <v>2834</v>
      </c>
      <c r="Q991" s="68">
        <v>0</v>
      </c>
      <c r="R991" s="68">
        <v>91001</v>
      </c>
      <c r="S991" s="68" t="s">
        <v>523</v>
      </c>
      <c r="T991" s="188">
        <v>42347</v>
      </c>
      <c r="U991" s="175">
        <v>7586</v>
      </c>
      <c r="V991" s="186">
        <v>3262498</v>
      </c>
      <c r="W991" s="186">
        <v>26194604</v>
      </c>
      <c r="X991" s="187">
        <v>44469</v>
      </c>
      <c r="Y991" s="80" t="s">
        <v>6489</v>
      </c>
      <c r="Z991" s="80" t="s">
        <v>6490</v>
      </c>
      <c r="AA991" s="175" t="s">
        <v>6582</v>
      </c>
    </row>
    <row r="992" spans="2:27" ht="15.75" customHeight="1" x14ac:dyDescent="0.2">
      <c r="B992" s="68" t="s">
        <v>8287</v>
      </c>
      <c r="C992" s="68">
        <v>605110533</v>
      </c>
      <c r="D992" s="68" t="s">
        <v>2392</v>
      </c>
      <c r="E992" s="68" t="s">
        <v>2397</v>
      </c>
      <c r="F992" s="68" t="s">
        <v>26</v>
      </c>
      <c r="G992" s="68" t="s">
        <v>2394</v>
      </c>
      <c r="H992" s="68" t="s">
        <v>28</v>
      </c>
      <c r="I992" s="68">
        <v>0</v>
      </c>
      <c r="J992" s="68">
        <v>0</v>
      </c>
      <c r="K992" s="68">
        <v>0</v>
      </c>
      <c r="L992" s="68" t="s">
        <v>2421</v>
      </c>
      <c r="M992" s="68" t="s">
        <v>544</v>
      </c>
      <c r="N992" s="68" t="s">
        <v>2423</v>
      </c>
      <c r="O992" s="68" t="s">
        <v>8288</v>
      </c>
      <c r="P992" s="68">
        <v>0</v>
      </c>
      <c r="Q992" s="68">
        <v>0</v>
      </c>
      <c r="R992" s="68">
        <v>91001</v>
      </c>
      <c r="S992" s="68" t="s">
        <v>523</v>
      </c>
      <c r="T992" s="188">
        <v>42348</v>
      </c>
      <c r="U992" s="175">
        <v>7587</v>
      </c>
      <c r="V992" s="186">
        <v>0</v>
      </c>
      <c r="W992" s="186">
        <v>63079014</v>
      </c>
      <c r="X992" s="187">
        <v>44469</v>
      </c>
      <c r="Y992" s="80" t="s">
        <v>6489</v>
      </c>
      <c r="Z992" s="80" t="s">
        <v>6490</v>
      </c>
      <c r="AA992" s="175" t="s">
        <v>6593</v>
      </c>
    </row>
    <row r="993" spans="2:27" ht="15.75" customHeight="1" x14ac:dyDescent="0.2">
      <c r="B993" s="68" t="s">
        <v>8564</v>
      </c>
      <c r="C993" s="68">
        <v>691007006</v>
      </c>
      <c r="D993" s="68" t="s">
        <v>2469</v>
      </c>
      <c r="E993" s="68" t="s">
        <v>546</v>
      </c>
      <c r="F993" s="68" t="s">
        <v>26</v>
      </c>
      <c r="G993" s="68" t="s">
        <v>547</v>
      </c>
      <c r="H993" s="68" t="s">
        <v>28</v>
      </c>
      <c r="I993" s="68">
        <v>0</v>
      </c>
      <c r="J993" s="68">
        <v>0</v>
      </c>
      <c r="K993" s="68" t="s">
        <v>6029</v>
      </c>
      <c r="L993" s="68" t="s">
        <v>3508</v>
      </c>
      <c r="M993" s="68" t="s">
        <v>5345</v>
      </c>
      <c r="N993" s="68" t="s">
        <v>3510</v>
      </c>
      <c r="O993" s="68" t="s">
        <v>3509</v>
      </c>
      <c r="P993" s="68" t="s">
        <v>3507</v>
      </c>
      <c r="Q993" s="68">
        <v>0</v>
      </c>
      <c r="R993" s="68">
        <v>91001</v>
      </c>
      <c r="S993" s="68" t="s">
        <v>523</v>
      </c>
      <c r="T993" s="188">
        <v>42383</v>
      </c>
      <c r="U993" s="175">
        <v>7591</v>
      </c>
      <c r="V993" s="186">
        <v>2861840</v>
      </c>
      <c r="W993" s="186">
        <v>22977720</v>
      </c>
      <c r="X993" s="187">
        <v>44469</v>
      </c>
      <c r="Y993" s="80" t="s">
        <v>6489</v>
      </c>
      <c r="Z993" s="80" t="s">
        <v>6490</v>
      </c>
      <c r="AA993" s="175" t="s">
        <v>6719</v>
      </c>
    </row>
    <row r="994" spans="2:27" ht="15.75" customHeight="1" x14ac:dyDescent="0.2">
      <c r="B994" s="68" t="s">
        <v>3415</v>
      </c>
      <c r="C994" s="68">
        <v>692645006</v>
      </c>
      <c r="D994" s="68" t="s">
        <v>2469</v>
      </c>
      <c r="E994" s="68" t="s">
        <v>546</v>
      </c>
      <c r="F994" s="68" t="s">
        <v>26</v>
      </c>
      <c r="G994" s="68" t="s">
        <v>547</v>
      </c>
      <c r="H994" s="68" t="s">
        <v>28</v>
      </c>
      <c r="I994" s="68">
        <v>0</v>
      </c>
      <c r="J994" s="68">
        <v>0</v>
      </c>
      <c r="K994" s="68" t="s">
        <v>3416</v>
      </c>
      <c r="L994" s="68" t="s">
        <v>3417</v>
      </c>
      <c r="M994" s="68" t="s">
        <v>5345</v>
      </c>
      <c r="N994" s="68" t="s">
        <v>3419</v>
      </c>
      <c r="O994" s="68" t="s">
        <v>5468</v>
      </c>
      <c r="P994" s="68" t="s">
        <v>3418</v>
      </c>
      <c r="Q994" s="68">
        <v>0</v>
      </c>
      <c r="R994" s="68">
        <v>91001</v>
      </c>
      <c r="S994" s="68" t="s">
        <v>523</v>
      </c>
      <c r="T994" s="188">
        <v>42397</v>
      </c>
      <c r="U994" s="175">
        <v>7592</v>
      </c>
      <c r="V994" s="186">
        <v>4722036</v>
      </c>
      <c r="W994" s="186">
        <v>37913237</v>
      </c>
      <c r="X994" s="187">
        <v>44469</v>
      </c>
      <c r="Y994" s="80" t="s">
        <v>6489</v>
      </c>
      <c r="Z994" s="80" t="s">
        <v>6490</v>
      </c>
      <c r="AA994" s="175" t="s">
        <v>6720</v>
      </c>
    </row>
    <row r="995" spans="2:27" ht="15.75" customHeight="1" x14ac:dyDescent="0.2">
      <c r="B995" s="68" t="s">
        <v>3330</v>
      </c>
      <c r="C995" s="68">
        <v>690513005</v>
      </c>
      <c r="D995" s="68" t="s">
        <v>2469</v>
      </c>
      <c r="E995" s="68" t="s">
        <v>546</v>
      </c>
      <c r="F995" s="68" t="s">
        <v>26</v>
      </c>
      <c r="G995" s="68" t="s">
        <v>547</v>
      </c>
      <c r="H995" s="68" t="s">
        <v>28</v>
      </c>
      <c r="I995" s="68">
        <v>0</v>
      </c>
      <c r="J995" s="68">
        <v>0</v>
      </c>
      <c r="K995" s="68" t="s">
        <v>8502</v>
      </c>
      <c r="L995" s="68" t="s">
        <v>3331</v>
      </c>
      <c r="M995" s="68" t="s">
        <v>544</v>
      </c>
      <c r="N995" s="68" t="s">
        <v>3332</v>
      </c>
      <c r="O995" s="68" t="s">
        <v>8503</v>
      </c>
      <c r="P995" s="68" t="s">
        <v>8504</v>
      </c>
      <c r="Q995" s="68">
        <v>0</v>
      </c>
      <c r="R995" s="68">
        <v>91001</v>
      </c>
      <c r="S995" s="68" t="s">
        <v>523</v>
      </c>
      <c r="T995" s="188">
        <v>42402</v>
      </c>
      <c r="U995" s="175">
        <v>7593</v>
      </c>
      <c r="V995" s="186">
        <v>3577300</v>
      </c>
      <c r="W995" s="186">
        <v>28722150</v>
      </c>
      <c r="X995" s="187">
        <v>44469</v>
      </c>
      <c r="Y995" s="80" t="s">
        <v>6489</v>
      </c>
      <c r="Z995" s="80" t="s">
        <v>6490</v>
      </c>
      <c r="AA995" s="175" t="s">
        <v>6721</v>
      </c>
    </row>
    <row r="996" spans="2:27" ht="15.75" customHeight="1" x14ac:dyDescent="0.2">
      <c r="B996" s="68" t="s">
        <v>3333</v>
      </c>
      <c r="C996" s="68">
        <v>691002004</v>
      </c>
      <c r="D996" s="68" t="s">
        <v>2469</v>
      </c>
      <c r="E996" s="68" t="s">
        <v>546</v>
      </c>
      <c r="F996" s="68" t="s">
        <v>26</v>
      </c>
      <c r="G996" s="68" t="s">
        <v>547</v>
      </c>
      <c r="H996" s="68" t="s">
        <v>28</v>
      </c>
      <c r="I996" s="68">
        <v>0</v>
      </c>
      <c r="J996" s="68">
        <v>0</v>
      </c>
      <c r="K996" s="68" t="s">
        <v>3334</v>
      </c>
      <c r="L996" s="68" t="s">
        <v>3336</v>
      </c>
      <c r="M996" s="68" t="s">
        <v>5345</v>
      </c>
      <c r="N996" s="68" t="s">
        <v>3338</v>
      </c>
      <c r="O996" s="68" t="s">
        <v>3335</v>
      </c>
      <c r="P996" s="68" t="s">
        <v>3337</v>
      </c>
      <c r="Q996" s="68">
        <v>0</v>
      </c>
      <c r="R996" s="68">
        <v>91001</v>
      </c>
      <c r="S996" s="68" t="s">
        <v>523</v>
      </c>
      <c r="T996" s="188">
        <v>42402</v>
      </c>
      <c r="U996" s="175">
        <v>7594</v>
      </c>
      <c r="V996" s="186">
        <v>3148024</v>
      </c>
      <c r="W996" s="186">
        <v>25275492</v>
      </c>
      <c r="X996" s="187">
        <v>44469</v>
      </c>
      <c r="Y996" s="80" t="s">
        <v>6489</v>
      </c>
      <c r="Z996" s="80" t="s">
        <v>6490</v>
      </c>
      <c r="AA996" s="175" t="s">
        <v>6722</v>
      </c>
    </row>
    <row r="997" spans="2:27" ht="15.75" customHeight="1" x14ac:dyDescent="0.2">
      <c r="B997" s="68" t="s">
        <v>8289</v>
      </c>
      <c r="C997" s="68">
        <v>605111211</v>
      </c>
      <c r="D997" s="68" t="s">
        <v>2392</v>
      </c>
      <c r="E997" s="68" t="s">
        <v>2397</v>
      </c>
      <c r="F997" s="68" t="s">
        <v>26</v>
      </c>
      <c r="G997" s="68" t="s">
        <v>2394</v>
      </c>
      <c r="H997" s="68" t="s">
        <v>28</v>
      </c>
      <c r="I997" s="68">
        <v>0</v>
      </c>
      <c r="J997" s="68">
        <v>0</v>
      </c>
      <c r="K997" s="68">
        <v>0</v>
      </c>
      <c r="L997" s="68" t="s">
        <v>2424</v>
      </c>
      <c r="M997" s="68" t="s">
        <v>5386</v>
      </c>
      <c r="N997" s="68" t="s">
        <v>765</v>
      </c>
      <c r="O997" s="68" t="s">
        <v>2425</v>
      </c>
      <c r="P997" s="68">
        <v>0</v>
      </c>
      <c r="Q997" s="68">
        <v>0</v>
      </c>
      <c r="R997" s="68">
        <v>91001</v>
      </c>
      <c r="S997" s="68" t="s">
        <v>523</v>
      </c>
      <c r="T997" s="188">
        <v>42405</v>
      </c>
      <c r="U997" s="175">
        <v>7595</v>
      </c>
      <c r="V997" s="186">
        <v>0</v>
      </c>
      <c r="W997" s="186">
        <v>68478089</v>
      </c>
      <c r="X997" s="187">
        <v>44469</v>
      </c>
      <c r="Y997" s="80" t="s">
        <v>6489</v>
      </c>
      <c r="Z997" s="80" t="s">
        <v>6490</v>
      </c>
      <c r="AA997" s="175" t="s">
        <v>6564</v>
      </c>
    </row>
    <row r="998" spans="2:27" ht="15.75" customHeight="1" x14ac:dyDescent="0.2">
      <c r="B998" s="68" t="s">
        <v>2772</v>
      </c>
      <c r="C998" s="68">
        <v>690737000</v>
      </c>
      <c r="D998" s="68" t="s">
        <v>2469</v>
      </c>
      <c r="E998" s="68" t="s">
        <v>546</v>
      </c>
      <c r="F998" s="68" t="s">
        <v>26</v>
      </c>
      <c r="G998" s="68" t="s">
        <v>547</v>
      </c>
      <c r="H998" s="68" t="s">
        <v>28</v>
      </c>
      <c r="I998" s="68">
        <v>0</v>
      </c>
      <c r="J998" s="68">
        <v>0</v>
      </c>
      <c r="K998" s="68" t="s">
        <v>8372</v>
      </c>
      <c r="L998" s="68" t="s">
        <v>2773</v>
      </c>
      <c r="M998" s="68" t="s">
        <v>544</v>
      </c>
      <c r="N998" s="68" t="s">
        <v>2775</v>
      </c>
      <c r="O998" s="68" t="s">
        <v>2774</v>
      </c>
      <c r="P998" s="68">
        <v>0</v>
      </c>
      <c r="Q998" s="68">
        <v>0</v>
      </c>
      <c r="R998" s="68">
        <v>91001</v>
      </c>
      <c r="S998" s="68" t="s">
        <v>523</v>
      </c>
      <c r="T998" s="188">
        <v>42410</v>
      </c>
      <c r="U998" s="175">
        <v>7596</v>
      </c>
      <c r="V998" s="186">
        <v>3577300</v>
      </c>
      <c r="W998" s="186">
        <v>28722150</v>
      </c>
      <c r="X998" s="187">
        <v>44469</v>
      </c>
      <c r="Y998" s="80" t="s">
        <v>6489</v>
      </c>
      <c r="Z998" s="80" t="s">
        <v>6490</v>
      </c>
      <c r="AA998" s="175" t="s">
        <v>6723</v>
      </c>
    </row>
    <row r="999" spans="2:27" ht="15.75" customHeight="1" x14ac:dyDescent="0.2">
      <c r="B999" s="68" t="s">
        <v>3095</v>
      </c>
      <c r="C999" s="68">
        <v>690406004</v>
      </c>
      <c r="D999" s="68" t="s">
        <v>2469</v>
      </c>
      <c r="E999" s="68" t="s">
        <v>3096</v>
      </c>
      <c r="F999" s="68" t="s">
        <v>26</v>
      </c>
      <c r="G999" s="68" t="s">
        <v>547</v>
      </c>
      <c r="H999" s="68" t="s">
        <v>28</v>
      </c>
      <c r="I999" s="68">
        <v>0</v>
      </c>
      <c r="J999" s="68">
        <v>0</v>
      </c>
      <c r="K999" s="68" t="s">
        <v>5826</v>
      </c>
      <c r="L999" s="68" t="s">
        <v>3097</v>
      </c>
      <c r="M999" s="68" t="s">
        <v>5343</v>
      </c>
      <c r="N999" s="68" t="s">
        <v>5827</v>
      </c>
      <c r="O999" s="68" t="s">
        <v>3098</v>
      </c>
      <c r="P999" s="68" t="s">
        <v>5828</v>
      </c>
      <c r="Q999" s="68">
        <v>0</v>
      </c>
      <c r="R999" s="68">
        <v>91001</v>
      </c>
      <c r="S999" s="68" t="s">
        <v>523</v>
      </c>
      <c r="T999" s="188">
        <v>42416</v>
      </c>
      <c r="U999" s="175">
        <v>7598</v>
      </c>
      <c r="V999" s="186">
        <v>0</v>
      </c>
      <c r="W999" s="186">
        <v>22837486</v>
      </c>
      <c r="X999" s="187">
        <v>44469</v>
      </c>
      <c r="Y999" s="80" t="s">
        <v>6489</v>
      </c>
      <c r="Z999" s="80" t="s">
        <v>6490</v>
      </c>
      <c r="AA999" s="175" t="s">
        <v>7472</v>
      </c>
    </row>
    <row r="1000" spans="2:27" ht="15.75" customHeight="1" x14ac:dyDescent="0.2">
      <c r="B1000" s="68" t="s">
        <v>3095</v>
      </c>
      <c r="C1000" s="68">
        <v>690406004</v>
      </c>
      <c r="D1000" s="68" t="s">
        <v>2469</v>
      </c>
      <c r="E1000" s="68" t="s">
        <v>3096</v>
      </c>
      <c r="F1000" s="68" t="s">
        <v>26</v>
      </c>
      <c r="G1000" s="68" t="s">
        <v>547</v>
      </c>
      <c r="H1000" s="68" t="s">
        <v>28</v>
      </c>
      <c r="I1000" s="68">
        <v>0</v>
      </c>
      <c r="J1000" s="68">
        <v>0</v>
      </c>
      <c r="K1000" s="68" t="s">
        <v>5826</v>
      </c>
      <c r="L1000" s="68" t="s">
        <v>3097</v>
      </c>
      <c r="M1000" s="68" t="s">
        <v>5343</v>
      </c>
      <c r="N1000" s="68" t="s">
        <v>5827</v>
      </c>
      <c r="O1000" s="68" t="s">
        <v>3098</v>
      </c>
      <c r="P1000" s="68" t="s">
        <v>5828</v>
      </c>
      <c r="Q1000" s="68">
        <v>0</v>
      </c>
      <c r="R1000" s="68">
        <v>91001</v>
      </c>
      <c r="S1000" s="68" t="s">
        <v>523</v>
      </c>
      <c r="T1000" s="188">
        <v>42416</v>
      </c>
      <c r="U1000" s="175">
        <v>7598</v>
      </c>
      <c r="V1000" s="186">
        <v>3262498</v>
      </c>
      <c r="W1000" s="186">
        <v>6524996</v>
      </c>
      <c r="X1000" s="187">
        <v>44469</v>
      </c>
      <c r="Y1000" s="80" t="s">
        <v>6489</v>
      </c>
      <c r="Z1000" s="80" t="s">
        <v>6490</v>
      </c>
      <c r="AA1000" s="175" t="s">
        <v>7512</v>
      </c>
    </row>
    <row r="1001" spans="2:27" ht="15.75" customHeight="1" x14ac:dyDescent="0.2">
      <c r="B1001" s="68" t="s">
        <v>2894</v>
      </c>
      <c r="C1001" s="68">
        <v>690402009</v>
      </c>
      <c r="D1001" s="68" t="s">
        <v>2469</v>
      </c>
      <c r="E1001" s="68" t="s">
        <v>2895</v>
      </c>
      <c r="F1001" s="68" t="s">
        <v>26</v>
      </c>
      <c r="G1001" s="68" t="s">
        <v>547</v>
      </c>
      <c r="H1001" s="68" t="s">
        <v>28</v>
      </c>
      <c r="I1001" s="68">
        <v>0</v>
      </c>
      <c r="J1001" s="68">
        <v>0</v>
      </c>
      <c r="K1001" s="68" t="s">
        <v>2896</v>
      </c>
      <c r="L1001" s="68" t="s">
        <v>2897</v>
      </c>
      <c r="M1001" s="68" t="s">
        <v>5343</v>
      </c>
      <c r="N1001" s="68" t="s">
        <v>2899</v>
      </c>
      <c r="O1001" s="68" t="s">
        <v>2898</v>
      </c>
      <c r="P1001" s="68">
        <v>0</v>
      </c>
      <c r="Q1001" s="68">
        <v>0</v>
      </c>
      <c r="R1001" s="68">
        <v>91001</v>
      </c>
      <c r="S1001" s="68" t="s">
        <v>523</v>
      </c>
      <c r="T1001" s="188">
        <v>42422</v>
      </c>
      <c r="U1001" s="175">
        <v>7601</v>
      </c>
      <c r="V1001" s="186">
        <v>3823647</v>
      </c>
      <c r="W1001" s="186">
        <v>30700070</v>
      </c>
      <c r="X1001" s="187">
        <v>44469</v>
      </c>
      <c r="Y1001" s="80" t="s">
        <v>6489</v>
      </c>
      <c r="Z1001" s="80" t="s">
        <v>6490</v>
      </c>
      <c r="AA1001" s="175" t="s">
        <v>6724</v>
      </c>
    </row>
    <row r="1002" spans="2:27" ht="15.75" customHeight="1" x14ac:dyDescent="0.2">
      <c r="B1002" s="68" t="s">
        <v>8465</v>
      </c>
      <c r="C1002" s="68">
        <v>691913007</v>
      </c>
      <c r="D1002" s="68" t="s">
        <v>2469</v>
      </c>
      <c r="E1002" s="68" t="s">
        <v>2484</v>
      </c>
      <c r="F1002" s="68" t="s">
        <v>26</v>
      </c>
      <c r="G1002" s="68" t="s">
        <v>2485</v>
      </c>
      <c r="H1002" s="68" t="s">
        <v>28</v>
      </c>
      <c r="I1002" s="68">
        <v>0</v>
      </c>
      <c r="J1002" s="68">
        <v>0</v>
      </c>
      <c r="K1002" s="68" t="s">
        <v>8466</v>
      </c>
      <c r="L1002" s="68" t="s">
        <v>3173</v>
      </c>
      <c r="M1002" s="68" t="s">
        <v>48</v>
      </c>
      <c r="N1002" s="68" t="s">
        <v>3174</v>
      </c>
      <c r="O1002" s="68" t="s">
        <v>5477</v>
      </c>
      <c r="P1002" s="68" t="s">
        <v>5478</v>
      </c>
      <c r="Q1002" s="68">
        <v>0</v>
      </c>
      <c r="R1002" s="68">
        <v>91001</v>
      </c>
      <c r="S1002" s="68" t="s">
        <v>2488</v>
      </c>
      <c r="T1002" s="188">
        <v>42446</v>
      </c>
      <c r="U1002" s="175">
        <v>7603</v>
      </c>
      <c r="V1002" s="186">
        <v>4893746</v>
      </c>
      <c r="W1002" s="186">
        <v>39291898</v>
      </c>
      <c r="X1002" s="187">
        <v>44469</v>
      </c>
      <c r="Y1002" s="80" t="s">
        <v>6489</v>
      </c>
      <c r="Z1002" s="80" t="s">
        <v>6490</v>
      </c>
      <c r="AA1002" s="175" t="s">
        <v>6654</v>
      </c>
    </row>
    <row r="1003" spans="2:27" ht="15.75" customHeight="1" x14ac:dyDescent="0.2">
      <c r="B1003" s="68" t="s">
        <v>7677</v>
      </c>
      <c r="C1003" s="68">
        <v>651131154</v>
      </c>
      <c r="D1003" s="68" t="s">
        <v>72</v>
      </c>
      <c r="E1003" s="68" t="s">
        <v>595</v>
      </c>
      <c r="F1003" s="68" t="s">
        <v>7678</v>
      </c>
      <c r="G1003" s="68" t="s">
        <v>596</v>
      </c>
      <c r="H1003" s="68" t="s">
        <v>7679</v>
      </c>
      <c r="I1003" s="68" t="s">
        <v>414</v>
      </c>
      <c r="J1003" s="68" t="s">
        <v>7680</v>
      </c>
      <c r="K1003" s="68" t="s">
        <v>597</v>
      </c>
      <c r="L1003" s="68" t="s">
        <v>7681</v>
      </c>
      <c r="M1003" s="68" t="s">
        <v>5345</v>
      </c>
      <c r="N1003" s="68" t="s">
        <v>551</v>
      </c>
      <c r="O1003" s="68" t="s">
        <v>7682</v>
      </c>
      <c r="P1003" s="68" t="s">
        <v>7683</v>
      </c>
      <c r="Q1003" s="68">
        <v>0</v>
      </c>
      <c r="R1003" s="68" t="s">
        <v>368</v>
      </c>
      <c r="S1003" s="68" t="s">
        <v>7684</v>
      </c>
      <c r="T1003" s="188">
        <v>42472</v>
      </c>
      <c r="U1003" s="175">
        <v>7605</v>
      </c>
      <c r="V1003" s="186">
        <v>30044815</v>
      </c>
      <c r="W1003" s="186">
        <v>268498605</v>
      </c>
      <c r="X1003" s="187">
        <v>44469</v>
      </c>
      <c r="Y1003" s="80" t="s">
        <v>6489</v>
      </c>
      <c r="Z1003" s="80" t="s">
        <v>6490</v>
      </c>
      <c r="AA1003" s="175" t="s">
        <v>6508</v>
      </c>
    </row>
    <row r="1004" spans="2:27" ht="15.75" customHeight="1" x14ac:dyDescent="0.2">
      <c r="B1004" s="68" t="s">
        <v>7870</v>
      </c>
      <c r="C1004" s="68" t="s">
        <v>6414</v>
      </c>
      <c r="D1004" s="68" t="s">
        <v>49</v>
      </c>
      <c r="E1004" s="68" t="s">
        <v>1189</v>
      </c>
      <c r="F1004" s="68" t="s">
        <v>7871</v>
      </c>
      <c r="G1004" s="68" t="s">
        <v>1190</v>
      </c>
      <c r="H1004" s="68" t="s">
        <v>7872</v>
      </c>
      <c r="I1004" s="68" t="s">
        <v>488</v>
      </c>
      <c r="J1004" s="68" t="s">
        <v>6765</v>
      </c>
      <c r="K1004" s="68" t="s">
        <v>1191</v>
      </c>
      <c r="L1004" s="68" t="s">
        <v>1192</v>
      </c>
      <c r="M1004" s="68" t="s">
        <v>5343</v>
      </c>
      <c r="N1004" s="68" t="s">
        <v>1193</v>
      </c>
      <c r="O1004" s="68" t="s">
        <v>6400</v>
      </c>
      <c r="P1004" s="68" t="s">
        <v>1194</v>
      </c>
      <c r="Q1004" s="68">
        <v>0</v>
      </c>
      <c r="R1004" s="68" t="s">
        <v>45</v>
      </c>
      <c r="S1004" s="68" t="s">
        <v>7873</v>
      </c>
      <c r="T1004" s="188">
        <v>42538</v>
      </c>
      <c r="U1004" s="175">
        <v>7609</v>
      </c>
      <c r="V1004" s="186">
        <v>66584221</v>
      </c>
      <c r="W1004" s="186">
        <v>291304491</v>
      </c>
      <c r="X1004" s="187">
        <v>44469</v>
      </c>
      <c r="Y1004" s="80" t="s">
        <v>6489</v>
      </c>
      <c r="Z1004" s="80" t="s">
        <v>6490</v>
      </c>
      <c r="AA1004" s="175" t="s">
        <v>6524</v>
      </c>
    </row>
    <row r="1005" spans="2:27" ht="15.75" customHeight="1" x14ac:dyDescent="0.2">
      <c r="B1005" s="68" t="s">
        <v>8659</v>
      </c>
      <c r="C1005" s="68">
        <v>651185149</v>
      </c>
      <c r="D1005" s="68" t="s">
        <v>72</v>
      </c>
      <c r="E1005" s="68" t="s">
        <v>4144</v>
      </c>
      <c r="F1005" s="68" t="s">
        <v>8660</v>
      </c>
      <c r="G1005" s="68" t="s">
        <v>4145</v>
      </c>
      <c r="H1005" s="68" t="s">
        <v>4146</v>
      </c>
      <c r="I1005" s="68" t="s">
        <v>4147</v>
      </c>
      <c r="J1005" s="68" t="s">
        <v>4148</v>
      </c>
      <c r="K1005" s="68" t="s">
        <v>4149</v>
      </c>
      <c r="L1005" s="68" t="s">
        <v>8661</v>
      </c>
      <c r="M1005" s="68" t="s">
        <v>5340</v>
      </c>
      <c r="N1005" s="68" t="s">
        <v>1499</v>
      </c>
      <c r="O1005" s="68" t="s">
        <v>6137</v>
      </c>
      <c r="P1005" s="68" t="s">
        <v>8662</v>
      </c>
      <c r="Q1005" s="68">
        <v>0</v>
      </c>
      <c r="R1005" s="68" t="s">
        <v>559</v>
      </c>
      <c r="S1005" s="68" t="s">
        <v>7263</v>
      </c>
      <c r="T1005" s="188">
        <v>42599</v>
      </c>
      <c r="U1005" s="175">
        <v>7614</v>
      </c>
      <c r="V1005" s="186">
        <v>22298981</v>
      </c>
      <c r="W1005" s="186">
        <v>205602215</v>
      </c>
      <c r="X1005" s="187">
        <v>44469</v>
      </c>
      <c r="Y1005" s="80" t="s">
        <v>6489</v>
      </c>
      <c r="Z1005" s="80" t="s">
        <v>6490</v>
      </c>
      <c r="AA1005" s="175" t="s">
        <v>6516</v>
      </c>
    </row>
    <row r="1006" spans="2:27" ht="15.75" customHeight="1" x14ac:dyDescent="0.2">
      <c r="B1006" s="68" t="s">
        <v>8659</v>
      </c>
      <c r="C1006" s="68">
        <v>651185149</v>
      </c>
      <c r="D1006" s="68" t="s">
        <v>72</v>
      </c>
      <c r="E1006" s="68" t="s">
        <v>4144</v>
      </c>
      <c r="F1006" s="68" t="s">
        <v>8660</v>
      </c>
      <c r="G1006" s="68" t="s">
        <v>4145</v>
      </c>
      <c r="H1006" s="68" t="s">
        <v>4146</v>
      </c>
      <c r="I1006" s="68" t="s">
        <v>4147</v>
      </c>
      <c r="J1006" s="68" t="s">
        <v>4148</v>
      </c>
      <c r="K1006" s="68" t="s">
        <v>4149</v>
      </c>
      <c r="L1006" s="68" t="s">
        <v>8661</v>
      </c>
      <c r="M1006" s="68" t="s">
        <v>5340</v>
      </c>
      <c r="N1006" s="68" t="s">
        <v>1499</v>
      </c>
      <c r="O1006" s="68" t="s">
        <v>6137</v>
      </c>
      <c r="P1006" s="68" t="s">
        <v>8662</v>
      </c>
      <c r="Q1006" s="68">
        <v>0</v>
      </c>
      <c r="R1006" s="68" t="s">
        <v>559</v>
      </c>
      <c r="S1006" s="68" t="s">
        <v>7263</v>
      </c>
      <c r="T1006" s="188">
        <v>42599</v>
      </c>
      <c r="U1006" s="175">
        <v>7614</v>
      </c>
      <c r="V1006" s="186">
        <v>6308806</v>
      </c>
      <c r="W1006" s="186">
        <v>22493546</v>
      </c>
      <c r="X1006" s="187">
        <v>44469</v>
      </c>
      <c r="Y1006" s="80" t="s">
        <v>6489</v>
      </c>
      <c r="Z1006" s="80" t="s">
        <v>6490</v>
      </c>
      <c r="AA1006" s="175" t="s">
        <v>6523</v>
      </c>
    </row>
    <row r="1007" spans="2:27" ht="15.75" customHeight="1" x14ac:dyDescent="0.2">
      <c r="B1007" s="68" t="s">
        <v>8659</v>
      </c>
      <c r="C1007" s="68">
        <v>651185149</v>
      </c>
      <c r="D1007" s="68" t="s">
        <v>72</v>
      </c>
      <c r="E1007" s="68" t="s">
        <v>4144</v>
      </c>
      <c r="F1007" s="68" t="s">
        <v>8660</v>
      </c>
      <c r="G1007" s="68" t="s">
        <v>4145</v>
      </c>
      <c r="H1007" s="68" t="s">
        <v>4146</v>
      </c>
      <c r="I1007" s="68" t="s">
        <v>4147</v>
      </c>
      <c r="J1007" s="68" t="s">
        <v>4148</v>
      </c>
      <c r="K1007" s="68" t="s">
        <v>4149</v>
      </c>
      <c r="L1007" s="68" t="s">
        <v>8661</v>
      </c>
      <c r="M1007" s="68" t="s">
        <v>5340</v>
      </c>
      <c r="N1007" s="68" t="s">
        <v>1499</v>
      </c>
      <c r="O1007" s="68" t="s">
        <v>6137</v>
      </c>
      <c r="P1007" s="68" t="s">
        <v>8662</v>
      </c>
      <c r="Q1007" s="68">
        <v>0</v>
      </c>
      <c r="R1007" s="68" t="s">
        <v>559</v>
      </c>
      <c r="S1007" s="68" t="s">
        <v>7263</v>
      </c>
      <c r="T1007" s="188">
        <v>42599</v>
      </c>
      <c r="U1007" s="175">
        <v>7614</v>
      </c>
      <c r="V1007" s="186">
        <v>43551549</v>
      </c>
      <c r="W1007" s="186">
        <v>216368303</v>
      </c>
      <c r="X1007" s="187">
        <v>44469</v>
      </c>
      <c r="Y1007" s="80" t="s">
        <v>6489</v>
      </c>
      <c r="Z1007" s="80" t="s">
        <v>6490</v>
      </c>
      <c r="AA1007" s="175" t="s">
        <v>6532</v>
      </c>
    </row>
    <row r="1008" spans="2:27" ht="15.75" customHeight="1" x14ac:dyDescent="0.2">
      <c r="B1008" s="68" t="s">
        <v>8659</v>
      </c>
      <c r="C1008" s="68">
        <v>651185149</v>
      </c>
      <c r="D1008" s="68" t="s">
        <v>72</v>
      </c>
      <c r="E1008" s="68" t="s">
        <v>4144</v>
      </c>
      <c r="F1008" s="68" t="s">
        <v>8660</v>
      </c>
      <c r="G1008" s="68" t="s">
        <v>4145</v>
      </c>
      <c r="H1008" s="68" t="s">
        <v>4146</v>
      </c>
      <c r="I1008" s="68" t="s">
        <v>4147</v>
      </c>
      <c r="J1008" s="68" t="s">
        <v>4148</v>
      </c>
      <c r="K1008" s="68" t="s">
        <v>4149</v>
      </c>
      <c r="L1008" s="68" t="s">
        <v>8661</v>
      </c>
      <c r="M1008" s="68" t="s">
        <v>5340</v>
      </c>
      <c r="N1008" s="68" t="s">
        <v>1499</v>
      </c>
      <c r="O1008" s="68" t="s">
        <v>6137</v>
      </c>
      <c r="P1008" s="68" t="s">
        <v>8662</v>
      </c>
      <c r="Q1008" s="68">
        <v>0</v>
      </c>
      <c r="R1008" s="68" t="s">
        <v>559</v>
      </c>
      <c r="S1008" s="68" t="s">
        <v>7263</v>
      </c>
      <c r="T1008" s="188">
        <v>42599</v>
      </c>
      <c r="U1008" s="175">
        <v>7614</v>
      </c>
      <c r="V1008" s="186">
        <v>61947476</v>
      </c>
      <c r="W1008" s="186">
        <v>598426031</v>
      </c>
      <c r="X1008" s="187">
        <v>44469</v>
      </c>
      <c r="Y1008" s="80" t="s">
        <v>6489</v>
      </c>
      <c r="Z1008" s="80" t="s">
        <v>6490</v>
      </c>
      <c r="AA1008" s="175" t="s">
        <v>6535</v>
      </c>
    </row>
    <row r="1009" spans="2:27" ht="15.75" customHeight="1" x14ac:dyDescent="0.2">
      <c r="B1009" s="68" t="s">
        <v>8659</v>
      </c>
      <c r="C1009" s="68">
        <v>651185149</v>
      </c>
      <c r="D1009" s="68" t="s">
        <v>72</v>
      </c>
      <c r="E1009" s="68" t="s">
        <v>4144</v>
      </c>
      <c r="F1009" s="68" t="s">
        <v>8660</v>
      </c>
      <c r="G1009" s="68" t="s">
        <v>4145</v>
      </c>
      <c r="H1009" s="68" t="s">
        <v>4146</v>
      </c>
      <c r="I1009" s="68" t="s">
        <v>4147</v>
      </c>
      <c r="J1009" s="68" t="s">
        <v>4148</v>
      </c>
      <c r="K1009" s="68" t="s">
        <v>4149</v>
      </c>
      <c r="L1009" s="68" t="s">
        <v>8661</v>
      </c>
      <c r="M1009" s="68" t="s">
        <v>5340</v>
      </c>
      <c r="N1009" s="68" t="s">
        <v>1499</v>
      </c>
      <c r="O1009" s="68" t="s">
        <v>6137</v>
      </c>
      <c r="P1009" s="68" t="s">
        <v>8662</v>
      </c>
      <c r="Q1009" s="68">
        <v>0</v>
      </c>
      <c r="R1009" s="68" t="s">
        <v>559</v>
      </c>
      <c r="S1009" s="68" t="s">
        <v>7263</v>
      </c>
      <c r="T1009" s="188">
        <v>42599</v>
      </c>
      <c r="U1009" s="175">
        <v>7614</v>
      </c>
      <c r="V1009" s="186">
        <v>25768972</v>
      </c>
      <c r="W1009" s="186">
        <v>207440199</v>
      </c>
      <c r="X1009" s="187">
        <v>44469</v>
      </c>
      <c r="Y1009" s="80" t="s">
        <v>6489</v>
      </c>
      <c r="Z1009" s="80" t="s">
        <v>6490</v>
      </c>
      <c r="AA1009" s="175" t="s">
        <v>6625</v>
      </c>
    </row>
    <row r="1010" spans="2:27" ht="15.75" customHeight="1" x14ac:dyDescent="0.2">
      <c r="B1010" s="68" t="s">
        <v>8659</v>
      </c>
      <c r="C1010" s="68">
        <v>651185149</v>
      </c>
      <c r="D1010" s="68" t="s">
        <v>72</v>
      </c>
      <c r="E1010" s="68" t="s">
        <v>4144</v>
      </c>
      <c r="F1010" s="68" t="s">
        <v>8660</v>
      </c>
      <c r="G1010" s="68" t="s">
        <v>4145</v>
      </c>
      <c r="H1010" s="68" t="s">
        <v>4146</v>
      </c>
      <c r="I1010" s="68" t="s">
        <v>4147</v>
      </c>
      <c r="J1010" s="68" t="s">
        <v>4148</v>
      </c>
      <c r="K1010" s="68" t="s">
        <v>4149</v>
      </c>
      <c r="L1010" s="68" t="s">
        <v>8661</v>
      </c>
      <c r="M1010" s="68" t="s">
        <v>5340</v>
      </c>
      <c r="N1010" s="68" t="s">
        <v>1499</v>
      </c>
      <c r="O1010" s="68" t="s">
        <v>6137</v>
      </c>
      <c r="P1010" s="68" t="s">
        <v>8662</v>
      </c>
      <c r="Q1010" s="68">
        <v>0</v>
      </c>
      <c r="R1010" s="68" t="s">
        <v>559</v>
      </c>
      <c r="S1010" s="68" t="s">
        <v>7263</v>
      </c>
      <c r="T1010" s="188">
        <v>42599</v>
      </c>
      <c r="U1010" s="175">
        <v>7614</v>
      </c>
      <c r="V1010" s="186">
        <v>1252917</v>
      </c>
      <c r="W1010" s="186">
        <v>12396508</v>
      </c>
      <c r="X1010" s="187">
        <v>44469</v>
      </c>
      <c r="Y1010" s="80" t="s">
        <v>6489</v>
      </c>
      <c r="Z1010" s="80" t="s">
        <v>6490</v>
      </c>
      <c r="AA1010" s="175" t="s">
        <v>6666</v>
      </c>
    </row>
    <row r="1011" spans="2:27" ht="15.75" customHeight="1" x14ac:dyDescent="0.2">
      <c r="B1011" s="68" t="s">
        <v>2643</v>
      </c>
      <c r="C1011" s="68" t="s">
        <v>6439</v>
      </c>
      <c r="D1011" s="68" t="s">
        <v>2469</v>
      </c>
      <c r="E1011" s="68" t="s">
        <v>2484</v>
      </c>
      <c r="F1011" s="68" t="s">
        <v>26</v>
      </c>
      <c r="G1011" s="68" t="s">
        <v>2485</v>
      </c>
      <c r="H1011" s="68" t="s">
        <v>28</v>
      </c>
      <c r="I1011" s="68">
        <v>0</v>
      </c>
      <c r="J1011" s="68">
        <v>0</v>
      </c>
      <c r="K1011" s="68" t="s">
        <v>2644</v>
      </c>
      <c r="L1011" s="68" t="s">
        <v>2645</v>
      </c>
      <c r="M1011" s="68" t="s">
        <v>48</v>
      </c>
      <c r="N1011" s="68" t="s">
        <v>2646</v>
      </c>
      <c r="O1011" s="68">
        <v>0</v>
      </c>
      <c r="P1011" s="68" t="s">
        <v>2647</v>
      </c>
      <c r="Q1011" s="68">
        <v>0</v>
      </c>
      <c r="R1011" s="68">
        <v>91001</v>
      </c>
      <c r="S1011" s="68" t="s">
        <v>2488</v>
      </c>
      <c r="T1011" s="188">
        <v>42615</v>
      </c>
      <c r="U1011" s="175">
        <v>7615</v>
      </c>
      <c r="V1011" s="186">
        <v>4893746</v>
      </c>
      <c r="W1011" s="186">
        <v>44043714</v>
      </c>
      <c r="X1011" s="187">
        <v>44469</v>
      </c>
      <c r="Y1011" s="80" t="s">
        <v>6489</v>
      </c>
      <c r="Z1011" s="80" t="s">
        <v>6490</v>
      </c>
      <c r="AA1011" s="175" t="s">
        <v>6697</v>
      </c>
    </row>
    <row r="1012" spans="2:27" ht="15.75" customHeight="1" x14ac:dyDescent="0.2">
      <c r="B1012" s="68" t="s">
        <v>8086</v>
      </c>
      <c r="C1012" s="68">
        <v>732384006</v>
      </c>
      <c r="D1012" s="68" t="s">
        <v>1363</v>
      </c>
      <c r="E1012" s="68" t="s">
        <v>1969</v>
      </c>
      <c r="F1012" s="68" t="s">
        <v>6321</v>
      </c>
      <c r="G1012" s="68" t="s">
        <v>1970</v>
      </c>
      <c r="H1012" s="68" t="s">
        <v>6322</v>
      </c>
      <c r="I1012" s="68" t="s">
        <v>6323</v>
      </c>
      <c r="J1012" s="68" t="s">
        <v>6324</v>
      </c>
      <c r="K1012" s="68" t="s">
        <v>1972</v>
      </c>
      <c r="L1012" s="68" t="s">
        <v>1973</v>
      </c>
      <c r="M1012" s="68" t="s">
        <v>47</v>
      </c>
      <c r="N1012" s="68" t="s">
        <v>1974</v>
      </c>
      <c r="O1012" s="68" t="s">
        <v>6311</v>
      </c>
      <c r="P1012" s="68" t="s">
        <v>6312</v>
      </c>
      <c r="Q1012" s="68">
        <v>0</v>
      </c>
      <c r="R1012" s="68" t="s">
        <v>559</v>
      </c>
      <c r="S1012" s="68" t="s">
        <v>8087</v>
      </c>
      <c r="T1012" s="188">
        <v>42688</v>
      </c>
      <c r="U1012" s="175">
        <v>7620</v>
      </c>
      <c r="V1012" s="186">
        <v>56294995</v>
      </c>
      <c r="W1012" s="186">
        <v>555041840</v>
      </c>
      <c r="X1012" s="187">
        <v>44469</v>
      </c>
      <c r="Y1012" s="80" t="s">
        <v>6489</v>
      </c>
      <c r="Z1012" s="80" t="s">
        <v>6490</v>
      </c>
      <c r="AA1012" s="175" t="s">
        <v>7478</v>
      </c>
    </row>
    <row r="1013" spans="2:27" ht="15.75" customHeight="1" x14ac:dyDescent="0.2">
      <c r="B1013" s="68" t="s">
        <v>8684</v>
      </c>
      <c r="C1013" s="68" t="s">
        <v>6471</v>
      </c>
      <c r="D1013" s="68" t="s">
        <v>72</v>
      </c>
      <c r="E1013" s="68" t="s">
        <v>4262</v>
      </c>
      <c r="F1013" s="68" t="s">
        <v>6001</v>
      </c>
      <c r="G1013" s="68" t="s">
        <v>4263</v>
      </c>
      <c r="H1013" s="68" t="s">
        <v>4264</v>
      </c>
      <c r="I1013" s="68" t="s">
        <v>1804</v>
      </c>
      <c r="J1013" s="68" t="s">
        <v>6061</v>
      </c>
      <c r="K1013" s="68" t="s">
        <v>4265</v>
      </c>
      <c r="L1013" s="68" t="s">
        <v>4266</v>
      </c>
      <c r="M1013" s="68" t="s">
        <v>309</v>
      </c>
      <c r="N1013" s="68" t="s">
        <v>4267</v>
      </c>
      <c r="O1013" s="68" t="s">
        <v>4268</v>
      </c>
      <c r="P1013" s="68" t="s">
        <v>6002</v>
      </c>
      <c r="Q1013" s="68">
        <v>0</v>
      </c>
      <c r="R1013" s="68" t="s">
        <v>559</v>
      </c>
      <c r="S1013" s="68" t="s">
        <v>8685</v>
      </c>
      <c r="T1013" s="188">
        <v>42762</v>
      </c>
      <c r="U1013" s="175">
        <v>7626</v>
      </c>
      <c r="V1013" s="186">
        <v>0</v>
      </c>
      <c r="W1013" s="186">
        <v>4661974</v>
      </c>
      <c r="X1013" s="187">
        <v>44469</v>
      </c>
      <c r="Y1013" s="80" t="s">
        <v>6489</v>
      </c>
      <c r="Z1013" s="80" t="s">
        <v>6490</v>
      </c>
      <c r="AA1013" s="175" t="s">
        <v>6509</v>
      </c>
    </row>
    <row r="1014" spans="2:27" ht="15.75" customHeight="1" x14ac:dyDescent="0.2">
      <c r="B1014" s="68" t="s">
        <v>8684</v>
      </c>
      <c r="C1014" s="68" t="s">
        <v>6471</v>
      </c>
      <c r="D1014" s="68" t="s">
        <v>72</v>
      </c>
      <c r="E1014" s="68" t="s">
        <v>4262</v>
      </c>
      <c r="F1014" s="68" t="s">
        <v>6001</v>
      </c>
      <c r="G1014" s="68" t="s">
        <v>4263</v>
      </c>
      <c r="H1014" s="68" t="s">
        <v>4264</v>
      </c>
      <c r="I1014" s="68" t="s">
        <v>1804</v>
      </c>
      <c r="J1014" s="68" t="s">
        <v>6061</v>
      </c>
      <c r="K1014" s="68" t="s">
        <v>4265</v>
      </c>
      <c r="L1014" s="68" t="s">
        <v>4266</v>
      </c>
      <c r="M1014" s="68" t="s">
        <v>309</v>
      </c>
      <c r="N1014" s="68" t="s">
        <v>4267</v>
      </c>
      <c r="O1014" s="68" t="s">
        <v>4268</v>
      </c>
      <c r="P1014" s="68" t="s">
        <v>6002</v>
      </c>
      <c r="Q1014" s="68">
        <v>0</v>
      </c>
      <c r="R1014" s="68" t="s">
        <v>559</v>
      </c>
      <c r="S1014" s="68" t="s">
        <v>8685</v>
      </c>
      <c r="T1014" s="188">
        <v>42762</v>
      </c>
      <c r="U1014" s="175">
        <v>7626</v>
      </c>
      <c r="V1014" s="186">
        <v>5541074</v>
      </c>
      <c r="W1014" s="186">
        <v>322559641</v>
      </c>
      <c r="X1014" s="187">
        <v>44469</v>
      </c>
      <c r="Y1014" s="80" t="s">
        <v>6489</v>
      </c>
      <c r="Z1014" s="80" t="s">
        <v>6490</v>
      </c>
      <c r="AA1014" s="175" t="s">
        <v>171</v>
      </c>
    </row>
    <row r="1015" spans="2:27" ht="15.75" customHeight="1" x14ac:dyDescent="0.2">
      <c r="B1015" s="68" t="s">
        <v>7767</v>
      </c>
      <c r="C1015" s="68" t="s">
        <v>6412</v>
      </c>
      <c r="D1015" s="68" t="s">
        <v>831</v>
      </c>
      <c r="E1015" s="68" t="s">
        <v>832</v>
      </c>
      <c r="F1015" s="68" t="s">
        <v>7768</v>
      </c>
      <c r="G1015" s="68" t="s">
        <v>833</v>
      </c>
      <c r="H1015" s="68" t="s">
        <v>7769</v>
      </c>
      <c r="I1015" s="68" t="s">
        <v>834</v>
      </c>
      <c r="J1015" s="68" t="s">
        <v>6357</v>
      </c>
      <c r="K1015" s="68" t="s">
        <v>6358</v>
      </c>
      <c r="L1015" s="68" t="s">
        <v>836</v>
      </c>
      <c r="M1015" s="68" t="s">
        <v>5345</v>
      </c>
      <c r="N1015" s="68" t="s">
        <v>838</v>
      </c>
      <c r="O1015" s="68" t="s">
        <v>837</v>
      </c>
      <c r="P1015" s="68" t="s">
        <v>835</v>
      </c>
      <c r="Q1015" s="68">
        <v>0</v>
      </c>
      <c r="R1015" s="68">
        <v>93401</v>
      </c>
      <c r="S1015" s="68" t="s">
        <v>7770</v>
      </c>
      <c r="T1015" s="188">
        <v>43014</v>
      </c>
      <c r="U1015" s="175">
        <v>7638</v>
      </c>
      <c r="V1015" s="186">
        <v>17766487</v>
      </c>
      <c r="W1015" s="186">
        <v>146200081</v>
      </c>
      <c r="X1015" s="187">
        <v>44469</v>
      </c>
      <c r="Y1015" s="80" t="s">
        <v>6489</v>
      </c>
      <c r="Z1015" s="80" t="s">
        <v>6490</v>
      </c>
      <c r="AA1015" s="175" t="s">
        <v>6599</v>
      </c>
    </row>
    <row r="1016" spans="2:27" ht="15.75" customHeight="1" x14ac:dyDescent="0.2">
      <c r="B1016" s="68" t="s">
        <v>4845</v>
      </c>
      <c r="C1016" s="68">
        <v>651519810</v>
      </c>
      <c r="D1016" s="68" t="s">
        <v>356</v>
      </c>
      <c r="E1016" s="68" t="s">
        <v>4846</v>
      </c>
      <c r="F1016" s="68" t="s">
        <v>8790</v>
      </c>
      <c r="G1016" s="68" t="s">
        <v>5300</v>
      </c>
      <c r="H1016" s="68" t="s">
        <v>8791</v>
      </c>
      <c r="I1016" s="68" t="s">
        <v>4847</v>
      </c>
      <c r="J1016" s="68" t="s">
        <v>4848</v>
      </c>
      <c r="K1016" s="68" t="s">
        <v>8792</v>
      </c>
      <c r="L1016" s="68" t="s">
        <v>4849</v>
      </c>
      <c r="M1016" s="68" t="s">
        <v>309</v>
      </c>
      <c r="N1016" s="68" t="s">
        <v>4850</v>
      </c>
      <c r="O1016" s="68">
        <v>0</v>
      </c>
      <c r="P1016" s="68">
        <v>0</v>
      </c>
      <c r="Q1016" s="68">
        <v>0</v>
      </c>
      <c r="R1016" s="68" t="s">
        <v>607</v>
      </c>
      <c r="S1016" s="68" t="s">
        <v>8793</v>
      </c>
      <c r="T1016" s="188">
        <v>43165</v>
      </c>
      <c r="U1016" s="175">
        <v>7644</v>
      </c>
      <c r="V1016" s="186">
        <v>0</v>
      </c>
      <c r="W1016" s="186">
        <v>91633784</v>
      </c>
      <c r="X1016" s="187">
        <v>44469</v>
      </c>
      <c r="Y1016" s="80" t="s">
        <v>6489</v>
      </c>
      <c r="Z1016" s="80" t="s">
        <v>6490</v>
      </c>
      <c r="AA1016" s="175" t="s">
        <v>6516</v>
      </c>
    </row>
    <row r="1017" spans="2:27" ht="15.75" customHeight="1" x14ac:dyDescent="0.2">
      <c r="B1017" s="68" t="s">
        <v>4845</v>
      </c>
      <c r="C1017" s="68">
        <v>651519810</v>
      </c>
      <c r="D1017" s="68" t="s">
        <v>356</v>
      </c>
      <c r="E1017" s="68" t="s">
        <v>4846</v>
      </c>
      <c r="F1017" s="68" t="s">
        <v>8790</v>
      </c>
      <c r="G1017" s="68" t="s">
        <v>5300</v>
      </c>
      <c r="H1017" s="68" t="s">
        <v>8791</v>
      </c>
      <c r="I1017" s="68" t="s">
        <v>4847</v>
      </c>
      <c r="J1017" s="68" t="s">
        <v>4848</v>
      </c>
      <c r="K1017" s="68" t="s">
        <v>8792</v>
      </c>
      <c r="L1017" s="68" t="s">
        <v>4849</v>
      </c>
      <c r="M1017" s="68" t="s">
        <v>309</v>
      </c>
      <c r="N1017" s="68" t="s">
        <v>4850</v>
      </c>
      <c r="O1017" s="68">
        <v>0</v>
      </c>
      <c r="P1017" s="68">
        <v>0</v>
      </c>
      <c r="Q1017" s="68">
        <v>0</v>
      </c>
      <c r="R1017" s="68" t="s">
        <v>607</v>
      </c>
      <c r="S1017" s="68" t="s">
        <v>8793</v>
      </c>
      <c r="T1017" s="188">
        <v>43165</v>
      </c>
      <c r="U1017" s="175">
        <v>7644</v>
      </c>
      <c r="V1017" s="186">
        <v>25218849</v>
      </c>
      <c r="W1017" s="186">
        <v>151716324</v>
      </c>
      <c r="X1017" s="187">
        <v>44469</v>
      </c>
      <c r="Y1017" s="80" t="s">
        <v>6489</v>
      </c>
      <c r="Z1017" s="80" t="s">
        <v>6490</v>
      </c>
      <c r="AA1017" s="175" t="s">
        <v>148</v>
      </c>
    </row>
    <row r="1018" spans="2:27" ht="15.75" customHeight="1" x14ac:dyDescent="0.2">
      <c r="B1018" s="68" t="s">
        <v>4845</v>
      </c>
      <c r="C1018" s="68">
        <v>651519810</v>
      </c>
      <c r="D1018" s="68" t="s">
        <v>356</v>
      </c>
      <c r="E1018" s="68" t="s">
        <v>4846</v>
      </c>
      <c r="F1018" s="68" t="s">
        <v>8790</v>
      </c>
      <c r="G1018" s="68" t="s">
        <v>5300</v>
      </c>
      <c r="H1018" s="68" t="s">
        <v>8791</v>
      </c>
      <c r="I1018" s="68" t="s">
        <v>4847</v>
      </c>
      <c r="J1018" s="68" t="s">
        <v>4848</v>
      </c>
      <c r="K1018" s="68" t="s">
        <v>8792</v>
      </c>
      <c r="L1018" s="68" t="s">
        <v>4849</v>
      </c>
      <c r="M1018" s="68" t="s">
        <v>309</v>
      </c>
      <c r="N1018" s="68" t="s">
        <v>4850</v>
      </c>
      <c r="O1018" s="68">
        <v>0</v>
      </c>
      <c r="P1018" s="68">
        <v>0</v>
      </c>
      <c r="Q1018" s="68">
        <v>0</v>
      </c>
      <c r="R1018" s="68" t="s">
        <v>607</v>
      </c>
      <c r="S1018" s="68" t="s">
        <v>8793</v>
      </c>
      <c r="T1018" s="188">
        <v>43165</v>
      </c>
      <c r="U1018" s="175">
        <v>7644</v>
      </c>
      <c r="V1018" s="186">
        <v>38905589</v>
      </c>
      <c r="W1018" s="186">
        <v>288239137</v>
      </c>
      <c r="X1018" s="187">
        <v>44469</v>
      </c>
      <c r="Y1018" s="80" t="s">
        <v>6489</v>
      </c>
      <c r="Z1018" s="80" t="s">
        <v>6490</v>
      </c>
      <c r="AA1018" s="175" t="s">
        <v>6681</v>
      </c>
    </row>
    <row r="1019" spans="2:27" ht="15.75" customHeight="1" x14ac:dyDescent="0.2">
      <c r="B1019" s="68" t="s">
        <v>4845</v>
      </c>
      <c r="C1019" s="68">
        <v>651519810</v>
      </c>
      <c r="D1019" s="68" t="s">
        <v>356</v>
      </c>
      <c r="E1019" s="68" t="s">
        <v>4846</v>
      </c>
      <c r="F1019" s="68" t="s">
        <v>8790</v>
      </c>
      <c r="G1019" s="68" t="s">
        <v>5300</v>
      </c>
      <c r="H1019" s="68" t="s">
        <v>8791</v>
      </c>
      <c r="I1019" s="68" t="s">
        <v>4847</v>
      </c>
      <c r="J1019" s="68" t="s">
        <v>4848</v>
      </c>
      <c r="K1019" s="68" t="s">
        <v>8792</v>
      </c>
      <c r="L1019" s="68" t="s">
        <v>4849</v>
      </c>
      <c r="M1019" s="68" t="s">
        <v>309</v>
      </c>
      <c r="N1019" s="68" t="s">
        <v>4850</v>
      </c>
      <c r="O1019" s="68">
        <v>0</v>
      </c>
      <c r="P1019" s="68">
        <v>0</v>
      </c>
      <c r="Q1019" s="68">
        <v>0</v>
      </c>
      <c r="R1019" s="68" t="s">
        <v>607</v>
      </c>
      <c r="S1019" s="68" t="s">
        <v>8793</v>
      </c>
      <c r="T1019" s="188">
        <v>43165</v>
      </c>
      <c r="U1019" s="175">
        <v>7644</v>
      </c>
      <c r="V1019" s="186">
        <v>19436583</v>
      </c>
      <c r="W1019" s="186">
        <v>141091532</v>
      </c>
      <c r="X1019" s="187">
        <v>44469</v>
      </c>
      <c r="Y1019" s="80" t="s">
        <v>6489</v>
      </c>
      <c r="Z1019" s="80" t="s">
        <v>6490</v>
      </c>
      <c r="AA1019" s="175" t="s">
        <v>6545</v>
      </c>
    </row>
    <row r="1020" spans="2:27" ht="15.75" customHeight="1" x14ac:dyDescent="0.2">
      <c r="B1020" s="68" t="s">
        <v>8251</v>
      </c>
      <c r="C1020" s="68">
        <v>651539161</v>
      </c>
      <c r="D1020" s="68" t="s">
        <v>1375</v>
      </c>
      <c r="E1020" s="68" t="s">
        <v>5324</v>
      </c>
      <c r="F1020" s="68" t="s">
        <v>8252</v>
      </c>
      <c r="G1020" s="68" t="s">
        <v>2368</v>
      </c>
      <c r="H1020" s="68" t="s">
        <v>8253</v>
      </c>
      <c r="I1020" s="68" t="s">
        <v>2369</v>
      </c>
      <c r="J1020" s="68" t="s">
        <v>8254</v>
      </c>
      <c r="K1020" s="68" t="s">
        <v>6017</v>
      </c>
      <c r="L1020" s="68" t="s">
        <v>5612</v>
      </c>
      <c r="M1020" s="68" t="s">
        <v>544</v>
      </c>
      <c r="N1020" s="68" t="s">
        <v>400</v>
      </c>
      <c r="O1020" s="68" t="s">
        <v>5611</v>
      </c>
      <c r="P1020" s="68" t="s">
        <v>5613</v>
      </c>
      <c r="Q1020" s="68">
        <v>0</v>
      </c>
      <c r="R1020" s="68" t="s">
        <v>1387</v>
      </c>
      <c r="S1020" s="68" t="s">
        <v>8255</v>
      </c>
      <c r="T1020" s="188">
        <v>43180</v>
      </c>
      <c r="U1020" s="175">
        <v>7645</v>
      </c>
      <c r="V1020" s="186">
        <v>244597669</v>
      </c>
      <c r="W1020" s="186">
        <v>1116847349</v>
      </c>
      <c r="X1020" s="187">
        <v>44469</v>
      </c>
      <c r="Y1020" s="80" t="s">
        <v>6489</v>
      </c>
      <c r="Z1020" s="80" t="s">
        <v>6490</v>
      </c>
      <c r="AA1020" s="175" t="s">
        <v>6509</v>
      </c>
    </row>
    <row r="1021" spans="2:27" ht="15.75" customHeight="1" x14ac:dyDescent="0.2">
      <c r="B1021" s="68" t="s">
        <v>8251</v>
      </c>
      <c r="C1021" s="68">
        <v>651539161</v>
      </c>
      <c r="D1021" s="68" t="s">
        <v>1375</v>
      </c>
      <c r="E1021" s="68" t="s">
        <v>5324</v>
      </c>
      <c r="F1021" s="68" t="s">
        <v>8252</v>
      </c>
      <c r="G1021" s="68" t="s">
        <v>2368</v>
      </c>
      <c r="H1021" s="68" t="s">
        <v>8253</v>
      </c>
      <c r="I1021" s="68" t="s">
        <v>2369</v>
      </c>
      <c r="J1021" s="68" t="s">
        <v>8254</v>
      </c>
      <c r="K1021" s="68" t="s">
        <v>6017</v>
      </c>
      <c r="L1021" s="68" t="s">
        <v>5612</v>
      </c>
      <c r="M1021" s="68" t="s">
        <v>544</v>
      </c>
      <c r="N1021" s="68" t="s">
        <v>400</v>
      </c>
      <c r="O1021" s="68" t="s">
        <v>5611</v>
      </c>
      <c r="P1021" s="68" t="s">
        <v>5613</v>
      </c>
      <c r="Q1021" s="68">
        <v>0</v>
      </c>
      <c r="R1021" s="68" t="s">
        <v>1387</v>
      </c>
      <c r="S1021" s="68" t="s">
        <v>8255</v>
      </c>
      <c r="T1021" s="188">
        <v>43180</v>
      </c>
      <c r="U1021" s="175">
        <v>7645</v>
      </c>
      <c r="V1021" s="186">
        <v>8285958</v>
      </c>
      <c r="W1021" s="186">
        <v>37713293</v>
      </c>
      <c r="X1021" s="187">
        <v>44469</v>
      </c>
      <c r="Y1021" s="80" t="s">
        <v>6489</v>
      </c>
      <c r="Z1021" s="80" t="s">
        <v>6490</v>
      </c>
      <c r="AA1021" s="175" t="s">
        <v>6560</v>
      </c>
    </row>
    <row r="1022" spans="2:27" ht="15.75" customHeight="1" x14ac:dyDescent="0.2">
      <c r="B1022" s="68" t="s">
        <v>8251</v>
      </c>
      <c r="C1022" s="68">
        <v>651539161</v>
      </c>
      <c r="D1022" s="68" t="s">
        <v>1375</v>
      </c>
      <c r="E1022" s="68" t="s">
        <v>5324</v>
      </c>
      <c r="F1022" s="68" t="s">
        <v>8252</v>
      </c>
      <c r="G1022" s="68" t="s">
        <v>2368</v>
      </c>
      <c r="H1022" s="68" t="s">
        <v>8253</v>
      </c>
      <c r="I1022" s="68" t="s">
        <v>2369</v>
      </c>
      <c r="J1022" s="68" t="s">
        <v>8254</v>
      </c>
      <c r="K1022" s="68" t="s">
        <v>6017</v>
      </c>
      <c r="L1022" s="68" t="s">
        <v>5612</v>
      </c>
      <c r="M1022" s="68" t="s">
        <v>544</v>
      </c>
      <c r="N1022" s="68" t="s">
        <v>400</v>
      </c>
      <c r="O1022" s="68" t="s">
        <v>5611</v>
      </c>
      <c r="P1022" s="68" t="s">
        <v>5613</v>
      </c>
      <c r="Q1022" s="68">
        <v>0</v>
      </c>
      <c r="R1022" s="68" t="s">
        <v>1387</v>
      </c>
      <c r="S1022" s="68" t="s">
        <v>8255</v>
      </c>
      <c r="T1022" s="188">
        <v>43180</v>
      </c>
      <c r="U1022" s="175">
        <v>7645</v>
      </c>
      <c r="V1022" s="186">
        <v>20408298</v>
      </c>
      <c r="W1022" s="186">
        <v>387253421</v>
      </c>
      <c r="X1022" s="187">
        <v>44469</v>
      </c>
      <c r="Y1022" s="80" t="s">
        <v>6489</v>
      </c>
      <c r="Z1022" s="80" t="s">
        <v>6490</v>
      </c>
      <c r="AA1022" s="175" t="s">
        <v>6561</v>
      </c>
    </row>
    <row r="1023" spans="2:27" ht="15.75" customHeight="1" x14ac:dyDescent="0.2">
      <c r="B1023" s="68" t="s">
        <v>8251</v>
      </c>
      <c r="C1023" s="68">
        <v>651539161</v>
      </c>
      <c r="D1023" s="68" t="s">
        <v>1375</v>
      </c>
      <c r="E1023" s="68" t="s">
        <v>5324</v>
      </c>
      <c r="F1023" s="68" t="s">
        <v>8252</v>
      </c>
      <c r="G1023" s="68" t="s">
        <v>2368</v>
      </c>
      <c r="H1023" s="68" t="s">
        <v>8253</v>
      </c>
      <c r="I1023" s="68" t="s">
        <v>2369</v>
      </c>
      <c r="J1023" s="68" t="s">
        <v>8254</v>
      </c>
      <c r="K1023" s="68" t="s">
        <v>6017</v>
      </c>
      <c r="L1023" s="68" t="s">
        <v>5612</v>
      </c>
      <c r="M1023" s="68" t="s">
        <v>544</v>
      </c>
      <c r="N1023" s="68" t="s">
        <v>400</v>
      </c>
      <c r="O1023" s="68" t="s">
        <v>5611</v>
      </c>
      <c r="P1023" s="68" t="s">
        <v>5613</v>
      </c>
      <c r="Q1023" s="68">
        <v>0</v>
      </c>
      <c r="R1023" s="68" t="s">
        <v>1387</v>
      </c>
      <c r="S1023" s="68" t="s">
        <v>8255</v>
      </c>
      <c r="T1023" s="188">
        <v>43180</v>
      </c>
      <c r="U1023" s="175">
        <v>7645</v>
      </c>
      <c r="V1023" s="186">
        <v>15414318</v>
      </c>
      <c r="W1023" s="186">
        <v>51970014</v>
      </c>
      <c r="X1023" s="187">
        <v>44469</v>
      </c>
      <c r="Y1023" s="80" t="s">
        <v>6489</v>
      </c>
      <c r="Z1023" s="80" t="s">
        <v>6490</v>
      </c>
      <c r="AA1023" s="175" t="s">
        <v>6656</v>
      </c>
    </row>
    <row r="1024" spans="2:27" ht="15.75" customHeight="1" x14ac:dyDescent="0.2">
      <c r="B1024" s="68" t="s">
        <v>8251</v>
      </c>
      <c r="C1024" s="68">
        <v>651539161</v>
      </c>
      <c r="D1024" s="68" t="s">
        <v>1375</v>
      </c>
      <c r="E1024" s="68" t="s">
        <v>5324</v>
      </c>
      <c r="F1024" s="68" t="s">
        <v>8252</v>
      </c>
      <c r="G1024" s="68" t="s">
        <v>2368</v>
      </c>
      <c r="H1024" s="68" t="s">
        <v>8253</v>
      </c>
      <c r="I1024" s="68" t="s">
        <v>2369</v>
      </c>
      <c r="J1024" s="68" t="s">
        <v>8254</v>
      </c>
      <c r="K1024" s="68" t="s">
        <v>6017</v>
      </c>
      <c r="L1024" s="68" t="s">
        <v>5612</v>
      </c>
      <c r="M1024" s="68" t="s">
        <v>544</v>
      </c>
      <c r="N1024" s="68" t="s">
        <v>400</v>
      </c>
      <c r="O1024" s="68" t="s">
        <v>5611</v>
      </c>
      <c r="P1024" s="68" t="s">
        <v>5613</v>
      </c>
      <c r="Q1024" s="68">
        <v>0</v>
      </c>
      <c r="R1024" s="68" t="s">
        <v>1387</v>
      </c>
      <c r="S1024" s="68" t="s">
        <v>8255</v>
      </c>
      <c r="T1024" s="188">
        <v>43180</v>
      </c>
      <c r="U1024" s="175">
        <v>7645</v>
      </c>
      <c r="V1024" s="186">
        <v>33876600</v>
      </c>
      <c r="W1024" s="186">
        <v>166279800</v>
      </c>
      <c r="X1024" s="187">
        <v>44469</v>
      </c>
      <c r="Y1024" s="80" t="s">
        <v>6489</v>
      </c>
      <c r="Z1024" s="80" t="s">
        <v>6490</v>
      </c>
      <c r="AA1024" s="175" t="s">
        <v>6566</v>
      </c>
    </row>
    <row r="1025" spans="2:27" ht="15.75" customHeight="1" x14ac:dyDescent="0.2">
      <c r="B1025" s="68" t="s">
        <v>8251</v>
      </c>
      <c r="C1025" s="68">
        <v>651539161</v>
      </c>
      <c r="D1025" s="68" t="s">
        <v>1375</v>
      </c>
      <c r="E1025" s="68" t="s">
        <v>5324</v>
      </c>
      <c r="F1025" s="68" t="s">
        <v>8252</v>
      </c>
      <c r="G1025" s="68" t="s">
        <v>2368</v>
      </c>
      <c r="H1025" s="68" t="s">
        <v>8253</v>
      </c>
      <c r="I1025" s="68" t="s">
        <v>2369</v>
      </c>
      <c r="J1025" s="68" t="s">
        <v>8254</v>
      </c>
      <c r="K1025" s="68" t="s">
        <v>6017</v>
      </c>
      <c r="L1025" s="68" t="s">
        <v>5612</v>
      </c>
      <c r="M1025" s="68" t="s">
        <v>544</v>
      </c>
      <c r="N1025" s="68" t="s">
        <v>400</v>
      </c>
      <c r="O1025" s="68" t="s">
        <v>5611</v>
      </c>
      <c r="P1025" s="68" t="s">
        <v>5613</v>
      </c>
      <c r="Q1025" s="68">
        <v>0</v>
      </c>
      <c r="R1025" s="68" t="s">
        <v>1387</v>
      </c>
      <c r="S1025" s="68" t="s">
        <v>8255</v>
      </c>
      <c r="T1025" s="188">
        <v>43180</v>
      </c>
      <c r="U1025" s="175">
        <v>7645</v>
      </c>
      <c r="V1025" s="186">
        <v>309544</v>
      </c>
      <c r="W1025" s="186">
        <v>7738605</v>
      </c>
      <c r="X1025" s="187">
        <v>44469</v>
      </c>
      <c r="Y1025" s="80" t="s">
        <v>6489</v>
      </c>
      <c r="Z1025" s="80" t="s">
        <v>6490</v>
      </c>
      <c r="AA1025" s="175" t="s">
        <v>6712</v>
      </c>
    </row>
    <row r="1026" spans="2:27" ht="15.75" customHeight="1" x14ac:dyDescent="0.2">
      <c r="B1026" s="68" t="s">
        <v>7772</v>
      </c>
      <c r="C1026" s="68">
        <v>651589657</v>
      </c>
      <c r="D1026" s="68" t="s">
        <v>843</v>
      </c>
      <c r="E1026" s="68" t="s">
        <v>844</v>
      </c>
      <c r="F1026" s="68" t="s">
        <v>7773</v>
      </c>
      <c r="G1026" s="68" t="s">
        <v>845</v>
      </c>
      <c r="H1026" s="68" t="s">
        <v>7774</v>
      </c>
      <c r="I1026" s="68" t="s">
        <v>846</v>
      </c>
      <c r="J1026" s="68" t="s">
        <v>6368</v>
      </c>
      <c r="K1026" s="68" t="s">
        <v>7775</v>
      </c>
      <c r="L1026" s="68" t="s">
        <v>6359</v>
      </c>
      <c r="M1026" s="68" t="s">
        <v>47</v>
      </c>
      <c r="N1026" s="68" t="s">
        <v>1293</v>
      </c>
      <c r="O1026" s="68" t="s">
        <v>6360</v>
      </c>
      <c r="P1026" s="68" t="s">
        <v>6361</v>
      </c>
      <c r="Q1026" s="68">
        <v>0</v>
      </c>
      <c r="R1026" s="68" t="s">
        <v>83</v>
      </c>
      <c r="S1026" s="68" t="s">
        <v>7776</v>
      </c>
      <c r="T1026" s="188">
        <v>43276</v>
      </c>
      <c r="U1026" s="175">
        <v>7650</v>
      </c>
      <c r="V1026" s="186">
        <v>1870540</v>
      </c>
      <c r="W1026" s="186">
        <v>12292120</v>
      </c>
      <c r="X1026" s="187">
        <v>44469</v>
      </c>
      <c r="Y1026" s="80" t="s">
        <v>6489</v>
      </c>
      <c r="Z1026" s="80" t="s">
        <v>6490</v>
      </c>
      <c r="AA1026" s="175" t="s">
        <v>6556</v>
      </c>
    </row>
    <row r="1027" spans="2:27" ht="15.75" customHeight="1" x14ac:dyDescent="0.2">
      <c r="B1027" s="68" t="s">
        <v>7772</v>
      </c>
      <c r="C1027" s="68">
        <v>651589657</v>
      </c>
      <c r="D1027" s="68" t="s">
        <v>843</v>
      </c>
      <c r="E1027" s="68" t="s">
        <v>844</v>
      </c>
      <c r="F1027" s="68" t="s">
        <v>7773</v>
      </c>
      <c r="G1027" s="68" t="s">
        <v>845</v>
      </c>
      <c r="H1027" s="68" t="s">
        <v>7774</v>
      </c>
      <c r="I1027" s="68" t="s">
        <v>846</v>
      </c>
      <c r="J1027" s="68" t="s">
        <v>6368</v>
      </c>
      <c r="K1027" s="68" t="s">
        <v>7775</v>
      </c>
      <c r="L1027" s="68" t="s">
        <v>6359</v>
      </c>
      <c r="M1027" s="68" t="s">
        <v>47</v>
      </c>
      <c r="N1027" s="68" t="s">
        <v>1293</v>
      </c>
      <c r="O1027" s="68" t="s">
        <v>6360</v>
      </c>
      <c r="P1027" s="68" t="s">
        <v>6361</v>
      </c>
      <c r="Q1027" s="68">
        <v>0</v>
      </c>
      <c r="R1027" s="68" t="s">
        <v>83</v>
      </c>
      <c r="S1027" s="68" t="s">
        <v>7776</v>
      </c>
      <c r="T1027" s="188">
        <v>43276</v>
      </c>
      <c r="U1027" s="175">
        <v>7650</v>
      </c>
      <c r="V1027" s="186">
        <v>30477833</v>
      </c>
      <c r="W1027" s="186">
        <v>160992855</v>
      </c>
      <c r="X1027" s="187">
        <v>44469</v>
      </c>
      <c r="Y1027" s="80" t="s">
        <v>6489</v>
      </c>
      <c r="Z1027" s="80" t="s">
        <v>6490</v>
      </c>
      <c r="AA1027" s="175" t="s">
        <v>7194</v>
      </c>
    </row>
    <row r="1028" spans="2:27" ht="15.75" customHeight="1" x14ac:dyDescent="0.2">
      <c r="B1028" s="68" t="s">
        <v>7772</v>
      </c>
      <c r="C1028" s="68">
        <v>651589657</v>
      </c>
      <c r="D1028" s="68" t="s">
        <v>843</v>
      </c>
      <c r="E1028" s="68" t="s">
        <v>844</v>
      </c>
      <c r="F1028" s="68" t="s">
        <v>7773</v>
      </c>
      <c r="G1028" s="68" t="s">
        <v>845</v>
      </c>
      <c r="H1028" s="68" t="s">
        <v>7774</v>
      </c>
      <c r="I1028" s="68" t="s">
        <v>846</v>
      </c>
      <c r="J1028" s="68" t="s">
        <v>6368</v>
      </c>
      <c r="K1028" s="68" t="s">
        <v>7775</v>
      </c>
      <c r="L1028" s="68" t="s">
        <v>6359</v>
      </c>
      <c r="M1028" s="68" t="s">
        <v>47</v>
      </c>
      <c r="N1028" s="68" t="s">
        <v>1293</v>
      </c>
      <c r="O1028" s="68" t="s">
        <v>6360</v>
      </c>
      <c r="P1028" s="68" t="s">
        <v>6361</v>
      </c>
      <c r="Q1028" s="68">
        <v>0</v>
      </c>
      <c r="R1028" s="68" t="s">
        <v>83</v>
      </c>
      <c r="S1028" s="68" t="s">
        <v>7776</v>
      </c>
      <c r="T1028" s="188">
        <v>43276</v>
      </c>
      <c r="U1028" s="175">
        <v>7650</v>
      </c>
      <c r="V1028" s="186">
        <v>6894276</v>
      </c>
      <c r="W1028" s="186">
        <v>58521180</v>
      </c>
      <c r="X1028" s="187">
        <v>44469</v>
      </c>
      <c r="Y1028" s="80" t="s">
        <v>6489</v>
      </c>
      <c r="Z1028" s="80" t="s">
        <v>6490</v>
      </c>
      <c r="AA1028" s="175" t="s">
        <v>6557</v>
      </c>
    </row>
    <row r="1029" spans="2:27" ht="15.75" customHeight="1" x14ac:dyDescent="0.2">
      <c r="B1029" s="68" t="s">
        <v>7772</v>
      </c>
      <c r="C1029" s="68">
        <v>651589657</v>
      </c>
      <c r="D1029" s="68" t="s">
        <v>843</v>
      </c>
      <c r="E1029" s="68" t="s">
        <v>844</v>
      </c>
      <c r="F1029" s="68" t="s">
        <v>7773</v>
      </c>
      <c r="G1029" s="68" t="s">
        <v>845</v>
      </c>
      <c r="H1029" s="68" t="s">
        <v>7774</v>
      </c>
      <c r="I1029" s="68" t="s">
        <v>846</v>
      </c>
      <c r="J1029" s="68" t="s">
        <v>6368</v>
      </c>
      <c r="K1029" s="68" t="s">
        <v>7775</v>
      </c>
      <c r="L1029" s="68" t="s">
        <v>6359</v>
      </c>
      <c r="M1029" s="68" t="s">
        <v>47</v>
      </c>
      <c r="N1029" s="68" t="s">
        <v>1293</v>
      </c>
      <c r="O1029" s="68" t="s">
        <v>6360</v>
      </c>
      <c r="P1029" s="68" t="s">
        <v>6361</v>
      </c>
      <c r="Q1029" s="68">
        <v>0</v>
      </c>
      <c r="R1029" s="68" t="s">
        <v>83</v>
      </c>
      <c r="S1029" s="68" t="s">
        <v>7776</v>
      </c>
      <c r="T1029" s="188">
        <v>43276</v>
      </c>
      <c r="U1029" s="175">
        <v>7650</v>
      </c>
      <c r="V1029" s="186">
        <v>4328964</v>
      </c>
      <c r="W1029" s="186">
        <v>10742244</v>
      </c>
      <c r="X1029" s="187">
        <v>44469</v>
      </c>
      <c r="Y1029" s="80" t="s">
        <v>6489</v>
      </c>
      <c r="Z1029" s="80" t="s">
        <v>6490</v>
      </c>
      <c r="AA1029" s="175" t="s">
        <v>6538</v>
      </c>
    </row>
    <row r="1030" spans="2:27" ht="15.75" customHeight="1" x14ac:dyDescent="0.2">
      <c r="B1030" s="68" t="s">
        <v>7772</v>
      </c>
      <c r="C1030" s="68">
        <v>651589657</v>
      </c>
      <c r="D1030" s="68" t="s">
        <v>843</v>
      </c>
      <c r="E1030" s="68" t="s">
        <v>844</v>
      </c>
      <c r="F1030" s="68" t="s">
        <v>7773</v>
      </c>
      <c r="G1030" s="68" t="s">
        <v>845</v>
      </c>
      <c r="H1030" s="68" t="s">
        <v>7774</v>
      </c>
      <c r="I1030" s="68" t="s">
        <v>846</v>
      </c>
      <c r="J1030" s="68" t="s">
        <v>6368</v>
      </c>
      <c r="K1030" s="68" t="s">
        <v>7775</v>
      </c>
      <c r="L1030" s="68" t="s">
        <v>6359</v>
      </c>
      <c r="M1030" s="68" t="s">
        <v>47</v>
      </c>
      <c r="N1030" s="68" t="s">
        <v>1293</v>
      </c>
      <c r="O1030" s="68" t="s">
        <v>6360</v>
      </c>
      <c r="P1030" s="68" t="s">
        <v>6361</v>
      </c>
      <c r="Q1030" s="68">
        <v>0</v>
      </c>
      <c r="R1030" s="68" t="s">
        <v>83</v>
      </c>
      <c r="S1030" s="68" t="s">
        <v>7776</v>
      </c>
      <c r="T1030" s="188">
        <v>43276</v>
      </c>
      <c r="U1030" s="175">
        <v>7650</v>
      </c>
      <c r="V1030" s="186">
        <v>5933280</v>
      </c>
      <c r="W1030" s="186">
        <v>57239520</v>
      </c>
      <c r="X1030" s="187">
        <v>44469</v>
      </c>
      <c r="Y1030" s="80" t="s">
        <v>6489</v>
      </c>
      <c r="Z1030" s="80" t="s">
        <v>6490</v>
      </c>
      <c r="AA1030" s="175" t="s">
        <v>6555</v>
      </c>
    </row>
    <row r="1031" spans="2:27" ht="15.75" customHeight="1" x14ac:dyDescent="0.2">
      <c r="B1031" s="68" t="s">
        <v>7667</v>
      </c>
      <c r="C1031" s="68">
        <v>659070006</v>
      </c>
      <c r="D1031" s="68" t="s">
        <v>552</v>
      </c>
      <c r="E1031" s="68" t="s">
        <v>553</v>
      </c>
      <c r="F1031" s="68" t="s">
        <v>554</v>
      </c>
      <c r="G1031" s="68" t="s">
        <v>555</v>
      </c>
      <c r="H1031" s="68" t="s">
        <v>556</v>
      </c>
      <c r="I1031" s="68" t="s">
        <v>557</v>
      </c>
      <c r="J1031" s="68" t="s">
        <v>6018</v>
      </c>
      <c r="K1031" s="68" t="s">
        <v>5741</v>
      </c>
      <c r="L1031" s="68" t="s">
        <v>6021</v>
      </c>
      <c r="M1031" s="68" t="s">
        <v>5343</v>
      </c>
      <c r="N1031" s="68" t="s">
        <v>558</v>
      </c>
      <c r="O1031" s="68" t="s">
        <v>6019</v>
      </c>
      <c r="P1031" s="68" t="s">
        <v>6020</v>
      </c>
      <c r="Q1031" s="68" t="s">
        <v>5740</v>
      </c>
      <c r="R1031" s="68" t="s">
        <v>559</v>
      </c>
      <c r="S1031" s="68" t="s">
        <v>7668</v>
      </c>
      <c r="T1031" s="188">
        <v>43307</v>
      </c>
      <c r="U1031" s="175">
        <v>7652</v>
      </c>
      <c r="V1031" s="186">
        <v>13913818</v>
      </c>
      <c r="W1031" s="186">
        <v>104503243</v>
      </c>
      <c r="X1031" s="187">
        <v>44469</v>
      </c>
      <c r="Y1031" s="80" t="s">
        <v>6489</v>
      </c>
      <c r="Z1031" s="80" t="s">
        <v>6490</v>
      </c>
      <c r="AA1031" s="175" t="s">
        <v>6501</v>
      </c>
    </row>
    <row r="1032" spans="2:27" ht="15.75" customHeight="1" x14ac:dyDescent="0.2">
      <c r="B1032" s="68" t="s">
        <v>7667</v>
      </c>
      <c r="C1032" s="68">
        <v>659070006</v>
      </c>
      <c r="D1032" s="68" t="s">
        <v>552</v>
      </c>
      <c r="E1032" s="68" t="s">
        <v>553</v>
      </c>
      <c r="F1032" s="68" t="s">
        <v>554</v>
      </c>
      <c r="G1032" s="68" t="s">
        <v>555</v>
      </c>
      <c r="H1032" s="68" t="s">
        <v>556</v>
      </c>
      <c r="I1032" s="68" t="s">
        <v>557</v>
      </c>
      <c r="J1032" s="68" t="s">
        <v>6018</v>
      </c>
      <c r="K1032" s="68" t="s">
        <v>5741</v>
      </c>
      <c r="L1032" s="68" t="s">
        <v>6021</v>
      </c>
      <c r="M1032" s="68" t="s">
        <v>5343</v>
      </c>
      <c r="N1032" s="68" t="s">
        <v>558</v>
      </c>
      <c r="O1032" s="68" t="s">
        <v>6019</v>
      </c>
      <c r="P1032" s="68" t="s">
        <v>6020</v>
      </c>
      <c r="Q1032" s="68" t="s">
        <v>5740</v>
      </c>
      <c r="R1032" s="68" t="s">
        <v>559</v>
      </c>
      <c r="S1032" s="68" t="s">
        <v>7668</v>
      </c>
      <c r="T1032" s="188">
        <v>43307</v>
      </c>
      <c r="U1032" s="175">
        <v>7652</v>
      </c>
      <c r="V1032" s="186">
        <v>27001254</v>
      </c>
      <c r="W1032" s="186">
        <v>224448795</v>
      </c>
      <c r="X1032" s="187">
        <v>44469</v>
      </c>
      <c r="Y1032" s="80" t="s">
        <v>6489</v>
      </c>
      <c r="Z1032" s="80" t="s">
        <v>6490</v>
      </c>
      <c r="AA1032" s="175" t="s">
        <v>6525</v>
      </c>
    </row>
    <row r="1033" spans="2:27" ht="15.75" customHeight="1" x14ac:dyDescent="0.2">
      <c r="B1033" s="68" t="s">
        <v>8206</v>
      </c>
      <c r="C1033" s="68">
        <v>652942806</v>
      </c>
      <c r="D1033" s="68" t="s">
        <v>1375</v>
      </c>
      <c r="E1033" s="68" t="s">
        <v>2229</v>
      </c>
      <c r="F1033" s="68" t="s">
        <v>8207</v>
      </c>
      <c r="G1033" s="68" t="s">
        <v>2230</v>
      </c>
      <c r="H1033" s="68" t="s">
        <v>8208</v>
      </c>
      <c r="I1033" s="68" t="s">
        <v>2231</v>
      </c>
      <c r="J1033" s="68" t="s">
        <v>8209</v>
      </c>
      <c r="K1033" s="68" t="s">
        <v>8210</v>
      </c>
      <c r="L1033" s="68" t="s">
        <v>8211</v>
      </c>
      <c r="M1033" s="68" t="s">
        <v>47</v>
      </c>
      <c r="N1033" s="68" t="s">
        <v>8212</v>
      </c>
      <c r="O1033" s="68" t="s">
        <v>2232</v>
      </c>
      <c r="P1033" s="68" t="s">
        <v>2233</v>
      </c>
      <c r="Q1033" s="68">
        <v>0</v>
      </c>
      <c r="R1033" s="68" t="s">
        <v>1387</v>
      </c>
      <c r="S1033" s="68" t="s">
        <v>8213</v>
      </c>
      <c r="T1033" s="188">
        <v>43353</v>
      </c>
      <c r="U1033" s="175">
        <v>7655</v>
      </c>
      <c r="V1033" s="186">
        <v>13070678</v>
      </c>
      <c r="W1033" s="186">
        <v>107917020</v>
      </c>
      <c r="X1033" s="187">
        <v>44469</v>
      </c>
      <c r="Y1033" s="80" t="s">
        <v>6489</v>
      </c>
      <c r="Z1033" s="80" t="s">
        <v>6490</v>
      </c>
      <c r="AA1033" s="175" t="s">
        <v>5595</v>
      </c>
    </row>
    <row r="1034" spans="2:27" ht="15.75" customHeight="1" x14ac:dyDescent="0.2">
      <c r="B1034" s="68" t="s">
        <v>7598</v>
      </c>
      <c r="C1034" s="68">
        <v>651354765</v>
      </c>
      <c r="D1034" s="68" t="s">
        <v>356</v>
      </c>
      <c r="E1034" s="68" t="s">
        <v>357</v>
      </c>
      <c r="F1034" s="68" t="s">
        <v>5738</v>
      </c>
      <c r="G1034" s="68" t="s">
        <v>358</v>
      </c>
      <c r="H1034" s="68" t="s">
        <v>7599</v>
      </c>
      <c r="I1034" s="68" t="s">
        <v>359</v>
      </c>
      <c r="J1034" s="68" t="s">
        <v>7600</v>
      </c>
      <c r="K1034" s="68" t="s">
        <v>7601</v>
      </c>
      <c r="L1034" s="68" t="s">
        <v>5846</v>
      </c>
      <c r="M1034" s="68" t="s">
        <v>544</v>
      </c>
      <c r="N1034" s="68" t="s">
        <v>342</v>
      </c>
      <c r="O1034" s="68">
        <v>984478316</v>
      </c>
      <c r="P1034" s="68" t="s">
        <v>5739</v>
      </c>
      <c r="Q1034" s="68">
        <v>0</v>
      </c>
      <c r="R1034" s="68" t="s">
        <v>83</v>
      </c>
      <c r="S1034" s="68" t="s">
        <v>7602</v>
      </c>
      <c r="T1034" s="188">
        <v>43374</v>
      </c>
      <c r="U1034" s="175">
        <v>7657</v>
      </c>
      <c r="V1034" s="186">
        <v>44091301</v>
      </c>
      <c r="W1034" s="186">
        <v>258455185</v>
      </c>
      <c r="X1034" s="187">
        <v>44469</v>
      </c>
      <c r="Y1034" s="80" t="s">
        <v>6489</v>
      </c>
      <c r="Z1034" s="80" t="s">
        <v>6490</v>
      </c>
      <c r="AA1034" s="175" t="s">
        <v>6549</v>
      </c>
    </row>
    <row r="1035" spans="2:27" ht="15.75" customHeight="1" x14ac:dyDescent="0.2">
      <c r="B1035" s="68" t="s">
        <v>7598</v>
      </c>
      <c r="C1035" s="68">
        <v>651354765</v>
      </c>
      <c r="D1035" s="68" t="s">
        <v>356</v>
      </c>
      <c r="E1035" s="68" t="s">
        <v>357</v>
      </c>
      <c r="F1035" s="68" t="s">
        <v>5738</v>
      </c>
      <c r="G1035" s="68" t="s">
        <v>358</v>
      </c>
      <c r="H1035" s="68" t="s">
        <v>7599</v>
      </c>
      <c r="I1035" s="68" t="s">
        <v>359</v>
      </c>
      <c r="J1035" s="68" t="s">
        <v>7600</v>
      </c>
      <c r="K1035" s="68" t="s">
        <v>7601</v>
      </c>
      <c r="L1035" s="68" t="s">
        <v>5846</v>
      </c>
      <c r="M1035" s="68" t="s">
        <v>544</v>
      </c>
      <c r="N1035" s="68" t="s">
        <v>342</v>
      </c>
      <c r="O1035" s="68">
        <v>984478316</v>
      </c>
      <c r="P1035" s="68" t="s">
        <v>5739</v>
      </c>
      <c r="Q1035" s="68">
        <v>0</v>
      </c>
      <c r="R1035" s="68" t="s">
        <v>83</v>
      </c>
      <c r="S1035" s="68" t="s">
        <v>7602</v>
      </c>
      <c r="T1035" s="188">
        <v>43374</v>
      </c>
      <c r="U1035" s="175">
        <v>7657</v>
      </c>
      <c r="V1035" s="186">
        <v>53871552</v>
      </c>
      <c r="W1035" s="186">
        <v>267914772</v>
      </c>
      <c r="X1035" s="187">
        <v>44469</v>
      </c>
      <c r="Y1035" s="80" t="s">
        <v>6489</v>
      </c>
      <c r="Z1035" s="80" t="s">
        <v>6490</v>
      </c>
      <c r="AA1035" s="175" t="s">
        <v>6556</v>
      </c>
    </row>
    <row r="1036" spans="2:27" ht="15.75" customHeight="1" x14ac:dyDescent="0.2">
      <c r="B1036" s="68" t="s">
        <v>7598</v>
      </c>
      <c r="C1036" s="68">
        <v>651354765</v>
      </c>
      <c r="D1036" s="68" t="s">
        <v>356</v>
      </c>
      <c r="E1036" s="68" t="s">
        <v>357</v>
      </c>
      <c r="F1036" s="68" t="s">
        <v>5738</v>
      </c>
      <c r="G1036" s="68" t="s">
        <v>358</v>
      </c>
      <c r="H1036" s="68" t="s">
        <v>7599</v>
      </c>
      <c r="I1036" s="68" t="s">
        <v>359</v>
      </c>
      <c r="J1036" s="68" t="s">
        <v>7600</v>
      </c>
      <c r="K1036" s="68" t="s">
        <v>7601</v>
      </c>
      <c r="L1036" s="68" t="s">
        <v>5846</v>
      </c>
      <c r="M1036" s="68" t="s">
        <v>544</v>
      </c>
      <c r="N1036" s="68" t="s">
        <v>342</v>
      </c>
      <c r="O1036" s="68">
        <v>984478316</v>
      </c>
      <c r="P1036" s="68" t="s">
        <v>5739</v>
      </c>
      <c r="Q1036" s="68">
        <v>0</v>
      </c>
      <c r="R1036" s="68" t="s">
        <v>83</v>
      </c>
      <c r="S1036" s="68" t="s">
        <v>7602</v>
      </c>
      <c r="T1036" s="188">
        <v>43374</v>
      </c>
      <c r="U1036" s="175">
        <v>7657</v>
      </c>
      <c r="V1036" s="186">
        <v>18391632</v>
      </c>
      <c r="W1036" s="186">
        <v>161855244</v>
      </c>
      <c r="X1036" s="187">
        <v>44469</v>
      </c>
      <c r="Y1036" s="80" t="s">
        <v>6489</v>
      </c>
      <c r="Z1036" s="80" t="s">
        <v>6490</v>
      </c>
      <c r="AA1036" s="175" t="s">
        <v>7480</v>
      </c>
    </row>
    <row r="1037" spans="2:27" ht="15.75" customHeight="1" x14ac:dyDescent="0.2">
      <c r="B1037" s="68" t="s">
        <v>7598</v>
      </c>
      <c r="C1037" s="68">
        <v>651354765</v>
      </c>
      <c r="D1037" s="68" t="s">
        <v>356</v>
      </c>
      <c r="E1037" s="68" t="s">
        <v>357</v>
      </c>
      <c r="F1037" s="68" t="s">
        <v>5738</v>
      </c>
      <c r="G1037" s="68" t="s">
        <v>358</v>
      </c>
      <c r="H1037" s="68" t="s">
        <v>7599</v>
      </c>
      <c r="I1037" s="68" t="s">
        <v>359</v>
      </c>
      <c r="J1037" s="68" t="s">
        <v>7600</v>
      </c>
      <c r="K1037" s="68" t="s">
        <v>7601</v>
      </c>
      <c r="L1037" s="68" t="s">
        <v>5846</v>
      </c>
      <c r="M1037" s="68" t="s">
        <v>544</v>
      </c>
      <c r="N1037" s="68" t="s">
        <v>342</v>
      </c>
      <c r="O1037" s="68">
        <v>984478316</v>
      </c>
      <c r="P1037" s="68" t="s">
        <v>5739</v>
      </c>
      <c r="Q1037" s="68">
        <v>0</v>
      </c>
      <c r="R1037" s="68" t="s">
        <v>83</v>
      </c>
      <c r="S1037" s="68" t="s">
        <v>7602</v>
      </c>
      <c r="T1037" s="188">
        <v>43374</v>
      </c>
      <c r="U1037" s="175">
        <v>7657</v>
      </c>
      <c r="V1037" s="186">
        <v>83227824</v>
      </c>
      <c r="W1037" s="186">
        <v>334356942</v>
      </c>
      <c r="X1037" s="187">
        <v>44469</v>
      </c>
      <c r="Y1037" s="80" t="s">
        <v>6489</v>
      </c>
      <c r="Z1037" s="80" t="s">
        <v>6490</v>
      </c>
      <c r="AA1037" s="175" t="s">
        <v>6558</v>
      </c>
    </row>
    <row r="1038" spans="2:27" ht="15.75" customHeight="1" x14ac:dyDescent="0.2">
      <c r="B1038" s="68" t="s">
        <v>7598</v>
      </c>
      <c r="C1038" s="68">
        <v>651354765</v>
      </c>
      <c r="D1038" s="68" t="s">
        <v>356</v>
      </c>
      <c r="E1038" s="68" t="s">
        <v>357</v>
      </c>
      <c r="F1038" s="68" t="s">
        <v>5738</v>
      </c>
      <c r="G1038" s="68" t="s">
        <v>358</v>
      </c>
      <c r="H1038" s="68" t="s">
        <v>7599</v>
      </c>
      <c r="I1038" s="68" t="s">
        <v>359</v>
      </c>
      <c r="J1038" s="68" t="s">
        <v>7600</v>
      </c>
      <c r="K1038" s="68" t="s">
        <v>7601</v>
      </c>
      <c r="L1038" s="68" t="s">
        <v>5846</v>
      </c>
      <c r="M1038" s="68" t="s">
        <v>544</v>
      </c>
      <c r="N1038" s="68" t="s">
        <v>342</v>
      </c>
      <c r="O1038" s="68">
        <v>984478316</v>
      </c>
      <c r="P1038" s="68" t="s">
        <v>5739</v>
      </c>
      <c r="Q1038" s="68">
        <v>0</v>
      </c>
      <c r="R1038" s="68" t="s">
        <v>83</v>
      </c>
      <c r="S1038" s="68" t="s">
        <v>7602</v>
      </c>
      <c r="T1038" s="188">
        <v>43374</v>
      </c>
      <c r="U1038" s="175">
        <v>7657</v>
      </c>
      <c r="V1038" s="186">
        <v>32379223</v>
      </c>
      <c r="W1038" s="186">
        <v>264000317</v>
      </c>
      <c r="X1038" s="187">
        <v>44469</v>
      </c>
      <c r="Y1038" s="80" t="s">
        <v>6489</v>
      </c>
      <c r="Z1038" s="80" t="s">
        <v>6490</v>
      </c>
      <c r="AA1038" s="175" t="s">
        <v>70</v>
      </c>
    </row>
    <row r="1039" spans="2:27" ht="15.75" customHeight="1" x14ac:dyDescent="0.2">
      <c r="B1039" s="68" t="s">
        <v>7598</v>
      </c>
      <c r="C1039" s="68">
        <v>651354765</v>
      </c>
      <c r="D1039" s="68" t="s">
        <v>356</v>
      </c>
      <c r="E1039" s="68" t="s">
        <v>357</v>
      </c>
      <c r="F1039" s="68" t="s">
        <v>5738</v>
      </c>
      <c r="G1039" s="68" t="s">
        <v>358</v>
      </c>
      <c r="H1039" s="68" t="s">
        <v>7599</v>
      </c>
      <c r="I1039" s="68" t="s">
        <v>359</v>
      </c>
      <c r="J1039" s="68" t="s">
        <v>7600</v>
      </c>
      <c r="K1039" s="68" t="s">
        <v>7601</v>
      </c>
      <c r="L1039" s="68" t="s">
        <v>5846</v>
      </c>
      <c r="M1039" s="68" t="s">
        <v>544</v>
      </c>
      <c r="N1039" s="68" t="s">
        <v>342</v>
      </c>
      <c r="O1039" s="68">
        <v>984478316</v>
      </c>
      <c r="P1039" s="68" t="s">
        <v>5739</v>
      </c>
      <c r="Q1039" s="68">
        <v>0</v>
      </c>
      <c r="R1039" s="68" t="s">
        <v>83</v>
      </c>
      <c r="S1039" s="68" t="s">
        <v>7602</v>
      </c>
      <c r="T1039" s="188">
        <v>43374</v>
      </c>
      <c r="U1039" s="175">
        <v>7657</v>
      </c>
      <c r="V1039" s="186">
        <v>10085400</v>
      </c>
      <c r="W1039" s="186">
        <v>79753350</v>
      </c>
      <c r="X1039" s="187">
        <v>44469</v>
      </c>
      <c r="Y1039" s="80" t="s">
        <v>6489</v>
      </c>
      <c r="Z1039" s="80" t="s">
        <v>6490</v>
      </c>
      <c r="AA1039" s="175" t="s">
        <v>6606</v>
      </c>
    </row>
    <row r="1040" spans="2:27" ht="15.75" customHeight="1" x14ac:dyDescent="0.2">
      <c r="B1040" s="68" t="s">
        <v>7598</v>
      </c>
      <c r="C1040" s="68">
        <v>651354765</v>
      </c>
      <c r="D1040" s="68" t="s">
        <v>356</v>
      </c>
      <c r="E1040" s="68" t="s">
        <v>357</v>
      </c>
      <c r="F1040" s="68" t="s">
        <v>5738</v>
      </c>
      <c r="G1040" s="68" t="s">
        <v>358</v>
      </c>
      <c r="H1040" s="68" t="s">
        <v>7599</v>
      </c>
      <c r="I1040" s="68" t="s">
        <v>359</v>
      </c>
      <c r="J1040" s="68" t="s">
        <v>7600</v>
      </c>
      <c r="K1040" s="68" t="s">
        <v>7601</v>
      </c>
      <c r="L1040" s="68" t="s">
        <v>5846</v>
      </c>
      <c r="M1040" s="68" t="s">
        <v>544</v>
      </c>
      <c r="N1040" s="68" t="s">
        <v>342</v>
      </c>
      <c r="O1040" s="68">
        <v>984478316</v>
      </c>
      <c r="P1040" s="68" t="s">
        <v>5739</v>
      </c>
      <c r="Q1040" s="68">
        <v>0</v>
      </c>
      <c r="R1040" s="68" t="s">
        <v>83</v>
      </c>
      <c r="S1040" s="68" t="s">
        <v>7602</v>
      </c>
      <c r="T1040" s="188">
        <v>43374</v>
      </c>
      <c r="U1040" s="175">
        <v>7657</v>
      </c>
      <c r="V1040" s="186">
        <v>7008060</v>
      </c>
      <c r="W1040" s="186">
        <v>36695340</v>
      </c>
      <c r="X1040" s="187">
        <v>44469</v>
      </c>
      <c r="Y1040" s="80" t="s">
        <v>6489</v>
      </c>
      <c r="Z1040" s="80" t="s">
        <v>6490</v>
      </c>
      <c r="AA1040" s="175" t="s">
        <v>7475</v>
      </c>
    </row>
    <row r="1041" spans="2:27" ht="15.75" customHeight="1" x14ac:dyDescent="0.2">
      <c r="B1041" s="68" t="s">
        <v>8103</v>
      </c>
      <c r="C1041" s="68">
        <v>650964950</v>
      </c>
      <c r="D1041" s="68" t="s">
        <v>1363</v>
      </c>
      <c r="E1041" s="68" t="s">
        <v>2027</v>
      </c>
      <c r="F1041" s="68" t="s">
        <v>2028</v>
      </c>
      <c r="G1041" s="68" t="s">
        <v>2029</v>
      </c>
      <c r="H1041" s="68" t="s">
        <v>2030</v>
      </c>
      <c r="I1041" s="68" t="s">
        <v>2031</v>
      </c>
      <c r="J1041" s="68" t="s">
        <v>2032</v>
      </c>
      <c r="K1041" s="68" t="s">
        <v>2033</v>
      </c>
      <c r="L1041" s="68" t="s">
        <v>5362</v>
      </c>
      <c r="M1041" s="68" t="s">
        <v>5342</v>
      </c>
      <c r="N1041" s="68" t="s">
        <v>2035</v>
      </c>
      <c r="O1041" s="68">
        <v>0</v>
      </c>
      <c r="P1041" s="68" t="s">
        <v>2034</v>
      </c>
      <c r="Q1041" s="68">
        <v>0</v>
      </c>
      <c r="R1041" s="68" t="s">
        <v>83</v>
      </c>
      <c r="S1041" s="68" t="s">
        <v>5971</v>
      </c>
      <c r="T1041" s="188">
        <v>43374</v>
      </c>
      <c r="U1041" s="175">
        <v>7658</v>
      </c>
      <c r="V1041" s="186">
        <v>63046012</v>
      </c>
      <c r="W1041" s="186">
        <v>244557725</v>
      </c>
      <c r="X1041" s="187">
        <v>44469</v>
      </c>
      <c r="Y1041" s="80" t="s">
        <v>6489</v>
      </c>
      <c r="Z1041" s="80" t="s">
        <v>6490</v>
      </c>
      <c r="AA1041" s="175" t="s">
        <v>6725</v>
      </c>
    </row>
    <row r="1042" spans="2:27" ht="15.75" customHeight="1" x14ac:dyDescent="0.2">
      <c r="B1042" s="68" t="s">
        <v>7604</v>
      </c>
      <c r="C1042" s="68">
        <v>650797612</v>
      </c>
      <c r="D1042" s="68" t="s">
        <v>370</v>
      </c>
      <c r="E1042" s="68" t="s">
        <v>371</v>
      </c>
      <c r="F1042" s="68" t="s">
        <v>7605</v>
      </c>
      <c r="G1042" s="68" t="s">
        <v>372</v>
      </c>
      <c r="H1042" s="68" t="s">
        <v>7606</v>
      </c>
      <c r="I1042" s="68" t="s">
        <v>373</v>
      </c>
      <c r="J1042" s="68" t="s">
        <v>7607</v>
      </c>
      <c r="K1042" s="68" t="s">
        <v>7608</v>
      </c>
      <c r="L1042" s="68" t="s">
        <v>7609</v>
      </c>
      <c r="M1042" s="68" t="s">
        <v>5343</v>
      </c>
      <c r="N1042" s="68" t="s">
        <v>861</v>
      </c>
      <c r="O1042" s="68" t="s">
        <v>7610</v>
      </c>
      <c r="P1042" s="68" t="s">
        <v>374</v>
      </c>
      <c r="Q1042" s="68">
        <v>0</v>
      </c>
      <c r="R1042" s="68" t="s">
        <v>83</v>
      </c>
      <c r="S1042" s="68" t="s">
        <v>7611</v>
      </c>
      <c r="T1042" s="188">
        <v>43453</v>
      </c>
      <c r="U1042" s="175">
        <v>7664</v>
      </c>
      <c r="V1042" s="186">
        <v>9624058</v>
      </c>
      <c r="W1042" s="186">
        <v>27901906</v>
      </c>
      <c r="X1042" s="187">
        <v>44469</v>
      </c>
      <c r="Y1042" s="80" t="s">
        <v>6489</v>
      </c>
      <c r="Z1042" s="80" t="s">
        <v>6490</v>
      </c>
      <c r="AA1042" s="175" t="s">
        <v>6501</v>
      </c>
    </row>
    <row r="1043" spans="2:27" ht="15.75" customHeight="1" x14ac:dyDescent="0.2">
      <c r="B1043" s="68" t="s">
        <v>8059</v>
      </c>
      <c r="C1043" s="68">
        <v>651747023</v>
      </c>
      <c r="D1043" s="68" t="s">
        <v>72</v>
      </c>
      <c r="E1043" s="68" t="s">
        <v>5816</v>
      </c>
      <c r="F1043" s="68" t="s">
        <v>8060</v>
      </c>
      <c r="G1043" s="68" t="s">
        <v>1836</v>
      </c>
      <c r="H1043" s="68" t="s">
        <v>8061</v>
      </c>
      <c r="I1043" s="68" t="s">
        <v>1804</v>
      </c>
      <c r="J1043" s="68" t="s">
        <v>1837</v>
      </c>
      <c r="K1043" s="68" t="s">
        <v>1838</v>
      </c>
      <c r="L1043" s="68" t="s">
        <v>6178</v>
      </c>
      <c r="M1043" s="68" t="s">
        <v>47</v>
      </c>
      <c r="N1043" s="68" t="s">
        <v>1293</v>
      </c>
      <c r="O1043" s="68">
        <v>226698697</v>
      </c>
      <c r="P1043" s="68" t="s">
        <v>1839</v>
      </c>
      <c r="Q1043" s="68">
        <v>0</v>
      </c>
      <c r="R1043" s="68" t="s">
        <v>607</v>
      </c>
      <c r="S1043" s="68" t="s">
        <v>8062</v>
      </c>
      <c r="T1043" s="188">
        <v>43503</v>
      </c>
      <c r="U1043" s="175">
        <v>7670</v>
      </c>
      <c r="V1043" s="186">
        <v>38877926</v>
      </c>
      <c r="W1043" s="186">
        <v>270093880</v>
      </c>
      <c r="X1043" s="187">
        <v>44469</v>
      </c>
      <c r="Y1043" s="80" t="s">
        <v>6489</v>
      </c>
      <c r="Z1043" s="80" t="s">
        <v>6490</v>
      </c>
      <c r="AA1043" s="175" t="s">
        <v>5595</v>
      </c>
    </row>
    <row r="1044" spans="2:27" ht="15.75" customHeight="1" x14ac:dyDescent="0.2">
      <c r="B1044" s="68" t="s">
        <v>8283</v>
      </c>
      <c r="C1044" s="68">
        <v>605110436</v>
      </c>
      <c r="D1044" s="68" t="s">
        <v>2392</v>
      </c>
      <c r="E1044" s="68" t="s">
        <v>2393</v>
      </c>
      <c r="F1044" s="68" t="s">
        <v>26</v>
      </c>
      <c r="G1044" s="68" t="s">
        <v>2618</v>
      </c>
      <c r="H1044" s="68" t="s">
        <v>28</v>
      </c>
      <c r="I1044" s="68">
        <v>0</v>
      </c>
      <c r="J1044" s="68">
        <v>0</v>
      </c>
      <c r="K1044" s="68" t="s">
        <v>2619</v>
      </c>
      <c r="L1044" s="68" t="s">
        <v>2620</v>
      </c>
      <c r="M1044" s="68" t="s">
        <v>5343</v>
      </c>
      <c r="N1044" s="68" t="s">
        <v>2622</v>
      </c>
      <c r="O1044" s="68" t="s">
        <v>2621</v>
      </c>
      <c r="P1044" s="68">
        <v>0</v>
      </c>
      <c r="Q1044" s="68">
        <v>0</v>
      </c>
      <c r="R1044" s="68">
        <v>91001</v>
      </c>
      <c r="S1044" s="68" t="s">
        <v>535</v>
      </c>
      <c r="T1044" s="188">
        <v>43553</v>
      </c>
      <c r="U1044" s="175">
        <v>7672</v>
      </c>
      <c r="V1044" s="186">
        <v>0</v>
      </c>
      <c r="W1044" s="186">
        <v>125996863</v>
      </c>
      <c r="X1044" s="187">
        <v>44469</v>
      </c>
      <c r="Y1044" s="80" t="s">
        <v>6489</v>
      </c>
      <c r="Z1044" s="80" t="s">
        <v>6490</v>
      </c>
      <c r="AA1044" s="175" t="s">
        <v>6524</v>
      </c>
    </row>
    <row r="1045" spans="2:27" ht="15.75" customHeight="1" x14ac:dyDescent="0.2">
      <c r="B1045" s="68" t="s">
        <v>8664</v>
      </c>
      <c r="C1045" s="68">
        <v>651822580</v>
      </c>
      <c r="D1045" s="68">
        <v>0</v>
      </c>
      <c r="E1045" s="68" t="s">
        <v>7359</v>
      </c>
      <c r="F1045" s="68" t="s">
        <v>8665</v>
      </c>
      <c r="G1045" s="68" t="s">
        <v>5664</v>
      </c>
      <c r="H1045" s="68" t="s">
        <v>8666</v>
      </c>
      <c r="I1045" s="68" t="s">
        <v>5628</v>
      </c>
      <c r="J1045" s="68" t="s">
        <v>6397</v>
      </c>
      <c r="K1045" s="68" t="s">
        <v>6398</v>
      </c>
      <c r="L1045" s="68" t="s">
        <v>5666</v>
      </c>
      <c r="M1045" s="68" t="s">
        <v>544</v>
      </c>
      <c r="N1045" s="68" t="s">
        <v>1394</v>
      </c>
      <c r="O1045" s="68" t="s">
        <v>5665</v>
      </c>
      <c r="P1045" s="68" t="s">
        <v>5667</v>
      </c>
      <c r="Q1045" s="68">
        <v>0</v>
      </c>
      <c r="R1045" s="68">
        <v>93401</v>
      </c>
      <c r="S1045" s="68" t="s">
        <v>8655</v>
      </c>
      <c r="T1045" s="188">
        <v>43644</v>
      </c>
      <c r="U1045" s="175">
        <v>7683</v>
      </c>
      <c r="V1045" s="186">
        <v>8986281</v>
      </c>
      <c r="W1045" s="186">
        <v>49635825</v>
      </c>
      <c r="X1045" s="187">
        <v>44469</v>
      </c>
      <c r="Y1045" s="80" t="s">
        <v>6489</v>
      </c>
      <c r="Z1045" s="80" t="s">
        <v>6490</v>
      </c>
      <c r="AA1045" s="175" t="s">
        <v>211</v>
      </c>
    </row>
    <row r="1046" spans="2:27" ht="15.75" customHeight="1" x14ac:dyDescent="0.2">
      <c r="B1046" s="68" t="s">
        <v>8664</v>
      </c>
      <c r="C1046" s="68">
        <v>651822580</v>
      </c>
      <c r="D1046" s="68">
        <v>0</v>
      </c>
      <c r="E1046" s="68" t="s">
        <v>7359</v>
      </c>
      <c r="F1046" s="68" t="s">
        <v>8665</v>
      </c>
      <c r="G1046" s="68" t="s">
        <v>5664</v>
      </c>
      <c r="H1046" s="68" t="s">
        <v>8666</v>
      </c>
      <c r="I1046" s="68" t="s">
        <v>5628</v>
      </c>
      <c r="J1046" s="68" t="s">
        <v>6397</v>
      </c>
      <c r="K1046" s="68" t="s">
        <v>6398</v>
      </c>
      <c r="L1046" s="68" t="s">
        <v>5666</v>
      </c>
      <c r="M1046" s="68" t="s">
        <v>544</v>
      </c>
      <c r="N1046" s="68" t="s">
        <v>1394</v>
      </c>
      <c r="O1046" s="68" t="s">
        <v>5665</v>
      </c>
      <c r="P1046" s="68" t="s">
        <v>5667</v>
      </c>
      <c r="Q1046" s="68">
        <v>0</v>
      </c>
      <c r="R1046" s="68">
        <v>93401</v>
      </c>
      <c r="S1046" s="68" t="s">
        <v>8655</v>
      </c>
      <c r="T1046" s="188">
        <v>43644</v>
      </c>
      <c r="U1046" s="175">
        <v>7683</v>
      </c>
      <c r="V1046" s="186">
        <v>17042947</v>
      </c>
      <c r="W1046" s="186">
        <v>100595644</v>
      </c>
      <c r="X1046" s="187">
        <v>44469</v>
      </c>
      <c r="Y1046" s="80" t="s">
        <v>6489</v>
      </c>
      <c r="Z1046" s="80" t="s">
        <v>6490</v>
      </c>
      <c r="AA1046" s="175" t="s">
        <v>6501</v>
      </c>
    </row>
    <row r="1047" spans="2:27" ht="15.75" customHeight="1" x14ac:dyDescent="0.2">
      <c r="B1047" s="68" t="s">
        <v>8664</v>
      </c>
      <c r="C1047" s="68">
        <v>651822580</v>
      </c>
      <c r="D1047" s="68">
        <v>0</v>
      </c>
      <c r="E1047" s="68" t="s">
        <v>7359</v>
      </c>
      <c r="F1047" s="68" t="s">
        <v>8665</v>
      </c>
      <c r="G1047" s="68" t="s">
        <v>5664</v>
      </c>
      <c r="H1047" s="68" t="s">
        <v>8666</v>
      </c>
      <c r="I1047" s="68" t="s">
        <v>5628</v>
      </c>
      <c r="J1047" s="68" t="s">
        <v>6397</v>
      </c>
      <c r="K1047" s="68" t="s">
        <v>6398</v>
      </c>
      <c r="L1047" s="68" t="s">
        <v>5666</v>
      </c>
      <c r="M1047" s="68" t="s">
        <v>544</v>
      </c>
      <c r="N1047" s="68" t="s">
        <v>1394</v>
      </c>
      <c r="O1047" s="68" t="s">
        <v>5665</v>
      </c>
      <c r="P1047" s="68" t="s">
        <v>5667</v>
      </c>
      <c r="Q1047" s="68">
        <v>0</v>
      </c>
      <c r="R1047" s="68">
        <v>93401</v>
      </c>
      <c r="S1047" s="68" t="s">
        <v>8655</v>
      </c>
      <c r="T1047" s="188">
        <v>43644</v>
      </c>
      <c r="U1047" s="175">
        <v>7683</v>
      </c>
      <c r="V1047" s="186">
        <v>11260157</v>
      </c>
      <c r="W1047" s="186">
        <v>51682854</v>
      </c>
      <c r="X1047" s="187">
        <v>44469</v>
      </c>
      <c r="Y1047" s="80" t="s">
        <v>6489</v>
      </c>
      <c r="Z1047" s="80" t="s">
        <v>6490</v>
      </c>
      <c r="AA1047" s="175" t="s">
        <v>6524</v>
      </c>
    </row>
    <row r="1048" spans="2:27" ht="15.75" customHeight="1" x14ac:dyDescent="0.2">
      <c r="B1048" s="68" t="s">
        <v>8664</v>
      </c>
      <c r="C1048" s="68">
        <v>651822580</v>
      </c>
      <c r="D1048" s="68">
        <v>0</v>
      </c>
      <c r="E1048" s="68" t="s">
        <v>7359</v>
      </c>
      <c r="F1048" s="68" t="s">
        <v>8665</v>
      </c>
      <c r="G1048" s="68" t="s">
        <v>5664</v>
      </c>
      <c r="H1048" s="68" t="s">
        <v>8666</v>
      </c>
      <c r="I1048" s="68" t="s">
        <v>5628</v>
      </c>
      <c r="J1048" s="68" t="s">
        <v>6397</v>
      </c>
      <c r="K1048" s="68" t="s">
        <v>6398</v>
      </c>
      <c r="L1048" s="68" t="s">
        <v>5666</v>
      </c>
      <c r="M1048" s="68" t="s">
        <v>544</v>
      </c>
      <c r="N1048" s="68" t="s">
        <v>1394</v>
      </c>
      <c r="O1048" s="68" t="s">
        <v>5665</v>
      </c>
      <c r="P1048" s="68" t="s">
        <v>5667</v>
      </c>
      <c r="Q1048" s="68">
        <v>0</v>
      </c>
      <c r="R1048" s="68">
        <v>93401</v>
      </c>
      <c r="S1048" s="68" t="s">
        <v>8655</v>
      </c>
      <c r="T1048" s="188">
        <v>43644</v>
      </c>
      <c r="U1048" s="175">
        <v>7683</v>
      </c>
      <c r="V1048" s="186">
        <v>17803542</v>
      </c>
      <c r="W1048" s="186">
        <v>89806476</v>
      </c>
      <c r="X1048" s="187">
        <v>44469</v>
      </c>
      <c r="Y1048" s="80" t="s">
        <v>6489</v>
      </c>
      <c r="Z1048" s="80" t="s">
        <v>6490</v>
      </c>
      <c r="AA1048" s="175" t="s">
        <v>6525</v>
      </c>
    </row>
    <row r="1049" spans="2:27" ht="15.75" customHeight="1" x14ac:dyDescent="0.2">
      <c r="B1049" s="68" t="s">
        <v>8664</v>
      </c>
      <c r="C1049" s="68">
        <v>651822580</v>
      </c>
      <c r="D1049" s="68">
        <v>0</v>
      </c>
      <c r="E1049" s="68" t="s">
        <v>7359</v>
      </c>
      <c r="F1049" s="68" t="s">
        <v>8665</v>
      </c>
      <c r="G1049" s="68" t="s">
        <v>5664</v>
      </c>
      <c r="H1049" s="68" t="s">
        <v>8666</v>
      </c>
      <c r="I1049" s="68" t="s">
        <v>5628</v>
      </c>
      <c r="J1049" s="68" t="s">
        <v>6397</v>
      </c>
      <c r="K1049" s="68" t="s">
        <v>6398</v>
      </c>
      <c r="L1049" s="68" t="s">
        <v>5666</v>
      </c>
      <c r="M1049" s="68" t="s">
        <v>544</v>
      </c>
      <c r="N1049" s="68" t="s">
        <v>1394</v>
      </c>
      <c r="O1049" s="68" t="s">
        <v>5665</v>
      </c>
      <c r="P1049" s="68" t="s">
        <v>5667</v>
      </c>
      <c r="Q1049" s="68">
        <v>0</v>
      </c>
      <c r="R1049" s="68">
        <v>93401</v>
      </c>
      <c r="S1049" s="68" t="s">
        <v>8655</v>
      </c>
      <c r="T1049" s="188">
        <v>43644</v>
      </c>
      <c r="U1049" s="175">
        <v>7683</v>
      </c>
      <c r="V1049" s="186">
        <v>8732750</v>
      </c>
      <c r="W1049" s="186">
        <v>62312395</v>
      </c>
      <c r="X1049" s="187">
        <v>44469</v>
      </c>
      <c r="Y1049" s="80" t="s">
        <v>6489</v>
      </c>
      <c r="Z1049" s="80" t="s">
        <v>6490</v>
      </c>
      <c r="AA1049" s="175" t="s">
        <v>6563</v>
      </c>
    </row>
    <row r="1050" spans="2:27" ht="15.75" customHeight="1" x14ac:dyDescent="0.2">
      <c r="B1050" s="68" t="s">
        <v>8664</v>
      </c>
      <c r="C1050" s="68">
        <v>651822580</v>
      </c>
      <c r="D1050" s="68">
        <v>0</v>
      </c>
      <c r="E1050" s="68" t="s">
        <v>7359</v>
      </c>
      <c r="F1050" s="68" t="s">
        <v>8665</v>
      </c>
      <c r="G1050" s="68" t="s">
        <v>5664</v>
      </c>
      <c r="H1050" s="68" t="s">
        <v>8666</v>
      </c>
      <c r="I1050" s="68" t="s">
        <v>5628</v>
      </c>
      <c r="J1050" s="68" t="s">
        <v>6397</v>
      </c>
      <c r="K1050" s="68" t="s">
        <v>6398</v>
      </c>
      <c r="L1050" s="68" t="s">
        <v>5666</v>
      </c>
      <c r="M1050" s="68" t="s">
        <v>544</v>
      </c>
      <c r="N1050" s="68" t="s">
        <v>1394</v>
      </c>
      <c r="O1050" s="68" t="s">
        <v>5665</v>
      </c>
      <c r="P1050" s="68" t="s">
        <v>5667</v>
      </c>
      <c r="Q1050" s="68">
        <v>0</v>
      </c>
      <c r="R1050" s="68">
        <v>93401</v>
      </c>
      <c r="S1050" s="68" t="s">
        <v>8655</v>
      </c>
      <c r="T1050" s="188">
        <v>43644</v>
      </c>
      <c r="U1050" s="175">
        <v>7683</v>
      </c>
      <c r="V1050" s="186">
        <v>46219807</v>
      </c>
      <c r="W1050" s="186">
        <v>194130951</v>
      </c>
      <c r="X1050" s="187">
        <v>44469</v>
      </c>
      <c r="Y1050" s="80" t="s">
        <v>6489</v>
      </c>
      <c r="Z1050" s="80" t="s">
        <v>6490</v>
      </c>
      <c r="AA1050" s="175" t="s">
        <v>6564</v>
      </c>
    </row>
    <row r="1051" spans="2:27" ht="15.75" customHeight="1" x14ac:dyDescent="0.2">
      <c r="B1051" s="68" t="s">
        <v>8664</v>
      </c>
      <c r="C1051" s="68">
        <v>651822580</v>
      </c>
      <c r="D1051" s="68">
        <v>0</v>
      </c>
      <c r="E1051" s="68" t="s">
        <v>7359</v>
      </c>
      <c r="F1051" s="68" t="s">
        <v>8665</v>
      </c>
      <c r="G1051" s="68" t="s">
        <v>5664</v>
      </c>
      <c r="H1051" s="68" t="s">
        <v>8666</v>
      </c>
      <c r="I1051" s="68" t="s">
        <v>5628</v>
      </c>
      <c r="J1051" s="68" t="s">
        <v>6397</v>
      </c>
      <c r="K1051" s="68" t="s">
        <v>6398</v>
      </c>
      <c r="L1051" s="68" t="s">
        <v>5666</v>
      </c>
      <c r="M1051" s="68" t="s">
        <v>544</v>
      </c>
      <c r="N1051" s="68" t="s">
        <v>1394</v>
      </c>
      <c r="O1051" s="68" t="s">
        <v>5665</v>
      </c>
      <c r="P1051" s="68" t="s">
        <v>5667</v>
      </c>
      <c r="Q1051" s="68">
        <v>0</v>
      </c>
      <c r="R1051" s="68">
        <v>93401</v>
      </c>
      <c r="S1051" s="68" t="s">
        <v>8655</v>
      </c>
      <c r="T1051" s="188">
        <v>43644</v>
      </c>
      <c r="U1051" s="175">
        <v>7683</v>
      </c>
      <c r="V1051" s="186">
        <v>13343760</v>
      </c>
      <c r="W1051" s="186">
        <v>40327808</v>
      </c>
      <c r="X1051" s="187">
        <v>44469</v>
      </c>
      <c r="Y1051" s="80" t="s">
        <v>6489</v>
      </c>
      <c r="Z1051" s="80" t="s">
        <v>6490</v>
      </c>
      <c r="AA1051" s="175" t="s">
        <v>6495</v>
      </c>
    </row>
    <row r="1052" spans="2:27" ht="15.75" customHeight="1" x14ac:dyDescent="0.2">
      <c r="B1052" s="68" t="s">
        <v>8664</v>
      </c>
      <c r="C1052" s="68">
        <v>651822580</v>
      </c>
      <c r="D1052" s="68">
        <v>0</v>
      </c>
      <c r="E1052" s="68" t="s">
        <v>7359</v>
      </c>
      <c r="F1052" s="68" t="s">
        <v>8665</v>
      </c>
      <c r="G1052" s="68" t="s">
        <v>5664</v>
      </c>
      <c r="H1052" s="68" t="s">
        <v>8666</v>
      </c>
      <c r="I1052" s="68" t="s">
        <v>5628</v>
      </c>
      <c r="J1052" s="68" t="s">
        <v>6397</v>
      </c>
      <c r="K1052" s="68" t="s">
        <v>6398</v>
      </c>
      <c r="L1052" s="68" t="s">
        <v>5666</v>
      </c>
      <c r="M1052" s="68" t="s">
        <v>544</v>
      </c>
      <c r="N1052" s="68" t="s">
        <v>1394</v>
      </c>
      <c r="O1052" s="68" t="s">
        <v>5665</v>
      </c>
      <c r="P1052" s="68" t="s">
        <v>5667</v>
      </c>
      <c r="Q1052" s="68">
        <v>0</v>
      </c>
      <c r="R1052" s="68">
        <v>93401</v>
      </c>
      <c r="S1052" s="68" t="s">
        <v>8655</v>
      </c>
      <c r="T1052" s="188">
        <v>43644</v>
      </c>
      <c r="U1052" s="175">
        <v>7683</v>
      </c>
      <c r="V1052" s="186">
        <v>9760713</v>
      </c>
      <c r="W1052" s="186">
        <v>33631217</v>
      </c>
      <c r="X1052" s="187">
        <v>44469</v>
      </c>
      <c r="Y1052" s="80" t="s">
        <v>6489</v>
      </c>
      <c r="Z1052" s="80" t="s">
        <v>6490</v>
      </c>
      <c r="AA1052" s="175" t="s">
        <v>6540</v>
      </c>
    </row>
    <row r="1053" spans="2:27" ht="15.75" customHeight="1" x14ac:dyDescent="0.2">
      <c r="B1053" s="68" t="s">
        <v>8664</v>
      </c>
      <c r="C1053" s="68">
        <v>651822580</v>
      </c>
      <c r="D1053" s="68">
        <v>0</v>
      </c>
      <c r="E1053" s="68" t="s">
        <v>7359</v>
      </c>
      <c r="F1053" s="68" t="s">
        <v>8665</v>
      </c>
      <c r="G1053" s="68" t="s">
        <v>5664</v>
      </c>
      <c r="H1053" s="68" t="s">
        <v>8666</v>
      </c>
      <c r="I1053" s="68" t="s">
        <v>5628</v>
      </c>
      <c r="J1053" s="68" t="s">
        <v>6397</v>
      </c>
      <c r="K1053" s="68" t="s">
        <v>6398</v>
      </c>
      <c r="L1053" s="68" t="s">
        <v>5666</v>
      </c>
      <c r="M1053" s="68" t="s">
        <v>544</v>
      </c>
      <c r="N1053" s="68" t="s">
        <v>1394</v>
      </c>
      <c r="O1053" s="68" t="s">
        <v>5665</v>
      </c>
      <c r="P1053" s="68" t="s">
        <v>5667</v>
      </c>
      <c r="Q1053" s="68">
        <v>0</v>
      </c>
      <c r="R1053" s="68">
        <v>93401</v>
      </c>
      <c r="S1053" s="68" t="s">
        <v>8655</v>
      </c>
      <c r="T1053" s="188">
        <v>43644</v>
      </c>
      <c r="U1053" s="175">
        <v>7683</v>
      </c>
      <c r="V1053" s="186">
        <v>11564592</v>
      </c>
      <c r="W1053" s="186">
        <v>11564592</v>
      </c>
      <c r="X1053" s="187">
        <v>44469</v>
      </c>
      <c r="Y1053" s="80" t="s">
        <v>6489</v>
      </c>
      <c r="Z1053" s="80" t="s">
        <v>6490</v>
      </c>
      <c r="AA1053" s="175" t="s">
        <v>6497</v>
      </c>
    </row>
    <row r="1054" spans="2:27" ht="15.75" customHeight="1" x14ac:dyDescent="0.2">
      <c r="B1054" s="68" t="s">
        <v>8664</v>
      </c>
      <c r="C1054" s="68">
        <v>651822580</v>
      </c>
      <c r="D1054" s="68">
        <v>0</v>
      </c>
      <c r="E1054" s="68" t="s">
        <v>7359</v>
      </c>
      <c r="F1054" s="68" t="s">
        <v>8665</v>
      </c>
      <c r="G1054" s="68" t="s">
        <v>5664</v>
      </c>
      <c r="H1054" s="68" t="s">
        <v>8666</v>
      </c>
      <c r="I1054" s="68" t="s">
        <v>5628</v>
      </c>
      <c r="J1054" s="68" t="s">
        <v>6397</v>
      </c>
      <c r="K1054" s="68" t="s">
        <v>6398</v>
      </c>
      <c r="L1054" s="68" t="s">
        <v>5666</v>
      </c>
      <c r="M1054" s="68" t="s">
        <v>544</v>
      </c>
      <c r="N1054" s="68" t="s">
        <v>1394</v>
      </c>
      <c r="O1054" s="68" t="s">
        <v>5665</v>
      </c>
      <c r="P1054" s="68" t="s">
        <v>5667</v>
      </c>
      <c r="Q1054" s="68">
        <v>0</v>
      </c>
      <c r="R1054" s="68">
        <v>93401</v>
      </c>
      <c r="S1054" s="68" t="s">
        <v>8655</v>
      </c>
      <c r="T1054" s="188">
        <v>43644</v>
      </c>
      <c r="U1054" s="175">
        <v>7683</v>
      </c>
      <c r="V1054" s="186">
        <v>7887645</v>
      </c>
      <c r="W1054" s="186">
        <v>49804846</v>
      </c>
      <c r="X1054" s="187">
        <v>44469</v>
      </c>
      <c r="Y1054" s="80" t="s">
        <v>6489</v>
      </c>
      <c r="Z1054" s="80" t="s">
        <v>6490</v>
      </c>
      <c r="AA1054" s="175" t="s">
        <v>181</v>
      </c>
    </row>
    <row r="1055" spans="2:27" ht="15.75" customHeight="1" x14ac:dyDescent="0.2">
      <c r="B1055" s="68" t="s">
        <v>8664</v>
      </c>
      <c r="C1055" s="68">
        <v>651822580</v>
      </c>
      <c r="D1055" s="68">
        <v>0</v>
      </c>
      <c r="E1055" s="68" t="s">
        <v>7359</v>
      </c>
      <c r="F1055" s="68" t="s">
        <v>8665</v>
      </c>
      <c r="G1055" s="68" t="s">
        <v>5664</v>
      </c>
      <c r="H1055" s="68" t="s">
        <v>8666</v>
      </c>
      <c r="I1055" s="68" t="s">
        <v>5628</v>
      </c>
      <c r="J1055" s="68" t="s">
        <v>6397</v>
      </c>
      <c r="K1055" s="68" t="s">
        <v>6398</v>
      </c>
      <c r="L1055" s="68" t="s">
        <v>5666</v>
      </c>
      <c r="M1055" s="68" t="s">
        <v>544</v>
      </c>
      <c r="N1055" s="68" t="s">
        <v>1394</v>
      </c>
      <c r="O1055" s="68" t="s">
        <v>5665</v>
      </c>
      <c r="P1055" s="68" t="s">
        <v>5667</v>
      </c>
      <c r="Q1055" s="68">
        <v>0</v>
      </c>
      <c r="R1055" s="68">
        <v>93401</v>
      </c>
      <c r="S1055" s="68" t="s">
        <v>8655</v>
      </c>
      <c r="T1055" s="188">
        <v>43644</v>
      </c>
      <c r="U1055" s="175">
        <v>7683</v>
      </c>
      <c r="V1055" s="186">
        <v>7662283</v>
      </c>
      <c r="W1055" s="186">
        <v>39945288</v>
      </c>
      <c r="X1055" s="187">
        <v>44469</v>
      </c>
      <c r="Y1055" s="80" t="s">
        <v>6489</v>
      </c>
      <c r="Z1055" s="80" t="s">
        <v>6490</v>
      </c>
      <c r="AA1055" s="175" t="s">
        <v>7479</v>
      </c>
    </row>
    <row r="1056" spans="2:27" ht="15.75" customHeight="1" x14ac:dyDescent="0.2">
      <c r="B1056" s="68" t="s">
        <v>8664</v>
      </c>
      <c r="C1056" s="68">
        <v>651822580</v>
      </c>
      <c r="D1056" s="68">
        <v>0</v>
      </c>
      <c r="E1056" s="68" t="s">
        <v>7359</v>
      </c>
      <c r="F1056" s="68" t="s">
        <v>8665</v>
      </c>
      <c r="G1056" s="68" t="s">
        <v>5664</v>
      </c>
      <c r="H1056" s="68" t="s">
        <v>8666</v>
      </c>
      <c r="I1056" s="68" t="s">
        <v>5628</v>
      </c>
      <c r="J1056" s="68" t="s">
        <v>6397</v>
      </c>
      <c r="K1056" s="68" t="s">
        <v>6398</v>
      </c>
      <c r="L1056" s="68" t="s">
        <v>5666</v>
      </c>
      <c r="M1056" s="68" t="s">
        <v>544</v>
      </c>
      <c r="N1056" s="68" t="s">
        <v>1394</v>
      </c>
      <c r="O1056" s="68" t="s">
        <v>5665</v>
      </c>
      <c r="P1056" s="68" t="s">
        <v>5667</v>
      </c>
      <c r="Q1056" s="68">
        <v>0</v>
      </c>
      <c r="R1056" s="68">
        <v>93401</v>
      </c>
      <c r="S1056" s="68" t="s">
        <v>8655</v>
      </c>
      <c r="T1056" s="188">
        <v>43644</v>
      </c>
      <c r="U1056" s="175">
        <v>7683</v>
      </c>
      <c r="V1056" s="186">
        <v>10996247</v>
      </c>
      <c r="W1056" s="186">
        <v>31308415</v>
      </c>
      <c r="X1056" s="187">
        <v>44469</v>
      </c>
      <c r="Y1056" s="80" t="s">
        <v>6489</v>
      </c>
      <c r="Z1056" s="80" t="s">
        <v>6490</v>
      </c>
      <c r="AA1056" s="175" t="s">
        <v>6546</v>
      </c>
    </row>
    <row r="1057" spans="2:27" ht="15.75" customHeight="1" x14ac:dyDescent="0.2">
      <c r="B1057" s="68" t="s">
        <v>8664</v>
      </c>
      <c r="C1057" s="68">
        <v>651822580</v>
      </c>
      <c r="D1057" s="68">
        <v>0</v>
      </c>
      <c r="E1057" s="68" t="s">
        <v>7359</v>
      </c>
      <c r="F1057" s="68" t="s">
        <v>8665</v>
      </c>
      <c r="G1057" s="68" t="s">
        <v>5664</v>
      </c>
      <c r="H1057" s="68" t="s">
        <v>8666</v>
      </c>
      <c r="I1057" s="68" t="s">
        <v>5628</v>
      </c>
      <c r="J1057" s="68" t="s">
        <v>6397</v>
      </c>
      <c r="K1057" s="68" t="s">
        <v>6398</v>
      </c>
      <c r="L1057" s="68" t="s">
        <v>5666</v>
      </c>
      <c r="M1057" s="68" t="s">
        <v>544</v>
      </c>
      <c r="N1057" s="68" t="s">
        <v>1394</v>
      </c>
      <c r="O1057" s="68" t="s">
        <v>5665</v>
      </c>
      <c r="P1057" s="68" t="s">
        <v>5667</v>
      </c>
      <c r="Q1057" s="68">
        <v>0</v>
      </c>
      <c r="R1057" s="68">
        <v>93401</v>
      </c>
      <c r="S1057" s="68" t="s">
        <v>8655</v>
      </c>
      <c r="T1057" s="188">
        <v>43644</v>
      </c>
      <c r="U1057" s="175">
        <v>7683</v>
      </c>
      <c r="V1057" s="186">
        <v>11366907</v>
      </c>
      <c r="W1057" s="186">
        <v>34644355</v>
      </c>
      <c r="X1057" s="187">
        <v>44469</v>
      </c>
      <c r="Y1057" s="80" t="s">
        <v>6489</v>
      </c>
      <c r="Z1057" s="80" t="s">
        <v>6490</v>
      </c>
      <c r="AA1057" s="175" t="s">
        <v>7475</v>
      </c>
    </row>
    <row r="1058" spans="2:27" ht="15.75" customHeight="1" x14ac:dyDescent="0.2">
      <c r="B1058" s="68" t="s">
        <v>5823</v>
      </c>
      <c r="C1058" s="68">
        <v>651539544</v>
      </c>
      <c r="D1058" s="68">
        <v>0</v>
      </c>
      <c r="E1058" s="68" t="s">
        <v>7312</v>
      </c>
      <c r="F1058" s="68" t="s">
        <v>8216</v>
      </c>
      <c r="G1058" s="68" t="s">
        <v>5824</v>
      </c>
      <c r="H1058" s="68" t="s">
        <v>7313</v>
      </c>
      <c r="I1058" s="68" t="s">
        <v>1540</v>
      </c>
      <c r="J1058" s="68" t="s">
        <v>7314</v>
      </c>
      <c r="K1058" s="68" t="s">
        <v>7315</v>
      </c>
      <c r="L1058" s="68" t="s">
        <v>7316</v>
      </c>
      <c r="M1058" s="68" t="s">
        <v>7317</v>
      </c>
      <c r="N1058" s="68" t="s">
        <v>400</v>
      </c>
      <c r="O1058" s="68">
        <v>582262569</v>
      </c>
      <c r="P1058" s="68" t="s">
        <v>5825</v>
      </c>
      <c r="Q1058" s="68">
        <v>0</v>
      </c>
      <c r="R1058" s="68">
        <v>93401</v>
      </c>
      <c r="S1058" s="68" t="s">
        <v>8217</v>
      </c>
      <c r="T1058" s="188">
        <v>43798</v>
      </c>
      <c r="U1058" s="175">
        <v>7691</v>
      </c>
      <c r="V1058" s="186">
        <v>12335565</v>
      </c>
      <c r="W1058" s="186">
        <v>61488042</v>
      </c>
      <c r="X1058" s="187">
        <v>44469</v>
      </c>
      <c r="Y1058" s="80" t="s">
        <v>6489</v>
      </c>
      <c r="Z1058" s="80" t="s">
        <v>6490</v>
      </c>
      <c r="AA1058" s="175" t="s">
        <v>6618</v>
      </c>
    </row>
    <row r="1059" spans="2:27" ht="15.75" customHeight="1" x14ac:dyDescent="0.2">
      <c r="B1059" s="68" t="s">
        <v>5823</v>
      </c>
      <c r="C1059" s="68">
        <v>651539544</v>
      </c>
      <c r="D1059" s="68">
        <v>0</v>
      </c>
      <c r="E1059" s="68" t="s">
        <v>7312</v>
      </c>
      <c r="F1059" s="68" t="s">
        <v>8216</v>
      </c>
      <c r="G1059" s="68" t="s">
        <v>5824</v>
      </c>
      <c r="H1059" s="68" t="s">
        <v>7313</v>
      </c>
      <c r="I1059" s="68" t="s">
        <v>1540</v>
      </c>
      <c r="J1059" s="68" t="s">
        <v>7314</v>
      </c>
      <c r="K1059" s="68" t="s">
        <v>7315</v>
      </c>
      <c r="L1059" s="68" t="s">
        <v>7316</v>
      </c>
      <c r="M1059" s="68" t="s">
        <v>7317</v>
      </c>
      <c r="N1059" s="68" t="s">
        <v>400</v>
      </c>
      <c r="O1059" s="68">
        <v>582262569</v>
      </c>
      <c r="P1059" s="68" t="s">
        <v>5825</v>
      </c>
      <c r="Q1059" s="68">
        <v>0</v>
      </c>
      <c r="R1059" s="68">
        <v>93401</v>
      </c>
      <c r="S1059" s="68" t="s">
        <v>8217</v>
      </c>
      <c r="T1059" s="188">
        <v>43798</v>
      </c>
      <c r="U1059" s="175">
        <v>7691</v>
      </c>
      <c r="V1059" s="186">
        <v>16826975</v>
      </c>
      <c r="W1059" s="186">
        <v>88563036</v>
      </c>
      <c r="X1059" s="187">
        <v>44469</v>
      </c>
      <c r="Y1059" s="80" t="s">
        <v>6489</v>
      </c>
      <c r="Z1059" s="80" t="s">
        <v>6490</v>
      </c>
      <c r="AA1059" s="175" t="s">
        <v>6516</v>
      </c>
    </row>
    <row r="1060" spans="2:27" ht="15.75" customHeight="1" x14ac:dyDescent="0.2">
      <c r="B1060" s="68" t="s">
        <v>5823</v>
      </c>
      <c r="C1060" s="68">
        <v>651539544</v>
      </c>
      <c r="D1060" s="68">
        <v>0</v>
      </c>
      <c r="E1060" s="68" t="s">
        <v>7312</v>
      </c>
      <c r="F1060" s="68" t="s">
        <v>8216</v>
      </c>
      <c r="G1060" s="68" t="s">
        <v>5824</v>
      </c>
      <c r="H1060" s="68" t="s">
        <v>7313</v>
      </c>
      <c r="I1060" s="68" t="s">
        <v>1540</v>
      </c>
      <c r="J1060" s="68" t="s">
        <v>7314</v>
      </c>
      <c r="K1060" s="68" t="s">
        <v>7315</v>
      </c>
      <c r="L1060" s="68" t="s">
        <v>7316</v>
      </c>
      <c r="M1060" s="68" t="s">
        <v>7317</v>
      </c>
      <c r="N1060" s="68" t="s">
        <v>400</v>
      </c>
      <c r="O1060" s="68">
        <v>582262569</v>
      </c>
      <c r="P1060" s="68" t="s">
        <v>5825</v>
      </c>
      <c r="Q1060" s="68">
        <v>0</v>
      </c>
      <c r="R1060" s="68">
        <v>93401</v>
      </c>
      <c r="S1060" s="68" t="s">
        <v>8217</v>
      </c>
      <c r="T1060" s="188">
        <v>43798</v>
      </c>
      <c r="U1060" s="175">
        <v>7691</v>
      </c>
      <c r="V1060" s="186">
        <v>9014451</v>
      </c>
      <c r="W1060" s="186">
        <v>46537106</v>
      </c>
      <c r="X1060" s="187">
        <v>44469</v>
      </c>
      <c r="Y1060" s="80" t="s">
        <v>6489</v>
      </c>
      <c r="Z1060" s="80" t="s">
        <v>6490</v>
      </c>
      <c r="AA1060" s="175" t="s">
        <v>6517</v>
      </c>
    </row>
    <row r="1061" spans="2:27" ht="15.75" customHeight="1" x14ac:dyDescent="0.2">
      <c r="B1061" s="68" t="s">
        <v>5823</v>
      </c>
      <c r="C1061" s="68">
        <v>651539544</v>
      </c>
      <c r="D1061" s="68">
        <v>0</v>
      </c>
      <c r="E1061" s="68" t="s">
        <v>7312</v>
      </c>
      <c r="F1061" s="68" t="s">
        <v>8216</v>
      </c>
      <c r="G1061" s="68" t="s">
        <v>5824</v>
      </c>
      <c r="H1061" s="68" t="s">
        <v>7313</v>
      </c>
      <c r="I1061" s="68" t="s">
        <v>1540</v>
      </c>
      <c r="J1061" s="68" t="s">
        <v>7314</v>
      </c>
      <c r="K1061" s="68" t="s">
        <v>7315</v>
      </c>
      <c r="L1061" s="68" t="s">
        <v>7316</v>
      </c>
      <c r="M1061" s="68" t="s">
        <v>7317</v>
      </c>
      <c r="N1061" s="68" t="s">
        <v>400</v>
      </c>
      <c r="O1061" s="68">
        <v>582262569</v>
      </c>
      <c r="P1061" s="68" t="s">
        <v>5825</v>
      </c>
      <c r="Q1061" s="68">
        <v>0</v>
      </c>
      <c r="R1061" s="68">
        <v>93401</v>
      </c>
      <c r="S1061" s="68" t="s">
        <v>8217</v>
      </c>
      <c r="T1061" s="188">
        <v>43798</v>
      </c>
      <c r="U1061" s="175">
        <v>7691</v>
      </c>
      <c r="V1061" s="186">
        <v>3436760</v>
      </c>
      <c r="W1061" s="186">
        <v>27775781</v>
      </c>
      <c r="X1061" s="187">
        <v>44469</v>
      </c>
      <c r="Y1061" s="80" t="s">
        <v>6489</v>
      </c>
      <c r="Z1061" s="80" t="s">
        <v>6490</v>
      </c>
      <c r="AA1061" s="175" t="s">
        <v>7486</v>
      </c>
    </row>
    <row r="1062" spans="2:27" ht="15.75" customHeight="1" x14ac:dyDescent="0.2">
      <c r="B1062" s="68" t="s">
        <v>5823</v>
      </c>
      <c r="C1062" s="68">
        <v>651539544</v>
      </c>
      <c r="D1062" s="68">
        <v>0</v>
      </c>
      <c r="E1062" s="68" t="s">
        <v>7312</v>
      </c>
      <c r="F1062" s="68" t="s">
        <v>8216</v>
      </c>
      <c r="G1062" s="68" t="s">
        <v>5824</v>
      </c>
      <c r="H1062" s="68" t="s">
        <v>7313</v>
      </c>
      <c r="I1062" s="68" t="s">
        <v>1540</v>
      </c>
      <c r="J1062" s="68" t="s">
        <v>7314</v>
      </c>
      <c r="K1062" s="68" t="s">
        <v>7315</v>
      </c>
      <c r="L1062" s="68" t="s">
        <v>7316</v>
      </c>
      <c r="M1062" s="68" t="s">
        <v>7317</v>
      </c>
      <c r="N1062" s="68" t="s">
        <v>400</v>
      </c>
      <c r="O1062" s="68">
        <v>582262569</v>
      </c>
      <c r="P1062" s="68" t="s">
        <v>5825</v>
      </c>
      <c r="Q1062" s="68">
        <v>0</v>
      </c>
      <c r="R1062" s="68">
        <v>93401</v>
      </c>
      <c r="S1062" s="68" t="s">
        <v>8217</v>
      </c>
      <c r="T1062" s="188">
        <v>43798</v>
      </c>
      <c r="U1062" s="175">
        <v>7691</v>
      </c>
      <c r="V1062" s="186">
        <v>9803216</v>
      </c>
      <c r="W1062" s="186">
        <v>60340486</v>
      </c>
      <c r="X1062" s="187">
        <v>44469</v>
      </c>
      <c r="Y1062" s="80" t="s">
        <v>6489</v>
      </c>
      <c r="Z1062" s="80" t="s">
        <v>6490</v>
      </c>
      <c r="AA1062" s="175" t="s">
        <v>6561</v>
      </c>
    </row>
    <row r="1063" spans="2:27" ht="15.75" customHeight="1" x14ac:dyDescent="0.2">
      <c r="B1063" s="68" t="s">
        <v>5823</v>
      </c>
      <c r="C1063" s="68">
        <v>651539544</v>
      </c>
      <c r="D1063" s="68">
        <v>0</v>
      </c>
      <c r="E1063" s="68" t="s">
        <v>7312</v>
      </c>
      <c r="F1063" s="68" t="s">
        <v>8216</v>
      </c>
      <c r="G1063" s="68" t="s">
        <v>5824</v>
      </c>
      <c r="H1063" s="68" t="s">
        <v>7313</v>
      </c>
      <c r="I1063" s="68" t="s">
        <v>1540</v>
      </c>
      <c r="J1063" s="68" t="s">
        <v>7314</v>
      </c>
      <c r="K1063" s="68" t="s">
        <v>7315</v>
      </c>
      <c r="L1063" s="68" t="s">
        <v>7316</v>
      </c>
      <c r="M1063" s="68" t="s">
        <v>7317</v>
      </c>
      <c r="N1063" s="68" t="s">
        <v>400</v>
      </c>
      <c r="O1063" s="68">
        <v>582262569</v>
      </c>
      <c r="P1063" s="68" t="s">
        <v>5825</v>
      </c>
      <c r="Q1063" s="68">
        <v>0</v>
      </c>
      <c r="R1063" s="68">
        <v>93401</v>
      </c>
      <c r="S1063" s="68" t="s">
        <v>8217</v>
      </c>
      <c r="T1063" s="188">
        <v>43798</v>
      </c>
      <c r="U1063" s="175">
        <v>7691</v>
      </c>
      <c r="V1063" s="186">
        <v>13885418</v>
      </c>
      <c r="W1063" s="186">
        <v>88752816</v>
      </c>
      <c r="X1063" s="187">
        <v>44469</v>
      </c>
      <c r="Y1063" s="80" t="s">
        <v>6489</v>
      </c>
      <c r="Z1063" s="80" t="s">
        <v>6490</v>
      </c>
      <c r="AA1063" s="175" t="s">
        <v>171</v>
      </c>
    </row>
    <row r="1064" spans="2:27" ht="15.75" customHeight="1" x14ac:dyDescent="0.2">
      <c r="B1064" s="68" t="s">
        <v>5823</v>
      </c>
      <c r="C1064" s="68">
        <v>651539544</v>
      </c>
      <c r="D1064" s="68">
        <v>0</v>
      </c>
      <c r="E1064" s="68" t="s">
        <v>7312</v>
      </c>
      <c r="F1064" s="68" t="s">
        <v>8216</v>
      </c>
      <c r="G1064" s="68" t="s">
        <v>5824</v>
      </c>
      <c r="H1064" s="68" t="s">
        <v>7313</v>
      </c>
      <c r="I1064" s="68" t="s">
        <v>1540</v>
      </c>
      <c r="J1064" s="68" t="s">
        <v>7314</v>
      </c>
      <c r="K1064" s="68" t="s">
        <v>7315</v>
      </c>
      <c r="L1064" s="68" t="s">
        <v>7316</v>
      </c>
      <c r="M1064" s="68" t="s">
        <v>7317</v>
      </c>
      <c r="N1064" s="68" t="s">
        <v>400</v>
      </c>
      <c r="O1064" s="68">
        <v>582262569</v>
      </c>
      <c r="P1064" s="68" t="s">
        <v>5825</v>
      </c>
      <c r="Q1064" s="68">
        <v>0</v>
      </c>
      <c r="R1064" s="68">
        <v>93401</v>
      </c>
      <c r="S1064" s="68" t="s">
        <v>8217</v>
      </c>
      <c r="T1064" s="188">
        <v>43798</v>
      </c>
      <c r="U1064" s="175">
        <v>7691</v>
      </c>
      <c r="V1064" s="186">
        <v>6671880</v>
      </c>
      <c r="W1064" s="186">
        <v>42255240</v>
      </c>
      <c r="X1064" s="187">
        <v>44469</v>
      </c>
      <c r="Y1064" s="80" t="s">
        <v>6489</v>
      </c>
      <c r="Z1064" s="80" t="s">
        <v>6490</v>
      </c>
      <c r="AA1064" s="175" t="s">
        <v>6574</v>
      </c>
    </row>
    <row r="1065" spans="2:27" ht="15.75" customHeight="1" x14ac:dyDescent="0.2">
      <c r="B1065" s="68" t="s">
        <v>5823</v>
      </c>
      <c r="C1065" s="68">
        <v>651539544</v>
      </c>
      <c r="D1065" s="68">
        <v>0</v>
      </c>
      <c r="E1065" s="68" t="s">
        <v>7312</v>
      </c>
      <c r="F1065" s="68" t="s">
        <v>8216</v>
      </c>
      <c r="G1065" s="68" t="s">
        <v>5824</v>
      </c>
      <c r="H1065" s="68" t="s">
        <v>7313</v>
      </c>
      <c r="I1065" s="68" t="s">
        <v>1540</v>
      </c>
      <c r="J1065" s="68" t="s">
        <v>7314</v>
      </c>
      <c r="K1065" s="68" t="s">
        <v>7315</v>
      </c>
      <c r="L1065" s="68" t="s">
        <v>7316</v>
      </c>
      <c r="M1065" s="68" t="s">
        <v>7317</v>
      </c>
      <c r="N1065" s="68" t="s">
        <v>400</v>
      </c>
      <c r="O1065" s="68">
        <v>582262569</v>
      </c>
      <c r="P1065" s="68" t="s">
        <v>5825</v>
      </c>
      <c r="Q1065" s="68">
        <v>0</v>
      </c>
      <c r="R1065" s="68">
        <v>93401</v>
      </c>
      <c r="S1065" s="68" t="s">
        <v>8217</v>
      </c>
      <c r="T1065" s="188">
        <v>43798</v>
      </c>
      <c r="U1065" s="175">
        <v>7691</v>
      </c>
      <c r="V1065" s="186">
        <v>14826400</v>
      </c>
      <c r="W1065" s="186">
        <v>14826400</v>
      </c>
      <c r="X1065" s="187">
        <v>44469</v>
      </c>
      <c r="Y1065" s="80" t="s">
        <v>6489</v>
      </c>
      <c r="Z1065" s="80" t="s">
        <v>6490</v>
      </c>
      <c r="AA1065" s="175" t="s">
        <v>6544</v>
      </c>
    </row>
    <row r="1066" spans="2:27" ht="15.75" customHeight="1" x14ac:dyDescent="0.2">
      <c r="B1066" s="68" t="s">
        <v>5823</v>
      </c>
      <c r="C1066" s="68">
        <v>651539544</v>
      </c>
      <c r="D1066" s="68">
        <v>0</v>
      </c>
      <c r="E1066" s="68" t="s">
        <v>7312</v>
      </c>
      <c r="F1066" s="68" t="s">
        <v>8216</v>
      </c>
      <c r="G1066" s="68" t="s">
        <v>5824</v>
      </c>
      <c r="H1066" s="68" t="s">
        <v>7313</v>
      </c>
      <c r="I1066" s="68" t="s">
        <v>1540</v>
      </c>
      <c r="J1066" s="68" t="s">
        <v>7314</v>
      </c>
      <c r="K1066" s="68" t="s">
        <v>7315</v>
      </c>
      <c r="L1066" s="68" t="s">
        <v>7316</v>
      </c>
      <c r="M1066" s="68" t="s">
        <v>7317</v>
      </c>
      <c r="N1066" s="68" t="s">
        <v>400</v>
      </c>
      <c r="O1066" s="68">
        <v>582262569</v>
      </c>
      <c r="P1066" s="68" t="s">
        <v>5825</v>
      </c>
      <c r="Q1066" s="68">
        <v>0</v>
      </c>
      <c r="R1066" s="68">
        <v>93401</v>
      </c>
      <c r="S1066" s="68" t="s">
        <v>8217</v>
      </c>
      <c r="T1066" s="188">
        <v>43798</v>
      </c>
      <c r="U1066" s="175">
        <v>7691</v>
      </c>
      <c r="V1066" s="186">
        <v>12000488</v>
      </c>
      <c r="W1066" s="186">
        <v>59495381</v>
      </c>
      <c r="X1066" s="187">
        <v>44469</v>
      </c>
      <c r="Y1066" s="80" t="s">
        <v>6489</v>
      </c>
      <c r="Z1066" s="80" t="s">
        <v>6490</v>
      </c>
      <c r="AA1066" s="175" t="s">
        <v>6514</v>
      </c>
    </row>
    <row r="1067" spans="2:27" ht="15.75" customHeight="1" x14ac:dyDescent="0.2">
      <c r="B1067" s="68" t="s">
        <v>8180</v>
      </c>
      <c r="C1067" s="68">
        <v>651883474</v>
      </c>
      <c r="D1067" s="68">
        <v>0</v>
      </c>
      <c r="E1067" s="68" t="s">
        <v>7306</v>
      </c>
      <c r="F1067" s="68" t="s">
        <v>7307</v>
      </c>
      <c r="G1067" s="68" t="s">
        <v>5837</v>
      </c>
      <c r="H1067" s="68" t="s">
        <v>8181</v>
      </c>
      <c r="I1067" s="68" t="s">
        <v>8182</v>
      </c>
      <c r="J1067" s="68" t="s">
        <v>8183</v>
      </c>
      <c r="K1067" s="68" t="s">
        <v>8184</v>
      </c>
      <c r="L1067" s="68" t="s">
        <v>5838</v>
      </c>
      <c r="M1067" s="68" t="s">
        <v>544</v>
      </c>
      <c r="N1067" s="68" t="s">
        <v>704</v>
      </c>
      <c r="O1067" s="68" t="s">
        <v>5881</v>
      </c>
      <c r="P1067" s="68" t="s">
        <v>5882</v>
      </c>
      <c r="Q1067" s="68">
        <v>0</v>
      </c>
      <c r="R1067" s="68">
        <v>93401</v>
      </c>
      <c r="S1067" s="68" t="s">
        <v>8185</v>
      </c>
      <c r="T1067" s="188">
        <v>43802</v>
      </c>
      <c r="U1067" s="175">
        <v>7692</v>
      </c>
      <c r="V1067" s="186">
        <v>23405943</v>
      </c>
      <c r="W1067" s="186">
        <v>149608270</v>
      </c>
      <c r="X1067" s="187">
        <v>44469</v>
      </c>
      <c r="Y1067" s="80" t="s">
        <v>6489</v>
      </c>
      <c r="Z1067" s="80" t="s">
        <v>6490</v>
      </c>
      <c r="AA1067" s="175" t="s">
        <v>6492</v>
      </c>
    </row>
    <row r="1068" spans="2:27" ht="15.75" customHeight="1" x14ac:dyDescent="0.2">
      <c r="B1068" s="68" t="s">
        <v>8180</v>
      </c>
      <c r="C1068" s="68">
        <v>651883474</v>
      </c>
      <c r="D1068" s="68">
        <v>0</v>
      </c>
      <c r="E1068" s="68" t="s">
        <v>7306</v>
      </c>
      <c r="F1068" s="68" t="s">
        <v>7307</v>
      </c>
      <c r="G1068" s="68" t="s">
        <v>5837</v>
      </c>
      <c r="H1068" s="68" t="s">
        <v>8181</v>
      </c>
      <c r="I1068" s="68" t="s">
        <v>8182</v>
      </c>
      <c r="J1068" s="68" t="s">
        <v>8183</v>
      </c>
      <c r="K1068" s="68" t="s">
        <v>8184</v>
      </c>
      <c r="L1068" s="68" t="s">
        <v>5838</v>
      </c>
      <c r="M1068" s="68" t="s">
        <v>544</v>
      </c>
      <c r="N1068" s="68" t="s">
        <v>704</v>
      </c>
      <c r="O1068" s="68" t="s">
        <v>5881</v>
      </c>
      <c r="P1068" s="68" t="s">
        <v>5882</v>
      </c>
      <c r="Q1068" s="68">
        <v>0</v>
      </c>
      <c r="R1068" s="68">
        <v>93401</v>
      </c>
      <c r="S1068" s="68" t="s">
        <v>8185</v>
      </c>
      <c r="T1068" s="188">
        <v>43802</v>
      </c>
      <c r="U1068" s="175">
        <v>7692</v>
      </c>
      <c r="V1068" s="186">
        <v>12082528</v>
      </c>
      <c r="W1068" s="186">
        <v>76227472</v>
      </c>
      <c r="X1068" s="187">
        <v>44469</v>
      </c>
      <c r="Y1068" s="80" t="s">
        <v>6489</v>
      </c>
      <c r="Z1068" s="80" t="s">
        <v>6490</v>
      </c>
      <c r="AA1068" s="175" t="s">
        <v>6493</v>
      </c>
    </row>
    <row r="1069" spans="2:27" ht="15.75" customHeight="1" x14ac:dyDescent="0.2">
      <c r="B1069" s="68" t="s">
        <v>8180</v>
      </c>
      <c r="C1069" s="68">
        <v>651883474</v>
      </c>
      <c r="D1069" s="68">
        <v>0</v>
      </c>
      <c r="E1069" s="68" t="s">
        <v>7306</v>
      </c>
      <c r="F1069" s="68" t="s">
        <v>7307</v>
      </c>
      <c r="G1069" s="68" t="s">
        <v>5837</v>
      </c>
      <c r="H1069" s="68" t="s">
        <v>8181</v>
      </c>
      <c r="I1069" s="68" t="s">
        <v>8182</v>
      </c>
      <c r="J1069" s="68" t="s">
        <v>8183</v>
      </c>
      <c r="K1069" s="68" t="s">
        <v>8184</v>
      </c>
      <c r="L1069" s="68" t="s">
        <v>5838</v>
      </c>
      <c r="M1069" s="68" t="s">
        <v>544</v>
      </c>
      <c r="N1069" s="68" t="s">
        <v>704</v>
      </c>
      <c r="O1069" s="68" t="s">
        <v>5881</v>
      </c>
      <c r="P1069" s="68" t="s">
        <v>5882</v>
      </c>
      <c r="Q1069" s="68">
        <v>0</v>
      </c>
      <c r="R1069" s="68">
        <v>93401</v>
      </c>
      <c r="S1069" s="68" t="s">
        <v>8185</v>
      </c>
      <c r="T1069" s="188">
        <v>43802</v>
      </c>
      <c r="U1069" s="175">
        <v>7692</v>
      </c>
      <c r="V1069" s="186">
        <v>8994683</v>
      </c>
      <c r="W1069" s="186">
        <v>37757900</v>
      </c>
      <c r="X1069" s="187">
        <v>44469</v>
      </c>
      <c r="Y1069" s="80" t="s">
        <v>6489</v>
      </c>
      <c r="Z1069" s="80" t="s">
        <v>6490</v>
      </c>
      <c r="AA1069" s="175" t="s">
        <v>6549</v>
      </c>
    </row>
    <row r="1070" spans="2:27" ht="15.75" customHeight="1" x14ac:dyDescent="0.2">
      <c r="B1070" s="68" t="s">
        <v>8180</v>
      </c>
      <c r="C1070" s="68">
        <v>651883474</v>
      </c>
      <c r="D1070" s="68">
        <v>0</v>
      </c>
      <c r="E1070" s="68" t="s">
        <v>7306</v>
      </c>
      <c r="F1070" s="68" t="s">
        <v>7307</v>
      </c>
      <c r="G1070" s="68" t="s">
        <v>5837</v>
      </c>
      <c r="H1070" s="68" t="s">
        <v>8181</v>
      </c>
      <c r="I1070" s="68" t="s">
        <v>8182</v>
      </c>
      <c r="J1070" s="68" t="s">
        <v>8183</v>
      </c>
      <c r="K1070" s="68" t="s">
        <v>8184</v>
      </c>
      <c r="L1070" s="68" t="s">
        <v>5838</v>
      </c>
      <c r="M1070" s="68" t="s">
        <v>544</v>
      </c>
      <c r="N1070" s="68" t="s">
        <v>704</v>
      </c>
      <c r="O1070" s="68" t="s">
        <v>5881</v>
      </c>
      <c r="P1070" s="68" t="s">
        <v>5882</v>
      </c>
      <c r="Q1070" s="68">
        <v>0</v>
      </c>
      <c r="R1070" s="68">
        <v>93401</v>
      </c>
      <c r="S1070" s="68" t="s">
        <v>8185</v>
      </c>
      <c r="T1070" s="188">
        <v>43802</v>
      </c>
      <c r="U1070" s="175">
        <v>7692</v>
      </c>
      <c r="V1070" s="186">
        <v>25896778</v>
      </c>
      <c r="W1070" s="186">
        <v>158247107</v>
      </c>
      <c r="X1070" s="187">
        <v>44469</v>
      </c>
      <c r="Y1070" s="80" t="s">
        <v>6489</v>
      </c>
      <c r="Z1070" s="80" t="s">
        <v>6490</v>
      </c>
      <c r="AA1070" s="175" t="s">
        <v>6565</v>
      </c>
    </row>
    <row r="1071" spans="2:27" ht="15.75" customHeight="1" x14ac:dyDescent="0.2">
      <c r="B1071" s="68" t="s">
        <v>8180</v>
      </c>
      <c r="C1071" s="68">
        <v>651883474</v>
      </c>
      <c r="D1071" s="68">
        <v>0</v>
      </c>
      <c r="E1071" s="68" t="s">
        <v>7306</v>
      </c>
      <c r="F1071" s="68" t="s">
        <v>7307</v>
      </c>
      <c r="G1071" s="68" t="s">
        <v>5837</v>
      </c>
      <c r="H1071" s="68" t="s">
        <v>8181</v>
      </c>
      <c r="I1071" s="68" t="s">
        <v>8182</v>
      </c>
      <c r="J1071" s="68" t="s">
        <v>8183</v>
      </c>
      <c r="K1071" s="68" t="s">
        <v>8184</v>
      </c>
      <c r="L1071" s="68" t="s">
        <v>5838</v>
      </c>
      <c r="M1071" s="68" t="s">
        <v>544</v>
      </c>
      <c r="N1071" s="68" t="s">
        <v>704</v>
      </c>
      <c r="O1071" s="68" t="s">
        <v>5881</v>
      </c>
      <c r="P1071" s="68" t="s">
        <v>5882</v>
      </c>
      <c r="Q1071" s="68">
        <v>0</v>
      </c>
      <c r="R1071" s="68">
        <v>93401</v>
      </c>
      <c r="S1071" s="68" t="s">
        <v>8185</v>
      </c>
      <c r="T1071" s="188">
        <v>43802</v>
      </c>
      <c r="U1071" s="175">
        <v>7692</v>
      </c>
      <c r="V1071" s="186">
        <v>14875821</v>
      </c>
      <c r="W1071" s="186">
        <v>74922740</v>
      </c>
      <c r="X1071" s="187">
        <v>44469</v>
      </c>
      <c r="Y1071" s="80" t="s">
        <v>6489</v>
      </c>
      <c r="Z1071" s="80" t="s">
        <v>6490</v>
      </c>
      <c r="AA1071" s="175" t="s">
        <v>229</v>
      </c>
    </row>
    <row r="1072" spans="2:27" ht="15.75" customHeight="1" x14ac:dyDescent="0.2">
      <c r="B1072" s="68" t="s">
        <v>8180</v>
      </c>
      <c r="C1072" s="68">
        <v>651883474</v>
      </c>
      <c r="D1072" s="68">
        <v>0</v>
      </c>
      <c r="E1072" s="68" t="s">
        <v>7306</v>
      </c>
      <c r="F1072" s="68" t="s">
        <v>7307</v>
      </c>
      <c r="G1072" s="68" t="s">
        <v>5837</v>
      </c>
      <c r="H1072" s="68" t="s">
        <v>8181</v>
      </c>
      <c r="I1072" s="68" t="s">
        <v>8182</v>
      </c>
      <c r="J1072" s="68" t="s">
        <v>8183</v>
      </c>
      <c r="K1072" s="68" t="s">
        <v>8184</v>
      </c>
      <c r="L1072" s="68" t="s">
        <v>5838</v>
      </c>
      <c r="M1072" s="68" t="s">
        <v>544</v>
      </c>
      <c r="N1072" s="68" t="s">
        <v>704</v>
      </c>
      <c r="O1072" s="68" t="s">
        <v>5881</v>
      </c>
      <c r="P1072" s="68" t="s">
        <v>5882</v>
      </c>
      <c r="Q1072" s="68">
        <v>0</v>
      </c>
      <c r="R1072" s="68">
        <v>93401</v>
      </c>
      <c r="S1072" s="68" t="s">
        <v>8185</v>
      </c>
      <c r="T1072" s="188">
        <v>43802</v>
      </c>
      <c r="U1072" s="175">
        <v>7692</v>
      </c>
      <c r="V1072" s="186">
        <v>13096653</v>
      </c>
      <c r="W1072" s="186">
        <v>76701908</v>
      </c>
      <c r="X1072" s="187">
        <v>44469</v>
      </c>
      <c r="Y1072" s="80" t="s">
        <v>6489</v>
      </c>
      <c r="Z1072" s="80" t="s">
        <v>6490</v>
      </c>
      <c r="AA1072" s="175" t="s">
        <v>6551</v>
      </c>
    </row>
    <row r="1073" spans="2:27" ht="15.75" customHeight="1" x14ac:dyDescent="0.2">
      <c r="B1073" s="68" t="s">
        <v>8180</v>
      </c>
      <c r="C1073" s="68">
        <v>651883474</v>
      </c>
      <c r="D1073" s="68">
        <v>0</v>
      </c>
      <c r="E1073" s="68" t="s">
        <v>7306</v>
      </c>
      <c r="F1073" s="68" t="s">
        <v>7307</v>
      </c>
      <c r="G1073" s="68" t="s">
        <v>5837</v>
      </c>
      <c r="H1073" s="68" t="s">
        <v>8181</v>
      </c>
      <c r="I1073" s="68" t="s">
        <v>8182</v>
      </c>
      <c r="J1073" s="68" t="s">
        <v>8183</v>
      </c>
      <c r="K1073" s="68" t="s">
        <v>8184</v>
      </c>
      <c r="L1073" s="68" t="s">
        <v>5838</v>
      </c>
      <c r="M1073" s="68" t="s">
        <v>544</v>
      </c>
      <c r="N1073" s="68" t="s">
        <v>704</v>
      </c>
      <c r="O1073" s="68" t="s">
        <v>5881</v>
      </c>
      <c r="P1073" s="68" t="s">
        <v>5882</v>
      </c>
      <c r="Q1073" s="68">
        <v>0</v>
      </c>
      <c r="R1073" s="68">
        <v>93401</v>
      </c>
      <c r="S1073" s="68" t="s">
        <v>8185</v>
      </c>
      <c r="T1073" s="188">
        <v>43802</v>
      </c>
      <c r="U1073" s="175">
        <v>7692</v>
      </c>
      <c r="V1073" s="186">
        <v>12355333</v>
      </c>
      <c r="W1073" s="186">
        <v>78332812</v>
      </c>
      <c r="X1073" s="187">
        <v>44469</v>
      </c>
      <c r="Y1073" s="80" t="s">
        <v>6489</v>
      </c>
      <c r="Z1073" s="80" t="s">
        <v>6490</v>
      </c>
      <c r="AA1073" s="175" t="s">
        <v>6566</v>
      </c>
    </row>
    <row r="1074" spans="2:27" ht="15.75" customHeight="1" x14ac:dyDescent="0.2">
      <c r="B1074" s="68" t="s">
        <v>8180</v>
      </c>
      <c r="C1074" s="68">
        <v>651883474</v>
      </c>
      <c r="D1074" s="68">
        <v>0</v>
      </c>
      <c r="E1074" s="68" t="s">
        <v>7306</v>
      </c>
      <c r="F1074" s="68" t="s">
        <v>7307</v>
      </c>
      <c r="G1074" s="68" t="s">
        <v>5837</v>
      </c>
      <c r="H1074" s="68" t="s">
        <v>8181</v>
      </c>
      <c r="I1074" s="68" t="s">
        <v>8182</v>
      </c>
      <c r="J1074" s="68" t="s">
        <v>8183</v>
      </c>
      <c r="K1074" s="68" t="s">
        <v>8184</v>
      </c>
      <c r="L1074" s="68" t="s">
        <v>5838</v>
      </c>
      <c r="M1074" s="68" t="s">
        <v>544</v>
      </c>
      <c r="N1074" s="68" t="s">
        <v>704</v>
      </c>
      <c r="O1074" s="68" t="s">
        <v>5881</v>
      </c>
      <c r="P1074" s="68" t="s">
        <v>5882</v>
      </c>
      <c r="Q1074" s="68">
        <v>0</v>
      </c>
      <c r="R1074" s="68">
        <v>93401</v>
      </c>
      <c r="S1074" s="68" t="s">
        <v>8185</v>
      </c>
      <c r="T1074" s="188">
        <v>43802</v>
      </c>
      <c r="U1074" s="175">
        <v>7692</v>
      </c>
      <c r="V1074" s="186">
        <v>13393181</v>
      </c>
      <c r="W1074" s="186">
        <v>79222396</v>
      </c>
      <c r="X1074" s="187">
        <v>44469</v>
      </c>
      <c r="Y1074" s="80" t="s">
        <v>6489</v>
      </c>
      <c r="Z1074" s="80" t="s">
        <v>6490</v>
      </c>
      <c r="AA1074" s="175" t="s">
        <v>6548</v>
      </c>
    </row>
    <row r="1075" spans="2:27" ht="15.75" customHeight="1" x14ac:dyDescent="0.2">
      <c r="B1075" s="68" t="s">
        <v>8180</v>
      </c>
      <c r="C1075" s="68">
        <v>651883474</v>
      </c>
      <c r="D1075" s="68">
        <v>0</v>
      </c>
      <c r="E1075" s="68" t="s">
        <v>7306</v>
      </c>
      <c r="F1075" s="68" t="s">
        <v>7307</v>
      </c>
      <c r="G1075" s="68" t="s">
        <v>5837</v>
      </c>
      <c r="H1075" s="68" t="s">
        <v>8181</v>
      </c>
      <c r="I1075" s="68" t="s">
        <v>8182</v>
      </c>
      <c r="J1075" s="68" t="s">
        <v>8183</v>
      </c>
      <c r="K1075" s="68" t="s">
        <v>8184</v>
      </c>
      <c r="L1075" s="68" t="s">
        <v>5838</v>
      </c>
      <c r="M1075" s="68" t="s">
        <v>544</v>
      </c>
      <c r="N1075" s="68" t="s">
        <v>704</v>
      </c>
      <c r="O1075" s="68" t="s">
        <v>5881</v>
      </c>
      <c r="P1075" s="68" t="s">
        <v>5882</v>
      </c>
      <c r="Q1075" s="68">
        <v>0</v>
      </c>
      <c r="R1075" s="68">
        <v>93401</v>
      </c>
      <c r="S1075" s="68" t="s">
        <v>8185</v>
      </c>
      <c r="T1075" s="188">
        <v>43802</v>
      </c>
      <c r="U1075" s="175">
        <v>7692</v>
      </c>
      <c r="V1075" s="186">
        <v>21621833</v>
      </c>
      <c r="W1075" s="186">
        <v>131856116</v>
      </c>
      <c r="X1075" s="187">
        <v>44469</v>
      </c>
      <c r="Y1075" s="80" t="s">
        <v>6489</v>
      </c>
      <c r="Z1075" s="80" t="s">
        <v>6490</v>
      </c>
      <c r="AA1075" s="175" t="s">
        <v>6529</v>
      </c>
    </row>
    <row r="1076" spans="2:27" ht="15.75" customHeight="1" x14ac:dyDescent="0.2">
      <c r="B1076" s="68" t="s">
        <v>8180</v>
      </c>
      <c r="C1076" s="68">
        <v>651883474</v>
      </c>
      <c r="D1076" s="68">
        <v>0</v>
      </c>
      <c r="E1076" s="68" t="s">
        <v>7306</v>
      </c>
      <c r="F1076" s="68" t="s">
        <v>7307</v>
      </c>
      <c r="G1076" s="68" t="s">
        <v>5837</v>
      </c>
      <c r="H1076" s="68" t="s">
        <v>8181</v>
      </c>
      <c r="I1076" s="68" t="s">
        <v>8182</v>
      </c>
      <c r="J1076" s="68" t="s">
        <v>8183</v>
      </c>
      <c r="K1076" s="68" t="s">
        <v>8184</v>
      </c>
      <c r="L1076" s="68" t="s">
        <v>5838</v>
      </c>
      <c r="M1076" s="68" t="s">
        <v>544</v>
      </c>
      <c r="N1076" s="68" t="s">
        <v>704</v>
      </c>
      <c r="O1076" s="68" t="s">
        <v>5881</v>
      </c>
      <c r="P1076" s="68" t="s">
        <v>5882</v>
      </c>
      <c r="Q1076" s="68">
        <v>0</v>
      </c>
      <c r="R1076" s="68">
        <v>93401</v>
      </c>
      <c r="S1076" s="68" t="s">
        <v>8185</v>
      </c>
      <c r="T1076" s="188">
        <v>43802</v>
      </c>
      <c r="U1076" s="175">
        <v>7692</v>
      </c>
      <c r="V1076" s="186">
        <v>2965280</v>
      </c>
      <c r="W1076" s="186">
        <v>42329372</v>
      </c>
      <c r="X1076" s="187">
        <v>44469</v>
      </c>
      <c r="Y1076" s="80" t="s">
        <v>6489</v>
      </c>
      <c r="Z1076" s="80" t="s">
        <v>6490</v>
      </c>
      <c r="AA1076" s="175" t="s">
        <v>6530</v>
      </c>
    </row>
    <row r="1077" spans="2:27" ht="15.75" customHeight="1" x14ac:dyDescent="0.2">
      <c r="B1077" s="68" t="s">
        <v>8180</v>
      </c>
      <c r="C1077" s="68">
        <v>651883474</v>
      </c>
      <c r="D1077" s="68">
        <v>0</v>
      </c>
      <c r="E1077" s="68" t="s">
        <v>7306</v>
      </c>
      <c r="F1077" s="68" t="s">
        <v>7307</v>
      </c>
      <c r="G1077" s="68" t="s">
        <v>5837</v>
      </c>
      <c r="H1077" s="68" t="s">
        <v>8181</v>
      </c>
      <c r="I1077" s="68" t="s">
        <v>8182</v>
      </c>
      <c r="J1077" s="68" t="s">
        <v>8183</v>
      </c>
      <c r="K1077" s="68" t="s">
        <v>8184</v>
      </c>
      <c r="L1077" s="68" t="s">
        <v>5838</v>
      </c>
      <c r="M1077" s="68" t="s">
        <v>544</v>
      </c>
      <c r="N1077" s="68" t="s">
        <v>704</v>
      </c>
      <c r="O1077" s="68" t="s">
        <v>5881</v>
      </c>
      <c r="P1077" s="68" t="s">
        <v>5882</v>
      </c>
      <c r="Q1077" s="68">
        <v>0</v>
      </c>
      <c r="R1077" s="68">
        <v>93401</v>
      </c>
      <c r="S1077" s="68" t="s">
        <v>8185</v>
      </c>
      <c r="T1077" s="188">
        <v>43802</v>
      </c>
      <c r="U1077" s="175">
        <v>7692</v>
      </c>
      <c r="V1077" s="186">
        <v>18582421</v>
      </c>
      <c r="W1077" s="186">
        <v>77591492</v>
      </c>
      <c r="X1077" s="187">
        <v>44469</v>
      </c>
      <c r="Y1077" s="80" t="s">
        <v>6489</v>
      </c>
      <c r="Z1077" s="80" t="s">
        <v>6490</v>
      </c>
      <c r="AA1077" s="175" t="s">
        <v>7480</v>
      </c>
    </row>
    <row r="1078" spans="2:27" ht="15.75" customHeight="1" x14ac:dyDescent="0.2">
      <c r="B1078" s="68" t="s">
        <v>8180</v>
      </c>
      <c r="C1078" s="68">
        <v>651883474</v>
      </c>
      <c r="D1078" s="68">
        <v>0</v>
      </c>
      <c r="E1078" s="68" t="s">
        <v>7306</v>
      </c>
      <c r="F1078" s="68" t="s">
        <v>7307</v>
      </c>
      <c r="G1078" s="68" t="s">
        <v>5837</v>
      </c>
      <c r="H1078" s="68" t="s">
        <v>8181</v>
      </c>
      <c r="I1078" s="68" t="s">
        <v>8182</v>
      </c>
      <c r="J1078" s="68" t="s">
        <v>8183</v>
      </c>
      <c r="K1078" s="68" t="s">
        <v>8184</v>
      </c>
      <c r="L1078" s="68" t="s">
        <v>5838</v>
      </c>
      <c r="M1078" s="68" t="s">
        <v>544</v>
      </c>
      <c r="N1078" s="68" t="s">
        <v>704</v>
      </c>
      <c r="O1078" s="68" t="s">
        <v>5881</v>
      </c>
      <c r="P1078" s="68" t="s">
        <v>5882</v>
      </c>
      <c r="Q1078" s="68">
        <v>0</v>
      </c>
      <c r="R1078" s="68">
        <v>93401</v>
      </c>
      <c r="S1078" s="68" t="s">
        <v>8185</v>
      </c>
      <c r="T1078" s="188">
        <v>43802</v>
      </c>
      <c r="U1078" s="175">
        <v>7692</v>
      </c>
      <c r="V1078" s="186">
        <v>9239812</v>
      </c>
      <c r="W1078" s="186">
        <v>66706941</v>
      </c>
      <c r="X1078" s="187">
        <v>44469</v>
      </c>
      <c r="Y1078" s="80" t="s">
        <v>6489</v>
      </c>
      <c r="Z1078" s="80" t="s">
        <v>6490</v>
      </c>
      <c r="AA1078" s="175" t="s">
        <v>6491</v>
      </c>
    </row>
    <row r="1079" spans="2:27" ht="15.75" customHeight="1" x14ac:dyDescent="0.2">
      <c r="B1079" s="68" t="s">
        <v>8180</v>
      </c>
      <c r="C1079" s="68">
        <v>651883474</v>
      </c>
      <c r="D1079" s="68">
        <v>0</v>
      </c>
      <c r="E1079" s="68" t="s">
        <v>7306</v>
      </c>
      <c r="F1079" s="68" t="s">
        <v>7307</v>
      </c>
      <c r="G1079" s="68" t="s">
        <v>5837</v>
      </c>
      <c r="H1079" s="68" t="s">
        <v>8181</v>
      </c>
      <c r="I1079" s="68" t="s">
        <v>8182</v>
      </c>
      <c r="J1079" s="68" t="s">
        <v>8183</v>
      </c>
      <c r="K1079" s="68" t="s">
        <v>8184</v>
      </c>
      <c r="L1079" s="68" t="s">
        <v>5838</v>
      </c>
      <c r="M1079" s="68" t="s">
        <v>544</v>
      </c>
      <c r="N1079" s="68" t="s">
        <v>704</v>
      </c>
      <c r="O1079" s="68" t="s">
        <v>5881</v>
      </c>
      <c r="P1079" s="68" t="s">
        <v>5882</v>
      </c>
      <c r="Q1079" s="68">
        <v>0</v>
      </c>
      <c r="R1079" s="68">
        <v>93401</v>
      </c>
      <c r="S1079" s="68" t="s">
        <v>8185</v>
      </c>
      <c r="T1079" s="188">
        <v>43802</v>
      </c>
      <c r="U1079" s="175">
        <v>7692</v>
      </c>
      <c r="V1079" s="186">
        <v>5117589</v>
      </c>
      <c r="W1079" s="186">
        <v>42978287</v>
      </c>
      <c r="X1079" s="187">
        <v>44469</v>
      </c>
      <c r="Y1079" s="80" t="s">
        <v>6489</v>
      </c>
      <c r="Z1079" s="80" t="s">
        <v>6490</v>
      </c>
      <c r="AA1079" s="175" t="s">
        <v>6531</v>
      </c>
    </row>
    <row r="1080" spans="2:27" ht="15.75" customHeight="1" x14ac:dyDescent="0.2">
      <c r="B1080" s="68" t="s">
        <v>8180</v>
      </c>
      <c r="C1080" s="68">
        <v>651883474</v>
      </c>
      <c r="D1080" s="68">
        <v>0</v>
      </c>
      <c r="E1080" s="68" t="s">
        <v>7306</v>
      </c>
      <c r="F1080" s="68" t="s">
        <v>7307</v>
      </c>
      <c r="G1080" s="68" t="s">
        <v>5837</v>
      </c>
      <c r="H1080" s="68" t="s">
        <v>8181</v>
      </c>
      <c r="I1080" s="68" t="s">
        <v>8182</v>
      </c>
      <c r="J1080" s="68" t="s">
        <v>8183</v>
      </c>
      <c r="K1080" s="68" t="s">
        <v>8184</v>
      </c>
      <c r="L1080" s="68" t="s">
        <v>5838</v>
      </c>
      <c r="M1080" s="68" t="s">
        <v>544</v>
      </c>
      <c r="N1080" s="68" t="s">
        <v>704</v>
      </c>
      <c r="O1080" s="68" t="s">
        <v>5881</v>
      </c>
      <c r="P1080" s="68" t="s">
        <v>5882</v>
      </c>
      <c r="Q1080" s="68">
        <v>0</v>
      </c>
      <c r="R1080" s="68">
        <v>93401</v>
      </c>
      <c r="S1080" s="68" t="s">
        <v>8185</v>
      </c>
      <c r="T1080" s="188">
        <v>43802</v>
      </c>
      <c r="U1080" s="175">
        <v>7692</v>
      </c>
      <c r="V1080" s="186">
        <v>9217079</v>
      </c>
      <c r="W1080" s="186">
        <v>66669380</v>
      </c>
      <c r="X1080" s="187">
        <v>44469</v>
      </c>
      <c r="Y1080" s="80" t="s">
        <v>6489</v>
      </c>
      <c r="Z1080" s="80" t="s">
        <v>6490</v>
      </c>
      <c r="AA1080" s="175" t="s">
        <v>6534</v>
      </c>
    </row>
    <row r="1081" spans="2:27" ht="15.75" customHeight="1" x14ac:dyDescent="0.2">
      <c r="B1081" s="68" t="s">
        <v>8180</v>
      </c>
      <c r="C1081" s="68">
        <v>651883474</v>
      </c>
      <c r="D1081" s="68">
        <v>0</v>
      </c>
      <c r="E1081" s="68" t="s">
        <v>7306</v>
      </c>
      <c r="F1081" s="68" t="s">
        <v>7307</v>
      </c>
      <c r="G1081" s="68" t="s">
        <v>5837</v>
      </c>
      <c r="H1081" s="68" t="s">
        <v>8181</v>
      </c>
      <c r="I1081" s="68" t="s">
        <v>8182</v>
      </c>
      <c r="J1081" s="68" t="s">
        <v>8183</v>
      </c>
      <c r="K1081" s="68" t="s">
        <v>8184</v>
      </c>
      <c r="L1081" s="68" t="s">
        <v>5838</v>
      </c>
      <c r="M1081" s="68" t="s">
        <v>544</v>
      </c>
      <c r="N1081" s="68" t="s">
        <v>704</v>
      </c>
      <c r="O1081" s="68" t="s">
        <v>5881</v>
      </c>
      <c r="P1081" s="68" t="s">
        <v>5882</v>
      </c>
      <c r="Q1081" s="68">
        <v>0</v>
      </c>
      <c r="R1081" s="68">
        <v>93401</v>
      </c>
      <c r="S1081" s="68" t="s">
        <v>8185</v>
      </c>
      <c r="T1081" s="188">
        <v>43802</v>
      </c>
      <c r="U1081" s="175">
        <v>7692</v>
      </c>
      <c r="V1081" s="186">
        <v>9155302</v>
      </c>
      <c r="W1081" s="186">
        <v>58593938</v>
      </c>
      <c r="X1081" s="187">
        <v>44469</v>
      </c>
      <c r="Y1081" s="80" t="s">
        <v>6489</v>
      </c>
      <c r="Z1081" s="80" t="s">
        <v>6490</v>
      </c>
      <c r="AA1081" s="175" t="s">
        <v>6535</v>
      </c>
    </row>
    <row r="1082" spans="2:27" ht="15.75" customHeight="1" x14ac:dyDescent="0.2">
      <c r="B1082" s="68" t="s">
        <v>8180</v>
      </c>
      <c r="C1082" s="68">
        <v>651883474</v>
      </c>
      <c r="D1082" s="68">
        <v>0</v>
      </c>
      <c r="E1082" s="68" t="s">
        <v>7306</v>
      </c>
      <c r="F1082" s="68" t="s">
        <v>7307</v>
      </c>
      <c r="G1082" s="68" t="s">
        <v>5837</v>
      </c>
      <c r="H1082" s="68" t="s">
        <v>8181</v>
      </c>
      <c r="I1082" s="68" t="s">
        <v>8182</v>
      </c>
      <c r="J1082" s="68" t="s">
        <v>8183</v>
      </c>
      <c r="K1082" s="68" t="s">
        <v>8184</v>
      </c>
      <c r="L1082" s="68" t="s">
        <v>5838</v>
      </c>
      <c r="M1082" s="68" t="s">
        <v>544</v>
      </c>
      <c r="N1082" s="68" t="s">
        <v>704</v>
      </c>
      <c r="O1082" s="68" t="s">
        <v>5881</v>
      </c>
      <c r="P1082" s="68" t="s">
        <v>5882</v>
      </c>
      <c r="Q1082" s="68">
        <v>0</v>
      </c>
      <c r="R1082" s="68">
        <v>93401</v>
      </c>
      <c r="S1082" s="68" t="s">
        <v>8185</v>
      </c>
      <c r="T1082" s="188">
        <v>43802</v>
      </c>
      <c r="U1082" s="175">
        <v>7692</v>
      </c>
      <c r="V1082" s="186">
        <v>11614013</v>
      </c>
      <c r="W1082" s="186">
        <v>77591492</v>
      </c>
      <c r="X1082" s="187">
        <v>44469</v>
      </c>
      <c r="Y1082" s="80" t="s">
        <v>6489</v>
      </c>
      <c r="Z1082" s="80" t="s">
        <v>6490</v>
      </c>
      <c r="AA1082" s="175" t="s">
        <v>6622</v>
      </c>
    </row>
    <row r="1083" spans="2:27" ht="15.75" customHeight="1" x14ac:dyDescent="0.2">
      <c r="B1083" s="68" t="s">
        <v>8180</v>
      </c>
      <c r="C1083" s="68">
        <v>651883474</v>
      </c>
      <c r="D1083" s="68">
        <v>0</v>
      </c>
      <c r="E1083" s="68" t="s">
        <v>7306</v>
      </c>
      <c r="F1083" s="68" t="s">
        <v>7307</v>
      </c>
      <c r="G1083" s="68" t="s">
        <v>5837</v>
      </c>
      <c r="H1083" s="68" t="s">
        <v>8181</v>
      </c>
      <c r="I1083" s="68" t="s">
        <v>8182</v>
      </c>
      <c r="J1083" s="68" t="s">
        <v>8183</v>
      </c>
      <c r="K1083" s="68" t="s">
        <v>8184</v>
      </c>
      <c r="L1083" s="68" t="s">
        <v>5838</v>
      </c>
      <c r="M1083" s="68" t="s">
        <v>544</v>
      </c>
      <c r="N1083" s="68" t="s">
        <v>704</v>
      </c>
      <c r="O1083" s="68" t="s">
        <v>5881</v>
      </c>
      <c r="P1083" s="68" t="s">
        <v>5882</v>
      </c>
      <c r="Q1083" s="68">
        <v>0</v>
      </c>
      <c r="R1083" s="68">
        <v>93401</v>
      </c>
      <c r="S1083" s="68" t="s">
        <v>8185</v>
      </c>
      <c r="T1083" s="188">
        <v>43802</v>
      </c>
      <c r="U1083" s="175">
        <v>7692</v>
      </c>
      <c r="V1083" s="186">
        <v>18137629</v>
      </c>
      <c r="W1083" s="186">
        <v>84856428</v>
      </c>
      <c r="X1083" s="187">
        <v>44469</v>
      </c>
      <c r="Y1083" s="80" t="s">
        <v>6489</v>
      </c>
      <c r="Z1083" s="80" t="s">
        <v>6490</v>
      </c>
      <c r="AA1083" s="175" t="s">
        <v>6575</v>
      </c>
    </row>
    <row r="1084" spans="2:27" ht="15.75" customHeight="1" x14ac:dyDescent="0.2">
      <c r="B1084" s="68" t="s">
        <v>8180</v>
      </c>
      <c r="C1084" s="68">
        <v>651883474</v>
      </c>
      <c r="D1084" s="68">
        <v>0</v>
      </c>
      <c r="E1084" s="68" t="s">
        <v>7306</v>
      </c>
      <c r="F1084" s="68" t="s">
        <v>7307</v>
      </c>
      <c r="G1084" s="68" t="s">
        <v>5837</v>
      </c>
      <c r="H1084" s="68" t="s">
        <v>8181</v>
      </c>
      <c r="I1084" s="68" t="s">
        <v>8182</v>
      </c>
      <c r="J1084" s="68" t="s">
        <v>8183</v>
      </c>
      <c r="K1084" s="68" t="s">
        <v>8184</v>
      </c>
      <c r="L1084" s="68" t="s">
        <v>5838</v>
      </c>
      <c r="M1084" s="68" t="s">
        <v>544</v>
      </c>
      <c r="N1084" s="68" t="s">
        <v>704</v>
      </c>
      <c r="O1084" s="68" t="s">
        <v>5881</v>
      </c>
      <c r="P1084" s="68" t="s">
        <v>5882</v>
      </c>
      <c r="Q1084" s="68">
        <v>0</v>
      </c>
      <c r="R1084" s="68">
        <v>93401</v>
      </c>
      <c r="S1084" s="68" t="s">
        <v>8185</v>
      </c>
      <c r="T1084" s="188">
        <v>43802</v>
      </c>
      <c r="U1084" s="175">
        <v>7692</v>
      </c>
      <c r="V1084" s="186">
        <v>23178605</v>
      </c>
      <c r="W1084" s="186">
        <v>88711292</v>
      </c>
      <c r="X1084" s="187">
        <v>44469</v>
      </c>
      <c r="Y1084" s="80" t="s">
        <v>6489</v>
      </c>
      <c r="Z1084" s="80" t="s">
        <v>6490</v>
      </c>
      <c r="AA1084" s="175" t="s">
        <v>5595</v>
      </c>
    </row>
    <row r="1085" spans="2:27" ht="15.75" customHeight="1" x14ac:dyDescent="0.2">
      <c r="B1085" s="68" t="s">
        <v>8180</v>
      </c>
      <c r="C1085" s="68">
        <v>651883474</v>
      </c>
      <c r="D1085" s="68">
        <v>0</v>
      </c>
      <c r="E1085" s="68" t="s">
        <v>7306</v>
      </c>
      <c r="F1085" s="68" t="s">
        <v>7307</v>
      </c>
      <c r="G1085" s="68" t="s">
        <v>5837</v>
      </c>
      <c r="H1085" s="68" t="s">
        <v>8181</v>
      </c>
      <c r="I1085" s="68" t="s">
        <v>8182</v>
      </c>
      <c r="J1085" s="68" t="s">
        <v>8183</v>
      </c>
      <c r="K1085" s="68" t="s">
        <v>8184</v>
      </c>
      <c r="L1085" s="68" t="s">
        <v>5838</v>
      </c>
      <c r="M1085" s="68" t="s">
        <v>544</v>
      </c>
      <c r="N1085" s="68" t="s">
        <v>704</v>
      </c>
      <c r="O1085" s="68" t="s">
        <v>5881</v>
      </c>
      <c r="P1085" s="68" t="s">
        <v>5882</v>
      </c>
      <c r="Q1085" s="68">
        <v>0</v>
      </c>
      <c r="R1085" s="68">
        <v>93401</v>
      </c>
      <c r="S1085" s="68" t="s">
        <v>8185</v>
      </c>
      <c r="T1085" s="188">
        <v>43802</v>
      </c>
      <c r="U1085" s="175">
        <v>7692</v>
      </c>
      <c r="V1085" s="186">
        <v>8796997</v>
      </c>
      <c r="W1085" s="186">
        <v>73143572</v>
      </c>
      <c r="X1085" s="187">
        <v>44469</v>
      </c>
      <c r="Y1085" s="80" t="s">
        <v>6489</v>
      </c>
      <c r="Z1085" s="80" t="s">
        <v>6490</v>
      </c>
      <c r="AA1085" s="175" t="s">
        <v>6544</v>
      </c>
    </row>
    <row r="1086" spans="2:27" ht="15.75" customHeight="1" x14ac:dyDescent="0.2">
      <c r="B1086" s="68" t="s">
        <v>8180</v>
      </c>
      <c r="C1086" s="68">
        <v>651883474</v>
      </c>
      <c r="D1086" s="68">
        <v>0</v>
      </c>
      <c r="E1086" s="68" t="s">
        <v>7306</v>
      </c>
      <c r="F1086" s="68" t="s">
        <v>7307</v>
      </c>
      <c r="G1086" s="68" t="s">
        <v>5837</v>
      </c>
      <c r="H1086" s="68" t="s">
        <v>8181</v>
      </c>
      <c r="I1086" s="68" t="s">
        <v>8182</v>
      </c>
      <c r="J1086" s="68" t="s">
        <v>8183</v>
      </c>
      <c r="K1086" s="68" t="s">
        <v>8184</v>
      </c>
      <c r="L1086" s="68" t="s">
        <v>5838</v>
      </c>
      <c r="M1086" s="68" t="s">
        <v>544</v>
      </c>
      <c r="N1086" s="68" t="s">
        <v>704</v>
      </c>
      <c r="O1086" s="68" t="s">
        <v>5881</v>
      </c>
      <c r="P1086" s="68" t="s">
        <v>5882</v>
      </c>
      <c r="Q1086" s="68">
        <v>0</v>
      </c>
      <c r="R1086" s="68">
        <v>93401</v>
      </c>
      <c r="S1086" s="68" t="s">
        <v>8185</v>
      </c>
      <c r="T1086" s="188">
        <v>43802</v>
      </c>
      <c r="U1086" s="175">
        <v>7692</v>
      </c>
      <c r="V1086" s="186">
        <v>11577936</v>
      </c>
      <c r="W1086" s="186">
        <v>61220548</v>
      </c>
      <c r="X1086" s="187">
        <v>44469</v>
      </c>
      <c r="Y1086" s="80" t="s">
        <v>6489</v>
      </c>
      <c r="Z1086" s="80" t="s">
        <v>6490</v>
      </c>
      <c r="AA1086" s="175" t="s">
        <v>6545</v>
      </c>
    </row>
    <row r="1087" spans="2:27" ht="15.75" customHeight="1" x14ac:dyDescent="0.2">
      <c r="B1087" s="68" t="s">
        <v>5841</v>
      </c>
      <c r="C1087" s="68">
        <v>732489002</v>
      </c>
      <c r="D1087" s="68">
        <v>0</v>
      </c>
      <c r="E1087" s="68" t="s">
        <v>8808</v>
      </c>
      <c r="F1087" s="68" t="s">
        <v>8809</v>
      </c>
      <c r="G1087" s="68" t="s">
        <v>5842</v>
      </c>
      <c r="H1087" s="68" t="s">
        <v>8810</v>
      </c>
      <c r="I1087" s="68" t="s">
        <v>4113</v>
      </c>
      <c r="J1087" s="68" t="s">
        <v>8811</v>
      </c>
      <c r="K1087" s="68" t="s">
        <v>5847</v>
      </c>
      <c r="L1087" s="68" t="s">
        <v>5843</v>
      </c>
      <c r="M1087" s="68" t="s">
        <v>5345</v>
      </c>
      <c r="N1087" s="68" t="s">
        <v>879</v>
      </c>
      <c r="O1087" s="68" t="s">
        <v>8812</v>
      </c>
      <c r="P1087" s="68" t="s">
        <v>8813</v>
      </c>
      <c r="Q1087" s="68">
        <v>0</v>
      </c>
      <c r="R1087" s="68">
        <v>93401</v>
      </c>
      <c r="S1087" s="68" t="s">
        <v>8062</v>
      </c>
      <c r="T1087" s="188">
        <v>43812</v>
      </c>
      <c r="U1087" s="175">
        <v>7694</v>
      </c>
      <c r="V1087" s="186">
        <v>25847357</v>
      </c>
      <c r="W1087" s="186">
        <v>115794183</v>
      </c>
      <c r="X1087" s="187">
        <v>44469</v>
      </c>
      <c r="Y1087" s="80" t="s">
        <v>6489</v>
      </c>
      <c r="Z1087" s="80" t="s">
        <v>6490</v>
      </c>
      <c r="AA1087" s="175" t="s">
        <v>6522</v>
      </c>
    </row>
    <row r="1088" spans="2:27" ht="15.75" customHeight="1" x14ac:dyDescent="0.2">
      <c r="B1088" s="68" t="s">
        <v>5841</v>
      </c>
      <c r="C1088" s="68">
        <v>732489002</v>
      </c>
      <c r="D1088" s="68">
        <v>0</v>
      </c>
      <c r="E1088" s="68" t="s">
        <v>8808</v>
      </c>
      <c r="F1088" s="68" t="s">
        <v>8809</v>
      </c>
      <c r="G1088" s="68" t="s">
        <v>5842</v>
      </c>
      <c r="H1088" s="68" t="s">
        <v>8810</v>
      </c>
      <c r="I1088" s="68" t="s">
        <v>4113</v>
      </c>
      <c r="J1088" s="68" t="s">
        <v>8811</v>
      </c>
      <c r="K1088" s="68" t="s">
        <v>5847</v>
      </c>
      <c r="L1088" s="68" t="s">
        <v>5843</v>
      </c>
      <c r="M1088" s="68" t="s">
        <v>5345</v>
      </c>
      <c r="N1088" s="68" t="s">
        <v>879</v>
      </c>
      <c r="O1088" s="68" t="s">
        <v>8812</v>
      </c>
      <c r="P1088" s="68" t="s">
        <v>8813</v>
      </c>
      <c r="Q1088" s="68">
        <v>0</v>
      </c>
      <c r="R1088" s="68">
        <v>93401</v>
      </c>
      <c r="S1088" s="68" t="s">
        <v>8062</v>
      </c>
      <c r="T1088" s="188">
        <v>43812</v>
      </c>
      <c r="U1088" s="175">
        <v>7694</v>
      </c>
      <c r="V1088" s="186">
        <v>14727558</v>
      </c>
      <c r="W1088" s="186">
        <v>84955274</v>
      </c>
      <c r="X1088" s="187">
        <v>44469</v>
      </c>
      <c r="Y1088" s="80" t="s">
        <v>6489</v>
      </c>
      <c r="Z1088" s="80" t="s">
        <v>6490</v>
      </c>
      <c r="AA1088" s="175" t="s">
        <v>6599</v>
      </c>
    </row>
    <row r="1089" spans="2:27" ht="15.75" customHeight="1" x14ac:dyDescent="0.2">
      <c r="B1089" s="68" t="s">
        <v>5841</v>
      </c>
      <c r="C1089" s="68">
        <v>732489002</v>
      </c>
      <c r="D1089" s="68">
        <v>0</v>
      </c>
      <c r="E1089" s="68" t="s">
        <v>8808</v>
      </c>
      <c r="F1089" s="68" t="s">
        <v>8809</v>
      </c>
      <c r="G1089" s="68" t="s">
        <v>5842</v>
      </c>
      <c r="H1089" s="68" t="s">
        <v>8810</v>
      </c>
      <c r="I1089" s="68" t="s">
        <v>4113</v>
      </c>
      <c r="J1089" s="68" t="s">
        <v>8811</v>
      </c>
      <c r="K1089" s="68" t="s">
        <v>5847</v>
      </c>
      <c r="L1089" s="68" t="s">
        <v>5843</v>
      </c>
      <c r="M1089" s="68" t="s">
        <v>5345</v>
      </c>
      <c r="N1089" s="68" t="s">
        <v>879</v>
      </c>
      <c r="O1089" s="68" t="s">
        <v>8812</v>
      </c>
      <c r="P1089" s="68" t="s">
        <v>8813</v>
      </c>
      <c r="Q1089" s="68">
        <v>0</v>
      </c>
      <c r="R1089" s="68">
        <v>93401</v>
      </c>
      <c r="S1089" s="68" t="s">
        <v>8062</v>
      </c>
      <c r="T1089" s="188">
        <v>43812</v>
      </c>
      <c r="U1089" s="175">
        <v>7694</v>
      </c>
      <c r="V1089" s="186">
        <v>19422584</v>
      </c>
      <c r="W1089" s="186">
        <v>75614640</v>
      </c>
      <c r="X1089" s="187">
        <v>44469</v>
      </c>
      <c r="Y1089" s="80" t="s">
        <v>6489</v>
      </c>
      <c r="Z1089" s="80" t="s">
        <v>6490</v>
      </c>
      <c r="AA1089" s="175" t="s">
        <v>6508</v>
      </c>
    </row>
    <row r="1090" spans="2:27" ht="15.75" customHeight="1" x14ac:dyDescent="0.2">
      <c r="B1090" s="68" t="s">
        <v>5852</v>
      </c>
      <c r="C1090" s="68">
        <v>651902215</v>
      </c>
      <c r="D1090" s="68">
        <v>0</v>
      </c>
      <c r="E1090" s="68" t="s">
        <v>7366</v>
      </c>
      <c r="F1090" s="68" t="s">
        <v>7367</v>
      </c>
      <c r="G1090" s="68" t="s">
        <v>5853</v>
      </c>
      <c r="H1090" s="68" t="s">
        <v>6818</v>
      </c>
      <c r="I1090" s="68" t="s">
        <v>1214</v>
      </c>
      <c r="J1090" s="68" t="s">
        <v>6819</v>
      </c>
      <c r="K1090" s="68" t="s">
        <v>5854</v>
      </c>
      <c r="L1090" s="68" t="s">
        <v>5857</v>
      </c>
      <c r="M1090" s="68" t="s">
        <v>5342</v>
      </c>
      <c r="N1090" s="68" t="s">
        <v>2636</v>
      </c>
      <c r="O1090" s="68" t="s">
        <v>5856</v>
      </c>
      <c r="P1090" s="68" t="s">
        <v>5855</v>
      </c>
      <c r="Q1090" s="68">
        <v>0</v>
      </c>
      <c r="R1090" s="68">
        <v>93401</v>
      </c>
      <c r="S1090" s="68" t="s">
        <v>7221</v>
      </c>
      <c r="T1090" s="188">
        <v>43858</v>
      </c>
      <c r="U1090" s="175">
        <v>7696</v>
      </c>
      <c r="V1090" s="186">
        <v>15690780</v>
      </c>
      <c r="W1090" s="186">
        <v>72397316</v>
      </c>
      <c r="X1090" s="187">
        <v>44469</v>
      </c>
      <c r="Y1090" s="80" t="s">
        <v>6489</v>
      </c>
      <c r="Z1090" s="80" t="s">
        <v>6490</v>
      </c>
      <c r="AA1090" s="175" t="s">
        <v>7477</v>
      </c>
    </row>
    <row r="1091" spans="2:27" ht="15.75" customHeight="1" x14ac:dyDescent="0.2">
      <c r="B1091" s="68" t="s">
        <v>5852</v>
      </c>
      <c r="C1091" s="68">
        <v>651902215</v>
      </c>
      <c r="D1091" s="68">
        <v>0</v>
      </c>
      <c r="E1091" s="68" t="s">
        <v>7366</v>
      </c>
      <c r="F1091" s="68" t="s">
        <v>7367</v>
      </c>
      <c r="G1091" s="68" t="s">
        <v>5853</v>
      </c>
      <c r="H1091" s="68" t="s">
        <v>6818</v>
      </c>
      <c r="I1091" s="68" t="s">
        <v>1214</v>
      </c>
      <c r="J1091" s="68" t="s">
        <v>6819</v>
      </c>
      <c r="K1091" s="68" t="s">
        <v>5854</v>
      </c>
      <c r="L1091" s="68" t="s">
        <v>5857</v>
      </c>
      <c r="M1091" s="68" t="s">
        <v>5342</v>
      </c>
      <c r="N1091" s="68" t="s">
        <v>2636</v>
      </c>
      <c r="O1091" s="68" t="s">
        <v>5856</v>
      </c>
      <c r="P1091" s="68" t="s">
        <v>5855</v>
      </c>
      <c r="Q1091" s="68">
        <v>0</v>
      </c>
      <c r="R1091" s="68">
        <v>93401</v>
      </c>
      <c r="S1091" s="68" t="s">
        <v>7221</v>
      </c>
      <c r="T1091" s="188">
        <v>43858</v>
      </c>
      <c r="U1091" s="175">
        <v>7696</v>
      </c>
      <c r="V1091" s="186">
        <v>66819620</v>
      </c>
      <c r="W1091" s="186">
        <v>153527377</v>
      </c>
      <c r="X1091" s="187">
        <v>44469</v>
      </c>
      <c r="Y1091" s="80" t="s">
        <v>6489</v>
      </c>
      <c r="Z1091" s="80" t="s">
        <v>6490</v>
      </c>
      <c r="AA1091" s="175" t="s">
        <v>6519</v>
      </c>
    </row>
    <row r="1092" spans="2:27" ht="15.75" customHeight="1" x14ac:dyDescent="0.2">
      <c r="B1092" s="68" t="s">
        <v>5852</v>
      </c>
      <c r="C1092" s="68">
        <v>651902215</v>
      </c>
      <c r="D1092" s="68">
        <v>0</v>
      </c>
      <c r="E1092" s="68" t="s">
        <v>7366</v>
      </c>
      <c r="F1092" s="68" t="s">
        <v>7367</v>
      </c>
      <c r="G1092" s="68" t="s">
        <v>5853</v>
      </c>
      <c r="H1092" s="68" t="s">
        <v>6818</v>
      </c>
      <c r="I1092" s="68" t="s">
        <v>1214</v>
      </c>
      <c r="J1092" s="68" t="s">
        <v>6819</v>
      </c>
      <c r="K1092" s="68" t="s">
        <v>5854</v>
      </c>
      <c r="L1092" s="68" t="s">
        <v>5857</v>
      </c>
      <c r="M1092" s="68" t="s">
        <v>5342</v>
      </c>
      <c r="N1092" s="68" t="s">
        <v>2636</v>
      </c>
      <c r="O1092" s="68" t="s">
        <v>5856</v>
      </c>
      <c r="P1092" s="68" t="s">
        <v>5855</v>
      </c>
      <c r="Q1092" s="68">
        <v>0</v>
      </c>
      <c r="R1092" s="68">
        <v>93401</v>
      </c>
      <c r="S1092" s="68" t="s">
        <v>7221</v>
      </c>
      <c r="T1092" s="188">
        <v>43858</v>
      </c>
      <c r="U1092" s="175">
        <v>7696</v>
      </c>
      <c r="V1092" s="186">
        <v>15634439</v>
      </c>
      <c r="W1092" s="186">
        <v>93299574</v>
      </c>
      <c r="X1092" s="187">
        <v>44469</v>
      </c>
      <c r="Y1092" s="80" t="s">
        <v>6489</v>
      </c>
      <c r="Z1092" s="80" t="s">
        <v>6490</v>
      </c>
      <c r="AA1092" s="175" t="s">
        <v>148</v>
      </c>
    </row>
    <row r="1093" spans="2:27" ht="15.75" customHeight="1" x14ac:dyDescent="0.2">
      <c r="B1093" s="68" t="s">
        <v>5852</v>
      </c>
      <c r="C1093" s="68">
        <v>651902215</v>
      </c>
      <c r="D1093" s="68">
        <v>0</v>
      </c>
      <c r="E1093" s="68" t="s">
        <v>7366</v>
      </c>
      <c r="F1093" s="68" t="s">
        <v>7367</v>
      </c>
      <c r="G1093" s="68" t="s">
        <v>5853</v>
      </c>
      <c r="H1093" s="68" t="s">
        <v>6818</v>
      </c>
      <c r="I1093" s="68" t="s">
        <v>1214</v>
      </c>
      <c r="J1093" s="68" t="s">
        <v>6819</v>
      </c>
      <c r="K1093" s="68" t="s">
        <v>5854</v>
      </c>
      <c r="L1093" s="68" t="s">
        <v>5857</v>
      </c>
      <c r="M1093" s="68" t="s">
        <v>5342</v>
      </c>
      <c r="N1093" s="68" t="s">
        <v>2636</v>
      </c>
      <c r="O1093" s="68" t="s">
        <v>5856</v>
      </c>
      <c r="P1093" s="68" t="s">
        <v>5855</v>
      </c>
      <c r="Q1093" s="68">
        <v>0</v>
      </c>
      <c r="R1093" s="68">
        <v>93401</v>
      </c>
      <c r="S1093" s="68" t="s">
        <v>7221</v>
      </c>
      <c r="T1093" s="188">
        <v>43858</v>
      </c>
      <c r="U1093" s="175">
        <v>7696</v>
      </c>
      <c r="V1093" s="186">
        <v>9390053</v>
      </c>
      <c r="W1093" s="186">
        <v>54857679</v>
      </c>
      <c r="X1093" s="187">
        <v>44469</v>
      </c>
      <c r="Y1093" s="80" t="s">
        <v>6489</v>
      </c>
      <c r="Z1093" s="80" t="s">
        <v>6490</v>
      </c>
      <c r="AA1093" s="175" t="s">
        <v>6576</v>
      </c>
    </row>
    <row r="1094" spans="2:27" ht="15.75" customHeight="1" x14ac:dyDescent="0.2">
      <c r="B1094" s="68" t="s">
        <v>5852</v>
      </c>
      <c r="C1094" s="68">
        <v>651902215</v>
      </c>
      <c r="D1094" s="68">
        <v>0</v>
      </c>
      <c r="E1094" s="68" t="s">
        <v>7366</v>
      </c>
      <c r="F1094" s="68" t="s">
        <v>7367</v>
      </c>
      <c r="G1094" s="68" t="s">
        <v>5853</v>
      </c>
      <c r="H1094" s="68" t="s">
        <v>6818</v>
      </c>
      <c r="I1094" s="68" t="s">
        <v>1214</v>
      </c>
      <c r="J1094" s="68" t="s">
        <v>6819</v>
      </c>
      <c r="K1094" s="68" t="s">
        <v>5854</v>
      </c>
      <c r="L1094" s="68" t="s">
        <v>5857</v>
      </c>
      <c r="M1094" s="68" t="s">
        <v>5342</v>
      </c>
      <c r="N1094" s="68" t="s">
        <v>2636</v>
      </c>
      <c r="O1094" s="68" t="s">
        <v>5856</v>
      </c>
      <c r="P1094" s="68" t="s">
        <v>5855</v>
      </c>
      <c r="Q1094" s="68">
        <v>0</v>
      </c>
      <c r="R1094" s="68">
        <v>93401</v>
      </c>
      <c r="S1094" s="68" t="s">
        <v>7221</v>
      </c>
      <c r="T1094" s="188">
        <v>43858</v>
      </c>
      <c r="U1094" s="175">
        <v>7696</v>
      </c>
      <c r="V1094" s="186">
        <v>17099287</v>
      </c>
      <c r="W1094" s="186">
        <v>85806311</v>
      </c>
      <c r="X1094" s="187">
        <v>44469</v>
      </c>
      <c r="Y1094" s="80" t="s">
        <v>6489</v>
      </c>
      <c r="Z1094" s="80" t="s">
        <v>6490</v>
      </c>
      <c r="AA1094" s="175" t="s">
        <v>6502</v>
      </c>
    </row>
    <row r="1095" spans="2:27" ht="15.75" customHeight="1" x14ac:dyDescent="0.2">
      <c r="B1095" s="68" t="s">
        <v>5852</v>
      </c>
      <c r="C1095" s="68">
        <v>651902215</v>
      </c>
      <c r="D1095" s="68">
        <v>0</v>
      </c>
      <c r="E1095" s="68" t="s">
        <v>7366</v>
      </c>
      <c r="F1095" s="68" t="s">
        <v>7367</v>
      </c>
      <c r="G1095" s="68" t="s">
        <v>5853</v>
      </c>
      <c r="H1095" s="68" t="s">
        <v>6818</v>
      </c>
      <c r="I1095" s="68" t="s">
        <v>1214</v>
      </c>
      <c r="J1095" s="68" t="s">
        <v>6819</v>
      </c>
      <c r="K1095" s="68" t="s">
        <v>5854</v>
      </c>
      <c r="L1095" s="68" t="s">
        <v>5857</v>
      </c>
      <c r="M1095" s="68" t="s">
        <v>5342</v>
      </c>
      <c r="N1095" s="68" t="s">
        <v>2636</v>
      </c>
      <c r="O1095" s="68" t="s">
        <v>5856</v>
      </c>
      <c r="P1095" s="68" t="s">
        <v>5855</v>
      </c>
      <c r="Q1095" s="68">
        <v>0</v>
      </c>
      <c r="R1095" s="68">
        <v>93401</v>
      </c>
      <c r="S1095" s="68" t="s">
        <v>7221</v>
      </c>
      <c r="T1095" s="188">
        <v>43858</v>
      </c>
      <c r="U1095" s="175">
        <v>7696</v>
      </c>
      <c r="V1095" s="186">
        <v>9859556</v>
      </c>
      <c r="W1095" s="186">
        <v>63101161</v>
      </c>
      <c r="X1095" s="187">
        <v>44469</v>
      </c>
      <c r="Y1095" s="80" t="s">
        <v>6489</v>
      </c>
      <c r="Z1095" s="80" t="s">
        <v>6490</v>
      </c>
      <c r="AA1095" s="175" t="s">
        <v>6491</v>
      </c>
    </row>
    <row r="1096" spans="2:27" ht="15.75" customHeight="1" x14ac:dyDescent="0.2">
      <c r="B1096" s="68" t="s">
        <v>5852</v>
      </c>
      <c r="C1096" s="68">
        <v>651902215</v>
      </c>
      <c r="D1096" s="68">
        <v>0</v>
      </c>
      <c r="E1096" s="68" t="s">
        <v>7366</v>
      </c>
      <c r="F1096" s="68" t="s">
        <v>7367</v>
      </c>
      <c r="G1096" s="68" t="s">
        <v>5853</v>
      </c>
      <c r="H1096" s="68" t="s">
        <v>6818</v>
      </c>
      <c r="I1096" s="68" t="s">
        <v>1214</v>
      </c>
      <c r="J1096" s="68" t="s">
        <v>6819</v>
      </c>
      <c r="K1096" s="68" t="s">
        <v>5854</v>
      </c>
      <c r="L1096" s="68" t="s">
        <v>5857</v>
      </c>
      <c r="M1096" s="68" t="s">
        <v>5342</v>
      </c>
      <c r="N1096" s="68" t="s">
        <v>2636</v>
      </c>
      <c r="O1096" s="68" t="s">
        <v>5856</v>
      </c>
      <c r="P1096" s="68" t="s">
        <v>5855</v>
      </c>
      <c r="Q1096" s="68">
        <v>0</v>
      </c>
      <c r="R1096" s="68">
        <v>93401</v>
      </c>
      <c r="S1096" s="68" t="s">
        <v>7221</v>
      </c>
      <c r="T1096" s="188">
        <v>43858</v>
      </c>
      <c r="U1096" s="175">
        <v>7696</v>
      </c>
      <c r="V1096" s="186">
        <v>8676410</v>
      </c>
      <c r="W1096" s="186">
        <v>46368088</v>
      </c>
      <c r="X1096" s="187">
        <v>44469</v>
      </c>
      <c r="Y1096" s="80" t="s">
        <v>6489</v>
      </c>
      <c r="Z1096" s="80" t="s">
        <v>6490</v>
      </c>
      <c r="AA1096" s="175" t="s">
        <v>6535</v>
      </c>
    </row>
    <row r="1097" spans="2:27" ht="15.75" customHeight="1" x14ac:dyDescent="0.2">
      <c r="B1097" s="68" t="s">
        <v>5852</v>
      </c>
      <c r="C1097" s="68">
        <v>651902215</v>
      </c>
      <c r="D1097" s="68">
        <v>0</v>
      </c>
      <c r="E1097" s="68" t="s">
        <v>7366</v>
      </c>
      <c r="F1097" s="68" t="s">
        <v>7367</v>
      </c>
      <c r="G1097" s="68" t="s">
        <v>5853</v>
      </c>
      <c r="H1097" s="68" t="s">
        <v>6818</v>
      </c>
      <c r="I1097" s="68" t="s">
        <v>1214</v>
      </c>
      <c r="J1097" s="68" t="s">
        <v>6819</v>
      </c>
      <c r="K1097" s="68" t="s">
        <v>5854</v>
      </c>
      <c r="L1097" s="68" t="s">
        <v>5857</v>
      </c>
      <c r="M1097" s="68" t="s">
        <v>5342</v>
      </c>
      <c r="N1097" s="68" t="s">
        <v>2636</v>
      </c>
      <c r="O1097" s="68" t="s">
        <v>5856</v>
      </c>
      <c r="P1097" s="68" t="s">
        <v>5855</v>
      </c>
      <c r="Q1097" s="68">
        <v>0</v>
      </c>
      <c r="R1097" s="68">
        <v>93401</v>
      </c>
      <c r="S1097" s="68" t="s">
        <v>7221</v>
      </c>
      <c r="T1097" s="188">
        <v>43858</v>
      </c>
      <c r="U1097" s="175">
        <v>7696</v>
      </c>
      <c r="V1097" s="186">
        <v>21448859</v>
      </c>
      <c r="W1097" s="186">
        <v>107936193</v>
      </c>
      <c r="X1097" s="187">
        <v>44469</v>
      </c>
      <c r="Y1097" s="80" t="s">
        <v>6489</v>
      </c>
      <c r="Z1097" s="80" t="s">
        <v>6490</v>
      </c>
      <c r="AA1097" s="175" t="s">
        <v>6507</v>
      </c>
    </row>
    <row r="1098" spans="2:27" ht="15.75" customHeight="1" x14ac:dyDescent="0.2">
      <c r="B1098" s="68" t="s">
        <v>5852</v>
      </c>
      <c r="C1098" s="68">
        <v>651902215</v>
      </c>
      <c r="D1098" s="68">
        <v>0</v>
      </c>
      <c r="E1098" s="68" t="s">
        <v>7366</v>
      </c>
      <c r="F1098" s="68" t="s">
        <v>7367</v>
      </c>
      <c r="G1098" s="68" t="s">
        <v>5853</v>
      </c>
      <c r="H1098" s="68" t="s">
        <v>6818</v>
      </c>
      <c r="I1098" s="68" t="s">
        <v>1214</v>
      </c>
      <c r="J1098" s="68" t="s">
        <v>6819</v>
      </c>
      <c r="K1098" s="68" t="s">
        <v>5854</v>
      </c>
      <c r="L1098" s="68" t="s">
        <v>5857</v>
      </c>
      <c r="M1098" s="68" t="s">
        <v>5342</v>
      </c>
      <c r="N1098" s="68" t="s">
        <v>2636</v>
      </c>
      <c r="O1098" s="68" t="s">
        <v>5856</v>
      </c>
      <c r="P1098" s="68" t="s">
        <v>5855</v>
      </c>
      <c r="Q1098" s="68">
        <v>0</v>
      </c>
      <c r="R1098" s="68">
        <v>93401</v>
      </c>
      <c r="S1098" s="68" t="s">
        <v>7221</v>
      </c>
      <c r="T1098" s="188">
        <v>43858</v>
      </c>
      <c r="U1098" s="175">
        <v>7696</v>
      </c>
      <c r="V1098" s="186">
        <v>10000407</v>
      </c>
      <c r="W1098" s="186">
        <v>62481419</v>
      </c>
      <c r="X1098" s="187">
        <v>44469</v>
      </c>
      <c r="Y1098" s="80" t="s">
        <v>6489</v>
      </c>
      <c r="Z1098" s="80" t="s">
        <v>6490</v>
      </c>
      <c r="AA1098" s="175" t="s">
        <v>6571</v>
      </c>
    </row>
    <row r="1099" spans="2:27" ht="15.75" customHeight="1" x14ac:dyDescent="0.2">
      <c r="B1099" s="68" t="s">
        <v>5852</v>
      </c>
      <c r="C1099" s="68">
        <v>651902215</v>
      </c>
      <c r="D1099" s="68">
        <v>0</v>
      </c>
      <c r="E1099" s="68" t="s">
        <v>7366</v>
      </c>
      <c r="F1099" s="68" t="s">
        <v>7367</v>
      </c>
      <c r="G1099" s="68" t="s">
        <v>5853</v>
      </c>
      <c r="H1099" s="68" t="s">
        <v>6818</v>
      </c>
      <c r="I1099" s="68" t="s">
        <v>1214</v>
      </c>
      <c r="J1099" s="68" t="s">
        <v>6819</v>
      </c>
      <c r="K1099" s="68" t="s">
        <v>5854</v>
      </c>
      <c r="L1099" s="68" t="s">
        <v>5857</v>
      </c>
      <c r="M1099" s="68" t="s">
        <v>5342</v>
      </c>
      <c r="N1099" s="68" t="s">
        <v>2636</v>
      </c>
      <c r="O1099" s="68" t="s">
        <v>5856</v>
      </c>
      <c r="P1099" s="68" t="s">
        <v>5855</v>
      </c>
      <c r="Q1099" s="68">
        <v>0</v>
      </c>
      <c r="R1099" s="68">
        <v>93401</v>
      </c>
      <c r="S1099" s="68" t="s">
        <v>7221</v>
      </c>
      <c r="T1099" s="188">
        <v>43858</v>
      </c>
      <c r="U1099" s="175">
        <v>7696</v>
      </c>
      <c r="V1099" s="186">
        <v>20113494</v>
      </c>
      <c r="W1099" s="186">
        <v>82989295</v>
      </c>
      <c r="X1099" s="187">
        <v>44469</v>
      </c>
      <c r="Y1099" s="80" t="s">
        <v>6489</v>
      </c>
      <c r="Z1099" s="80" t="s">
        <v>6490</v>
      </c>
      <c r="AA1099" s="175" t="s">
        <v>181</v>
      </c>
    </row>
    <row r="1100" spans="2:27" ht="15.75" customHeight="1" x14ac:dyDescent="0.2">
      <c r="B1100" s="68" t="s">
        <v>5852</v>
      </c>
      <c r="C1100" s="68">
        <v>651902215</v>
      </c>
      <c r="D1100" s="68">
        <v>0</v>
      </c>
      <c r="E1100" s="68" t="s">
        <v>7366</v>
      </c>
      <c r="F1100" s="68" t="s">
        <v>7367</v>
      </c>
      <c r="G1100" s="68" t="s">
        <v>5853</v>
      </c>
      <c r="H1100" s="68" t="s">
        <v>6818</v>
      </c>
      <c r="I1100" s="68" t="s">
        <v>1214</v>
      </c>
      <c r="J1100" s="68" t="s">
        <v>6819</v>
      </c>
      <c r="K1100" s="68" t="s">
        <v>5854</v>
      </c>
      <c r="L1100" s="68" t="s">
        <v>5857</v>
      </c>
      <c r="M1100" s="68" t="s">
        <v>5342</v>
      </c>
      <c r="N1100" s="68" t="s">
        <v>2636</v>
      </c>
      <c r="O1100" s="68" t="s">
        <v>5856</v>
      </c>
      <c r="P1100" s="68" t="s">
        <v>5855</v>
      </c>
      <c r="Q1100" s="68">
        <v>0</v>
      </c>
      <c r="R1100" s="68">
        <v>93401</v>
      </c>
      <c r="S1100" s="68" t="s">
        <v>7221</v>
      </c>
      <c r="T1100" s="188">
        <v>43858</v>
      </c>
      <c r="U1100" s="175">
        <v>7696</v>
      </c>
      <c r="V1100" s="186">
        <v>18458868</v>
      </c>
      <c r="W1100" s="186">
        <v>78357524</v>
      </c>
      <c r="X1100" s="187">
        <v>44469</v>
      </c>
      <c r="Y1100" s="80" t="s">
        <v>6489</v>
      </c>
      <c r="Z1100" s="80" t="s">
        <v>6490</v>
      </c>
      <c r="AA1100" s="175" t="s">
        <v>6498</v>
      </c>
    </row>
    <row r="1101" spans="2:27" ht="15.75" customHeight="1" x14ac:dyDescent="0.2">
      <c r="B1101" s="68" t="s">
        <v>5852</v>
      </c>
      <c r="C1101" s="68">
        <v>651902215</v>
      </c>
      <c r="D1101" s="68">
        <v>0</v>
      </c>
      <c r="E1101" s="68" t="s">
        <v>7366</v>
      </c>
      <c r="F1101" s="68" t="s">
        <v>7367</v>
      </c>
      <c r="G1101" s="68" t="s">
        <v>5853</v>
      </c>
      <c r="H1101" s="68" t="s">
        <v>6818</v>
      </c>
      <c r="I1101" s="68" t="s">
        <v>1214</v>
      </c>
      <c r="J1101" s="68" t="s">
        <v>6819</v>
      </c>
      <c r="K1101" s="68" t="s">
        <v>5854</v>
      </c>
      <c r="L1101" s="68" t="s">
        <v>5857</v>
      </c>
      <c r="M1101" s="68" t="s">
        <v>5342</v>
      </c>
      <c r="N1101" s="68" t="s">
        <v>2636</v>
      </c>
      <c r="O1101" s="68" t="s">
        <v>5856</v>
      </c>
      <c r="P1101" s="68" t="s">
        <v>5855</v>
      </c>
      <c r="Q1101" s="68">
        <v>0</v>
      </c>
      <c r="R1101" s="68">
        <v>93401</v>
      </c>
      <c r="S1101" s="68" t="s">
        <v>7221</v>
      </c>
      <c r="T1101" s="188">
        <v>43858</v>
      </c>
      <c r="U1101" s="175">
        <v>7696</v>
      </c>
      <c r="V1101" s="186">
        <v>13465337</v>
      </c>
      <c r="W1101" s="186">
        <v>53692328</v>
      </c>
      <c r="X1101" s="187">
        <v>44469</v>
      </c>
      <c r="Y1101" s="80" t="s">
        <v>6489</v>
      </c>
      <c r="Z1101" s="80" t="s">
        <v>6490</v>
      </c>
      <c r="AA1101" s="175" t="s">
        <v>6591</v>
      </c>
    </row>
    <row r="1102" spans="2:27" ht="15.75" customHeight="1" x14ac:dyDescent="0.2">
      <c r="B1102" s="68" t="s">
        <v>5950</v>
      </c>
      <c r="C1102" s="68">
        <v>651908876</v>
      </c>
      <c r="D1102" s="68">
        <v>0</v>
      </c>
      <c r="E1102" s="68" t="s">
        <v>7360</v>
      </c>
      <c r="F1102" s="68" t="s">
        <v>8671</v>
      </c>
      <c r="G1102" s="68" t="s">
        <v>5951</v>
      </c>
      <c r="H1102" s="68" t="s">
        <v>8672</v>
      </c>
      <c r="I1102" s="68" t="s">
        <v>5952</v>
      </c>
      <c r="J1102" s="68" t="s">
        <v>8673</v>
      </c>
      <c r="K1102" s="68" t="s">
        <v>8674</v>
      </c>
      <c r="L1102" s="68" t="s">
        <v>5953</v>
      </c>
      <c r="M1102" s="68" t="s">
        <v>198</v>
      </c>
      <c r="N1102" s="68" t="s">
        <v>5954</v>
      </c>
      <c r="O1102" s="68" t="s">
        <v>8675</v>
      </c>
      <c r="P1102" s="68" t="s">
        <v>5955</v>
      </c>
      <c r="Q1102" s="68">
        <v>0</v>
      </c>
      <c r="R1102" s="68">
        <v>93401</v>
      </c>
      <c r="S1102" s="68" t="s">
        <v>5926</v>
      </c>
      <c r="T1102" s="188">
        <v>43934</v>
      </c>
      <c r="U1102" s="175">
        <v>7704</v>
      </c>
      <c r="V1102" s="186">
        <v>21002090</v>
      </c>
      <c r="W1102" s="186">
        <v>98241712</v>
      </c>
      <c r="X1102" s="187">
        <v>44469</v>
      </c>
      <c r="Y1102" s="80" t="s">
        <v>6489</v>
      </c>
      <c r="Z1102" s="80" t="s">
        <v>6490</v>
      </c>
      <c r="AA1102" s="175" t="s">
        <v>6509</v>
      </c>
    </row>
    <row r="1103" spans="2:27" ht="15.75" customHeight="1" x14ac:dyDescent="0.2">
      <c r="B1103" s="68" t="s">
        <v>8653</v>
      </c>
      <c r="C1103" s="68">
        <v>650837746</v>
      </c>
      <c r="D1103" s="68">
        <v>0</v>
      </c>
      <c r="E1103" s="68" t="s">
        <v>7356</v>
      </c>
      <c r="F1103" s="68" t="s">
        <v>8654</v>
      </c>
      <c r="G1103" s="68" t="s">
        <v>5983</v>
      </c>
      <c r="H1103" s="68" t="s">
        <v>5984</v>
      </c>
      <c r="I1103" s="68" t="s">
        <v>5628</v>
      </c>
      <c r="J1103" s="68" t="s">
        <v>6249</v>
      </c>
      <c r="K1103" s="68" t="s">
        <v>5985</v>
      </c>
      <c r="L1103" s="68" t="s">
        <v>7357</v>
      </c>
      <c r="M1103" s="68" t="s">
        <v>5345</v>
      </c>
      <c r="N1103" s="68" t="s">
        <v>1147</v>
      </c>
      <c r="O1103" s="68" t="s">
        <v>5986</v>
      </c>
      <c r="P1103" s="68" t="s">
        <v>5987</v>
      </c>
      <c r="Q1103" s="68">
        <v>0</v>
      </c>
      <c r="R1103" s="68">
        <v>93401</v>
      </c>
      <c r="S1103" s="68" t="s">
        <v>8655</v>
      </c>
      <c r="T1103" s="188">
        <v>43990</v>
      </c>
      <c r="U1103" s="175">
        <v>7706</v>
      </c>
      <c r="V1103" s="186">
        <v>15623066</v>
      </c>
      <c r="W1103" s="186">
        <v>93276450</v>
      </c>
      <c r="X1103" s="187">
        <v>44469</v>
      </c>
      <c r="Y1103" s="80" t="s">
        <v>6489</v>
      </c>
      <c r="Z1103" s="80" t="s">
        <v>6490</v>
      </c>
      <c r="AA1103" s="175" t="s">
        <v>6522</v>
      </c>
    </row>
    <row r="1104" spans="2:27" ht="15.75" customHeight="1" x14ac:dyDescent="0.2">
      <c r="B1104" s="68" t="s">
        <v>8653</v>
      </c>
      <c r="C1104" s="68">
        <v>650837746</v>
      </c>
      <c r="D1104" s="68">
        <v>0</v>
      </c>
      <c r="E1104" s="68" t="s">
        <v>7356</v>
      </c>
      <c r="F1104" s="68" t="s">
        <v>8654</v>
      </c>
      <c r="G1104" s="68" t="s">
        <v>5983</v>
      </c>
      <c r="H1104" s="68" t="s">
        <v>5984</v>
      </c>
      <c r="I1104" s="68" t="s">
        <v>5628</v>
      </c>
      <c r="J1104" s="68" t="s">
        <v>6249</v>
      </c>
      <c r="K1104" s="68" t="s">
        <v>5985</v>
      </c>
      <c r="L1104" s="68" t="s">
        <v>7357</v>
      </c>
      <c r="M1104" s="68" t="s">
        <v>5345</v>
      </c>
      <c r="N1104" s="68" t="s">
        <v>1147</v>
      </c>
      <c r="O1104" s="68" t="s">
        <v>5986</v>
      </c>
      <c r="P1104" s="68" t="s">
        <v>5987</v>
      </c>
      <c r="Q1104" s="68">
        <v>0</v>
      </c>
      <c r="R1104" s="68">
        <v>93401</v>
      </c>
      <c r="S1104" s="68" t="s">
        <v>8655</v>
      </c>
      <c r="T1104" s="188">
        <v>43990</v>
      </c>
      <c r="U1104" s="175">
        <v>7706</v>
      </c>
      <c r="V1104" s="186">
        <v>14885572</v>
      </c>
      <c r="W1104" s="186">
        <v>129299987</v>
      </c>
      <c r="X1104" s="187">
        <v>44469</v>
      </c>
      <c r="Y1104" s="80" t="s">
        <v>6489</v>
      </c>
      <c r="Z1104" s="80" t="s">
        <v>6490</v>
      </c>
      <c r="AA1104" s="175" t="s">
        <v>6508</v>
      </c>
    </row>
    <row r="1105" spans="2:27" ht="15.75" customHeight="1" x14ac:dyDescent="0.2">
      <c r="B1105" s="68" t="s">
        <v>6011</v>
      </c>
      <c r="C1105" s="68">
        <v>651932017</v>
      </c>
      <c r="D1105" s="68">
        <v>0</v>
      </c>
      <c r="E1105" s="68" t="s">
        <v>7328</v>
      </c>
      <c r="F1105" s="68" t="s">
        <v>8260</v>
      </c>
      <c r="G1105" s="68" t="s">
        <v>6012</v>
      </c>
      <c r="H1105" s="68" t="s">
        <v>8261</v>
      </c>
      <c r="I1105" s="68" t="s">
        <v>1287</v>
      </c>
      <c r="J1105" s="68" t="s">
        <v>6016</v>
      </c>
      <c r="K1105" s="68" t="s">
        <v>8262</v>
      </c>
      <c r="L1105" s="68" t="s">
        <v>6013</v>
      </c>
      <c r="M1105" s="68" t="s">
        <v>47</v>
      </c>
      <c r="N1105" s="68" t="s">
        <v>630</v>
      </c>
      <c r="O1105" s="68" t="s">
        <v>6014</v>
      </c>
      <c r="P1105" s="68" t="s">
        <v>6015</v>
      </c>
      <c r="Q1105" s="68">
        <v>0</v>
      </c>
      <c r="R1105" s="68">
        <v>93401</v>
      </c>
      <c r="S1105" s="68" t="s">
        <v>8263</v>
      </c>
      <c r="T1105" s="188">
        <v>44034</v>
      </c>
      <c r="U1105" s="175">
        <v>7708</v>
      </c>
      <c r="V1105" s="186">
        <v>6760838</v>
      </c>
      <c r="W1105" s="186">
        <v>45466640</v>
      </c>
      <c r="X1105" s="187">
        <v>44469</v>
      </c>
      <c r="Y1105" s="80" t="s">
        <v>6489</v>
      </c>
      <c r="Z1105" s="80" t="s">
        <v>6490</v>
      </c>
      <c r="AA1105" s="175" t="s">
        <v>6561</v>
      </c>
    </row>
    <row r="1106" spans="2:27" ht="15.75" customHeight="1" x14ac:dyDescent="0.2">
      <c r="B1106" s="68" t="s">
        <v>6011</v>
      </c>
      <c r="C1106" s="68">
        <v>651932017</v>
      </c>
      <c r="D1106" s="68">
        <v>0</v>
      </c>
      <c r="E1106" s="68" t="s">
        <v>7328</v>
      </c>
      <c r="F1106" s="68" t="s">
        <v>8260</v>
      </c>
      <c r="G1106" s="68" t="s">
        <v>6012</v>
      </c>
      <c r="H1106" s="68" t="s">
        <v>8261</v>
      </c>
      <c r="I1106" s="68" t="s">
        <v>1287</v>
      </c>
      <c r="J1106" s="68" t="s">
        <v>6016</v>
      </c>
      <c r="K1106" s="68" t="s">
        <v>8262</v>
      </c>
      <c r="L1106" s="68" t="s">
        <v>6013</v>
      </c>
      <c r="M1106" s="68" t="s">
        <v>47</v>
      </c>
      <c r="N1106" s="68" t="s">
        <v>630</v>
      </c>
      <c r="O1106" s="68" t="s">
        <v>6014</v>
      </c>
      <c r="P1106" s="68" t="s">
        <v>6015</v>
      </c>
      <c r="Q1106" s="68">
        <v>0</v>
      </c>
      <c r="R1106" s="68">
        <v>93401</v>
      </c>
      <c r="S1106" s="68" t="s">
        <v>8263</v>
      </c>
      <c r="T1106" s="188">
        <v>44034</v>
      </c>
      <c r="U1106" s="175">
        <v>7708</v>
      </c>
      <c r="V1106" s="186">
        <v>14925243</v>
      </c>
      <c r="W1106" s="186">
        <v>57674697</v>
      </c>
      <c r="X1106" s="187">
        <v>44469</v>
      </c>
      <c r="Y1106" s="80" t="s">
        <v>6489</v>
      </c>
      <c r="Z1106" s="80" t="s">
        <v>6490</v>
      </c>
      <c r="AA1106" s="175" t="s">
        <v>7481</v>
      </c>
    </row>
    <row r="1107" spans="2:27" ht="15.75" customHeight="1" x14ac:dyDescent="0.2">
      <c r="B1107" s="68" t="s">
        <v>6011</v>
      </c>
      <c r="C1107" s="68">
        <v>651932017</v>
      </c>
      <c r="D1107" s="68">
        <v>0</v>
      </c>
      <c r="E1107" s="68" t="s">
        <v>7328</v>
      </c>
      <c r="F1107" s="68" t="s">
        <v>8260</v>
      </c>
      <c r="G1107" s="68" t="s">
        <v>6012</v>
      </c>
      <c r="H1107" s="68" t="s">
        <v>8261</v>
      </c>
      <c r="I1107" s="68" t="s">
        <v>1287</v>
      </c>
      <c r="J1107" s="68" t="s">
        <v>6016</v>
      </c>
      <c r="K1107" s="68" t="s">
        <v>8262</v>
      </c>
      <c r="L1107" s="68" t="s">
        <v>6013</v>
      </c>
      <c r="M1107" s="68" t="s">
        <v>47</v>
      </c>
      <c r="N1107" s="68" t="s">
        <v>630</v>
      </c>
      <c r="O1107" s="68" t="s">
        <v>6014</v>
      </c>
      <c r="P1107" s="68" t="s">
        <v>6015</v>
      </c>
      <c r="Q1107" s="68">
        <v>0</v>
      </c>
      <c r="R1107" s="68">
        <v>93401</v>
      </c>
      <c r="S1107" s="68" t="s">
        <v>8263</v>
      </c>
      <c r="T1107" s="188">
        <v>44034</v>
      </c>
      <c r="U1107" s="175">
        <v>7708</v>
      </c>
      <c r="V1107" s="186">
        <v>7190804</v>
      </c>
      <c r="W1107" s="186">
        <v>38919300</v>
      </c>
      <c r="X1107" s="187">
        <v>44469</v>
      </c>
      <c r="Y1107" s="80" t="s">
        <v>6489</v>
      </c>
      <c r="Z1107" s="80" t="s">
        <v>6490</v>
      </c>
      <c r="AA1107" s="175" t="s">
        <v>6688</v>
      </c>
    </row>
    <row r="1108" spans="2:27" ht="15.75" customHeight="1" x14ac:dyDescent="0.2">
      <c r="B1108" s="68" t="s">
        <v>6011</v>
      </c>
      <c r="C1108" s="68">
        <v>651932017</v>
      </c>
      <c r="D1108" s="68">
        <v>0</v>
      </c>
      <c r="E1108" s="68" t="s">
        <v>7328</v>
      </c>
      <c r="F1108" s="68" t="s">
        <v>8260</v>
      </c>
      <c r="G1108" s="68" t="s">
        <v>6012</v>
      </c>
      <c r="H1108" s="68" t="s">
        <v>8261</v>
      </c>
      <c r="I1108" s="68" t="s">
        <v>1287</v>
      </c>
      <c r="J1108" s="68" t="s">
        <v>6016</v>
      </c>
      <c r="K1108" s="68" t="s">
        <v>8262</v>
      </c>
      <c r="L1108" s="68" t="s">
        <v>6013</v>
      </c>
      <c r="M1108" s="68" t="s">
        <v>47</v>
      </c>
      <c r="N1108" s="68" t="s">
        <v>630</v>
      </c>
      <c r="O1108" s="68" t="s">
        <v>6014</v>
      </c>
      <c r="P1108" s="68" t="s">
        <v>6015</v>
      </c>
      <c r="Q1108" s="68">
        <v>0</v>
      </c>
      <c r="R1108" s="68">
        <v>93401</v>
      </c>
      <c r="S1108" s="68" t="s">
        <v>8263</v>
      </c>
      <c r="T1108" s="188">
        <v>44034</v>
      </c>
      <c r="U1108" s="175">
        <v>7708</v>
      </c>
      <c r="V1108" s="186">
        <v>11861120</v>
      </c>
      <c r="W1108" s="186">
        <v>11861120</v>
      </c>
      <c r="X1108" s="187">
        <v>44469</v>
      </c>
      <c r="Y1108" s="80" t="s">
        <v>6489</v>
      </c>
      <c r="Z1108" s="80" t="s">
        <v>6490</v>
      </c>
      <c r="AA1108" s="175" t="s">
        <v>6541</v>
      </c>
    </row>
    <row r="1109" spans="2:27" ht="15.75" customHeight="1" x14ac:dyDescent="0.2">
      <c r="B1109" s="68" t="s">
        <v>6011</v>
      </c>
      <c r="C1109" s="68">
        <v>651932017</v>
      </c>
      <c r="D1109" s="68">
        <v>0</v>
      </c>
      <c r="E1109" s="68" t="s">
        <v>7328</v>
      </c>
      <c r="F1109" s="68" t="s">
        <v>8260</v>
      </c>
      <c r="G1109" s="68" t="s">
        <v>6012</v>
      </c>
      <c r="H1109" s="68" t="s">
        <v>8261</v>
      </c>
      <c r="I1109" s="68" t="s">
        <v>1287</v>
      </c>
      <c r="J1109" s="68" t="s">
        <v>6016</v>
      </c>
      <c r="K1109" s="68" t="s">
        <v>8262</v>
      </c>
      <c r="L1109" s="68" t="s">
        <v>6013</v>
      </c>
      <c r="M1109" s="68" t="s">
        <v>47</v>
      </c>
      <c r="N1109" s="68" t="s">
        <v>630</v>
      </c>
      <c r="O1109" s="68" t="s">
        <v>6014</v>
      </c>
      <c r="P1109" s="68" t="s">
        <v>6015</v>
      </c>
      <c r="Q1109" s="68">
        <v>0</v>
      </c>
      <c r="R1109" s="68">
        <v>93401</v>
      </c>
      <c r="S1109" s="68" t="s">
        <v>8263</v>
      </c>
      <c r="T1109" s="188">
        <v>44034</v>
      </c>
      <c r="U1109" s="175">
        <v>7708</v>
      </c>
      <c r="V1109" s="186">
        <v>9686581</v>
      </c>
      <c r="W1109" s="186">
        <v>59157335</v>
      </c>
      <c r="X1109" s="187">
        <v>44469</v>
      </c>
      <c r="Y1109" s="80" t="s">
        <v>6489</v>
      </c>
      <c r="Z1109" s="80" t="s">
        <v>6490</v>
      </c>
      <c r="AA1109" s="175" t="s">
        <v>6595</v>
      </c>
    </row>
    <row r="1110" spans="2:27" ht="15.75" customHeight="1" x14ac:dyDescent="0.2">
      <c r="B1110" s="68" t="s">
        <v>6011</v>
      </c>
      <c r="C1110" s="68">
        <v>651932017</v>
      </c>
      <c r="D1110" s="68">
        <v>0</v>
      </c>
      <c r="E1110" s="68" t="s">
        <v>7328</v>
      </c>
      <c r="F1110" s="68" t="s">
        <v>8260</v>
      </c>
      <c r="G1110" s="68" t="s">
        <v>6012</v>
      </c>
      <c r="H1110" s="68" t="s">
        <v>8261</v>
      </c>
      <c r="I1110" s="68" t="s">
        <v>1287</v>
      </c>
      <c r="J1110" s="68" t="s">
        <v>6016</v>
      </c>
      <c r="K1110" s="68" t="s">
        <v>8262</v>
      </c>
      <c r="L1110" s="68" t="s">
        <v>6013</v>
      </c>
      <c r="M1110" s="68" t="s">
        <v>47</v>
      </c>
      <c r="N1110" s="68" t="s">
        <v>630</v>
      </c>
      <c r="O1110" s="68" t="s">
        <v>6014</v>
      </c>
      <c r="P1110" s="68" t="s">
        <v>6015</v>
      </c>
      <c r="Q1110" s="68">
        <v>0</v>
      </c>
      <c r="R1110" s="68">
        <v>93401</v>
      </c>
      <c r="S1110" s="68" t="s">
        <v>8263</v>
      </c>
      <c r="T1110" s="188">
        <v>44034</v>
      </c>
      <c r="U1110" s="175">
        <v>7708</v>
      </c>
      <c r="V1110" s="186">
        <v>7783860</v>
      </c>
      <c r="W1110" s="186">
        <v>43663748</v>
      </c>
      <c r="X1110" s="187">
        <v>44469</v>
      </c>
      <c r="Y1110" s="80" t="s">
        <v>6489</v>
      </c>
      <c r="Z1110" s="80" t="s">
        <v>6490</v>
      </c>
      <c r="AA1110" s="175" t="s">
        <v>6543</v>
      </c>
    </row>
    <row r="1111" spans="2:27" ht="15.75" customHeight="1" x14ac:dyDescent="0.2">
      <c r="B1111" s="68" t="s">
        <v>6211</v>
      </c>
      <c r="C1111" s="68">
        <v>651868661</v>
      </c>
      <c r="D1111" s="68">
        <v>0</v>
      </c>
      <c r="E1111" s="68" t="s">
        <v>7284</v>
      </c>
      <c r="F1111" s="68" t="s">
        <v>7988</v>
      </c>
      <c r="G1111" s="68" t="s">
        <v>6212</v>
      </c>
      <c r="H1111" s="68" t="s">
        <v>6213</v>
      </c>
      <c r="I1111" s="68" t="s">
        <v>6214</v>
      </c>
      <c r="J1111" s="68" t="s">
        <v>6215</v>
      </c>
      <c r="K1111" s="68" t="s">
        <v>6216</v>
      </c>
      <c r="L1111" s="68" t="s">
        <v>6217</v>
      </c>
      <c r="M1111" s="68" t="s">
        <v>5344</v>
      </c>
      <c r="N1111" s="68" t="s">
        <v>3316</v>
      </c>
      <c r="O1111" s="68" t="s">
        <v>6218</v>
      </c>
      <c r="P1111" s="68" t="s">
        <v>6219</v>
      </c>
      <c r="Q1111" s="68">
        <v>0</v>
      </c>
      <c r="R1111" s="68">
        <v>94301</v>
      </c>
      <c r="S1111" s="68" t="s">
        <v>7989</v>
      </c>
      <c r="T1111" s="188">
        <v>44102</v>
      </c>
      <c r="U1111" s="175">
        <v>7713</v>
      </c>
      <c r="V1111" s="186">
        <v>5665709</v>
      </c>
      <c r="W1111" s="186">
        <v>53986671</v>
      </c>
      <c r="X1111" s="187">
        <v>44469</v>
      </c>
      <c r="Y1111" s="80" t="s">
        <v>6489</v>
      </c>
      <c r="Z1111" s="80" t="s">
        <v>6490</v>
      </c>
      <c r="AA1111" s="175" t="s">
        <v>6526</v>
      </c>
    </row>
    <row r="1112" spans="2:27" ht="15.75" customHeight="1" x14ac:dyDescent="0.2">
      <c r="B1112" s="68" t="s">
        <v>6211</v>
      </c>
      <c r="C1112" s="68">
        <v>651868661</v>
      </c>
      <c r="D1112" s="68">
        <v>0</v>
      </c>
      <c r="E1112" s="68" t="s">
        <v>7284</v>
      </c>
      <c r="F1112" s="68" t="s">
        <v>7988</v>
      </c>
      <c r="G1112" s="68" t="s">
        <v>6212</v>
      </c>
      <c r="H1112" s="68" t="s">
        <v>6213</v>
      </c>
      <c r="I1112" s="68" t="s">
        <v>6214</v>
      </c>
      <c r="J1112" s="68" t="s">
        <v>6215</v>
      </c>
      <c r="K1112" s="68" t="s">
        <v>6216</v>
      </c>
      <c r="L1112" s="68" t="s">
        <v>6217</v>
      </c>
      <c r="M1112" s="68" t="s">
        <v>5344</v>
      </c>
      <c r="N1112" s="68" t="s">
        <v>3316</v>
      </c>
      <c r="O1112" s="68" t="s">
        <v>6218</v>
      </c>
      <c r="P1112" s="68" t="s">
        <v>6219</v>
      </c>
      <c r="Q1112" s="68">
        <v>0</v>
      </c>
      <c r="R1112" s="68">
        <v>94301</v>
      </c>
      <c r="S1112" s="68" t="s">
        <v>7989</v>
      </c>
      <c r="T1112" s="188">
        <v>44102</v>
      </c>
      <c r="U1112" s="175">
        <v>7713</v>
      </c>
      <c r="V1112" s="186">
        <v>1817096</v>
      </c>
      <c r="W1112" s="186">
        <v>11276684</v>
      </c>
      <c r="X1112" s="187">
        <v>44469</v>
      </c>
      <c r="Y1112" s="80" t="s">
        <v>6489</v>
      </c>
      <c r="Z1112" s="80" t="s">
        <v>6490</v>
      </c>
      <c r="AA1112" s="175" t="s">
        <v>6574</v>
      </c>
    </row>
    <row r="1113" spans="2:27" ht="15.75" customHeight="1" x14ac:dyDescent="0.2">
      <c r="B1113" s="68" t="s">
        <v>6245</v>
      </c>
      <c r="C1113" s="68">
        <v>651935253</v>
      </c>
      <c r="D1113" s="68">
        <v>0</v>
      </c>
      <c r="E1113" s="68" t="s">
        <v>7287</v>
      </c>
      <c r="F1113" s="68" t="s">
        <v>8039</v>
      </c>
      <c r="G1113" s="68" t="s">
        <v>6246</v>
      </c>
      <c r="H1113" s="68" t="s">
        <v>8040</v>
      </c>
      <c r="I1113" s="68" t="s">
        <v>6247</v>
      </c>
      <c r="J1113" s="68" t="s">
        <v>8041</v>
      </c>
      <c r="K1113" s="68" t="s">
        <v>8042</v>
      </c>
      <c r="L1113" s="68" t="s">
        <v>7288</v>
      </c>
      <c r="M1113" s="68" t="s">
        <v>47</v>
      </c>
      <c r="N1113" s="68" t="s">
        <v>1601</v>
      </c>
      <c r="O1113" s="68" t="s">
        <v>6248</v>
      </c>
      <c r="P1113" s="68" t="s">
        <v>7289</v>
      </c>
      <c r="Q1113" s="68">
        <v>0</v>
      </c>
      <c r="R1113" s="68">
        <v>93401</v>
      </c>
      <c r="S1113" s="68" t="s">
        <v>7946</v>
      </c>
      <c r="T1113" s="188">
        <v>44104</v>
      </c>
      <c r="U1113" s="175">
        <v>7714</v>
      </c>
      <c r="V1113" s="186">
        <v>7865899</v>
      </c>
      <c r="W1113" s="186">
        <v>93345046</v>
      </c>
      <c r="X1113" s="187">
        <v>44469</v>
      </c>
      <c r="Y1113" s="80" t="s">
        <v>6489</v>
      </c>
      <c r="Z1113" s="80" t="s">
        <v>6490</v>
      </c>
      <c r="AA1113" s="175" t="s">
        <v>6619</v>
      </c>
    </row>
    <row r="1114" spans="2:27" ht="15.75" customHeight="1" x14ac:dyDescent="0.2">
      <c r="B1114" s="68" t="s">
        <v>6245</v>
      </c>
      <c r="C1114" s="68">
        <v>651935253</v>
      </c>
      <c r="D1114" s="68">
        <v>0</v>
      </c>
      <c r="E1114" s="68" t="s">
        <v>7287</v>
      </c>
      <c r="F1114" s="68" t="s">
        <v>8039</v>
      </c>
      <c r="G1114" s="68" t="s">
        <v>6246</v>
      </c>
      <c r="H1114" s="68" t="s">
        <v>8040</v>
      </c>
      <c r="I1114" s="68" t="s">
        <v>6247</v>
      </c>
      <c r="J1114" s="68" t="s">
        <v>8041</v>
      </c>
      <c r="K1114" s="68" t="s">
        <v>8042</v>
      </c>
      <c r="L1114" s="68" t="s">
        <v>7288</v>
      </c>
      <c r="M1114" s="68" t="s">
        <v>47</v>
      </c>
      <c r="N1114" s="68" t="s">
        <v>1601</v>
      </c>
      <c r="O1114" s="68" t="s">
        <v>6248</v>
      </c>
      <c r="P1114" s="68" t="s">
        <v>7289</v>
      </c>
      <c r="Q1114" s="68">
        <v>0</v>
      </c>
      <c r="R1114" s="68">
        <v>93401</v>
      </c>
      <c r="S1114" s="68" t="s">
        <v>7946</v>
      </c>
      <c r="T1114" s="188">
        <v>44104</v>
      </c>
      <c r="U1114" s="175">
        <v>7714</v>
      </c>
      <c r="V1114" s="186">
        <v>11366907</v>
      </c>
      <c r="W1114" s="186">
        <v>80023037</v>
      </c>
      <c r="X1114" s="187">
        <v>44469</v>
      </c>
      <c r="Y1114" s="80" t="s">
        <v>6489</v>
      </c>
      <c r="Z1114" s="80" t="s">
        <v>6490</v>
      </c>
      <c r="AA1114" s="175" t="s">
        <v>7199</v>
      </c>
    </row>
    <row r="1115" spans="2:27" ht="15.75" customHeight="1" x14ac:dyDescent="0.2">
      <c r="B1115" s="68" t="s">
        <v>6252</v>
      </c>
      <c r="C1115" s="68">
        <v>533344577</v>
      </c>
      <c r="D1115" s="68">
        <v>0</v>
      </c>
      <c r="E1115" s="68" t="s">
        <v>7274</v>
      </c>
      <c r="F1115" s="68" t="s">
        <v>6254</v>
      </c>
      <c r="G1115" s="68" t="s">
        <v>6253</v>
      </c>
      <c r="H1115" s="68" t="s">
        <v>6255</v>
      </c>
      <c r="I1115" s="68" t="s">
        <v>5540</v>
      </c>
      <c r="J1115" s="68" t="s">
        <v>6256</v>
      </c>
      <c r="K1115" s="68" t="s">
        <v>6257</v>
      </c>
      <c r="L1115" s="68" t="s">
        <v>6258</v>
      </c>
      <c r="M1115" s="68" t="s">
        <v>544</v>
      </c>
      <c r="N1115" s="68" t="s">
        <v>187</v>
      </c>
      <c r="O1115" s="68">
        <v>56977591646</v>
      </c>
      <c r="P1115" s="68" t="s">
        <v>6259</v>
      </c>
      <c r="Q1115" s="68">
        <v>0</v>
      </c>
      <c r="R1115" s="68">
        <v>93401</v>
      </c>
      <c r="S1115" s="68" t="s">
        <v>6260</v>
      </c>
      <c r="T1115" s="188">
        <v>44050</v>
      </c>
      <c r="U1115" s="175">
        <v>7717</v>
      </c>
      <c r="V1115" s="186">
        <v>9831784</v>
      </c>
      <c r="W1115" s="186">
        <v>62737482</v>
      </c>
      <c r="X1115" s="187">
        <v>44469</v>
      </c>
      <c r="Y1115" s="80" t="s">
        <v>6489</v>
      </c>
      <c r="Z1115" s="80" t="s">
        <v>6490</v>
      </c>
      <c r="AA1115" s="175" t="s">
        <v>6609</v>
      </c>
    </row>
    <row r="1116" spans="2:27" ht="15.75" customHeight="1" x14ac:dyDescent="0.2">
      <c r="B1116" s="68" t="s">
        <v>6736</v>
      </c>
      <c r="C1116" s="68">
        <v>651927862</v>
      </c>
      <c r="D1116" s="68">
        <v>0</v>
      </c>
      <c r="E1116" s="68" t="s">
        <v>7232</v>
      </c>
      <c r="F1116" s="68" t="s">
        <v>6737</v>
      </c>
      <c r="G1116" s="68" t="s">
        <v>6738</v>
      </c>
      <c r="H1116" s="68" t="s">
        <v>6739</v>
      </c>
      <c r="I1116" s="68" t="s">
        <v>1562</v>
      </c>
      <c r="J1116" s="68" t="s">
        <v>6740</v>
      </c>
      <c r="K1116" s="68" t="s">
        <v>6741</v>
      </c>
      <c r="L1116" s="68" t="s">
        <v>6742</v>
      </c>
      <c r="M1116" s="68" t="s">
        <v>309</v>
      </c>
      <c r="N1116" s="68" t="s">
        <v>3414</v>
      </c>
      <c r="O1116" s="68" t="s">
        <v>6743</v>
      </c>
      <c r="P1116" s="68" t="s">
        <v>6744</v>
      </c>
      <c r="Q1116" s="68">
        <v>0</v>
      </c>
      <c r="R1116" s="68">
        <v>93401</v>
      </c>
      <c r="S1116" s="68" t="s">
        <v>6745</v>
      </c>
      <c r="T1116" s="188">
        <v>44187</v>
      </c>
      <c r="U1116" s="175">
        <v>7723</v>
      </c>
      <c r="V1116" s="186">
        <v>19872331</v>
      </c>
      <c r="W1116" s="186">
        <v>107948787</v>
      </c>
      <c r="X1116" s="187">
        <v>44469</v>
      </c>
      <c r="Y1116" s="80" t="s">
        <v>6489</v>
      </c>
      <c r="Z1116" s="80" t="s">
        <v>6490</v>
      </c>
      <c r="AA1116" s="175" t="s">
        <v>6542</v>
      </c>
    </row>
    <row r="1117" spans="2:27" ht="15.75" customHeight="1" x14ac:dyDescent="0.2">
      <c r="B1117" s="68" t="s">
        <v>8572</v>
      </c>
      <c r="C1117" s="68">
        <v>605110207</v>
      </c>
      <c r="D1117" s="68">
        <v>0</v>
      </c>
      <c r="E1117" s="68" t="s">
        <v>7345</v>
      </c>
      <c r="F1117" s="68" t="s">
        <v>1476</v>
      </c>
      <c r="G1117" s="68" t="s">
        <v>7346</v>
      </c>
      <c r="H1117" s="68" t="s">
        <v>28</v>
      </c>
      <c r="I1117" s="68" t="s">
        <v>28</v>
      </c>
      <c r="J1117" s="68" t="s">
        <v>28</v>
      </c>
      <c r="K1117" s="68" t="s">
        <v>7347</v>
      </c>
      <c r="L1117" s="68" t="s">
        <v>7348</v>
      </c>
      <c r="M1117" s="68" t="s">
        <v>780</v>
      </c>
      <c r="N1117" s="68" t="s">
        <v>1595</v>
      </c>
      <c r="O1117" s="68" t="s">
        <v>7349</v>
      </c>
      <c r="P1117" s="68" t="s">
        <v>7350</v>
      </c>
      <c r="Q1117" s="68">
        <v>0</v>
      </c>
      <c r="R1117" s="68">
        <v>91001</v>
      </c>
      <c r="S1117" s="68" t="s">
        <v>535</v>
      </c>
      <c r="T1117" s="188">
        <v>44294</v>
      </c>
      <c r="U1117" s="175">
        <v>7729</v>
      </c>
      <c r="V1117" s="186">
        <v>10073677</v>
      </c>
      <c r="W1117" s="186">
        <v>50368385</v>
      </c>
      <c r="X1117" s="187">
        <v>44469</v>
      </c>
      <c r="Y1117" s="80" t="s">
        <v>6489</v>
      </c>
      <c r="Z1117" s="80" t="s">
        <v>6490</v>
      </c>
      <c r="AA1117" s="175" t="s">
        <v>6492</v>
      </c>
    </row>
    <row r="1118" spans="2:27" ht="15.75" customHeight="1" x14ac:dyDescent="0.2">
      <c r="B1118" s="68" t="s">
        <v>8077</v>
      </c>
      <c r="C1118" s="68">
        <v>651811481</v>
      </c>
      <c r="D1118" s="68">
        <v>0</v>
      </c>
      <c r="E1118" s="68" t="s">
        <v>7293</v>
      </c>
      <c r="F1118" s="68" t="s">
        <v>6143</v>
      </c>
      <c r="G1118" s="68" t="s">
        <v>5946</v>
      </c>
      <c r="H1118" s="68" t="s">
        <v>5939</v>
      </c>
      <c r="I1118" s="68" t="s">
        <v>1287</v>
      </c>
      <c r="J1118" s="68" t="s">
        <v>5940</v>
      </c>
      <c r="K1118" s="68" t="s">
        <v>5941</v>
      </c>
      <c r="L1118" s="68" t="s">
        <v>5942</v>
      </c>
      <c r="M1118" s="68" t="s">
        <v>5344</v>
      </c>
      <c r="N1118" s="68" t="s">
        <v>5943</v>
      </c>
      <c r="O1118" s="68">
        <v>964560714</v>
      </c>
      <c r="P1118" s="68" t="s">
        <v>5944</v>
      </c>
      <c r="Q1118" s="68">
        <v>0</v>
      </c>
      <c r="R1118" s="68">
        <v>93401</v>
      </c>
      <c r="S1118" s="68" t="s">
        <v>6144</v>
      </c>
      <c r="T1118" s="188">
        <v>43927</v>
      </c>
      <c r="U1118" s="175">
        <v>7739</v>
      </c>
      <c r="V1118" s="186">
        <v>34532978</v>
      </c>
      <c r="W1118" s="186">
        <v>34532978</v>
      </c>
      <c r="X1118" s="187">
        <v>44469</v>
      </c>
      <c r="Y1118" s="80" t="s">
        <v>6489</v>
      </c>
      <c r="Z1118" s="80" t="s">
        <v>6490</v>
      </c>
      <c r="AA1118" s="175" t="s">
        <v>6673</v>
      </c>
    </row>
    <row r="1120" spans="2:27" ht="15.75" customHeight="1" x14ac:dyDescent="0.2">
      <c r="V1120" s="176">
        <f>SUM(V7:V1119)</f>
        <v>26740863288</v>
      </c>
      <c r="W1120" s="176">
        <f>SUM(W7:W1119)</f>
        <v>186991695763.23508</v>
      </c>
    </row>
  </sheetData>
  <autoFilter ref="A6:AB1118" xr:uid="{00000000-0009-0000-0000-000000000000}"/>
  <mergeCells count="4">
    <mergeCell ref="B1:P1"/>
    <mergeCell ref="B2:P2"/>
    <mergeCell ref="B3:P3"/>
    <mergeCell ref="B4:P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119"/>
  <sheetViews>
    <sheetView topLeftCell="A1109" workbookViewId="0">
      <selection activeCell="B1119" sqref="B8:AA1119"/>
    </sheetView>
  </sheetViews>
  <sheetFormatPr baseColWidth="10" defaultRowHeight="15.75" customHeight="1" x14ac:dyDescent="0.2"/>
  <cols>
    <col min="1" max="1" width="11.5703125" style="69" bestFit="1" customWidth="1"/>
    <col min="2" max="2" width="54.140625" style="74" customWidth="1"/>
    <col min="3" max="3" width="17.5703125" style="76" customWidth="1"/>
    <col min="4" max="4" width="12.42578125" style="69" bestFit="1" customWidth="1"/>
    <col min="5" max="5" width="38.7109375" style="69" customWidth="1"/>
    <col min="6" max="9" width="11.42578125" style="69"/>
    <col min="10" max="10" width="45.5703125" style="71" customWidth="1"/>
    <col min="11" max="16" width="11.42578125" style="69"/>
    <col min="17" max="17" width="11.5703125" style="70" bestFit="1" customWidth="1"/>
    <col min="18" max="19" width="11.42578125" style="69"/>
    <col min="20" max="20" width="11.5703125" style="71" bestFit="1" customWidth="1"/>
    <col min="21" max="21" width="11.5703125" style="69" bestFit="1" customWidth="1"/>
    <col min="22" max="22" width="14.28515625" style="72" bestFit="1" customWidth="1"/>
    <col min="23" max="23" width="15.85546875" style="72" bestFit="1" customWidth="1"/>
    <col min="24" max="24" width="13.28515625" style="73" bestFit="1" customWidth="1"/>
    <col min="25" max="25" width="11.42578125" style="70"/>
    <col min="26" max="26" width="24.140625" style="70" customWidth="1"/>
    <col min="27" max="27" width="19.140625" style="70" customWidth="1"/>
    <col min="28" max="16384" width="11.42578125" style="69"/>
  </cols>
  <sheetData>
    <row r="1" spans="1:27" ht="15.75" customHeight="1" x14ac:dyDescent="0.2">
      <c r="B1" s="195" t="s">
        <v>1</v>
      </c>
      <c r="C1" s="196"/>
      <c r="D1" s="196"/>
      <c r="E1" s="195"/>
      <c r="F1" s="196"/>
      <c r="G1" s="195"/>
      <c r="H1" s="195"/>
      <c r="I1" s="195"/>
      <c r="J1" s="195"/>
      <c r="K1" s="195"/>
      <c r="L1" s="195"/>
      <c r="M1" s="195"/>
      <c r="N1" s="195"/>
      <c r="O1" s="195"/>
      <c r="P1" s="195"/>
    </row>
    <row r="2" spans="1:27" ht="15.75" customHeight="1" x14ac:dyDescent="0.2">
      <c r="B2" s="197" t="s">
        <v>5845</v>
      </c>
      <c r="C2" s="198"/>
      <c r="D2" s="198"/>
      <c r="E2" s="197"/>
      <c r="F2" s="198"/>
      <c r="G2" s="197"/>
      <c r="H2" s="197"/>
      <c r="I2" s="197"/>
      <c r="J2" s="197"/>
      <c r="K2" s="197"/>
      <c r="L2" s="197"/>
      <c r="M2" s="197"/>
      <c r="N2" s="197"/>
      <c r="O2" s="197"/>
      <c r="P2" s="197"/>
    </row>
    <row r="3" spans="1:27" ht="15.75" customHeight="1" x14ac:dyDescent="0.2">
      <c r="B3" s="197" t="s">
        <v>8930</v>
      </c>
      <c r="C3" s="198"/>
      <c r="D3" s="198"/>
      <c r="E3" s="197"/>
      <c r="F3" s="198"/>
      <c r="G3" s="197"/>
      <c r="H3" s="197"/>
      <c r="I3" s="197"/>
      <c r="J3" s="197"/>
      <c r="K3" s="197"/>
      <c r="L3" s="197"/>
      <c r="M3" s="197"/>
      <c r="N3" s="197"/>
      <c r="O3" s="197"/>
      <c r="P3" s="197"/>
    </row>
    <row r="4" spans="1:27" ht="15.75" customHeight="1" x14ac:dyDescent="0.2">
      <c r="B4" s="199" t="s">
        <v>6486</v>
      </c>
      <c r="C4" s="200"/>
      <c r="D4" s="200"/>
      <c r="E4" s="199"/>
      <c r="F4" s="200"/>
      <c r="G4" s="199"/>
      <c r="H4" s="199"/>
      <c r="I4" s="199"/>
      <c r="J4" s="199"/>
      <c r="K4" s="199"/>
      <c r="L4" s="199"/>
      <c r="M4" s="199"/>
      <c r="N4" s="199"/>
      <c r="O4" s="199"/>
      <c r="P4" s="199"/>
    </row>
    <row r="5" spans="1:27" ht="15.75" customHeight="1" x14ac:dyDescent="0.2">
      <c r="B5" s="74">
        <v>2</v>
      </c>
      <c r="C5" s="76">
        <v>3</v>
      </c>
      <c r="D5" s="74">
        <v>4</v>
      </c>
      <c r="E5" s="76">
        <v>5</v>
      </c>
      <c r="F5" s="74">
        <v>6</v>
      </c>
      <c r="G5" s="76">
        <v>7</v>
      </c>
      <c r="H5" s="74">
        <v>8</v>
      </c>
      <c r="I5" s="76">
        <v>9</v>
      </c>
      <c r="J5" s="76">
        <v>10</v>
      </c>
      <c r="K5" s="76">
        <v>11</v>
      </c>
      <c r="L5" s="74">
        <v>12</v>
      </c>
      <c r="M5" s="76">
        <v>13</v>
      </c>
      <c r="N5" s="74">
        <v>14</v>
      </c>
      <c r="O5" s="76">
        <v>15</v>
      </c>
      <c r="P5" s="74">
        <v>16</v>
      </c>
      <c r="Q5" s="75">
        <v>17</v>
      </c>
      <c r="R5" s="74">
        <v>18</v>
      </c>
      <c r="S5" s="76">
        <v>19</v>
      </c>
      <c r="T5" s="77">
        <v>20</v>
      </c>
    </row>
    <row r="6" spans="1:27" s="79" customFormat="1" ht="15.75" customHeight="1" x14ac:dyDescent="0.2">
      <c r="A6" s="78"/>
      <c r="B6" s="1" t="s">
        <v>2</v>
      </c>
      <c r="C6" s="81" t="s">
        <v>3</v>
      </c>
      <c r="D6" s="2" t="s">
        <v>4</v>
      </c>
      <c r="E6" s="1" t="s">
        <v>5</v>
      </c>
      <c r="F6" s="1" t="s">
        <v>6</v>
      </c>
      <c r="G6" s="1" t="s">
        <v>7</v>
      </c>
      <c r="H6" s="1" t="s">
        <v>8</v>
      </c>
      <c r="I6" s="1" t="s">
        <v>10</v>
      </c>
      <c r="J6" s="3" t="s">
        <v>22</v>
      </c>
      <c r="K6" s="1" t="s">
        <v>9</v>
      </c>
      <c r="L6" s="1" t="s">
        <v>11</v>
      </c>
      <c r="M6" s="1" t="s">
        <v>12</v>
      </c>
      <c r="N6" s="1" t="s">
        <v>13</v>
      </c>
      <c r="O6" s="1" t="s">
        <v>23</v>
      </c>
      <c r="P6" s="1" t="s">
        <v>14</v>
      </c>
      <c r="Q6" s="1" t="s">
        <v>0</v>
      </c>
      <c r="R6" s="1" t="s">
        <v>15</v>
      </c>
      <c r="S6" s="1" t="s">
        <v>16</v>
      </c>
      <c r="T6" s="3" t="s">
        <v>17</v>
      </c>
      <c r="U6" s="4" t="s">
        <v>18</v>
      </c>
      <c r="V6" s="5" t="s">
        <v>8929</v>
      </c>
      <c r="W6" s="5" t="s">
        <v>6487</v>
      </c>
      <c r="X6" s="6" t="s">
        <v>19</v>
      </c>
      <c r="Y6" s="4" t="s">
        <v>20</v>
      </c>
      <c r="Z6" s="4" t="s">
        <v>21</v>
      </c>
      <c r="AA6" s="4" t="s">
        <v>6488</v>
      </c>
    </row>
    <row r="7" spans="1:27" s="100" customFormat="1" ht="15.75" customHeight="1" x14ac:dyDescent="0.2">
      <c r="A7" s="166" t="s">
        <v>7196</v>
      </c>
      <c r="B7" s="39" t="s">
        <v>3556</v>
      </c>
      <c r="C7" s="167">
        <v>700700003</v>
      </c>
      <c r="D7" s="166" t="s">
        <v>49</v>
      </c>
      <c r="E7" s="166" t="s">
        <v>3557</v>
      </c>
      <c r="F7" s="166" t="s">
        <v>3558</v>
      </c>
      <c r="G7" s="166" t="s">
        <v>3559</v>
      </c>
      <c r="H7" s="166" t="s">
        <v>5959</v>
      </c>
      <c r="I7" s="166" t="s">
        <v>90</v>
      </c>
      <c r="J7" s="168" t="s">
        <v>5960</v>
      </c>
      <c r="K7" s="166" t="s">
        <v>5961</v>
      </c>
      <c r="L7" s="166" t="s">
        <v>5393</v>
      </c>
      <c r="M7" s="166" t="s">
        <v>5340</v>
      </c>
      <c r="N7" s="166" t="s">
        <v>3562</v>
      </c>
      <c r="O7" s="166" t="s">
        <v>3561</v>
      </c>
      <c r="P7" s="166" t="s">
        <v>3560</v>
      </c>
      <c r="Q7" s="169">
        <v>0</v>
      </c>
      <c r="R7" s="166" t="s">
        <v>3563</v>
      </c>
      <c r="S7" s="166" t="s">
        <v>5972</v>
      </c>
      <c r="T7" s="168">
        <v>37970</v>
      </c>
      <c r="U7" s="166">
        <v>150</v>
      </c>
      <c r="V7" s="170">
        <v>40163042</v>
      </c>
      <c r="W7" s="170">
        <v>420526398</v>
      </c>
      <c r="X7" s="171">
        <v>44165</v>
      </c>
      <c r="Y7" s="169" t="s">
        <v>6489</v>
      </c>
      <c r="Z7" s="169" t="s">
        <v>6490</v>
      </c>
      <c r="AA7" s="169" t="s">
        <v>6491</v>
      </c>
    </row>
    <row r="8" spans="1:27" ht="15.75" customHeight="1" x14ac:dyDescent="0.2">
      <c r="A8" s="185">
        <v>150</v>
      </c>
      <c r="B8" s="68" t="str">
        <f>VLOOKUP(A8,'BASE REGISTRO SEPTIEMBRE'!$A$1:$T$889,2,FALSE)</f>
        <v>Iglesia Evangélica Asamblea de Dios Osorno.</v>
      </c>
      <c r="C8" s="68">
        <f>VLOOKUP(A8,'BASE REGISTRO SEPTIEMBRE'!$A$1:$T$889,3,FALSE)</f>
        <v>700700003</v>
      </c>
      <c r="D8" s="68" t="str">
        <f>VLOOKUP(A8,'BASE REGISTRO SEPTIEMBRE'!$A$1:$T$889,4,FALSE)</f>
        <v>Corporación de Derecho Privado</v>
      </c>
      <c r="E8" s="68" t="str">
        <f>VLOOKUP(A8,'BASE REGISTRO SEPTIEMBRE'!$A$1:$T$889,5,FALSE)</f>
        <v>Otorgado por Decreto Supremo Nº 4.088, de fecha 6 de agosto de 1958, por el Ministerio de Justicia.</v>
      </c>
      <c r="F8" s="68" t="str">
        <f>VLOOKUP(A8,'BASE REGISTRO SEPTIEMBRE'!$A$1:$T$889,6,FALSE)</f>
        <v>Certificado de Vigencia de fecha 06 de mayo de 2015, emitido por el Servicio de Registro Civil e Identificación. Folio Nº 152063900</v>
      </c>
      <c r="G8" s="68" t="str">
        <f>VLOOKUP(A8,'BASE REGISTRO SEPTIEMBRE'!$A$1:$T$889,7,FALSE)</f>
        <v xml:space="preserve">Difundir todas las obras de predicación de acuerdo a los preceptos de la Iglesia.
El auxilio moral, espiritual y material a huérfanos, viudas y desamparados, dentro del límite de su posibilidad económica.
</v>
      </c>
      <c r="H8" s="68" t="str">
        <f>VLOOKUP(A8,'BASE REGISTRO SEPTIEMBRE'!$A$1:$T$889,8,FALSE)</f>
        <v xml:space="preserve">Presidente: Jenaro Bahamondes Urrutia, 
Vicepresidente: Pedro Maquehue Caniqueo, 
Secretario: Ricardo Ojeda Cea, 
Tesorero General: Claudio Andrade Agüero, 
Directores:
José Luis Arcos Castillo, 
Javier Gallegos Arteaga, 
Juan Nilian Nilian, </v>
      </c>
      <c r="I8" s="68" t="str">
        <f>VLOOKUP(A8,'BASE REGISTRO SEPTIEMBRE'!$A$1:$T$889,9,FALSE)</f>
        <v>un año.</v>
      </c>
      <c r="J8" s="68" t="str">
        <f>VLOOKUP(A8,'BASE REGISTRO SEPTIEMBRE'!$A$1:$T$889,10,FALSE)</f>
        <v>04 de enero de 2020</v>
      </c>
      <c r="K8" s="68" t="str">
        <f>VLOOKUP(A8,'BASE REGISTRO SEPTIEMBRE'!$A$1:$T$889,11,FALSE)</f>
        <v>Jenaro Segundo Bahamondes Urrutia      Poder especial: Claudio Bhamondes Sobarzo, RUT N 13.322.314-2 (Director Hogar El Alba)</v>
      </c>
      <c r="L8" s="68" t="str">
        <f>VLOOKUP(A8,'BASE REGISTRO SEPTIEMBRE'!$A$1:$T$889,12,FALSE)</f>
        <v xml:space="preserve">Los Carrera Nº 429, comuna y ciudad de Osorno,  
</v>
      </c>
      <c r="M8" s="68" t="str">
        <f>VLOOKUP(A8,'BASE REGISTRO SEPTIEMBRE'!$A$1:$T$889,13,FALSE)</f>
        <v>X</v>
      </c>
      <c r="N8" s="68" t="str">
        <f>VLOOKUP(A8,'BASE REGISTRO SEPTIEMBRE'!$A$1:$T$889,14,FALSE)</f>
        <v xml:space="preserve"> Osorno</v>
      </c>
      <c r="O8" s="68" t="str">
        <f>VLOOKUP(A8,'BASE REGISTRO SEPTIEMBRE'!$A$1:$T$889,15,FALSE)</f>
        <v>Teléfonos: (064) 234867 – 233314</v>
      </c>
      <c r="P8" s="68" t="str">
        <f>VLOOKUP(A8,'BASE REGISTRO SEPTIEMBRE'!$A$1:$T$889,16,FALSE)</f>
        <v>albahogar@yahoo.es</v>
      </c>
      <c r="Q8" s="68">
        <f>VLOOKUP(A8,'BASE REGISTRO SEPTIEMBRE'!$A$1:$T$889,17,FALSE)</f>
        <v>0</v>
      </c>
      <c r="R8" s="68" t="str">
        <f>VLOOKUP(A8,'BASE REGISTRO SEPTIEMBRE'!$A$1:$T$889,18,FALSE)</f>
        <v xml:space="preserve">93401: Instituciones de Asistencia Social.
</v>
      </c>
      <c r="S8" s="68" t="str">
        <f>VLOOKUP(A8,'BASE REGISTRO SEPTIEMBRE'!$A$1:$T$889,19,FALSE)</f>
        <v>Se acompaña antecedentes Financieros correspondiente al año 2019, aprobados por USUFI</v>
      </c>
      <c r="T8" s="188">
        <f>VLOOKUP(A8,'BASE REGISTRO SEPTIEMBRE'!$A$1:$T$889,20,FALSE)</f>
        <v>37970</v>
      </c>
      <c r="U8" s="175">
        <v>150</v>
      </c>
      <c r="V8" s="186">
        <v>91927247</v>
      </c>
      <c r="W8" s="186">
        <v>385824736</v>
      </c>
      <c r="X8" s="187">
        <v>44469</v>
      </c>
      <c r="Y8" s="80" t="s">
        <v>6489</v>
      </c>
      <c r="Z8" s="80" t="s">
        <v>6490</v>
      </c>
      <c r="AA8" s="175" t="s">
        <v>6491</v>
      </c>
    </row>
    <row r="9" spans="1:27" ht="15.75" customHeight="1" x14ac:dyDescent="0.2">
      <c r="A9" s="185">
        <v>225</v>
      </c>
      <c r="B9" s="68" t="str">
        <f>VLOOKUP(A9,'BASE REGISTRO SEPTIEMBRE'!$A$1:$T$889,2,FALSE)</f>
        <v>Asociación Cristiana de Jóvenes de Antofagasta (ACJ Antofagasta)</v>
      </c>
      <c r="C9" s="68">
        <f>VLOOKUP(A9,'BASE REGISTRO SEPTIEMBRE'!$A$1:$T$889,3,FALSE)</f>
        <v>704164009</v>
      </c>
      <c r="D9" s="68" t="str">
        <f>VLOOKUP(A9,'BASE REGISTRO SEPTIEMBRE'!$A$1:$T$889,4,FALSE)</f>
        <v>Corporación de Derecho Privado</v>
      </c>
      <c r="E9" s="68" t="str">
        <f>VLOOKUP(A9,'BASE REGISTRO SEPTIEMBRE'!$A$1:$T$889,5,FALSE)</f>
        <v>Otorgado por Decreto Supremo Nº 1577, de 21 de agosto 1969, del Ministerio de Justicia.</v>
      </c>
      <c r="F9" s="68" t="str">
        <f>VLOOKUP(A9,'BASE REGISTRO SEPTIEMBRE'!$A$1:$T$889,6,FALSE)</f>
        <v xml:space="preserve">Certificado de Vigencia de Persona Jurídica Sin Fines de Lucro Folio N° 500396386348, emitido con fecha 01 de julio de 2021, por el Servicio de Registro Civil e Identificación.
</v>
      </c>
      <c r="G9" s="68" t="str">
        <f>VLOOKUP(A9,'BASE REGISTRO SEPTIEMBRE'!$A$1:$T$889,7,FALSE)</f>
        <v>Otorgado por Decreto Supremo Nº 1577, de 21 de agosto 1969, del Ministerio de Justicia.</v>
      </c>
      <c r="H9" s="68" t="str">
        <f>VLOOKUP(A9,'BASE REGISTRO SEPTIEMBRE'!$A$1:$T$889,8,FALSE)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I9" s="68" t="str">
        <f>VLOOKUP(A9,'BASE REGISTRO SEPTIEMBRE'!$A$1:$T$889,9,FALSE)</f>
        <v>: Durarán 2 años en sus cargos, renovándose por mitades cada año.</v>
      </c>
      <c r="J9" s="68" t="str">
        <f>VLOOKUP(A9,'BASE REGISTRO SEPTIEMBRE'!$A$1:$T$889,10,FALSE)</f>
        <v>Del 04.04.2019. Acompaña Ley N° 21.239, que prorroga mandatos a directores por COVI 19.</v>
      </c>
      <c r="K9" s="68" t="str">
        <f>VLOOKUP(A9,'BASE REGISTRO SEPTIEMBRE'!$A$1:$T$889,11,FALSE)</f>
        <v xml:space="preserve">Presidente: Karen Gallardo Barraza, 
En su ausencia, Roberto Rondon Villegas,  (Vice Presidente Primero)
Director Ejecutivo: 
Osvaldo Jesús Gallardo Gallardo, </v>
      </c>
      <c r="L9" s="68" t="str">
        <f>VLOOKUP(A9,'BASE REGISTRO SEPTIEMBRE'!$A$1:$T$889,12,FALSE)</f>
        <v xml:space="preserve">Copiapó Nº595, Antofagasta.
</v>
      </c>
      <c r="M9" s="68" t="str">
        <f>VLOOKUP(A9,'BASE REGISTRO SEPTIEMBRE'!$A$1:$T$889,13,FALSE)</f>
        <v>II</v>
      </c>
      <c r="N9" s="68" t="str">
        <f>VLOOKUP(A9,'BASE REGISTRO SEPTIEMBRE'!$A$1:$T$889,14,FALSE)</f>
        <v>Copiapó</v>
      </c>
      <c r="O9" s="68" t="str">
        <f>VLOOKUP(A9,'BASE REGISTRO SEPTIEMBRE'!$A$1:$T$889,15,FALSE)</f>
        <v xml:space="preserve">(55) 263040 </v>
      </c>
      <c r="P9" s="68">
        <f>VLOOKUP(A9,'BASE REGISTRO SEPTIEMBRE'!$A$1:$T$889,16,FALSE)</f>
        <v>0</v>
      </c>
      <c r="Q9" s="68">
        <f>VLOOKUP(A9,'BASE REGISTRO SEPTIEMBRE'!$A$1:$T$889,17,FALSE)</f>
        <v>0</v>
      </c>
      <c r="R9" s="68" t="str">
        <f>VLOOKUP(A9,'BASE REGISTRO SEPTIEMBRE'!$A$1:$T$889,18,FALSE)</f>
        <v>93509: Otras asociaciones.</v>
      </c>
      <c r="S9" s="68" t="str">
        <f>VLOOKUP(A9,'BASE REGISTRO SEPTIEMBRE'!$A$1:$T$889,19,FALSE)</f>
        <v>Antecedentes financieros correspondientes al año 2020, aprobados por el Subdepartamento de Supervisión Financiera.</v>
      </c>
      <c r="T9" s="188">
        <f>VLOOKUP(A9,'BASE REGISTRO SEPTIEMBRE'!$A$1:$T$889,20,FALSE)</f>
        <v>37970</v>
      </c>
      <c r="U9" s="175">
        <v>225</v>
      </c>
      <c r="V9" s="186">
        <v>6249431</v>
      </c>
      <c r="W9" s="186">
        <v>63926448</v>
      </c>
      <c r="X9" s="187">
        <v>44469</v>
      </c>
      <c r="Y9" s="80" t="s">
        <v>6489</v>
      </c>
      <c r="Z9" s="80" t="s">
        <v>6490</v>
      </c>
      <c r="AA9" s="175" t="s">
        <v>6492</v>
      </c>
    </row>
    <row r="10" spans="1:27" ht="15.75" customHeight="1" x14ac:dyDescent="0.2">
      <c r="A10" s="185">
        <v>225</v>
      </c>
      <c r="B10" s="68" t="str">
        <f>VLOOKUP(A10,'BASE REGISTRO SEPTIEMBRE'!$A$1:$T$889,2,FALSE)</f>
        <v>Asociación Cristiana de Jóvenes de Antofagasta (ACJ Antofagasta)</v>
      </c>
      <c r="C10" s="68">
        <f>VLOOKUP(A10,'BASE REGISTRO SEPTIEMBRE'!$A$1:$T$889,3,FALSE)</f>
        <v>704164009</v>
      </c>
      <c r="D10" s="68" t="str">
        <f>VLOOKUP(A10,'BASE REGISTRO SEPTIEMBRE'!$A$1:$T$889,4,FALSE)</f>
        <v>Corporación de Derecho Privado</v>
      </c>
      <c r="E10" s="68" t="str">
        <f>VLOOKUP(A10,'BASE REGISTRO SEPTIEMBRE'!$A$1:$T$889,5,FALSE)</f>
        <v>Otorgado por Decreto Supremo Nº 1577, de 21 de agosto 1969, del Ministerio de Justicia.</v>
      </c>
      <c r="F10" s="68" t="str">
        <f>VLOOKUP(A10,'BASE REGISTRO SEPTIEMBRE'!$A$1:$T$889,6,FALSE)</f>
        <v xml:space="preserve">Certificado de Vigencia de Persona Jurídica Sin Fines de Lucro Folio N° 500396386348, emitido con fecha 01 de julio de 2021, por el Servicio de Registro Civil e Identificación.
</v>
      </c>
      <c r="G10" s="68" t="str">
        <f>VLOOKUP(A10,'BASE REGISTRO SEPTIEMBRE'!$A$1:$T$889,7,FALSE)</f>
        <v>Otorgado por Decreto Supremo Nº 1577, de 21 de agosto 1969, del Ministerio de Justicia.</v>
      </c>
      <c r="H10" s="68" t="str">
        <f>VLOOKUP(A10,'BASE REGISTRO SEPTIEMBRE'!$A$1:$T$889,8,FALSE)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I10" s="68" t="str">
        <f>VLOOKUP(A10,'BASE REGISTRO SEPTIEMBRE'!$A$1:$T$889,9,FALSE)</f>
        <v>: Durarán 2 años en sus cargos, renovándose por mitades cada año.</v>
      </c>
      <c r="J10" s="68" t="str">
        <f>VLOOKUP(A10,'BASE REGISTRO SEPTIEMBRE'!$A$1:$T$889,10,FALSE)</f>
        <v>Del 04.04.2019. Acompaña Ley N° 21.239, que prorroga mandatos a directores por COVI 19.</v>
      </c>
      <c r="K10" s="68" t="str">
        <f>VLOOKUP(A10,'BASE REGISTRO SEPTIEMBRE'!$A$1:$T$889,11,FALSE)</f>
        <v xml:space="preserve">Presidente: Karen Gallardo Barraza, 
En su ausencia, Roberto Rondon Villegas,  (Vice Presidente Primero)
Director Ejecutivo: 
Osvaldo Jesús Gallardo Gallardo, </v>
      </c>
      <c r="L10" s="68" t="str">
        <f>VLOOKUP(A10,'BASE REGISTRO SEPTIEMBRE'!$A$1:$T$889,12,FALSE)</f>
        <v xml:space="preserve">Copiapó Nº595, Antofagasta.
</v>
      </c>
      <c r="M10" s="68" t="str">
        <f>VLOOKUP(A10,'BASE REGISTRO SEPTIEMBRE'!$A$1:$T$889,13,FALSE)</f>
        <v>II</v>
      </c>
      <c r="N10" s="68" t="str">
        <f>VLOOKUP(A10,'BASE REGISTRO SEPTIEMBRE'!$A$1:$T$889,14,FALSE)</f>
        <v>Copiapó</v>
      </c>
      <c r="O10" s="68" t="str">
        <f>VLOOKUP(A10,'BASE REGISTRO SEPTIEMBRE'!$A$1:$T$889,15,FALSE)</f>
        <v xml:space="preserve">(55) 263040 </v>
      </c>
      <c r="P10" s="68">
        <f>VLOOKUP(A10,'BASE REGISTRO SEPTIEMBRE'!$A$1:$T$889,16,FALSE)</f>
        <v>0</v>
      </c>
      <c r="Q10" s="68">
        <f>VLOOKUP(A10,'BASE REGISTRO SEPTIEMBRE'!$A$1:$T$889,17,FALSE)</f>
        <v>0</v>
      </c>
      <c r="R10" s="68" t="str">
        <f>VLOOKUP(A10,'BASE REGISTRO SEPTIEMBRE'!$A$1:$T$889,18,FALSE)</f>
        <v>93509: Otras asociaciones.</v>
      </c>
      <c r="S10" s="68" t="str">
        <f>VLOOKUP(A10,'BASE REGISTRO SEPTIEMBRE'!$A$1:$T$889,19,FALSE)</f>
        <v>Antecedentes financieros correspondientes al año 2020, aprobados por el Subdepartamento de Supervisión Financiera.</v>
      </c>
      <c r="T10" s="188">
        <f>VLOOKUP(A10,'BASE REGISTRO SEPTIEMBRE'!$A$1:$T$889,20,FALSE)</f>
        <v>37970</v>
      </c>
      <c r="U10" s="175">
        <v>225</v>
      </c>
      <c r="V10" s="186">
        <v>4854784</v>
      </c>
      <c r="W10" s="186">
        <v>49198813</v>
      </c>
      <c r="X10" s="187">
        <v>44469</v>
      </c>
      <c r="Y10" s="80" t="s">
        <v>6489</v>
      </c>
      <c r="Z10" s="80" t="s">
        <v>6490</v>
      </c>
      <c r="AA10" s="175" t="s">
        <v>6493</v>
      </c>
    </row>
    <row r="11" spans="1:27" ht="15.75" customHeight="1" x14ac:dyDescent="0.2">
      <c r="A11" s="185">
        <v>250</v>
      </c>
      <c r="B11" s="68" t="str">
        <f>VLOOKUP(A11,'BASE REGISTRO SEPTIEMBRE'!$A$1:$T$889,2,FALSE)</f>
        <v>Asociación Cristiana de Jóvenes de Valparaíso</v>
      </c>
      <c r="C11" s="68">
        <f>VLOOKUP(A11,'BASE REGISTRO SEPTIEMBRE'!$A$1:$T$889,3,FALSE)</f>
        <v>818329008</v>
      </c>
      <c r="D11" s="68" t="str">
        <f>VLOOKUP(A11,'BASE REGISTRO SEPTIEMBRE'!$A$1:$T$889,4,FALSE)</f>
        <v>Corporación de Derecho Privado.</v>
      </c>
      <c r="E11" s="68" t="str">
        <f>VLOOKUP(A11,'BASE REGISTRO SEPTIEMBRE'!$A$1:$T$889,5,FALSE)</f>
        <v xml:space="preserve">Otorgado por Decreto Supremo Nº 17755, de fecha 18 de octubre de 1915, por el Ministerio de Justicia.  </v>
      </c>
      <c r="F11" s="68" t="str">
        <f>VLOOKUP(A11,'BASE REGISTRO SEPTIEMBRE'!$A$1:$T$889,6,FALSE)</f>
        <v>Certificado de vigencia de persona jurídica sin fines de lucro, folio N° 500400647593, emitido por el Servicio de Registro Civil e Identificación, con fecha 28 de julio de 2021.</v>
      </c>
      <c r="G11" s="68" t="str">
        <f>VLOOKUP(A11,'BASE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1" s="68" t="str">
        <f>VLOOKUP(A11,'BASE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1" s="68" t="str">
        <f>VLOOKUP(A11,'BASE REGISTRO SEPTIEMBRE'!$A$1:$T$889,9,FALSE)</f>
        <v xml:space="preserve">Los directores duran tres años en sus cargos, pudiendo ser reelegidos por una sola vez y se renuevan anualmente por terceras partes.
</v>
      </c>
      <c r="J11" s="68" t="str">
        <f>VLOOKUP(A11,'BASE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1" s="68" t="str">
        <f>VLOOKUP(A11,'BASE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1" s="68" t="str">
        <f>VLOOKUP(A11,'BASE REGISTRO SEPTIEMBRE'!$A$1:$T$889,12,FALSE)</f>
        <v xml:space="preserve">Blanco Nº1117, Valparaíso.Blanco N° 1117, Valparaíso, Región de Valparaíso. 
</v>
      </c>
      <c r="M11" s="68" t="str">
        <f>VLOOKUP(A11,'BASE REGISTRO SEPTIEMBRE'!$A$1:$T$889,13,FALSE)</f>
        <v>V</v>
      </c>
      <c r="N11" s="68" t="str">
        <f>VLOOKUP(A11,'BASE REGISTRO SEPTIEMBRE'!$A$1:$T$889,14,FALSE)</f>
        <v>Valparaíso</v>
      </c>
      <c r="O11" s="68" t="str">
        <f>VLOOKUP(A11,'BASE REGISTRO SEPTIEMBRE'!$A$1:$T$889,15,FALSE)</f>
        <v>(32) 2156900</v>
      </c>
      <c r="P11" s="68" t="str">
        <f>VLOOKUP(A11,'BASE REGISTRO SEPTIEMBRE'!$A$1:$T$889,16,FALSE)</f>
        <v xml:space="preserve">acjvalpo@gmail.com
</v>
      </c>
      <c r="Q11" s="68">
        <f>VLOOKUP(A11,'BASE REGISTRO SEPTIEMBRE'!$A$1:$T$889,17,FALSE)</f>
        <v>0</v>
      </c>
      <c r="R11" s="68">
        <f>VLOOKUP(A11,'BASE REGISTRO SEPTIEMBRE'!$A$1:$T$889,18,FALSE)</f>
        <v>93401</v>
      </c>
      <c r="S11" s="68" t="str">
        <f>VLOOKUP(A11,'BASE REGISTRO SEPTIEMBRE'!$A$1:$T$889,19,FALSE)</f>
        <v xml:space="preserve">Certificado de Antecedentes Financieros, correspondientes al año 2020, aprobados por el Subdepartamento de Supervisión Financiera Nacional.                                                                                                                                                                                                                                                                                                                                                                                                                                                                                                                                                                                                                                                                                                                                                                                                                                                                                                                                                                                                                                                                                      
</v>
      </c>
      <c r="T11" s="188">
        <f>VLOOKUP(A11,'BASE REGISTRO SEPTIEMBRE'!$A$1:$T$889,20,FALSE)</f>
        <v>37970</v>
      </c>
      <c r="U11" s="175">
        <v>250</v>
      </c>
      <c r="V11" s="186">
        <v>5074077</v>
      </c>
      <c r="W11" s="186">
        <v>46642487</v>
      </c>
      <c r="X11" s="187">
        <v>44469</v>
      </c>
      <c r="Y11" s="80" t="s">
        <v>6489</v>
      </c>
      <c r="Z11" s="80" t="s">
        <v>6490</v>
      </c>
      <c r="AA11" s="175" t="s">
        <v>6494</v>
      </c>
    </row>
    <row r="12" spans="1:27" ht="15.75" customHeight="1" x14ac:dyDescent="0.2">
      <c r="A12" s="185">
        <v>250</v>
      </c>
      <c r="B12" s="68" t="str">
        <f>VLOOKUP(A12,'BASE REGISTRO SEPTIEMBRE'!$A$1:$T$889,2,FALSE)</f>
        <v>Asociación Cristiana de Jóvenes de Valparaíso</v>
      </c>
      <c r="C12" s="68">
        <f>VLOOKUP(A12,'BASE REGISTRO SEPTIEMBRE'!$A$1:$T$889,3,FALSE)</f>
        <v>818329008</v>
      </c>
      <c r="D12" s="68" t="str">
        <f>VLOOKUP(A12,'BASE REGISTRO SEPTIEMBRE'!$A$1:$T$889,4,FALSE)</f>
        <v>Corporación de Derecho Privado.</v>
      </c>
      <c r="E12" s="68" t="str">
        <f>VLOOKUP(A12,'BASE REGISTRO SEPTIEMBRE'!$A$1:$T$889,5,FALSE)</f>
        <v xml:space="preserve">Otorgado por Decreto Supremo Nº 17755, de fecha 18 de octubre de 1915, por el Ministerio de Justicia.  </v>
      </c>
      <c r="F12" s="68" t="str">
        <f>VLOOKUP(A12,'BASE REGISTRO SEPTIEMBRE'!$A$1:$T$889,6,FALSE)</f>
        <v>Certificado de vigencia de persona jurídica sin fines de lucro, folio N° 500400647593, emitido por el Servicio de Registro Civil e Identificación, con fecha 28 de julio de 2021.</v>
      </c>
      <c r="G12" s="68" t="str">
        <f>VLOOKUP(A12,'BASE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2" s="68" t="str">
        <f>VLOOKUP(A12,'BASE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2" s="68" t="str">
        <f>VLOOKUP(A12,'BASE REGISTRO SEPTIEMBRE'!$A$1:$T$889,9,FALSE)</f>
        <v xml:space="preserve">Los directores duran tres años en sus cargos, pudiendo ser reelegidos por una sola vez y se renuevan anualmente por terceras partes.
</v>
      </c>
      <c r="J12" s="68" t="str">
        <f>VLOOKUP(A12,'BASE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2" s="68" t="str">
        <f>VLOOKUP(A12,'BASE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2" s="68" t="str">
        <f>VLOOKUP(A12,'BASE REGISTRO SEPTIEMBRE'!$A$1:$T$889,12,FALSE)</f>
        <v xml:space="preserve">Blanco Nº1117, Valparaíso.Blanco N° 1117, Valparaíso, Región de Valparaíso. 
</v>
      </c>
      <c r="M12" s="68" t="str">
        <f>VLOOKUP(A12,'BASE REGISTRO SEPTIEMBRE'!$A$1:$T$889,13,FALSE)</f>
        <v>V</v>
      </c>
      <c r="N12" s="68" t="str">
        <f>VLOOKUP(A12,'BASE REGISTRO SEPTIEMBRE'!$A$1:$T$889,14,FALSE)</f>
        <v>Valparaíso</v>
      </c>
      <c r="O12" s="68" t="str">
        <f>VLOOKUP(A12,'BASE REGISTRO SEPTIEMBRE'!$A$1:$T$889,15,FALSE)</f>
        <v>(32) 2156900</v>
      </c>
      <c r="P12" s="68" t="str">
        <f>VLOOKUP(A12,'BASE REGISTRO SEPTIEMBRE'!$A$1:$T$889,16,FALSE)</f>
        <v xml:space="preserve">acjvalpo@gmail.com
</v>
      </c>
      <c r="Q12" s="68">
        <f>VLOOKUP(A12,'BASE REGISTRO SEPTIEMBRE'!$A$1:$T$889,17,FALSE)</f>
        <v>0</v>
      </c>
      <c r="R12" s="68">
        <f>VLOOKUP(A12,'BASE REGISTRO SEPTIEMBRE'!$A$1:$T$889,18,FALSE)</f>
        <v>93401</v>
      </c>
      <c r="S12" s="68" t="str">
        <f>VLOOKUP(A12,'BASE REGISTRO SEPTIEMBRE'!$A$1:$T$889,19,FALSE)</f>
        <v xml:space="preserve">Certificado de Antecedentes Financieros, correspondientes al año 2020, aprobados por el Subdepartamento de Supervisión Financiera Nacional.                                                                                                                                                                                                                                                                                                                                                                                                                                                                                                                                                                                                                                                                                                                                                                                                                                                                                                                                                                                                                                                                                      
</v>
      </c>
      <c r="T12" s="188">
        <f>VLOOKUP(A12,'BASE REGISTRO SEPTIEMBRE'!$A$1:$T$889,20,FALSE)</f>
        <v>37970</v>
      </c>
      <c r="U12" s="175">
        <v>250</v>
      </c>
      <c r="V12" s="186">
        <v>21356223</v>
      </c>
      <c r="W12" s="186">
        <v>147631616</v>
      </c>
      <c r="X12" s="187">
        <v>44469</v>
      </c>
      <c r="Y12" s="80" t="s">
        <v>6489</v>
      </c>
      <c r="Z12" s="80" t="s">
        <v>6490</v>
      </c>
      <c r="AA12" s="175" t="s">
        <v>6495</v>
      </c>
    </row>
    <row r="13" spans="1:27" ht="15.75" customHeight="1" x14ac:dyDescent="0.2">
      <c r="A13" s="185">
        <v>250</v>
      </c>
      <c r="B13" s="68" t="str">
        <f>VLOOKUP(A13,'BASE REGISTRO SEPTIEMBRE'!$A$1:$T$889,2,FALSE)</f>
        <v>Asociación Cristiana de Jóvenes de Valparaíso</v>
      </c>
      <c r="C13" s="68">
        <f>VLOOKUP(A13,'BASE REGISTRO SEPTIEMBRE'!$A$1:$T$889,3,FALSE)</f>
        <v>818329008</v>
      </c>
      <c r="D13" s="68" t="str">
        <f>VLOOKUP(A13,'BASE REGISTRO SEPTIEMBRE'!$A$1:$T$889,4,FALSE)</f>
        <v>Corporación de Derecho Privado.</v>
      </c>
      <c r="E13" s="68" t="str">
        <f>VLOOKUP(A13,'BASE REGISTRO SEPTIEMBRE'!$A$1:$T$889,5,FALSE)</f>
        <v xml:space="preserve">Otorgado por Decreto Supremo Nº 17755, de fecha 18 de octubre de 1915, por el Ministerio de Justicia.  </v>
      </c>
      <c r="F13" s="68" t="str">
        <f>VLOOKUP(A13,'BASE REGISTRO SEPTIEMBRE'!$A$1:$T$889,6,FALSE)</f>
        <v>Certificado de vigencia de persona jurídica sin fines de lucro, folio N° 500400647593, emitido por el Servicio de Registro Civil e Identificación, con fecha 28 de julio de 2021.</v>
      </c>
      <c r="G13" s="68" t="str">
        <f>VLOOKUP(A13,'BASE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3" s="68" t="str">
        <f>VLOOKUP(A13,'BASE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3" s="68" t="str">
        <f>VLOOKUP(A13,'BASE REGISTRO SEPTIEMBRE'!$A$1:$T$889,9,FALSE)</f>
        <v xml:space="preserve">Los directores duran tres años en sus cargos, pudiendo ser reelegidos por una sola vez y se renuevan anualmente por terceras partes.
</v>
      </c>
      <c r="J13" s="68" t="str">
        <f>VLOOKUP(A13,'BASE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3" s="68" t="str">
        <f>VLOOKUP(A13,'BASE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3" s="68" t="str">
        <f>VLOOKUP(A13,'BASE REGISTRO SEPTIEMBRE'!$A$1:$T$889,12,FALSE)</f>
        <v xml:space="preserve">Blanco Nº1117, Valparaíso.Blanco N° 1117, Valparaíso, Región de Valparaíso. 
</v>
      </c>
      <c r="M13" s="68" t="str">
        <f>VLOOKUP(A13,'BASE REGISTRO SEPTIEMBRE'!$A$1:$T$889,13,FALSE)</f>
        <v>V</v>
      </c>
      <c r="N13" s="68" t="str">
        <f>VLOOKUP(A13,'BASE REGISTRO SEPTIEMBRE'!$A$1:$T$889,14,FALSE)</f>
        <v>Valparaíso</v>
      </c>
      <c r="O13" s="68" t="str">
        <f>VLOOKUP(A13,'BASE REGISTRO SEPTIEMBRE'!$A$1:$T$889,15,FALSE)</f>
        <v>(32) 2156900</v>
      </c>
      <c r="P13" s="68" t="str">
        <f>VLOOKUP(A13,'BASE REGISTRO SEPTIEMBRE'!$A$1:$T$889,16,FALSE)</f>
        <v xml:space="preserve">acjvalpo@gmail.com
</v>
      </c>
      <c r="Q13" s="68">
        <f>VLOOKUP(A13,'BASE REGISTRO SEPTIEMBRE'!$A$1:$T$889,17,FALSE)</f>
        <v>0</v>
      </c>
      <c r="R13" s="68">
        <f>VLOOKUP(A13,'BASE REGISTRO SEPTIEMBRE'!$A$1:$T$889,18,FALSE)</f>
        <v>93401</v>
      </c>
      <c r="S13" s="68" t="str">
        <f>VLOOKUP(A13,'BASE REGISTRO SEPTIEMBRE'!$A$1:$T$889,19,FALSE)</f>
        <v xml:space="preserve">Certificado de Antecedentes Financieros, correspondientes al año 2020, aprobados por el Subdepartamento de Supervisión Financiera Nacional.                                                                                                                                                                                                                                                                                                                                                                                                                                                                                                                                                                                                                                                                                                                                                                                                                                                                                                                                                                                                                                                                                      
</v>
      </c>
      <c r="T13" s="188">
        <f>VLOOKUP(A13,'BASE REGISTRO SEPTIEMBRE'!$A$1:$T$889,20,FALSE)</f>
        <v>37970</v>
      </c>
      <c r="U13" s="175">
        <v>250</v>
      </c>
      <c r="V13" s="186">
        <v>1592976</v>
      </c>
      <c r="W13" s="186">
        <v>9292360</v>
      </c>
      <c r="X13" s="187">
        <v>44469</v>
      </c>
      <c r="Y13" s="80" t="s">
        <v>6489</v>
      </c>
      <c r="Z13" s="80" t="s">
        <v>6490</v>
      </c>
      <c r="AA13" s="175" t="s">
        <v>6496</v>
      </c>
    </row>
    <row r="14" spans="1:27" ht="15.75" customHeight="1" x14ac:dyDescent="0.2">
      <c r="A14" s="185">
        <v>250</v>
      </c>
      <c r="B14" s="68" t="str">
        <f>VLOOKUP(A14,'BASE REGISTRO SEPTIEMBRE'!$A$1:$T$889,2,FALSE)</f>
        <v>Asociación Cristiana de Jóvenes de Valparaíso</v>
      </c>
      <c r="C14" s="68">
        <f>VLOOKUP(A14,'BASE REGISTRO SEPTIEMBRE'!$A$1:$T$889,3,FALSE)</f>
        <v>818329008</v>
      </c>
      <c r="D14" s="68" t="str">
        <f>VLOOKUP(A14,'BASE REGISTRO SEPTIEMBRE'!$A$1:$T$889,4,FALSE)</f>
        <v>Corporación de Derecho Privado.</v>
      </c>
      <c r="E14" s="68" t="str">
        <f>VLOOKUP(A14,'BASE REGISTRO SEPTIEMBRE'!$A$1:$T$889,5,FALSE)</f>
        <v xml:space="preserve">Otorgado por Decreto Supremo Nº 17755, de fecha 18 de octubre de 1915, por el Ministerio de Justicia.  </v>
      </c>
      <c r="F14" s="68" t="str">
        <f>VLOOKUP(A14,'BASE REGISTRO SEPTIEMBRE'!$A$1:$T$889,6,FALSE)</f>
        <v>Certificado de vigencia de persona jurídica sin fines de lucro, folio N° 500400647593, emitido por el Servicio de Registro Civil e Identificación, con fecha 28 de julio de 2021.</v>
      </c>
      <c r="G14" s="68" t="str">
        <f>VLOOKUP(A14,'BASE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4" s="68" t="str">
        <f>VLOOKUP(A14,'BASE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4" s="68" t="str">
        <f>VLOOKUP(A14,'BASE REGISTRO SEPTIEMBRE'!$A$1:$T$889,9,FALSE)</f>
        <v xml:space="preserve">Los directores duran tres años en sus cargos, pudiendo ser reelegidos por una sola vez y se renuevan anualmente por terceras partes.
</v>
      </c>
      <c r="J14" s="68" t="str">
        <f>VLOOKUP(A14,'BASE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4" s="68" t="str">
        <f>VLOOKUP(A14,'BASE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4" s="68" t="str">
        <f>VLOOKUP(A14,'BASE REGISTRO SEPTIEMBRE'!$A$1:$T$889,12,FALSE)</f>
        <v xml:space="preserve">Blanco Nº1117, Valparaíso.Blanco N° 1117, Valparaíso, Región de Valparaíso. 
</v>
      </c>
      <c r="M14" s="68" t="str">
        <f>VLOOKUP(A14,'BASE REGISTRO SEPTIEMBRE'!$A$1:$T$889,13,FALSE)</f>
        <v>V</v>
      </c>
      <c r="N14" s="68" t="str">
        <f>VLOOKUP(A14,'BASE REGISTRO SEPTIEMBRE'!$A$1:$T$889,14,FALSE)</f>
        <v>Valparaíso</v>
      </c>
      <c r="O14" s="68" t="str">
        <f>VLOOKUP(A14,'BASE REGISTRO SEPTIEMBRE'!$A$1:$T$889,15,FALSE)</f>
        <v>(32) 2156900</v>
      </c>
      <c r="P14" s="68" t="str">
        <f>VLOOKUP(A14,'BASE REGISTRO SEPTIEMBRE'!$A$1:$T$889,16,FALSE)</f>
        <v xml:space="preserve">acjvalpo@gmail.com
</v>
      </c>
      <c r="Q14" s="68">
        <f>VLOOKUP(A14,'BASE REGISTRO SEPTIEMBRE'!$A$1:$T$889,17,FALSE)</f>
        <v>0</v>
      </c>
      <c r="R14" s="68">
        <f>VLOOKUP(A14,'BASE REGISTRO SEPTIEMBRE'!$A$1:$T$889,18,FALSE)</f>
        <v>93401</v>
      </c>
      <c r="S14" s="68" t="str">
        <f>VLOOKUP(A14,'BASE REGISTRO SEPTIEMBRE'!$A$1:$T$889,19,FALSE)</f>
        <v xml:space="preserve">Certificado de Antecedentes Financieros, correspondientes al año 2020, aprobados por el Subdepartamento de Supervisión Financiera Nacional.                                                                                                                                                                                                                                                                                                                                                                                                                                                                                                                                                                                                                                                                                                                                                                                                                                                                                                                                                                                                                                                                                      
</v>
      </c>
      <c r="T14" s="188">
        <f>VLOOKUP(A14,'BASE REGISTRO SEPTIEMBRE'!$A$1:$T$889,20,FALSE)</f>
        <v>37970</v>
      </c>
      <c r="U14" s="175">
        <v>250</v>
      </c>
      <c r="V14" s="186">
        <v>9901449</v>
      </c>
      <c r="W14" s="186">
        <v>78439586</v>
      </c>
      <c r="X14" s="187">
        <v>44469</v>
      </c>
      <c r="Y14" s="80" t="s">
        <v>6489</v>
      </c>
      <c r="Z14" s="80" t="s">
        <v>6490</v>
      </c>
      <c r="AA14" s="175" t="s">
        <v>6497</v>
      </c>
    </row>
    <row r="15" spans="1:27" ht="15.75" customHeight="1" x14ac:dyDescent="0.2">
      <c r="A15" s="185">
        <v>250</v>
      </c>
      <c r="B15" s="68" t="str">
        <f>VLOOKUP(A15,'BASE REGISTRO SEPTIEMBRE'!$A$1:$T$889,2,FALSE)</f>
        <v>Asociación Cristiana de Jóvenes de Valparaíso</v>
      </c>
      <c r="C15" s="68">
        <f>VLOOKUP(A15,'BASE REGISTRO SEPTIEMBRE'!$A$1:$T$889,3,FALSE)</f>
        <v>818329008</v>
      </c>
      <c r="D15" s="68" t="str">
        <f>VLOOKUP(A15,'BASE REGISTRO SEPTIEMBRE'!$A$1:$T$889,4,FALSE)</f>
        <v>Corporación de Derecho Privado.</v>
      </c>
      <c r="E15" s="68" t="str">
        <f>VLOOKUP(A15,'BASE REGISTRO SEPTIEMBRE'!$A$1:$T$889,5,FALSE)</f>
        <v xml:space="preserve">Otorgado por Decreto Supremo Nº 17755, de fecha 18 de octubre de 1915, por el Ministerio de Justicia.  </v>
      </c>
      <c r="F15" s="68" t="str">
        <f>VLOOKUP(A15,'BASE REGISTRO SEPTIEMBRE'!$A$1:$T$889,6,FALSE)</f>
        <v>Certificado de vigencia de persona jurídica sin fines de lucro, folio N° 500400647593, emitido por el Servicio de Registro Civil e Identificación, con fecha 28 de julio de 2021.</v>
      </c>
      <c r="G15" s="68" t="str">
        <f>VLOOKUP(A15,'BASE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5" s="68" t="str">
        <f>VLOOKUP(A15,'BASE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5" s="68" t="str">
        <f>VLOOKUP(A15,'BASE REGISTRO SEPTIEMBRE'!$A$1:$T$889,9,FALSE)</f>
        <v xml:space="preserve">Los directores duran tres años en sus cargos, pudiendo ser reelegidos por una sola vez y se renuevan anualmente por terceras partes.
</v>
      </c>
      <c r="J15" s="68" t="str">
        <f>VLOOKUP(A15,'BASE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5" s="68" t="str">
        <f>VLOOKUP(A15,'BASE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5" s="68" t="str">
        <f>VLOOKUP(A15,'BASE REGISTRO SEPTIEMBRE'!$A$1:$T$889,12,FALSE)</f>
        <v xml:space="preserve">Blanco Nº1117, Valparaíso.Blanco N° 1117, Valparaíso, Región de Valparaíso. 
</v>
      </c>
      <c r="M15" s="68" t="str">
        <f>VLOOKUP(A15,'BASE REGISTRO SEPTIEMBRE'!$A$1:$T$889,13,FALSE)</f>
        <v>V</v>
      </c>
      <c r="N15" s="68" t="str">
        <f>VLOOKUP(A15,'BASE REGISTRO SEPTIEMBRE'!$A$1:$T$889,14,FALSE)</f>
        <v>Valparaíso</v>
      </c>
      <c r="O15" s="68" t="str">
        <f>VLOOKUP(A15,'BASE REGISTRO SEPTIEMBRE'!$A$1:$T$889,15,FALSE)</f>
        <v>(32) 2156900</v>
      </c>
      <c r="P15" s="68" t="str">
        <f>VLOOKUP(A15,'BASE REGISTRO SEPTIEMBRE'!$A$1:$T$889,16,FALSE)</f>
        <v xml:space="preserve">acjvalpo@gmail.com
</v>
      </c>
      <c r="Q15" s="68">
        <f>VLOOKUP(A15,'BASE REGISTRO SEPTIEMBRE'!$A$1:$T$889,17,FALSE)</f>
        <v>0</v>
      </c>
      <c r="R15" s="68">
        <f>VLOOKUP(A15,'BASE REGISTRO SEPTIEMBRE'!$A$1:$T$889,18,FALSE)</f>
        <v>93401</v>
      </c>
      <c r="S15" s="68" t="str">
        <f>VLOOKUP(A15,'BASE REGISTRO SEPTIEMBRE'!$A$1:$T$889,19,FALSE)</f>
        <v xml:space="preserve">Certificado de Antecedentes Financieros, correspondientes al año 2020, aprobados por el Subdepartamento de Supervisión Financiera Nacional.                                                                                                                                                                                                                                                                                                                                                                                                                                                                                                                                                                                                                                                                                                                                                                                                                                                                                                                                                                                                                                                                                      
</v>
      </c>
      <c r="T15" s="188">
        <f>VLOOKUP(A15,'BASE REGISTRO SEPTIEMBRE'!$A$1:$T$889,20,FALSE)</f>
        <v>37970</v>
      </c>
      <c r="U15" s="175">
        <v>250</v>
      </c>
      <c r="V15" s="186">
        <v>102526209</v>
      </c>
      <c r="W15" s="186">
        <v>629221272</v>
      </c>
      <c r="X15" s="187">
        <v>44469</v>
      </c>
      <c r="Y15" s="80" t="s">
        <v>6489</v>
      </c>
      <c r="Z15" s="80" t="s">
        <v>6490</v>
      </c>
      <c r="AA15" s="175" t="s">
        <v>6498</v>
      </c>
    </row>
    <row r="16" spans="1:27" ht="15.75" customHeight="1" x14ac:dyDescent="0.2">
      <c r="A16" s="185">
        <v>250</v>
      </c>
      <c r="B16" s="68" t="str">
        <f>VLOOKUP(A16,'BASE REGISTRO SEPTIEMBRE'!$A$1:$T$889,2,FALSE)</f>
        <v>Asociación Cristiana de Jóvenes de Valparaíso</v>
      </c>
      <c r="C16" s="68">
        <f>VLOOKUP(A16,'BASE REGISTRO SEPTIEMBRE'!$A$1:$T$889,3,FALSE)</f>
        <v>818329008</v>
      </c>
      <c r="D16" s="68" t="str">
        <f>VLOOKUP(A16,'BASE REGISTRO SEPTIEMBRE'!$A$1:$T$889,4,FALSE)</f>
        <v>Corporación de Derecho Privado.</v>
      </c>
      <c r="E16" s="68" t="str">
        <f>VLOOKUP(A16,'BASE REGISTRO SEPTIEMBRE'!$A$1:$T$889,5,FALSE)</f>
        <v xml:space="preserve">Otorgado por Decreto Supremo Nº 17755, de fecha 18 de octubre de 1915, por el Ministerio de Justicia.  </v>
      </c>
      <c r="F16" s="68" t="str">
        <f>VLOOKUP(A16,'BASE REGISTRO SEPTIEMBRE'!$A$1:$T$889,6,FALSE)</f>
        <v>Certificado de vigencia de persona jurídica sin fines de lucro, folio N° 500400647593, emitido por el Servicio de Registro Civil e Identificación, con fecha 28 de julio de 2021.</v>
      </c>
      <c r="G16" s="68" t="str">
        <f>VLOOKUP(A16,'BASE REGISTRO SEPTIEMBRE'!$A$1:$T$889,7,FALSE)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6" s="68" t="str">
        <f>VLOOKUP(A16,'BASE REGISTRO SEPTIEMBRE'!$A$1:$T$889,8,FALSE)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6" s="68" t="str">
        <f>VLOOKUP(A16,'BASE REGISTRO SEPTIEMBRE'!$A$1:$T$889,9,FALSE)</f>
        <v xml:space="preserve">Los directores duran tres años en sus cargos, pudiendo ser reelegidos por una sola vez y se renuevan anualmente por terceras partes.
</v>
      </c>
      <c r="J16" s="68" t="str">
        <f>VLOOKUP(A16,'BASE REGISTRO SEPTIEMBRE'!$A$1:$T$889,10,FALSE)</f>
        <v xml:space="preserve">Ultimo Directorio que consta escritura pública: Del período 2019-2020. Vigencia Mandato General de Administración y Facultades otorgado a don Rodrigo Cárcamo Morales y don Diego Trincado Araya: 30 de julio de 2021.
</v>
      </c>
      <c r="K16" s="68" t="str">
        <f>VLOOKUP(A16,'BASE REGISTRO SEPTIEMBRE'!$A$1:$T$889,11,FALSE)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6" s="68" t="str">
        <f>VLOOKUP(A16,'BASE REGISTRO SEPTIEMBRE'!$A$1:$T$889,12,FALSE)</f>
        <v xml:space="preserve">Blanco Nº1117, Valparaíso.Blanco N° 1117, Valparaíso, Región de Valparaíso. 
</v>
      </c>
      <c r="M16" s="68" t="str">
        <f>VLOOKUP(A16,'BASE REGISTRO SEPTIEMBRE'!$A$1:$T$889,13,FALSE)</f>
        <v>V</v>
      </c>
      <c r="N16" s="68" t="str">
        <f>VLOOKUP(A16,'BASE REGISTRO SEPTIEMBRE'!$A$1:$T$889,14,FALSE)</f>
        <v>Valparaíso</v>
      </c>
      <c r="O16" s="68" t="str">
        <f>VLOOKUP(A16,'BASE REGISTRO SEPTIEMBRE'!$A$1:$T$889,15,FALSE)</f>
        <v>(32) 2156900</v>
      </c>
      <c r="P16" s="68" t="str">
        <f>VLOOKUP(A16,'BASE REGISTRO SEPTIEMBRE'!$A$1:$T$889,16,FALSE)</f>
        <v xml:space="preserve">acjvalpo@gmail.com
</v>
      </c>
      <c r="Q16" s="68">
        <f>VLOOKUP(A16,'BASE REGISTRO SEPTIEMBRE'!$A$1:$T$889,17,FALSE)</f>
        <v>0</v>
      </c>
      <c r="R16" s="68">
        <f>VLOOKUP(A16,'BASE REGISTRO SEPTIEMBRE'!$A$1:$T$889,18,FALSE)</f>
        <v>93401</v>
      </c>
      <c r="S16" s="68" t="str">
        <f>VLOOKUP(A16,'BASE REGISTRO SEPTIEMBRE'!$A$1:$T$889,19,FALSE)</f>
        <v xml:space="preserve">Certificado de Antecedentes Financieros, correspondientes al año 2020, aprobados por el Subdepartamento de Supervisión Financiera Nacional.                                                                                                                                                                                                                                                                                                                                                                                                                                                                                                                                                                                                                                                                                                                                                                                                                                                                                                                                                                                                                                                                                      
</v>
      </c>
      <c r="T16" s="188">
        <f>VLOOKUP(A16,'BASE REGISTRO SEPTIEMBRE'!$A$1:$T$889,20,FALSE)</f>
        <v>37970</v>
      </c>
      <c r="U16" s="175">
        <v>250</v>
      </c>
      <c r="V16" s="186">
        <v>33370720</v>
      </c>
      <c r="W16" s="186">
        <v>373218710</v>
      </c>
      <c r="X16" s="187">
        <v>44469</v>
      </c>
      <c r="Y16" s="80" t="s">
        <v>6489</v>
      </c>
      <c r="Z16" s="80" t="s">
        <v>6490</v>
      </c>
      <c r="AA16" s="175" t="s">
        <v>7475</v>
      </c>
    </row>
    <row r="17" spans="1:27" ht="15.75" customHeight="1" x14ac:dyDescent="0.2">
      <c r="A17" s="185">
        <v>400</v>
      </c>
      <c r="B17" s="68" t="str">
        <f>VLOOKUP(A17,'BASE REGISTRO SEPTIEMBRE'!$A$1:$T$889,2,FALSE)</f>
        <v>Asociación Hogar de Niños Arturo Prat</v>
      </c>
      <c r="C17" s="68">
        <f>VLOOKUP(A17,'BASE REGISTRO SEPTIEMBRE'!$A$1:$T$889,3,FALSE)</f>
        <v>700134407</v>
      </c>
      <c r="D17" s="68" t="str">
        <f>VLOOKUP(A17,'BASE REGISTRO SEPTIEMBRE'!$A$1:$T$889,4,FALSE)</f>
        <v>Corporación de Derecho Privado.</v>
      </c>
      <c r="E17" s="68" t="str">
        <f>VLOOKUP(A17,'BASE REGISTRO SEPTIEMBRE'!$A$1:$T$889,5,FALSE)</f>
        <v xml:space="preserve">Otorgado por Decreto Supremo Nº1033, de fecha 22 de agosto de 1922, por el Ministerio de Justicia.  </v>
      </c>
      <c r="F17" s="68" t="str">
        <f>VLOOKUP(A17,'BASE REGISTRO SEPTIEMBRE'!$A$1:$T$889,6,FALSE)</f>
        <v>Certificado de Vigencia de Persona Jurídica sin Fines de Lucro Folio N° 500237858010, de fecha 8 de julio de 2019, emitido por el Servicio de Registro Civil e Identificación.</v>
      </c>
      <c r="G17" s="68" t="str">
        <f>VLOOKUP(A17,'BASE REGISTRO SEPTIEMBRE'!$A$1:$T$889,7,FALSE)</f>
        <v>Mantener, sostener o colaborar en el funcionamiento de internados para niños.</v>
      </c>
      <c r="H17" s="68" t="str">
        <f>VLOOKUP(A17,'BASE REGISTRO SEPTIEMBRE'!$A$1:$T$889,8,FALSE)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I17" s="68" t="str">
        <f>VLOOKUP(A17,'BASE REGISTRO SEPTIEMBRE'!$A$1:$T$889,9,FALSE)</f>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
      <c r="J17" s="68" t="str">
        <f>VLOOKUP(A17,'BASE REGISTRO SEPTIEMBRE'!$A$1:$T$889,10,FALSE)</f>
        <v>Del 23 de abril de 2019 al 23 de abril de 2020</v>
      </c>
      <c r="K17" s="68" t="str">
        <f>VLOOKUP(A17,'BASE REGISTRO SEPTIEMBRE'!$A$1:$T$889,11,FALSE)</f>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
      <c r="L17" s="68" t="str">
        <f>VLOOKUP(A17,'BASE REGISTRO SEPTIEMBRE'!$A$1:$T$889,12,FALSE)</f>
        <v xml:space="preserve">Blanco Nº1623, oficina Nº403, Valparaíso.
</v>
      </c>
      <c r="M17" s="68" t="str">
        <f>VLOOKUP(A17,'BASE REGISTRO SEPTIEMBRE'!$A$1:$T$889,13,FALSE)</f>
        <v>V</v>
      </c>
      <c r="N17" s="68" t="str">
        <f>VLOOKUP(A17,'BASE REGISTRO SEPTIEMBRE'!$A$1:$T$889,14,FALSE)</f>
        <v>Valparaíso</v>
      </c>
      <c r="O17" s="68" t="str">
        <f>VLOOKUP(A17,'BASE REGISTRO SEPTIEMBRE'!$A$1:$T$889,15,FALSE)</f>
        <v>32- 2541480</v>
      </c>
      <c r="P17" s="68" t="str">
        <f>VLOOKUP(A17,'BASE REGISTRO SEPTIEMBRE'!$A$1:$T$889,16,FALSE)</f>
        <v xml:space="preserve">asistentegerencia@haprat.cl </v>
      </c>
      <c r="Q17" s="68">
        <f>VLOOKUP(A17,'BASE REGISTRO SEPTIEMBRE'!$A$1:$T$889,17,FALSE)</f>
        <v>0</v>
      </c>
      <c r="R17" s="68">
        <f>VLOOKUP(A17,'BASE REGISTRO SEPTIEMBRE'!$A$1:$T$889,18,FALSE)</f>
        <v>93401</v>
      </c>
      <c r="S17" s="68" t="str">
        <f>VLOOKUP(A17,'BASE REGISTRO SEPTIEMBRE'!$A$1:$T$889,19,FALSE)</f>
        <v>Certificado de Antecedentes Financieros correspondiente al año 2020, aprobados por el Subdepartamento de Supervisión Financiera Nacional.</v>
      </c>
      <c r="T17" s="188">
        <f>VLOOKUP(A17,'BASE REGISTRO SEPTIEMBRE'!$A$1:$T$889,20,FALSE)</f>
        <v>37970</v>
      </c>
      <c r="U17" s="175">
        <v>400</v>
      </c>
      <c r="V17" s="186">
        <v>27566760</v>
      </c>
      <c r="W17" s="186">
        <v>248312421</v>
      </c>
      <c r="X17" s="187">
        <v>44469</v>
      </c>
      <c r="Y17" s="80" t="s">
        <v>6489</v>
      </c>
      <c r="Z17" s="80" t="s">
        <v>6490</v>
      </c>
      <c r="AA17" s="175" t="s">
        <v>6498</v>
      </c>
    </row>
    <row r="18" spans="1:27" ht="15.75" customHeight="1" x14ac:dyDescent="0.2">
      <c r="A18" s="185">
        <v>1050</v>
      </c>
      <c r="B18" s="68" t="str">
        <f>VLOOKUP(A18,'BASE REGISTRO SEPTIEMBRE'!$A$1:$T$889,2,FALSE)</f>
        <v xml:space="preserve">Congregación del Buen Pastor </v>
      </c>
      <c r="C18" s="68">
        <f>VLOOKUP(A18,'BASE REGISTRO SEPTIEMBRE'!$A$1:$T$889,3,FALSE)</f>
        <v>700006700</v>
      </c>
      <c r="D18" s="68" t="str">
        <f>VLOOKUP(A18,'BASE REGISTRO SEPTIEMBRE'!$A$1:$T$889,4,FALSE)</f>
        <v>Organización Religiosa</v>
      </c>
      <c r="E18" s="68" t="str">
        <f>VLOOKUP(A18,'BASE REGISTRO SEPTIEMBRE'!$A$1:$T$889,5,FALSE)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8" s="68" t="str">
        <f>VLOOKUP(A18,'BASE REGISTRO SEPTIEMBRE'!$A$1:$T$889,6,FALSE)</f>
        <v>Indefinida.Certificado C/967/2021, de 07 de julio de 2021, emitido por doña Constanza Reyes Mauret, Vicecanciller del Arzobispado de Santiago.</v>
      </c>
      <c r="G18" s="68" t="str">
        <f>VLOOKUP(A18,'BASE REGISTRO SEPTIEMBRE'!$A$1:$T$889,7,FALSE)</f>
        <v>Actividades Religiosas.</v>
      </c>
      <c r="H18" s="68" t="str">
        <f>VLOOKUP(A18,'BASE REGISTRO SEPTIEMBRE'!$A$1:$T$889,8,FALSE)</f>
        <v>no tiene</v>
      </c>
      <c r="I18" s="68">
        <f>VLOOKUP(A18,'BASE REGISTRO SEPTIEMBRE'!$A$1:$T$889,9,FALSE)</f>
        <v>0</v>
      </c>
      <c r="J18" s="68">
        <f>VLOOKUP(A18,'BASE REGISTRO SEPTIEMBRE'!$A$1:$T$889,10,FALSE)</f>
        <v>0</v>
      </c>
      <c r="K18" s="68" t="str">
        <f>VLOOKUP(A18,'BASE REGISTRO SEPTIEMBRE'!$A$1:$T$889,11,FALSE)</f>
        <v>Sandra Bertha Suárez Cordero</v>
      </c>
      <c r="L18" s="68" t="str">
        <f>VLOOKUP(A18,'BASE REGISTRO SEPTIEMBRE'!$A$1:$T$889,12,FALSE)</f>
        <v xml:space="preserve">Mac – Iver Nº702, Santiago. 
</v>
      </c>
      <c r="M18" s="68" t="str">
        <f>VLOOKUP(A18,'BASE REGISTRO SEPTIEMBRE'!$A$1:$T$889,13,FALSE)</f>
        <v>XIII</v>
      </c>
      <c r="N18" s="68" t="str">
        <f>VLOOKUP(A18,'BASE REGISTRO SEPTIEMBRE'!$A$1:$T$889,14,FALSE)</f>
        <v>SANTIAGO</v>
      </c>
      <c r="O18" s="68" t="str">
        <f>VLOOKUP(A18,'BASE REGISTRO SEPTIEMBRE'!$A$1:$T$889,15,FALSE)</f>
        <v>Fono 6325682, fax 6385213.</v>
      </c>
      <c r="P18" s="68" t="str">
        <f>VLOOKUP(A18,'BASE REGISTRO SEPTIEMBRE'!$A$1:$T$889,16,FALSE)</f>
        <v>Mail: adelarey@gmail.com</v>
      </c>
      <c r="Q18" s="68" t="str">
        <f>VLOOKUP(A18,'BASE REGISTRO SEPTIEMBRE'!$A$1:$T$889,17,FALSE)</f>
        <v xml:space="preserve">Casilla 51.918 </v>
      </c>
      <c r="R18" s="68" t="str">
        <f>VLOOKUP(A18,'BASE REGISTRO SEPTIEMBRE'!$A$1:$T$889,18,FALSE)</f>
        <v>93910: Organizaciones  Religiosas.</v>
      </c>
      <c r="S18" s="68" t="str">
        <f>VLOOKUP(A18,'BASE REGISTRO SEPTIEMBRE'!$A$1:$T$889,19,FALSE)</f>
        <v>Se remite Certificado de Antecedentes Financieros correspondientes al año 2020, aprobados por el al Subdepartamento de Supervisión Financiera Nacional</v>
      </c>
      <c r="T18" s="188">
        <f>VLOOKUP(A18,'BASE REGISTRO SEPTIEMBRE'!$A$1:$T$889,20,FALSE)</f>
        <v>37970</v>
      </c>
      <c r="U18" s="175">
        <v>1050</v>
      </c>
      <c r="V18" s="186">
        <v>45947872</v>
      </c>
      <c r="W18" s="186">
        <v>390349772</v>
      </c>
      <c r="X18" s="187">
        <v>44469</v>
      </c>
      <c r="Y18" s="80" t="s">
        <v>6489</v>
      </c>
      <c r="Z18" s="80" t="s">
        <v>6490</v>
      </c>
      <c r="AA18" s="175" t="s">
        <v>148</v>
      </c>
    </row>
    <row r="19" spans="1:27" ht="15.75" customHeight="1" x14ac:dyDescent="0.2">
      <c r="A19" s="185">
        <v>1050</v>
      </c>
      <c r="B19" s="68" t="str">
        <f>VLOOKUP(A19,'BASE REGISTRO SEPTIEMBRE'!$A$1:$T$889,2,FALSE)</f>
        <v xml:space="preserve">Congregación del Buen Pastor </v>
      </c>
      <c r="C19" s="68">
        <f>VLOOKUP(A19,'BASE REGISTRO SEPTIEMBRE'!$A$1:$T$889,3,FALSE)</f>
        <v>700006700</v>
      </c>
      <c r="D19" s="68" t="str">
        <f>VLOOKUP(A19,'BASE REGISTRO SEPTIEMBRE'!$A$1:$T$889,4,FALSE)</f>
        <v>Organización Religiosa</v>
      </c>
      <c r="E19" s="68" t="str">
        <f>VLOOKUP(A19,'BASE REGISTRO SEPTIEMBRE'!$A$1:$T$889,5,FALSE)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9" s="68" t="str">
        <f>VLOOKUP(A19,'BASE REGISTRO SEPTIEMBRE'!$A$1:$T$889,6,FALSE)</f>
        <v>Indefinida.Certificado C/967/2021, de 07 de julio de 2021, emitido por doña Constanza Reyes Mauret, Vicecanciller del Arzobispado de Santiago.</v>
      </c>
      <c r="G19" s="68" t="str">
        <f>VLOOKUP(A19,'BASE REGISTRO SEPTIEMBRE'!$A$1:$T$889,7,FALSE)</f>
        <v>Actividades Religiosas.</v>
      </c>
      <c r="H19" s="68" t="str">
        <f>VLOOKUP(A19,'BASE REGISTRO SEPTIEMBRE'!$A$1:$T$889,8,FALSE)</f>
        <v>no tiene</v>
      </c>
      <c r="I19" s="68">
        <f>VLOOKUP(A19,'BASE REGISTRO SEPTIEMBRE'!$A$1:$T$889,9,FALSE)</f>
        <v>0</v>
      </c>
      <c r="J19" s="68">
        <f>VLOOKUP(A19,'BASE REGISTRO SEPTIEMBRE'!$A$1:$T$889,10,FALSE)</f>
        <v>0</v>
      </c>
      <c r="K19" s="68" t="str">
        <f>VLOOKUP(A19,'BASE REGISTRO SEPTIEMBRE'!$A$1:$T$889,11,FALSE)</f>
        <v>Sandra Bertha Suárez Cordero</v>
      </c>
      <c r="L19" s="68" t="str">
        <f>VLOOKUP(A19,'BASE REGISTRO SEPTIEMBRE'!$A$1:$T$889,12,FALSE)</f>
        <v xml:space="preserve">Mac – Iver Nº702, Santiago. 
</v>
      </c>
      <c r="M19" s="68" t="str">
        <f>VLOOKUP(A19,'BASE REGISTRO SEPTIEMBRE'!$A$1:$T$889,13,FALSE)</f>
        <v>XIII</v>
      </c>
      <c r="N19" s="68" t="str">
        <f>VLOOKUP(A19,'BASE REGISTRO SEPTIEMBRE'!$A$1:$T$889,14,FALSE)</f>
        <v>SANTIAGO</v>
      </c>
      <c r="O19" s="68" t="str">
        <f>VLOOKUP(A19,'BASE REGISTRO SEPTIEMBRE'!$A$1:$T$889,15,FALSE)</f>
        <v>Fono 6325682, fax 6385213.</v>
      </c>
      <c r="P19" s="68" t="str">
        <f>VLOOKUP(A19,'BASE REGISTRO SEPTIEMBRE'!$A$1:$T$889,16,FALSE)</f>
        <v>Mail: adelarey@gmail.com</v>
      </c>
      <c r="Q19" s="68" t="str">
        <f>VLOOKUP(A19,'BASE REGISTRO SEPTIEMBRE'!$A$1:$T$889,17,FALSE)</f>
        <v xml:space="preserve">Casilla 51.918 </v>
      </c>
      <c r="R19" s="68" t="str">
        <f>VLOOKUP(A19,'BASE REGISTRO SEPTIEMBRE'!$A$1:$T$889,18,FALSE)</f>
        <v>93910: Organizaciones  Religiosas.</v>
      </c>
      <c r="S19" s="68" t="str">
        <f>VLOOKUP(A19,'BASE REGISTRO SEPTIEMBRE'!$A$1:$T$889,19,FALSE)</f>
        <v>Se remite Certificado de Antecedentes Financieros correspondientes al año 2020, aprobados por el al Subdepartamento de Supervisión Financiera Nacional</v>
      </c>
      <c r="T19" s="188">
        <f>VLOOKUP(A19,'BASE REGISTRO SEPTIEMBRE'!$A$1:$T$889,20,FALSE)</f>
        <v>37970</v>
      </c>
      <c r="U19" s="175">
        <v>1050</v>
      </c>
      <c r="V19" s="186">
        <v>22125816</v>
      </c>
      <c r="W19" s="186">
        <v>209393592</v>
      </c>
      <c r="X19" s="187">
        <v>44469</v>
      </c>
      <c r="Y19" s="80" t="s">
        <v>6489</v>
      </c>
      <c r="Z19" s="80" t="s">
        <v>6490</v>
      </c>
      <c r="AA19" s="175" t="s">
        <v>6500</v>
      </c>
    </row>
    <row r="20" spans="1:27" ht="15.75" customHeight="1" x14ac:dyDescent="0.2">
      <c r="A20" s="185">
        <v>1150</v>
      </c>
      <c r="B20" s="68" t="str">
        <f>VLOOKUP(A20,'BASE REGISTRO SEPTIEMBRE'!$A$1:$T$889,2,FALSE)</f>
        <v xml:space="preserve">
Congregación Hermanas Franciscanas Misioneras de Jesús
</v>
      </c>
      <c r="C20" s="68">
        <f>VLOOKUP(A20,'BASE REGISTRO SEPTIEMBRE'!$A$1:$T$889,3,FALSE)</f>
        <v>706724001</v>
      </c>
      <c r="D20" s="68" t="str">
        <f>VLOOKUP(A20,'BASE REGISTRO SEPTIEMBRE'!$A$1:$T$889,4,FALSE)</f>
        <v>Organización Religiosa.</v>
      </c>
      <c r="E20" s="68" t="str">
        <f>VLOOKUP(A20,'BASE REGISTRO SEPTIEMBRE'!$A$1:$T$889,5,FALSE)</f>
        <v>Decreto Eclesiástico de la Arquidiócesis de la Serena  de 25 de noviembre de 2003.</v>
      </c>
      <c r="F20" s="68" t="str">
        <f>VLOOKUP(A20,'BASE REGISTRO SEPTIEMBRE'!$A$1:$T$889,6,FALSE)</f>
        <v>Indefinida.</v>
      </c>
      <c r="G20" s="68" t="str">
        <f>VLOOKUP(A20,'BASE REGISTRO SEPTIEMBRE'!$A$1:$T$889,7,FALSE)</f>
        <v>Actividades Religiosas.</v>
      </c>
      <c r="H20" s="68" t="str">
        <f>VLOOKUP(A20,'BASE REGISTRO SEPTIEMBRE'!$A$1:$T$889,8,FALSE)</f>
        <v>no tiene</v>
      </c>
      <c r="I20" s="68">
        <f>VLOOKUP(A20,'BASE REGISTRO SEPTIEMBRE'!$A$1:$T$889,9,FALSE)</f>
        <v>0</v>
      </c>
      <c r="J20" s="68">
        <f>VLOOKUP(A20,'BASE REGISTRO SEPTIEMBRE'!$A$1:$T$889,10,FALSE)</f>
        <v>0</v>
      </c>
      <c r="K20" s="68" t="str">
        <f>VLOOKUP(A20,'BASE REGISTRO SEPTIEMBRE'!$A$1:$T$889,11,FALSE)</f>
        <v xml:space="preserve">Superiora General Hna. Verónica del Carmen Collao Aguirre, </v>
      </c>
      <c r="L20" s="68" t="str">
        <f>VLOOKUP(A20,'BASE REGISTRO SEPTIEMBRE'!$A$1:$T$889,12,FALSE)</f>
        <v xml:space="preserve">Calle Padre Hurtado Nº 911, Parte Alta, Comuna de Coquimbo, Cuarta Región.
</v>
      </c>
      <c r="M20" s="68" t="str">
        <f>VLOOKUP(A20,'BASE REGISTRO SEPTIEMBRE'!$A$1:$T$889,13,FALSE)</f>
        <v>IV</v>
      </c>
      <c r="N20" s="68" t="str">
        <f>VLOOKUP(A20,'BASE REGISTRO SEPTIEMBRE'!$A$1:$T$889,14,FALSE)</f>
        <v>coquimbo</v>
      </c>
      <c r="O20" s="68" t="str">
        <f>VLOOKUP(A20,'BASE REGISTRO SEPTIEMBRE'!$A$1:$T$889,15,FALSE)</f>
        <v>51 - 2 315199
+56 940326716</v>
      </c>
      <c r="P20" s="68" t="str">
        <f>VLOOKUP(A20,'BASE REGISTRO SEPTIEMBRE'!$A$1:$T$889,16,FALSE)</f>
        <v>hnaveronicafranciscana@gmail.com
hogar.redes.direccion@gmail.com</v>
      </c>
      <c r="Q20" s="68">
        <f>VLOOKUP(A20,'BASE REGISTRO SEPTIEMBRE'!$A$1:$T$889,17,FALSE)</f>
        <v>0</v>
      </c>
      <c r="R20" s="68">
        <f>VLOOKUP(A20,'BASE REGISTRO SEPTIEMBRE'!$A$1:$T$889,18,FALSE)</f>
        <v>93910</v>
      </c>
      <c r="S20" s="68" t="str">
        <f>VLOOKUP(A20,'BASE REGISTRO SEPTIEMBRE'!$A$1:$T$889,19,FALSE)</f>
        <v>Se acompaña Certificado de Antecedentes Financieros correspondiente al año 2020, aprobados por el  Subdepartamento de Supervisión Financiera Nacional.</v>
      </c>
      <c r="T20" s="188">
        <f>VLOOKUP(A20,'BASE REGISTRO SEPTIEMBRE'!$A$1:$T$889,20,FALSE)</f>
        <v>37970</v>
      </c>
      <c r="U20" s="175">
        <v>1150</v>
      </c>
      <c r="V20" s="186">
        <v>33689892</v>
      </c>
      <c r="W20" s="186">
        <v>273028501</v>
      </c>
      <c r="X20" s="187">
        <v>44469</v>
      </c>
      <c r="Y20" s="80" t="s">
        <v>6489</v>
      </c>
      <c r="Z20" s="80" t="s">
        <v>6490</v>
      </c>
      <c r="AA20" s="175" t="s">
        <v>6501</v>
      </c>
    </row>
    <row r="21" spans="1:27" ht="15.75" customHeight="1" x14ac:dyDescent="0.2">
      <c r="A21" s="185">
        <v>1200</v>
      </c>
      <c r="B21" s="68" t="str">
        <f>VLOOKUP(A21,'BASE REGISTRO SEPTIEMBRE'!$A$1:$T$889,2,FALSE)</f>
        <v>Compañía de las Hijas de la Caridad de San Vicente de Paul</v>
      </c>
      <c r="C21" s="68">
        <f>VLOOKUP(A21,'BASE REGISTRO SEPTIEMBRE'!$A$1:$T$889,3,FALSE)</f>
        <v>702002001</v>
      </c>
      <c r="D21" s="68" t="str">
        <f>VLOOKUP(A21,'BASE REGISTRO SEPTIEMBRE'!$A$1:$T$889,4,FALSE)</f>
        <v>Organización Religiosa.</v>
      </c>
      <c r="E21" s="68" t="str">
        <f>VLOOKUP(A21,'BASE REGISTRO SEPTIEMBRE'!$A$1:$T$889,5,FALSE)</f>
        <v>Erigida de acuerdo al Derecho Canónico, en la Arquidiócesis de Santiago.</v>
      </c>
      <c r="F21" s="68" t="str">
        <f>VLOOKUP(A21,'BASE REGISTRO SEPTIEMBRE'!$A$1:$T$889,6,FALSE)</f>
        <v>Indefinida.</v>
      </c>
      <c r="G21" s="68" t="str">
        <f>VLOOKUP(A21,'BASE REGISTRO SEPTIEMBRE'!$A$1:$T$889,7,FALSE)</f>
        <v>Actividades Religiosas.</v>
      </c>
      <c r="H21" s="68" t="str">
        <f>VLOOKUP(A21,'BASE REGISTRO SEPTIEMBRE'!$A$1:$T$889,8,FALSE)</f>
        <v>no tiene</v>
      </c>
      <c r="I21" s="68" t="str">
        <f>VLOOKUP(A21,'BASE REGISTRO SEPTIEMBRE'!$A$1:$T$889,9,FALSE)</f>
        <v>no tiene</v>
      </c>
      <c r="J21" s="68" t="str">
        <f>VLOOKUP(A21,'BASE REGISTRO SEPTIEMBRE'!$A$1:$T$889,10,FALSE)</f>
        <v>no tiene</v>
      </c>
      <c r="K21" s="68" t="str">
        <f>VLOOKUP(A21,'BASE REGISTRO SEPTIEMBRE'!$A$1:$T$889,11,FALSE)</f>
        <v>Hna. Rosana Cortés Castillo, (Ecónoma Provincial)</v>
      </c>
      <c r="L21" s="68" t="str">
        <f>VLOOKUP(A21,'BASE REGISTRO SEPTIEMBRE'!$A$1:$T$889,12,FALSE)</f>
        <v xml:space="preserve">Venecia Nº1640 C, comuna Independencia.
</v>
      </c>
      <c r="M21" s="68" t="str">
        <f>VLOOKUP(A21,'BASE REGISTRO SEPTIEMBRE'!$A$1:$T$889,13,FALSE)</f>
        <v>XIII</v>
      </c>
      <c r="N21" s="68" t="str">
        <f>VLOOKUP(A21,'BASE REGISTRO SEPTIEMBRE'!$A$1:$T$889,14,FALSE)</f>
        <v>INDEPENDENCIA</v>
      </c>
      <c r="O21" s="68" t="str">
        <f>VLOOKUP(A21,'BASE REGISTRO SEPTIEMBRE'!$A$1:$T$889,15,FALSE)</f>
        <v>Teléfonos: 2-27370395 – 27376415</v>
      </c>
      <c r="P21" s="68" t="str">
        <f>VLOOKUP(A21,'BASE REGISTRO SEPTIEMBRE'!$A$1:$T$889,16,FALSE)</f>
        <v>Correo: enlacechile@hijasdelacaridad.net</v>
      </c>
      <c r="Q21" s="68">
        <f>VLOOKUP(A21,'BASE REGISTRO SEPTIEMBRE'!$A$1:$T$889,17,FALSE)</f>
        <v>0</v>
      </c>
      <c r="R21" s="68" t="str">
        <f>VLOOKUP(A21,'BASE REGISTRO SEPTIEMBRE'!$A$1:$T$889,18,FALSE)</f>
        <v>93910: Organizaciones Religiosas</v>
      </c>
      <c r="S21" s="68" t="str">
        <f>VLOOKUP(A21,'BASE REGISTRO SEPTIEMBRE'!$A$1:$T$889,19,FALSE)</f>
        <v xml:space="preserve">Certificado de antecedentes financieros correspondientes al año 2020 aprobados por el Subdepartamento de Supervisión Financiera Nacional </v>
      </c>
      <c r="T21" s="188">
        <f>VLOOKUP(A21,'BASE REGISTRO SEPTIEMBRE'!$A$1:$T$889,20,FALSE)</f>
        <v>37956</v>
      </c>
      <c r="U21" s="175">
        <v>1200</v>
      </c>
      <c r="V21" s="186">
        <v>30491142</v>
      </c>
      <c r="W21" s="186">
        <v>251790752</v>
      </c>
      <c r="X21" s="187">
        <v>44469</v>
      </c>
      <c r="Y21" s="80" t="s">
        <v>6489</v>
      </c>
      <c r="Z21" s="80" t="s">
        <v>6490</v>
      </c>
      <c r="AA21" s="175" t="s">
        <v>6502</v>
      </c>
    </row>
    <row r="22" spans="1:27" ht="15.75" customHeight="1" x14ac:dyDescent="0.2">
      <c r="A22" s="185">
        <v>1250</v>
      </c>
      <c r="B22" s="68" t="str">
        <f>VLOOKUP(A22,'BASE REGISTRO SEPTIEMBRE'!$A$1:$T$889,2,FALSE)</f>
        <v>Congregación Hijas de San José Protectoras de la Infancia</v>
      </c>
      <c r="C22" s="68">
        <f>VLOOKUP(A22,'BASE REGISTRO SEPTIEMBRE'!$A$1:$T$889,3,FALSE)</f>
        <v>826902000</v>
      </c>
      <c r="D22" s="68" t="str">
        <f>VLOOKUP(A22,'BASE REGISTRO SEPTIEMBRE'!$A$1:$T$889,4,FALSE)</f>
        <v>Organización Religiosa.</v>
      </c>
      <c r="E22" s="68" t="str">
        <f>VLOOKUP(A22,'BASE REGISTRO SEPTIEMBRE'!$A$1:$T$889,5,FALSE)</f>
        <v xml:space="preserve">Erigida de acuerdo al derecho Canónico, en la Arquidiócesis de Santiago.  </v>
      </c>
      <c r="F22" s="68" t="str">
        <f>VLOOKUP(A22,'BASE REGISTRO SEPTIEMBRE'!$A$1:$T$889,6,FALSE)</f>
        <v>Indefinida.</v>
      </c>
      <c r="G22" s="68" t="str">
        <f>VLOOKUP(A22,'BASE REGISTRO SEPTIEMBRE'!$A$1:$T$889,7,FALSE)</f>
        <v>Actividades Religiosas.</v>
      </c>
      <c r="H22" s="68" t="str">
        <f>VLOOKUP(A22,'BASE REGISTRO SEPTIEMBRE'!$A$1:$T$889,8,FALSE)</f>
        <v>no tiene</v>
      </c>
      <c r="I22" s="68">
        <f>VLOOKUP(A22,'BASE REGISTRO SEPTIEMBRE'!$A$1:$T$889,9,FALSE)</f>
        <v>0</v>
      </c>
      <c r="J22" s="68">
        <f>VLOOKUP(A22,'BASE REGISTRO SEPTIEMBRE'!$A$1:$T$889,10,FALSE)</f>
        <v>0</v>
      </c>
      <c r="K22" s="68" t="str">
        <f>VLOOKUP(A22,'BASE REGISTRO SEPTIEMBRE'!$A$1:$T$889,11,FALSE)</f>
        <v xml:space="preserve">Hna. Rosa Elena Bahamonde Rosas, </v>
      </c>
      <c r="L22" s="68" t="str">
        <f>VLOOKUP(A22,'BASE REGISTRO SEPTIEMBRE'!$A$1:$T$889,12,FALSE)</f>
        <v xml:space="preserve">Agustinas Nº2874, Santiago.
</v>
      </c>
      <c r="M22" s="68" t="str">
        <f>VLOOKUP(A22,'BASE REGISTRO SEPTIEMBRE'!$A$1:$T$889,13,FALSE)</f>
        <v>XIII</v>
      </c>
      <c r="N22" s="68" t="str">
        <f>VLOOKUP(A22,'BASE REGISTRO SEPTIEMBRE'!$A$1:$T$889,14,FALSE)</f>
        <v>santiago</v>
      </c>
      <c r="O22" s="68" t="str">
        <f>VLOOKUP(A22,'BASE REGISTRO SEPTIEMBRE'!$A$1:$T$889,15,FALSE)</f>
        <v>Fono 226815658/984450893</v>
      </c>
      <c r="P22" s="68" t="str">
        <f>VLOOKUP(A22,'BASE REGISTRO SEPTIEMBRE'!$A$1:$T$889,16,FALSE)</f>
        <v xml:space="preserve"> conghsj@gmail.com
  rosabahamonde@gmail.com</v>
      </c>
      <c r="Q22" s="68">
        <f>VLOOKUP(A22,'BASE REGISTRO SEPTIEMBRE'!$A$1:$T$889,17,FALSE)</f>
        <v>0</v>
      </c>
      <c r="R22" s="68">
        <f>VLOOKUP(A22,'BASE REGISTRO SEPTIEMBRE'!$A$1:$T$889,18,FALSE)</f>
        <v>93910</v>
      </c>
      <c r="S22" s="68" t="str">
        <f>VLOOKUP(A22,'BASE REGISTRO SEPTIEMBRE'!$A$1:$T$889,19,FALSE)</f>
        <v>Antecedentes Financiero correspondientes al año 2020, aprobados por el Subdepartamento de Supervisión Financiera Nacional.</v>
      </c>
      <c r="T22" s="188">
        <f>VLOOKUP(A22,'BASE REGISTRO SEPTIEMBRE'!$A$1:$T$889,20,FALSE)</f>
        <v>37970</v>
      </c>
      <c r="U22" s="175">
        <v>1250</v>
      </c>
      <c r="V22" s="186">
        <v>38324353</v>
      </c>
      <c r="W22" s="186">
        <v>339997396</v>
      </c>
      <c r="X22" s="187">
        <v>44469</v>
      </c>
      <c r="Y22" s="80" t="s">
        <v>6489</v>
      </c>
      <c r="Z22" s="80" t="s">
        <v>6490</v>
      </c>
      <c r="AA22" s="175" t="s">
        <v>6503</v>
      </c>
    </row>
    <row r="23" spans="1:27" ht="15.75" customHeight="1" x14ac:dyDescent="0.2">
      <c r="A23" s="185">
        <v>1450</v>
      </c>
      <c r="B23" s="68" t="str">
        <f>VLOOKUP(A23,'BASE REGISTRO SEPTIEMBRE'!$A$1:$T$889,2,FALSE)</f>
        <v xml:space="preserve">Congregación Pequeñas Hermanas Misioneras de la Caridad-Don Orione </v>
      </c>
      <c r="C23" s="68">
        <f>VLOOKUP(A23,'BASE REGISTRO SEPTIEMBRE'!$A$1:$T$889,3,FALSE)</f>
        <v>700813002</v>
      </c>
      <c r="D23" s="68" t="str">
        <f>VLOOKUP(A23,'BASE REGISTRO SEPTIEMBRE'!$A$1:$T$889,4,FALSE)</f>
        <v>Organización Religiosa.</v>
      </c>
      <c r="E23" s="68" t="str">
        <f>VLOOKUP(A23,'BASE REGISTRO SEPTIEMBRE'!$A$1:$T$889,5,FALSE)</f>
        <v xml:space="preserve">Erigida de acuerdo al Derecho Canónico.  </v>
      </c>
      <c r="F23" s="68" t="str">
        <f>VLOOKUP(A23,'BASE REGISTRO SEPTIEMBRE'!$A$1:$T$889,6,FALSE)</f>
        <v>Indefinida.Consta en el Certificado C/1324/2020, emitido por doña Marcela Arriaza Morales, Notaria del Arzobispado de Santiago, con fecha 13 de noviembre de 2020</v>
      </c>
      <c r="G23" s="68" t="str">
        <f>VLOOKUP(A23,'BASE REGISTRO SEPTIEMBRE'!$A$1:$T$889,7,FALSE)</f>
        <v>Actividades Religiosas.</v>
      </c>
      <c r="H23" s="68" t="str">
        <f>VLOOKUP(A23,'BASE REGISTRO SEPTIEMBRE'!$A$1:$T$889,8,FALSE)</f>
        <v>no tiene</v>
      </c>
      <c r="I23" s="68">
        <f>VLOOKUP(A23,'BASE REGISTRO SEPTIEMBRE'!$A$1:$T$889,9,FALSE)</f>
        <v>0</v>
      </c>
      <c r="J23" s="68">
        <f>VLOOKUP(A23,'BASE REGISTRO SEPTIEMBRE'!$A$1:$T$889,10,FALSE)</f>
        <v>0</v>
      </c>
      <c r="K23" s="68" t="str">
        <f>VLOOKUP(A23,'BASE REGISTRO SEPTIEMBRE'!$A$1:$T$889,11,FALSE)</f>
        <v>Hna. María Eugenia Linco Linco,
Superiora Provincial: Mónica Aurora Izquierdo Yáñez</v>
      </c>
      <c r="L23" s="68" t="str">
        <f>VLOOKUP(A23,'BASE REGISTRO SEPTIEMBRE'!$A$1:$T$889,12,FALSE)</f>
        <v xml:space="preserve">El Almendro Nº533, comuna de Cerrillos. 
</v>
      </c>
      <c r="M23" s="68" t="str">
        <f>VLOOKUP(A23,'BASE REGISTRO SEPTIEMBRE'!$A$1:$T$889,13,FALSE)</f>
        <v>XIII</v>
      </c>
      <c r="N23" s="68" t="str">
        <f>VLOOKUP(A23,'BASE REGISTRO SEPTIEMBRE'!$A$1:$T$889,14,FALSE)</f>
        <v>cerrillos</v>
      </c>
      <c r="O23" s="68" t="str">
        <f>VLOOKUP(A23,'BASE REGISTRO SEPTIEMBRE'!$A$1:$T$889,15,FALSE)</f>
        <v>Fono 5571330.</v>
      </c>
      <c r="P23" s="68">
        <f>VLOOKUP(A23,'BASE REGISTRO SEPTIEMBRE'!$A$1:$T$889,16,FALSE)</f>
        <v>0</v>
      </c>
      <c r="Q23" s="68">
        <f>VLOOKUP(A23,'BASE REGISTRO SEPTIEMBRE'!$A$1:$T$889,17,FALSE)</f>
        <v>0</v>
      </c>
      <c r="R23" s="68" t="str">
        <f>VLOOKUP(A23,'BASE REGISTRO SEPTIEMBRE'!$A$1:$T$889,18,FALSE)</f>
        <v>93910: Organizaciones Religiosas</v>
      </c>
      <c r="S23" s="68" t="str">
        <f>VLOOKUP(A23,'BASE REGISTRO SEPTIEMBRE'!$A$1:$T$889,19,FALSE)</f>
        <v>Se acompaña Certificado de Antecedentes Financieros correspondiente al año 2020, aprobados por el Subdepartamento de Supervisión Financiera Nacional.</v>
      </c>
      <c r="T23" s="188">
        <f>VLOOKUP(A23,'BASE REGISTRO SEPTIEMBRE'!$A$1:$T$889,20,FALSE)</f>
        <v>37970</v>
      </c>
      <c r="U23" s="175">
        <v>1450</v>
      </c>
      <c r="V23" s="186">
        <v>19038132</v>
      </c>
      <c r="W23" s="186">
        <v>235428793</v>
      </c>
      <c r="X23" s="187">
        <v>44469</v>
      </c>
      <c r="Y23" s="80" t="s">
        <v>6489</v>
      </c>
      <c r="Z23" s="80" t="s">
        <v>6490</v>
      </c>
      <c r="AA23" s="175" t="s">
        <v>6504</v>
      </c>
    </row>
    <row r="24" spans="1:27" ht="15.75" customHeight="1" x14ac:dyDescent="0.2">
      <c r="A24" s="185">
        <v>1500</v>
      </c>
      <c r="B24" s="68" t="str">
        <f>VLOOKUP(A24,'BASE REGISTRO SEPTIEMBRE'!$A$1:$T$889,2,FALSE)</f>
        <v>Congregación Pequeña Obra de la Divina Providencia</v>
      </c>
      <c r="C24" s="68">
        <f>VLOOKUP(A24,'BASE REGISTRO SEPTIEMBRE'!$A$1:$T$889,3,FALSE)</f>
        <v>821567009</v>
      </c>
      <c r="D24" s="68" t="str">
        <f>VLOOKUP(A24,'BASE REGISTRO SEPTIEMBRE'!$A$1:$T$889,4,FALSE)</f>
        <v>Organización Religiosa</v>
      </c>
      <c r="E24" s="68" t="str">
        <f>VLOOKUP(A24,'BASE REGISTRO SEPTIEMBRE'!$A$1:$T$889,5,FALSE)</f>
        <v>Erigida de acuerdo al Derecho Canónico, en la Arquidiócesis de Santiago.</v>
      </c>
      <c r="F24" s="68" t="str">
        <f>VLOOKUP(A24,'BASE REGISTRO SEPTIEMBRE'!$A$1:$T$889,6,FALSE)</f>
        <v xml:space="preserve">Indefinida. 
Consta en el Certificado C/922/2021, de 23 de junio de 2021, emitido por doña Constanza Reyes Mauret, Vicecanciller del Arzobispado de Santiago. 
</v>
      </c>
      <c r="G24" s="68" t="str">
        <f>VLOOKUP(A24,'BASE REGISTRO SEPTIEMBRE'!$A$1:$T$889,7,FALSE)</f>
        <v>Actividades Religiosas.</v>
      </c>
      <c r="H24" s="68" t="str">
        <f>VLOOKUP(A24,'BASE REGISTRO SEPTIEMBRE'!$A$1:$T$889,8,FALSE)</f>
        <v xml:space="preserve">Consejo:
Superior en Chile
R.P. Teófilo Calvo Pérez, Pasaporte N° PAH449311, R.P. 
Vicario
Gustavo Valencia Aguilera, RUN N° 8.074.724-1
Consejero:
R.P. Giacomo Valenza, RUN N° 14.652.396-K
Ecónomo
R.P. Hno. Juan Alberto Daza jara, RUN: 8.627.490-6
</v>
      </c>
      <c r="I24" s="68">
        <f>VLOOKUP(A24,'BASE REGISTRO SEPTIEMBRE'!$A$1:$T$889,9,FALSE)</f>
        <v>0</v>
      </c>
      <c r="J24" s="68">
        <f>VLOOKUP(A24,'BASE REGISTRO SEPTIEMBRE'!$A$1:$T$889,10,FALSE)</f>
        <v>0</v>
      </c>
      <c r="K24" s="68" t="str">
        <f>VLOOKUP(A24,'BASE REGISTRO SEPTIEMBRE'!$A$1:$T$889,11,FALSE)</f>
        <v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24" s="68" t="str">
        <f>VLOOKUP(A24,'BASE REGISTRO SEPTIEMBRE'!$A$1:$T$889,12,FALSE)</f>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
      <c r="M24" s="68" t="str">
        <f>VLOOKUP(A24,'BASE REGISTRO SEPTIEMBRE'!$A$1:$T$889,13,FALSE)</f>
        <v>XIII (sede central)</v>
      </c>
      <c r="N24" s="68" t="str">
        <f>VLOOKUP(A24,'BASE REGISTRO SEPTIEMBRE'!$A$1:$T$889,14,FALSE)</f>
        <v>cerrillos (sede central)</v>
      </c>
      <c r="O24" s="68" t="str">
        <f>VLOOKUP(A24,'BASE REGISTRO SEPTIEMBRE'!$A$1:$T$889,15,FALSE)</f>
        <v xml:space="preserve">5570495
Delegación Central: 225570495
Cottolengo Santiago: 225574783
Cottolengo Quintero: 32-29330568
(Cottolengo Rancagua: 72-2230761
</v>
      </c>
      <c r="P24" s="68" t="str">
        <f>VLOOKUP(A24,'BASE REGISTRO SEPTIEMBRE'!$A$1:$T$889,16,FALSE)</f>
        <v xml:space="preserve">Delegación Central: teocalper@hotmail.com
Cottolengo Santiago: pfelipefdp@gmail.com
Cottolengo Quintero: pfelipefdp@gmail.com
(Cottolengo Rancagua: aolivares.fdp@gmail.com
</v>
      </c>
      <c r="Q24" s="68">
        <f>VLOOKUP(A24,'BASE REGISTRO SEPTIEMBRE'!$A$1:$T$889,17,FALSE)</f>
        <v>0</v>
      </c>
      <c r="R24" s="68" t="str">
        <f>VLOOKUP(A24,'BASE REGISTRO SEPTIEMBRE'!$A$1:$T$889,18,FALSE)</f>
        <v>93910: Organizaciones Religiosas</v>
      </c>
      <c r="S24" s="68" t="str">
        <f>VLOOKUP(A24,'BASE REGISTRO SEPTIEMBRE'!$A$1:$T$889,19,FALSE)</f>
        <v>Se acompaña Certificado de Antecedentes Financieros, correspondiente al año 2020, aprobado por el Subdepartamento de Supervisión Financiera.</v>
      </c>
      <c r="T24" s="188" t="str">
        <f>VLOOKUP(A24,'BASE REGISTRO SEPTIEMBRE'!$A$1:$T$889,20,FALSE)</f>
        <v>15 de diciembre de 2003.</v>
      </c>
      <c r="U24" s="175">
        <v>1500</v>
      </c>
      <c r="V24" s="186">
        <v>33775714</v>
      </c>
      <c r="W24" s="186">
        <v>319185318</v>
      </c>
      <c r="X24" s="187">
        <v>44469</v>
      </c>
      <c r="Y24" s="80" t="s">
        <v>6489</v>
      </c>
      <c r="Z24" s="80" t="s">
        <v>6490</v>
      </c>
      <c r="AA24" s="175" t="s">
        <v>6505</v>
      </c>
    </row>
    <row r="25" spans="1:27" ht="15.75" customHeight="1" x14ac:dyDescent="0.2">
      <c r="A25" s="185">
        <v>1500</v>
      </c>
      <c r="B25" s="68" t="str">
        <f>VLOOKUP(A25,'BASE REGISTRO SEPTIEMBRE'!$A$1:$T$889,2,FALSE)</f>
        <v>Congregación Pequeña Obra de la Divina Providencia</v>
      </c>
      <c r="C25" s="68">
        <f>VLOOKUP(A25,'BASE REGISTRO SEPTIEMBRE'!$A$1:$T$889,3,FALSE)</f>
        <v>821567009</v>
      </c>
      <c r="D25" s="68" t="str">
        <f>VLOOKUP(A25,'BASE REGISTRO SEPTIEMBRE'!$A$1:$T$889,4,FALSE)</f>
        <v>Organización Religiosa</v>
      </c>
      <c r="E25" s="68" t="str">
        <f>VLOOKUP(A25,'BASE REGISTRO SEPTIEMBRE'!$A$1:$T$889,5,FALSE)</f>
        <v>Erigida de acuerdo al Derecho Canónico, en la Arquidiócesis de Santiago.</v>
      </c>
      <c r="F25" s="68" t="str">
        <f>VLOOKUP(A25,'BASE REGISTRO SEPTIEMBRE'!$A$1:$T$889,6,FALSE)</f>
        <v xml:space="preserve">Indefinida. 
Consta en el Certificado C/922/2021, de 23 de junio de 2021, emitido por doña Constanza Reyes Mauret, Vicecanciller del Arzobispado de Santiago. 
</v>
      </c>
      <c r="G25" s="68" t="str">
        <f>VLOOKUP(A25,'BASE REGISTRO SEPTIEMBRE'!$A$1:$T$889,7,FALSE)</f>
        <v>Actividades Religiosas.</v>
      </c>
      <c r="H25" s="68" t="str">
        <f>VLOOKUP(A25,'BASE REGISTRO SEPTIEMBRE'!$A$1:$T$889,8,FALSE)</f>
        <v xml:space="preserve">Consejo:
Superior en Chile
R.P. Teófilo Calvo Pérez, Pasaporte N° PAH449311, R.P. 
Vicario
Gustavo Valencia Aguilera, RUN N° 8.074.724-1
Consejero:
R.P. Giacomo Valenza, RUN N° 14.652.396-K
Ecónomo
R.P. Hno. Juan Alberto Daza jara, RUN: 8.627.490-6
</v>
      </c>
      <c r="I25" s="68">
        <f>VLOOKUP(A25,'BASE REGISTRO SEPTIEMBRE'!$A$1:$T$889,9,FALSE)</f>
        <v>0</v>
      </c>
      <c r="J25" s="68">
        <f>VLOOKUP(A25,'BASE REGISTRO SEPTIEMBRE'!$A$1:$T$889,10,FALSE)</f>
        <v>0</v>
      </c>
      <c r="K25" s="68" t="str">
        <f>VLOOKUP(A25,'BASE REGISTRO SEPTIEMBRE'!$A$1:$T$889,11,FALSE)</f>
        <v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25" s="68" t="str">
        <f>VLOOKUP(A25,'BASE REGISTRO SEPTIEMBRE'!$A$1:$T$889,12,FALSE)</f>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
      <c r="M25" s="68" t="str">
        <f>VLOOKUP(A25,'BASE REGISTRO SEPTIEMBRE'!$A$1:$T$889,13,FALSE)</f>
        <v>XIII (sede central)</v>
      </c>
      <c r="N25" s="68" t="str">
        <f>VLOOKUP(A25,'BASE REGISTRO SEPTIEMBRE'!$A$1:$T$889,14,FALSE)</f>
        <v>cerrillos (sede central)</v>
      </c>
      <c r="O25" s="68" t="str">
        <f>VLOOKUP(A25,'BASE REGISTRO SEPTIEMBRE'!$A$1:$T$889,15,FALSE)</f>
        <v xml:space="preserve">5570495
Delegación Central: 225570495
Cottolengo Santiago: 225574783
Cottolengo Quintero: 32-29330568
(Cottolengo Rancagua: 72-2230761
</v>
      </c>
      <c r="P25" s="68" t="str">
        <f>VLOOKUP(A25,'BASE REGISTRO SEPTIEMBRE'!$A$1:$T$889,16,FALSE)</f>
        <v xml:space="preserve">Delegación Central: teocalper@hotmail.com
Cottolengo Santiago: pfelipefdp@gmail.com
Cottolengo Quintero: pfelipefdp@gmail.com
(Cottolengo Rancagua: aolivares.fdp@gmail.com
</v>
      </c>
      <c r="Q25" s="68">
        <f>VLOOKUP(A25,'BASE REGISTRO SEPTIEMBRE'!$A$1:$T$889,17,FALSE)</f>
        <v>0</v>
      </c>
      <c r="R25" s="68" t="str">
        <f>VLOOKUP(A25,'BASE REGISTRO SEPTIEMBRE'!$A$1:$T$889,18,FALSE)</f>
        <v>93910: Organizaciones Religiosas</v>
      </c>
      <c r="S25" s="68" t="str">
        <f>VLOOKUP(A25,'BASE REGISTRO SEPTIEMBRE'!$A$1:$T$889,19,FALSE)</f>
        <v>Se acompaña Certificado de Antecedentes Financieros, correspondiente al año 2020, aprobado por el Subdepartamento de Supervisión Financiera.</v>
      </c>
      <c r="T25" s="188" t="str">
        <f>VLOOKUP(A25,'BASE REGISTRO SEPTIEMBRE'!$A$1:$T$889,20,FALSE)</f>
        <v>15 de diciembre de 2003.</v>
      </c>
      <c r="U25" s="175">
        <v>1500</v>
      </c>
      <c r="V25" s="186">
        <v>32181477</v>
      </c>
      <c r="W25" s="186">
        <v>318929120</v>
      </c>
      <c r="X25" s="187">
        <v>44469</v>
      </c>
      <c r="Y25" s="80" t="s">
        <v>6489</v>
      </c>
      <c r="Z25" s="80" t="s">
        <v>6490</v>
      </c>
      <c r="AA25" s="175" t="s">
        <v>6507</v>
      </c>
    </row>
    <row r="26" spans="1:27" ht="15.75" customHeight="1" x14ac:dyDescent="0.2">
      <c r="A26" s="185">
        <v>1550</v>
      </c>
      <c r="B26" s="68" t="str">
        <f>VLOOKUP(A26,'BASE REGISTRO SEPTIEMBRE'!$A$1:$T$889,2,FALSE)</f>
        <v xml:space="preserve">Congregación de Religiosas Adoratrices Esclavas del Santísimo Sacramento y de la Caridad. </v>
      </c>
      <c r="C26" s="68">
        <f>VLOOKUP(A26,'BASE REGISTRO SEPTIEMBRE'!$A$1:$T$889,3,FALSE)</f>
        <v>700230201</v>
      </c>
      <c r="D26" s="68" t="str">
        <f>VLOOKUP(A26,'BASE REGISTRO SEPTIEMBRE'!$A$1:$T$889,4,FALSE)</f>
        <v>Organización Religiosa.</v>
      </c>
      <c r="E26" s="68" t="str">
        <f>VLOOKUP(A26,'BASE REGISTRO SEPTIEMBRE'!$A$1:$T$889,5,FALSE)</f>
        <v xml:space="preserve">Erigida de acuerdo al Derecho Canónico, del Arzobispado de Santiago. 
Asimismo, se otorgó personalidad jurídica por Decreto Supremo Nº419, del  11 de abril de 1922, del Ministerio de Justicia.  
</v>
      </c>
      <c r="F26" s="68" t="str">
        <f>VLOOKUP(A26,'BASE REGISTRO SEPTIEMBRE'!$A$1:$T$889,6,FALSE)</f>
        <v>Indefinida.Certificado C/987/2021, de 12 de julio de 2021, autorizado por doña Constanza Reyes Mauret, Vicecanciller del Arzobispado de Santiago.</v>
      </c>
      <c r="G26" s="68" t="str">
        <f>VLOOKUP(A26,'BASE REGISTRO SEPTIEMBRE'!$A$1:$T$889,7,FALSE)</f>
        <v>Actividades Religiosas.</v>
      </c>
      <c r="H26" s="68" t="str">
        <f>VLOOKUP(A26,'BASE REGISTRO SEPTIEMBRE'!$A$1:$T$889,8,FALSE)</f>
        <v>no tiene</v>
      </c>
      <c r="I26" s="68">
        <f>VLOOKUP(A26,'BASE REGISTRO SEPTIEMBRE'!$A$1:$T$889,9,FALSE)</f>
        <v>0</v>
      </c>
      <c r="J26" s="68">
        <f>VLOOKUP(A26,'BASE REGISTRO SEPTIEMBRE'!$A$1:$T$889,10,FALSE)</f>
        <v>0</v>
      </c>
      <c r="K26" s="68" t="str">
        <f>VLOOKUP(A26,'BASE REGISTRO SEPTIEMBRE'!$A$1:$T$889,11,FALSE)</f>
        <v xml:space="preserve">Margarita Fabiola Sais Monserrat, 
</v>
      </c>
      <c r="L26" s="68" t="str">
        <f>VLOOKUP(A26,'BASE REGISTRO SEPTIEMBRE'!$A$1:$T$889,12,FALSE)</f>
        <v xml:space="preserve">Obispo Manuel Umaña Nº1356, comuna de Estación Central.
</v>
      </c>
      <c r="M26" s="68" t="str">
        <f>VLOOKUP(A26,'BASE REGISTRO SEPTIEMBRE'!$A$1:$T$889,13,FALSE)</f>
        <v>XIII</v>
      </c>
      <c r="N26" s="68" t="str">
        <f>VLOOKUP(A26,'BASE REGISTRO SEPTIEMBRE'!$A$1:$T$889,14,FALSE)</f>
        <v>estacion central</v>
      </c>
      <c r="O26" s="68" t="str">
        <f>VLOOKUP(A26,'BASE REGISTRO SEPTIEMBRE'!$A$1:$T$889,15,FALSE)</f>
        <v>226834204 
71 - 2215375</v>
      </c>
      <c r="P26" s="68" t="str">
        <f>VLOOKUP(A26,'BASE REGISTRO SEPTIEMBRE'!$A$1:$T$889,16,FALSE)</f>
        <v>ppfmicaeliano@gmail.com</v>
      </c>
      <c r="Q26" s="68">
        <f>VLOOKUP(A26,'BASE REGISTRO SEPTIEMBRE'!$A$1:$T$889,17,FALSE)</f>
        <v>0</v>
      </c>
      <c r="R26" s="68" t="str">
        <f>VLOOKUP(A26,'BASE REGISTRO SEPTIEMBRE'!$A$1:$T$889,18,FALSE)</f>
        <v>93910: Organización Religiosa.</v>
      </c>
      <c r="S26" s="68" t="str">
        <f>VLOOKUP(A26,'BASE REGISTRO SEPTIEMBRE'!$A$1:$T$889,19,FALSE)</f>
        <v>Certificado de Antecedentes Financieros correspondientes al año 2020, aprobados por el Subdepartamento de Supervisión Financiera Nacional.</v>
      </c>
      <c r="T26" s="188">
        <f>VLOOKUP(A26,'BASE REGISTRO SEPTIEMBRE'!$A$1:$T$889,20,FALSE)</f>
        <v>37970</v>
      </c>
      <c r="U26" s="175">
        <v>1550</v>
      </c>
      <c r="V26" s="186">
        <v>14507460</v>
      </c>
      <c r="W26" s="186">
        <v>108886500</v>
      </c>
      <c r="X26" s="187">
        <v>44469</v>
      </c>
      <c r="Y26" s="80" t="s">
        <v>6489</v>
      </c>
      <c r="Z26" s="80" t="s">
        <v>6490</v>
      </c>
      <c r="AA26" s="175" t="s">
        <v>6508</v>
      </c>
    </row>
    <row r="27" spans="1:27" ht="15.75" customHeight="1" x14ac:dyDescent="0.2">
      <c r="A27" s="185">
        <v>1700</v>
      </c>
      <c r="B27" s="68" t="str">
        <f>VLOOKUP(A27,'BASE REGISTRO SEPTIEMBRE'!$A$1:$T$889,2,FALSE)</f>
        <v>Fundación de Beneficencia de los Sagrados Corazones  SSCC</v>
      </c>
      <c r="C27" s="68">
        <f>VLOOKUP(A27,'BASE REGISTRO SEPTIEMBRE'!$A$1:$T$889,3,FALSE)</f>
        <v>711524002</v>
      </c>
      <c r="D27" s="68" t="str">
        <f>VLOOKUP(A27,'BASE REGISTRO SEPTIEMBRE'!$A$1:$T$889,4,FALSE)</f>
        <v>Fundación de Derecho Privado.</v>
      </c>
      <c r="E27" s="68" t="str">
        <f>VLOOKUP(A27,'BASE REGISTRO SEPTIEMBRE'!$A$1:$T$889,5,FALSE)</f>
        <v xml:space="preserve">Decreto Supremo Nº 444, de 04 de mayo de 1983, del Ministerio de Justicia. </v>
      </c>
      <c r="F27" s="68" t="str">
        <f>VLOOKUP(A27,'BASE REGISTRO SEPTIEMBRE'!$A$1:$T$889,6,FALSE)</f>
        <v xml:space="preserve">Certificado de Vigencia Folio Nº 500406636126, emitido por el Servicio de Registro Civil e Identificación, con fecha 01 de septiembre de 2021. </v>
      </c>
      <c r="G27" s="68" t="str">
        <f>VLOOKUP(A27,'BASE REGISTRO SEPTIEMBRE'!$A$1:$T$889,7,FALSE)</f>
        <v xml:space="preserve">Protección y asistencia de personas de escasos recursos, cualquiera sea su edad, sexo o religión.
</v>
      </c>
      <c r="H27" s="68" t="str">
        <f>VLOOKUP(A27,'BASE REGISTRO SEPTIEMBRE'!$A$1:$T$889,8,FALSE)</f>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
      <c r="I27" s="68" t="str">
        <f>VLOOKUP(A27,'BASE REGISTRO SEPTIEMBRE'!$A$1:$T$889,9,FALSE)</f>
        <v>3 años en sus cargos.</v>
      </c>
      <c r="J27" s="68" t="str">
        <f>VLOOKUP(A27,'BASE REGISTRO SEPTIEMBRE'!$A$1:$T$889,10,FALSE)</f>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
      <c r="K27" s="68" t="str">
        <f>VLOOKUP(A27,'BASE REGISTRO SEPTIEMBRE'!$A$1:$T$889,11,FALSE)</f>
        <v xml:space="preserve">Presidenta: Irene del Carmen Arias Vielma, 
</v>
      </c>
      <c r="L27" s="68" t="str">
        <f>VLOOKUP(A27,'BASE REGISTRO SEPTIEMBRE'!$A$1:$T$889,12,FALSE)</f>
        <v xml:space="preserve">Amanda Labarca N° 4631, Población Jaime Eyzaguirre. Comuna de Macul, Región Metropolitana.
</v>
      </c>
      <c r="M27" s="68" t="str">
        <f>VLOOKUP(A27,'BASE REGISTRO SEPTIEMBRE'!$A$1:$T$889,13,FALSE)</f>
        <v>XIII</v>
      </c>
      <c r="N27" s="68" t="str">
        <f>VLOOKUP(A27,'BASE REGISTRO SEPTIEMBRE'!$A$1:$T$889,14,FALSE)</f>
        <v>Macul</v>
      </c>
      <c r="O27" s="68" t="str">
        <f>VLOOKUP(A27,'BASE REGISTRO SEPTIEMBRE'!$A$1:$T$889,15,FALSE)</f>
        <v xml:space="preserve">Fono: 2715736, </v>
      </c>
      <c r="P27" s="68">
        <f>VLOOKUP(A27,'BASE REGISTRO SEPTIEMBRE'!$A$1:$T$889,16,FALSE)</f>
        <v>0</v>
      </c>
      <c r="Q27" s="68">
        <f>VLOOKUP(A27,'BASE REGISTRO SEPTIEMBRE'!$A$1:$T$889,17,FALSE)</f>
        <v>0</v>
      </c>
      <c r="R27" s="68">
        <f>VLOOKUP(A27,'BASE REGISTRO SEPTIEMBRE'!$A$1:$T$889,18,FALSE)</f>
        <v>93401</v>
      </c>
      <c r="S27" s="68" t="str">
        <f>VLOOKUP(A27,'BASE REGISTRO SEPTIEMBRE'!$A$1:$T$889,19,FALSE)</f>
        <v>Se acompaña certificado de antecedentes financieros correspondientes al año 2020, remitido a USUFI.</v>
      </c>
      <c r="T27" s="188">
        <f>VLOOKUP(A27,'BASE REGISTRO SEPTIEMBRE'!$A$1:$T$889,20,FALSE)</f>
        <v>37970</v>
      </c>
      <c r="U27" s="175">
        <v>1700</v>
      </c>
      <c r="V27" s="186">
        <v>33121488</v>
      </c>
      <c r="W27" s="186">
        <v>164093276</v>
      </c>
      <c r="X27" s="187">
        <v>44469</v>
      </c>
      <c r="Y27" s="80" t="s">
        <v>6489</v>
      </c>
      <c r="Z27" s="80" t="s">
        <v>6490</v>
      </c>
      <c r="AA27" s="175" t="s">
        <v>6534</v>
      </c>
    </row>
    <row r="28" spans="1:27" ht="15.75" customHeight="1" x14ac:dyDescent="0.2">
      <c r="A28" s="185">
        <v>1750</v>
      </c>
      <c r="B28" s="68" t="str">
        <f>VLOOKUP(A28,'BASE REGISTRO SEPTIEMBRE'!$A$1:$T$889,2,FALSE)</f>
        <v>Congregación Religiosos Terciarios Capuchinos de Nuestra Señora de los Dolores</v>
      </c>
      <c r="C28" s="68">
        <f>VLOOKUP(A28,'BASE REGISTRO SEPTIEMBRE'!$A$1:$T$889,3,FALSE)</f>
        <v>817951724</v>
      </c>
      <c r="D28" s="68" t="str">
        <f>VLOOKUP(A28,'BASE REGISTRO SEPTIEMBRE'!$A$1:$T$889,4,FALSE)</f>
        <v>Organización Religiosa.</v>
      </c>
      <c r="E28" s="68" t="str">
        <f>VLOOKUP(A28,'BASE REGISTRO SEPTIEMBRE'!$A$1:$T$889,5,FALSE)</f>
        <v>Erigida de acuerdo al Derecho Canónico, según consta en Certificado Nº722/2003, emitido por doña Sara Rodríguez Silva, Notario Eclesiástico del Obispado de Valparaíso, con fecha 17 de noviembre del 2003.</v>
      </c>
      <c r="F28" s="68" t="str">
        <f>VLOOKUP(A28,'BASE REGISTRO SEPTIEMBRE'!$A$1:$T$889,6,FALSE)</f>
        <v>Indefinida.</v>
      </c>
      <c r="G28" s="68" t="str">
        <f>VLOOKUP(A28,'BASE REGISTRO SEPTIEMBRE'!$A$1:$T$889,7,FALSE)</f>
        <v>Actividades Religiosas.</v>
      </c>
      <c r="H28" s="68" t="str">
        <f>VLOOKUP(A28,'BASE REGISTRO SEPTIEMBRE'!$A$1:$T$889,8,FALSE)</f>
        <v>no tiene</v>
      </c>
      <c r="I28" s="68">
        <f>VLOOKUP(A28,'BASE REGISTRO SEPTIEMBRE'!$A$1:$T$889,9,FALSE)</f>
        <v>0</v>
      </c>
      <c r="J28" s="68">
        <f>VLOOKUP(A28,'BASE REGISTRO SEPTIEMBRE'!$A$1:$T$889,10,FALSE)</f>
        <v>0</v>
      </c>
      <c r="K28" s="68" t="str">
        <f>VLOOKUP(A28,'BASE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28" s="68" t="str">
        <f>VLOOKUP(A28,'BASE REGISTRO SEPTIEMBRE'!$A$1:$T$889,12,FALSE)</f>
        <v xml:space="preserve">Barros Arana N° 162, Oficina 101, Concepción, Región del Biobío. 
</v>
      </c>
      <c r="M28" s="68" t="str">
        <f>VLOOKUP(A28,'BASE REGISTRO SEPTIEMBRE'!$A$1:$T$889,13,FALSE)</f>
        <v>VIII</v>
      </c>
      <c r="N28" s="68" t="str">
        <f>VLOOKUP(A28,'BASE REGISTRO SEPTIEMBRE'!$A$1:$T$889,14,FALSE)</f>
        <v>Concepción</v>
      </c>
      <c r="O28" s="68" t="str">
        <f>VLOOKUP(A28,'BASE REGISTRO SEPTIEMBRE'!$A$1:$T$889,15,FALSE)</f>
        <v>Teléfonos: 412767056
Celular: +56974305923      Celular Esteban de Jesús González Yepes: +56963411072</v>
      </c>
      <c r="P28" s="68" t="str">
        <f>VLOOKUP(A28,'BASE REGISTRO SEPTIEMBRE'!$A$1:$T$889,16,FALSE)</f>
        <v xml:space="preserve">Correos electrónicos: eduardo.gut@gmail.com
                                        paula.quilodran@programasamigo.cl                        admin.centralizada@programasamigo.cl
estebangy1987@amigonianosj.org
</v>
      </c>
      <c r="Q28" s="68">
        <f>VLOOKUP(A28,'BASE REGISTRO SEPTIEMBRE'!$A$1:$T$889,17,FALSE)</f>
        <v>0</v>
      </c>
      <c r="R28" s="68" t="str">
        <f>VLOOKUP(A28,'BASE REGISTRO SEPTIEMBRE'!$A$1:$T$889,18,FALSE)</f>
        <v>93910: Organizaciones Religiosas.</v>
      </c>
      <c r="S28" s="68" t="str">
        <f>VLOOKUP(A28,'BASE REGISTRO SEPTIEMBRE'!$A$1:$T$889,19,FALSE)</f>
        <v xml:space="preserve">Certificado de antecedentes financieros, correspondientes al año 2020, aprobados por el Subdepartamento de Supervisión Financiera Nacional. </v>
      </c>
      <c r="T28" s="188">
        <f>VLOOKUP(A28,'BASE REGISTRO SEPTIEMBRE'!$A$1:$T$889,20,FALSE)</f>
        <v>37970</v>
      </c>
      <c r="U28" s="175">
        <v>1750</v>
      </c>
      <c r="V28" s="186">
        <v>14209553</v>
      </c>
      <c r="W28" s="186">
        <v>157417773</v>
      </c>
      <c r="X28" s="187">
        <v>44469</v>
      </c>
      <c r="Y28" s="80" t="s">
        <v>6489</v>
      </c>
      <c r="Z28" s="80" t="s">
        <v>6490</v>
      </c>
      <c r="AA28" s="175" t="s">
        <v>6509</v>
      </c>
    </row>
    <row r="29" spans="1:27" ht="15.75" customHeight="1" x14ac:dyDescent="0.2">
      <c r="A29" s="185">
        <v>1750</v>
      </c>
      <c r="B29" s="68" t="str">
        <f>VLOOKUP(A29,'BASE REGISTRO SEPTIEMBRE'!$A$1:$T$889,2,FALSE)</f>
        <v>Congregación Religiosos Terciarios Capuchinos de Nuestra Señora de los Dolores</v>
      </c>
      <c r="C29" s="68">
        <f>VLOOKUP(A29,'BASE REGISTRO SEPTIEMBRE'!$A$1:$T$889,3,FALSE)</f>
        <v>817951724</v>
      </c>
      <c r="D29" s="68" t="str">
        <f>VLOOKUP(A29,'BASE REGISTRO SEPTIEMBRE'!$A$1:$T$889,4,FALSE)</f>
        <v>Organización Religiosa.</v>
      </c>
      <c r="E29" s="68" t="str">
        <f>VLOOKUP(A29,'BASE REGISTRO SEPTIEMBRE'!$A$1:$T$889,5,FALSE)</f>
        <v>Erigida de acuerdo al Derecho Canónico, según consta en Certificado Nº722/2003, emitido por doña Sara Rodríguez Silva, Notario Eclesiástico del Obispado de Valparaíso, con fecha 17 de noviembre del 2003.</v>
      </c>
      <c r="F29" s="68" t="str">
        <f>VLOOKUP(A29,'BASE REGISTRO SEPTIEMBRE'!$A$1:$T$889,6,FALSE)</f>
        <v>Indefinida.</v>
      </c>
      <c r="G29" s="68" t="str">
        <f>VLOOKUP(A29,'BASE REGISTRO SEPTIEMBRE'!$A$1:$T$889,7,FALSE)</f>
        <v>Actividades Religiosas.</v>
      </c>
      <c r="H29" s="68" t="str">
        <f>VLOOKUP(A29,'BASE REGISTRO SEPTIEMBRE'!$A$1:$T$889,8,FALSE)</f>
        <v>no tiene</v>
      </c>
      <c r="I29" s="68">
        <f>VLOOKUP(A29,'BASE REGISTRO SEPTIEMBRE'!$A$1:$T$889,9,FALSE)</f>
        <v>0</v>
      </c>
      <c r="J29" s="68">
        <f>VLOOKUP(A29,'BASE REGISTRO SEPTIEMBRE'!$A$1:$T$889,10,FALSE)</f>
        <v>0</v>
      </c>
      <c r="K29" s="68" t="str">
        <f>VLOOKUP(A29,'BASE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29" s="68" t="str">
        <f>VLOOKUP(A29,'BASE REGISTRO SEPTIEMBRE'!$A$1:$T$889,12,FALSE)</f>
        <v xml:space="preserve">Barros Arana N° 162, Oficina 101, Concepción, Región del Biobío. 
</v>
      </c>
      <c r="M29" s="68" t="str">
        <f>VLOOKUP(A29,'BASE REGISTRO SEPTIEMBRE'!$A$1:$T$889,13,FALSE)</f>
        <v>VIII</v>
      </c>
      <c r="N29" s="68" t="str">
        <f>VLOOKUP(A29,'BASE REGISTRO SEPTIEMBRE'!$A$1:$T$889,14,FALSE)</f>
        <v>Concepción</v>
      </c>
      <c r="O29" s="68" t="str">
        <f>VLOOKUP(A29,'BASE REGISTRO SEPTIEMBRE'!$A$1:$T$889,15,FALSE)</f>
        <v>Teléfonos: 412767056
Celular: +56974305923      Celular Esteban de Jesús González Yepes: +56963411072</v>
      </c>
      <c r="P29" s="68" t="str">
        <f>VLOOKUP(A29,'BASE REGISTRO SEPTIEMBRE'!$A$1:$T$889,16,FALSE)</f>
        <v xml:space="preserve">Correos electrónicos: eduardo.gut@gmail.com
                                        paula.quilodran@programasamigo.cl                        admin.centralizada@programasamigo.cl
estebangy1987@amigonianosj.org
</v>
      </c>
      <c r="Q29" s="68">
        <f>VLOOKUP(A29,'BASE REGISTRO SEPTIEMBRE'!$A$1:$T$889,17,FALSE)</f>
        <v>0</v>
      </c>
      <c r="R29" s="68" t="str">
        <f>VLOOKUP(A29,'BASE REGISTRO SEPTIEMBRE'!$A$1:$T$889,18,FALSE)</f>
        <v>93910: Organizaciones Religiosas.</v>
      </c>
      <c r="S29" s="68" t="str">
        <f>VLOOKUP(A29,'BASE REGISTRO SEPTIEMBRE'!$A$1:$T$889,19,FALSE)</f>
        <v xml:space="preserve">Certificado de antecedentes financieros, correspondientes al año 2020, aprobados por el Subdepartamento de Supervisión Financiera Nacional. </v>
      </c>
      <c r="T29" s="188">
        <f>VLOOKUP(A29,'BASE REGISTRO SEPTIEMBRE'!$A$1:$T$889,20,FALSE)</f>
        <v>37970</v>
      </c>
      <c r="U29" s="175">
        <v>1750</v>
      </c>
      <c r="V29" s="186">
        <v>29374980</v>
      </c>
      <c r="W29" s="186">
        <v>213645756</v>
      </c>
      <c r="X29" s="187">
        <v>44469</v>
      </c>
      <c r="Y29" s="80" t="s">
        <v>6489</v>
      </c>
      <c r="Z29" s="80" t="s">
        <v>6490</v>
      </c>
      <c r="AA29" s="175" t="s">
        <v>7477</v>
      </c>
    </row>
    <row r="30" spans="1:27" ht="15.75" customHeight="1" x14ac:dyDescent="0.2">
      <c r="A30" s="185">
        <v>1750</v>
      </c>
      <c r="B30" s="68" t="str">
        <f>VLOOKUP(A30,'BASE REGISTRO SEPTIEMBRE'!$A$1:$T$889,2,FALSE)</f>
        <v>Congregación Religiosos Terciarios Capuchinos de Nuestra Señora de los Dolores</v>
      </c>
      <c r="C30" s="68">
        <f>VLOOKUP(A30,'BASE REGISTRO SEPTIEMBRE'!$A$1:$T$889,3,FALSE)</f>
        <v>817951724</v>
      </c>
      <c r="D30" s="68" t="str">
        <f>VLOOKUP(A30,'BASE REGISTRO SEPTIEMBRE'!$A$1:$T$889,4,FALSE)</f>
        <v>Organización Religiosa.</v>
      </c>
      <c r="E30" s="68" t="str">
        <f>VLOOKUP(A30,'BASE REGISTRO SEPTIEMBRE'!$A$1:$T$889,5,FALSE)</f>
        <v>Erigida de acuerdo al Derecho Canónico, según consta en Certificado Nº722/2003, emitido por doña Sara Rodríguez Silva, Notario Eclesiástico del Obispado de Valparaíso, con fecha 17 de noviembre del 2003.</v>
      </c>
      <c r="F30" s="68" t="str">
        <f>VLOOKUP(A30,'BASE REGISTRO SEPTIEMBRE'!$A$1:$T$889,6,FALSE)</f>
        <v>Indefinida.</v>
      </c>
      <c r="G30" s="68" t="str">
        <f>VLOOKUP(A30,'BASE REGISTRO SEPTIEMBRE'!$A$1:$T$889,7,FALSE)</f>
        <v>Actividades Religiosas.</v>
      </c>
      <c r="H30" s="68" t="str">
        <f>VLOOKUP(A30,'BASE REGISTRO SEPTIEMBRE'!$A$1:$T$889,8,FALSE)</f>
        <v>no tiene</v>
      </c>
      <c r="I30" s="68">
        <f>VLOOKUP(A30,'BASE REGISTRO SEPTIEMBRE'!$A$1:$T$889,9,FALSE)</f>
        <v>0</v>
      </c>
      <c r="J30" s="68">
        <f>VLOOKUP(A30,'BASE REGISTRO SEPTIEMBRE'!$A$1:$T$889,10,FALSE)</f>
        <v>0</v>
      </c>
      <c r="K30" s="68" t="str">
        <f>VLOOKUP(A30,'BASE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0" s="68" t="str">
        <f>VLOOKUP(A30,'BASE REGISTRO SEPTIEMBRE'!$A$1:$T$889,12,FALSE)</f>
        <v xml:space="preserve">Barros Arana N° 162, Oficina 101, Concepción, Región del Biobío. 
</v>
      </c>
      <c r="M30" s="68" t="str">
        <f>VLOOKUP(A30,'BASE REGISTRO SEPTIEMBRE'!$A$1:$T$889,13,FALSE)</f>
        <v>VIII</v>
      </c>
      <c r="N30" s="68" t="str">
        <f>VLOOKUP(A30,'BASE REGISTRO SEPTIEMBRE'!$A$1:$T$889,14,FALSE)</f>
        <v>Concepción</v>
      </c>
      <c r="O30" s="68" t="str">
        <f>VLOOKUP(A30,'BASE REGISTRO SEPTIEMBRE'!$A$1:$T$889,15,FALSE)</f>
        <v>Teléfonos: 412767056
Celular: +56974305923      Celular Esteban de Jesús González Yepes: +56963411072</v>
      </c>
      <c r="P30" s="68" t="str">
        <f>VLOOKUP(A30,'BASE REGISTRO SEPTIEMBRE'!$A$1:$T$889,16,FALSE)</f>
        <v xml:space="preserve">Correos electrónicos: eduardo.gut@gmail.com
                                        paula.quilodran@programasamigo.cl                        admin.centralizada@programasamigo.cl
estebangy1987@amigonianosj.org
</v>
      </c>
      <c r="Q30" s="68">
        <f>VLOOKUP(A30,'BASE REGISTRO SEPTIEMBRE'!$A$1:$T$889,17,FALSE)</f>
        <v>0</v>
      </c>
      <c r="R30" s="68" t="str">
        <f>VLOOKUP(A30,'BASE REGISTRO SEPTIEMBRE'!$A$1:$T$889,18,FALSE)</f>
        <v>93910: Organizaciones Religiosas.</v>
      </c>
      <c r="S30" s="68" t="str">
        <f>VLOOKUP(A30,'BASE REGISTRO SEPTIEMBRE'!$A$1:$T$889,19,FALSE)</f>
        <v xml:space="preserve">Certificado de antecedentes financieros, correspondientes al año 2020, aprobados por el Subdepartamento de Supervisión Financiera Nacional. </v>
      </c>
      <c r="T30" s="188">
        <f>VLOOKUP(A30,'BASE REGISTRO SEPTIEMBRE'!$A$1:$T$889,20,FALSE)</f>
        <v>37970</v>
      </c>
      <c r="U30" s="175">
        <v>1750</v>
      </c>
      <c r="V30" s="186">
        <v>3423068</v>
      </c>
      <c r="W30" s="186">
        <v>33049698</v>
      </c>
      <c r="X30" s="187">
        <v>44469</v>
      </c>
      <c r="Y30" s="80" t="s">
        <v>6489</v>
      </c>
      <c r="Z30" s="80" t="s">
        <v>6490</v>
      </c>
      <c r="AA30" s="175" t="s">
        <v>148</v>
      </c>
    </row>
    <row r="31" spans="1:27" ht="15.75" customHeight="1" x14ac:dyDescent="0.2">
      <c r="A31" s="185">
        <v>1750</v>
      </c>
      <c r="B31" s="68" t="str">
        <f>VLOOKUP(A31,'BASE REGISTRO SEPTIEMBRE'!$A$1:$T$889,2,FALSE)</f>
        <v>Congregación Religiosos Terciarios Capuchinos de Nuestra Señora de los Dolores</v>
      </c>
      <c r="C31" s="68">
        <f>VLOOKUP(A31,'BASE REGISTRO SEPTIEMBRE'!$A$1:$T$889,3,FALSE)</f>
        <v>817951724</v>
      </c>
      <c r="D31" s="68" t="str">
        <f>VLOOKUP(A31,'BASE REGISTRO SEPTIEMBRE'!$A$1:$T$889,4,FALSE)</f>
        <v>Organización Religiosa.</v>
      </c>
      <c r="E31" s="68" t="str">
        <f>VLOOKUP(A31,'BASE REGISTRO SEPTIEMBRE'!$A$1:$T$889,5,FALSE)</f>
        <v>Erigida de acuerdo al Derecho Canónico, según consta en Certificado Nº722/2003, emitido por doña Sara Rodríguez Silva, Notario Eclesiástico del Obispado de Valparaíso, con fecha 17 de noviembre del 2003.</v>
      </c>
      <c r="F31" s="68" t="str">
        <f>VLOOKUP(A31,'BASE REGISTRO SEPTIEMBRE'!$A$1:$T$889,6,FALSE)</f>
        <v>Indefinida.</v>
      </c>
      <c r="G31" s="68" t="str">
        <f>VLOOKUP(A31,'BASE REGISTRO SEPTIEMBRE'!$A$1:$T$889,7,FALSE)</f>
        <v>Actividades Religiosas.</v>
      </c>
      <c r="H31" s="68" t="str">
        <f>VLOOKUP(A31,'BASE REGISTRO SEPTIEMBRE'!$A$1:$T$889,8,FALSE)</f>
        <v>no tiene</v>
      </c>
      <c r="I31" s="68">
        <f>VLOOKUP(A31,'BASE REGISTRO SEPTIEMBRE'!$A$1:$T$889,9,FALSE)</f>
        <v>0</v>
      </c>
      <c r="J31" s="68">
        <f>VLOOKUP(A31,'BASE REGISTRO SEPTIEMBRE'!$A$1:$T$889,10,FALSE)</f>
        <v>0</v>
      </c>
      <c r="K31" s="68" t="str">
        <f>VLOOKUP(A31,'BASE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1" s="68" t="str">
        <f>VLOOKUP(A31,'BASE REGISTRO SEPTIEMBRE'!$A$1:$T$889,12,FALSE)</f>
        <v xml:space="preserve">Barros Arana N° 162, Oficina 101, Concepción, Región del Biobío. 
</v>
      </c>
      <c r="M31" s="68" t="str">
        <f>VLOOKUP(A31,'BASE REGISTRO SEPTIEMBRE'!$A$1:$T$889,13,FALSE)</f>
        <v>VIII</v>
      </c>
      <c r="N31" s="68" t="str">
        <f>VLOOKUP(A31,'BASE REGISTRO SEPTIEMBRE'!$A$1:$T$889,14,FALSE)</f>
        <v>Concepción</v>
      </c>
      <c r="O31" s="68" t="str">
        <f>VLOOKUP(A31,'BASE REGISTRO SEPTIEMBRE'!$A$1:$T$889,15,FALSE)</f>
        <v>Teléfonos: 412767056
Celular: +56974305923      Celular Esteban de Jesús González Yepes: +56963411072</v>
      </c>
      <c r="P31" s="68" t="str">
        <f>VLOOKUP(A31,'BASE REGISTRO SEPTIEMBRE'!$A$1:$T$889,16,FALSE)</f>
        <v xml:space="preserve">Correos electrónicos: eduardo.gut@gmail.com
                                        paula.quilodran@programasamigo.cl                        admin.centralizada@programasamigo.cl
estebangy1987@amigonianosj.org
</v>
      </c>
      <c r="Q31" s="68">
        <f>VLOOKUP(A31,'BASE REGISTRO SEPTIEMBRE'!$A$1:$T$889,17,FALSE)</f>
        <v>0</v>
      </c>
      <c r="R31" s="68" t="str">
        <f>VLOOKUP(A31,'BASE REGISTRO SEPTIEMBRE'!$A$1:$T$889,18,FALSE)</f>
        <v>93910: Organizaciones Religiosas.</v>
      </c>
      <c r="S31" s="68" t="str">
        <f>VLOOKUP(A31,'BASE REGISTRO SEPTIEMBRE'!$A$1:$T$889,19,FALSE)</f>
        <v xml:space="preserve">Certificado de antecedentes financieros, correspondientes al año 2020, aprobados por el Subdepartamento de Supervisión Financiera Nacional. </v>
      </c>
      <c r="T31" s="188">
        <f>VLOOKUP(A31,'BASE REGISTRO SEPTIEMBRE'!$A$1:$T$889,20,FALSE)</f>
        <v>37970</v>
      </c>
      <c r="U31" s="175">
        <v>1750</v>
      </c>
      <c r="V31" s="186">
        <v>15133108</v>
      </c>
      <c r="W31" s="186">
        <v>141122549</v>
      </c>
      <c r="X31" s="187">
        <v>44469</v>
      </c>
      <c r="Y31" s="80" t="s">
        <v>6489</v>
      </c>
      <c r="Z31" s="80" t="s">
        <v>6490</v>
      </c>
      <c r="AA31" s="175" t="s">
        <v>7199</v>
      </c>
    </row>
    <row r="32" spans="1:27" ht="15.75" customHeight="1" x14ac:dyDescent="0.2">
      <c r="A32" s="185">
        <v>1750</v>
      </c>
      <c r="B32" s="68" t="str">
        <f>VLOOKUP(A32,'BASE REGISTRO SEPTIEMBRE'!$A$1:$T$889,2,FALSE)</f>
        <v>Congregación Religiosos Terciarios Capuchinos de Nuestra Señora de los Dolores</v>
      </c>
      <c r="C32" s="68">
        <f>VLOOKUP(A32,'BASE REGISTRO SEPTIEMBRE'!$A$1:$T$889,3,FALSE)</f>
        <v>817951724</v>
      </c>
      <c r="D32" s="68" t="str">
        <f>VLOOKUP(A32,'BASE REGISTRO SEPTIEMBRE'!$A$1:$T$889,4,FALSE)</f>
        <v>Organización Religiosa.</v>
      </c>
      <c r="E32" s="68" t="str">
        <f>VLOOKUP(A32,'BASE REGISTRO SEPTIEMBRE'!$A$1:$T$889,5,FALSE)</f>
        <v>Erigida de acuerdo al Derecho Canónico, según consta en Certificado Nº722/2003, emitido por doña Sara Rodríguez Silva, Notario Eclesiástico del Obispado de Valparaíso, con fecha 17 de noviembre del 2003.</v>
      </c>
      <c r="F32" s="68" t="str">
        <f>VLOOKUP(A32,'BASE REGISTRO SEPTIEMBRE'!$A$1:$T$889,6,FALSE)</f>
        <v>Indefinida.</v>
      </c>
      <c r="G32" s="68" t="str">
        <f>VLOOKUP(A32,'BASE REGISTRO SEPTIEMBRE'!$A$1:$T$889,7,FALSE)</f>
        <v>Actividades Religiosas.</v>
      </c>
      <c r="H32" s="68" t="str">
        <f>VLOOKUP(A32,'BASE REGISTRO SEPTIEMBRE'!$A$1:$T$889,8,FALSE)</f>
        <v>no tiene</v>
      </c>
      <c r="I32" s="68">
        <f>VLOOKUP(A32,'BASE REGISTRO SEPTIEMBRE'!$A$1:$T$889,9,FALSE)</f>
        <v>0</v>
      </c>
      <c r="J32" s="68">
        <f>VLOOKUP(A32,'BASE REGISTRO SEPTIEMBRE'!$A$1:$T$889,10,FALSE)</f>
        <v>0</v>
      </c>
      <c r="K32" s="68" t="str">
        <f>VLOOKUP(A32,'BASE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2" s="68" t="str">
        <f>VLOOKUP(A32,'BASE REGISTRO SEPTIEMBRE'!$A$1:$T$889,12,FALSE)</f>
        <v xml:space="preserve">Barros Arana N° 162, Oficina 101, Concepción, Región del Biobío. 
</v>
      </c>
      <c r="M32" s="68" t="str">
        <f>VLOOKUP(A32,'BASE REGISTRO SEPTIEMBRE'!$A$1:$T$889,13,FALSE)</f>
        <v>VIII</v>
      </c>
      <c r="N32" s="68" t="str">
        <f>VLOOKUP(A32,'BASE REGISTRO SEPTIEMBRE'!$A$1:$T$889,14,FALSE)</f>
        <v>Concepción</v>
      </c>
      <c r="O32" s="68" t="str">
        <f>VLOOKUP(A32,'BASE REGISTRO SEPTIEMBRE'!$A$1:$T$889,15,FALSE)</f>
        <v>Teléfonos: 412767056
Celular: +56974305923      Celular Esteban de Jesús González Yepes: +56963411072</v>
      </c>
      <c r="P32" s="68" t="str">
        <f>VLOOKUP(A32,'BASE REGISTRO SEPTIEMBRE'!$A$1:$T$889,16,FALSE)</f>
        <v xml:space="preserve">Correos electrónicos: eduardo.gut@gmail.com
                                        paula.quilodran@programasamigo.cl                        admin.centralizada@programasamigo.cl
estebangy1987@amigonianosj.org
</v>
      </c>
      <c r="Q32" s="68">
        <f>VLOOKUP(A32,'BASE REGISTRO SEPTIEMBRE'!$A$1:$T$889,17,FALSE)</f>
        <v>0</v>
      </c>
      <c r="R32" s="68" t="str">
        <f>VLOOKUP(A32,'BASE REGISTRO SEPTIEMBRE'!$A$1:$T$889,18,FALSE)</f>
        <v>93910: Organizaciones Religiosas.</v>
      </c>
      <c r="S32" s="68" t="str">
        <f>VLOOKUP(A32,'BASE REGISTRO SEPTIEMBRE'!$A$1:$T$889,19,FALSE)</f>
        <v xml:space="preserve">Certificado de antecedentes financieros, correspondientes al año 2020, aprobados por el Subdepartamento de Supervisión Financiera Nacional. </v>
      </c>
      <c r="T32" s="188">
        <f>VLOOKUP(A32,'BASE REGISTRO SEPTIEMBRE'!$A$1:$T$889,20,FALSE)</f>
        <v>37970</v>
      </c>
      <c r="U32" s="175">
        <v>1750</v>
      </c>
      <c r="V32" s="186">
        <v>16907010</v>
      </c>
      <c r="W32" s="186">
        <v>199522347</v>
      </c>
      <c r="X32" s="187">
        <v>44469</v>
      </c>
      <c r="Y32" s="80" t="s">
        <v>6489</v>
      </c>
      <c r="Z32" s="80" t="s">
        <v>6490</v>
      </c>
      <c r="AA32" s="175" t="s">
        <v>6511</v>
      </c>
    </row>
    <row r="33" spans="1:27" ht="15.75" customHeight="1" x14ac:dyDescent="0.2">
      <c r="A33" s="185">
        <v>1750</v>
      </c>
      <c r="B33" s="68" t="str">
        <f>VLOOKUP(A33,'BASE REGISTRO SEPTIEMBRE'!$A$1:$T$889,2,FALSE)</f>
        <v>Congregación Religiosos Terciarios Capuchinos de Nuestra Señora de los Dolores</v>
      </c>
      <c r="C33" s="68">
        <f>VLOOKUP(A33,'BASE REGISTRO SEPTIEMBRE'!$A$1:$T$889,3,FALSE)</f>
        <v>817951724</v>
      </c>
      <c r="D33" s="68" t="str">
        <f>VLOOKUP(A33,'BASE REGISTRO SEPTIEMBRE'!$A$1:$T$889,4,FALSE)</f>
        <v>Organización Religiosa.</v>
      </c>
      <c r="E33" s="68" t="str">
        <f>VLOOKUP(A33,'BASE REGISTRO SEPTIEMBRE'!$A$1:$T$889,5,FALSE)</f>
        <v>Erigida de acuerdo al Derecho Canónico, según consta en Certificado Nº722/2003, emitido por doña Sara Rodríguez Silva, Notario Eclesiástico del Obispado de Valparaíso, con fecha 17 de noviembre del 2003.</v>
      </c>
      <c r="F33" s="68" t="str">
        <f>VLOOKUP(A33,'BASE REGISTRO SEPTIEMBRE'!$A$1:$T$889,6,FALSE)</f>
        <v>Indefinida.</v>
      </c>
      <c r="G33" s="68" t="str">
        <f>VLOOKUP(A33,'BASE REGISTRO SEPTIEMBRE'!$A$1:$T$889,7,FALSE)</f>
        <v>Actividades Religiosas.</v>
      </c>
      <c r="H33" s="68" t="str">
        <f>VLOOKUP(A33,'BASE REGISTRO SEPTIEMBRE'!$A$1:$T$889,8,FALSE)</f>
        <v>no tiene</v>
      </c>
      <c r="I33" s="68">
        <f>VLOOKUP(A33,'BASE REGISTRO SEPTIEMBRE'!$A$1:$T$889,9,FALSE)</f>
        <v>0</v>
      </c>
      <c r="J33" s="68">
        <f>VLOOKUP(A33,'BASE REGISTRO SEPTIEMBRE'!$A$1:$T$889,10,FALSE)</f>
        <v>0</v>
      </c>
      <c r="K33" s="68" t="str">
        <f>VLOOKUP(A33,'BASE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3" s="68" t="str">
        <f>VLOOKUP(A33,'BASE REGISTRO SEPTIEMBRE'!$A$1:$T$889,12,FALSE)</f>
        <v xml:space="preserve">Barros Arana N° 162, Oficina 101, Concepción, Región del Biobío. 
</v>
      </c>
      <c r="M33" s="68" t="str">
        <f>VLOOKUP(A33,'BASE REGISTRO SEPTIEMBRE'!$A$1:$T$889,13,FALSE)</f>
        <v>VIII</v>
      </c>
      <c r="N33" s="68" t="str">
        <f>VLOOKUP(A33,'BASE REGISTRO SEPTIEMBRE'!$A$1:$T$889,14,FALSE)</f>
        <v>Concepción</v>
      </c>
      <c r="O33" s="68" t="str">
        <f>VLOOKUP(A33,'BASE REGISTRO SEPTIEMBRE'!$A$1:$T$889,15,FALSE)</f>
        <v>Teléfonos: 412767056
Celular: +56974305923      Celular Esteban de Jesús González Yepes: +56963411072</v>
      </c>
      <c r="P33" s="68" t="str">
        <f>VLOOKUP(A33,'BASE REGISTRO SEPTIEMBRE'!$A$1:$T$889,16,FALSE)</f>
        <v xml:space="preserve">Correos electrónicos: eduardo.gut@gmail.com
                                        paula.quilodran@programasamigo.cl                        admin.centralizada@programasamigo.cl
estebangy1987@amigonianosj.org
</v>
      </c>
      <c r="Q33" s="68">
        <f>VLOOKUP(A33,'BASE REGISTRO SEPTIEMBRE'!$A$1:$T$889,17,FALSE)</f>
        <v>0</v>
      </c>
      <c r="R33" s="68" t="str">
        <f>VLOOKUP(A33,'BASE REGISTRO SEPTIEMBRE'!$A$1:$T$889,18,FALSE)</f>
        <v>93910: Organizaciones Religiosas.</v>
      </c>
      <c r="S33" s="68" t="str">
        <f>VLOOKUP(A33,'BASE REGISTRO SEPTIEMBRE'!$A$1:$T$889,19,FALSE)</f>
        <v xml:space="preserve">Certificado de antecedentes financieros, correspondientes al año 2020, aprobados por el Subdepartamento de Supervisión Financiera Nacional. </v>
      </c>
      <c r="T33" s="188">
        <f>VLOOKUP(A33,'BASE REGISTRO SEPTIEMBRE'!$A$1:$T$889,20,FALSE)</f>
        <v>37970</v>
      </c>
      <c r="U33" s="175">
        <v>1750</v>
      </c>
      <c r="V33" s="186">
        <v>39809918</v>
      </c>
      <c r="W33" s="186">
        <v>61768986</v>
      </c>
      <c r="X33" s="187">
        <v>44469</v>
      </c>
      <c r="Y33" s="80" t="s">
        <v>6489</v>
      </c>
      <c r="Z33" s="80" t="s">
        <v>6490</v>
      </c>
      <c r="AA33" s="175" t="s">
        <v>171</v>
      </c>
    </row>
    <row r="34" spans="1:27" ht="15.75" customHeight="1" x14ac:dyDescent="0.2">
      <c r="A34" s="185">
        <v>1750</v>
      </c>
      <c r="B34" s="68" t="str">
        <f>VLOOKUP(A34,'BASE REGISTRO SEPTIEMBRE'!$A$1:$T$889,2,FALSE)</f>
        <v>Congregación Religiosos Terciarios Capuchinos de Nuestra Señora de los Dolores</v>
      </c>
      <c r="C34" s="68">
        <f>VLOOKUP(A34,'BASE REGISTRO SEPTIEMBRE'!$A$1:$T$889,3,FALSE)</f>
        <v>817951724</v>
      </c>
      <c r="D34" s="68" t="str">
        <f>VLOOKUP(A34,'BASE REGISTRO SEPTIEMBRE'!$A$1:$T$889,4,FALSE)</f>
        <v>Organización Religiosa.</v>
      </c>
      <c r="E34" s="68" t="str">
        <f>VLOOKUP(A34,'BASE REGISTRO SEPTIEMBRE'!$A$1:$T$889,5,FALSE)</f>
        <v>Erigida de acuerdo al Derecho Canónico, según consta en Certificado Nº722/2003, emitido por doña Sara Rodríguez Silva, Notario Eclesiástico del Obispado de Valparaíso, con fecha 17 de noviembre del 2003.</v>
      </c>
      <c r="F34" s="68" t="str">
        <f>VLOOKUP(A34,'BASE REGISTRO SEPTIEMBRE'!$A$1:$T$889,6,FALSE)</f>
        <v>Indefinida.</v>
      </c>
      <c r="G34" s="68" t="str">
        <f>VLOOKUP(A34,'BASE REGISTRO SEPTIEMBRE'!$A$1:$T$889,7,FALSE)</f>
        <v>Actividades Religiosas.</v>
      </c>
      <c r="H34" s="68" t="str">
        <f>VLOOKUP(A34,'BASE REGISTRO SEPTIEMBRE'!$A$1:$T$889,8,FALSE)</f>
        <v>no tiene</v>
      </c>
      <c r="I34" s="68">
        <f>VLOOKUP(A34,'BASE REGISTRO SEPTIEMBRE'!$A$1:$T$889,9,FALSE)</f>
        <v>0</v>
      </c>
      <c r="J34" s="68">
        <f>VLOOKUP(A34,'BASE REGISTRO SEPTIEMBRE'!$A$1:$T$889,10,FALSE)</f>
        <v>0</v>
      </c>
      <c r="K34" s="68" t="str">
        <f>VLOOKUP(A34,'BASE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4" s="68" t="str">
        <f>VLOOKUP(A34,'BASE REGISTRO SEPTIEMBRE'!$A$1:$T$889,12,FALSE)</f>
        <v xml:space="preserve">Barros Arana N° 162, Oficina 101, Concepción, Región del Biobío. 
</v>
      </c>
      <c r="M34" s="68" t="str">
        <f>VLOOKUP(A34,'BASE REGISTRO SEPTIEMBRE'!$A$1:$T$889,13,FALSE)</f>
        <v>VIII</v>
      </c>
      <c r="N34" s="68" t="str">
        <f>VLOOKUP(A34,'BASE REGISTRO SEPTIEMBRE'!$A$1:$T$889,14,FALSE)</f>
        <v>Concepción</v>
      </c>
      <c r="O34" s="68" t="str">
        <f>VLOOKUP(A34,'BASE REGISTRO SEPTIEMBRE'!$A$1:$T$889,15,FALSE)</f>
        <v>Teléfonos: 412767056
Celular: +56974305923      Celular Esteban de Jesús González Yepes: +56963411072</v>
      </c>
      <c r="P34" s="68" t="str">
        <f>VLOOKUP(A34,'BASE REGISTRO SEPTIEMBRE'!$A$1:$T$889,16,FALSE)</f>
        <v xml:space="preserve">Correos electrónicos: eduardo.gut@gmail.com
                                        paula.quilodran@programasamigo.cl                        admin.centralizada@programasamigo.cl
estebangy1987@amigonianosj.org
</v>
      </c>
      <c r="Q34" s="68">
        <f>VLOOKUP(A34,'BASE REGISTRO SEPTIEMBRE'!$A$1:$T$889,17,FALSE)</f>
        <v>0</v>
      </c>
      <c r="R34" s="68" t="str">
        <f>VLOOKUP(A34,'BASE REGISTRO SEPTIEMBRE'!$A$1:$T$889,18,FALSE)</f>
        <v>93910: Organizaciones Religiosas.</v>
      </c>
      <c r="S34" s="68" t="str">
        <f>VLOOKUP(A34,'BASE REGISTRO SEPTIEMBRE'!$A$1:$T$889,19,FALSE)</f>
        <v xml:space="preserve">Certificado de antecedentes financieros, correspondientes al año 2020, aprobados por el Subdepartamento de Supervisión Financiera Nacional. </v>
      </c>
      <c r="T34" s="188">
        <f>VLOOKUP(A34,'BASE REGISTRO SEPTIEMBRE'!$A$1:$T$889,20,FALSE)</f>
        <v>37970</v>
      </c>
      <c r="U34" s="175">
        <v>1750</v>
      </c>
      <c r="V34" s="186">
        <v>24660096</v>
      </c>
      <c r="W34" s="186">
        <v>252380670</v>
      </c>
      <c r="X34" s="187">
        <v>44469</v>
      </c>
      <c r="Y34" s="80" t="s">
        <v>6489</v>
      </c>
      <c r="Z34" s="80" t="s">
        <v>6490</v>
      </c>
      <c r="AA34" s="175" t="s">
        <v>6512</v>
      </c>
    </row>
    <row r="35" spans="1:27" ht="15.75" customHeight="1" x14ac:dyDescent="0.2">
      <c r="A35" s="185">
        <v>1750</v>
      </c>
      <c r="B35" s="68" t="str">
        <f>VLOOKUP(A35,'BASE REGISTRO SEPTIEMBRE'!$A$1:$T$889,2,FALSE)</f>
        <v>Congregación Religiosos Terciarios Capuchinos de Nuestra Señora de los Dolores</v>
      </c>
      <c r="C35" s="68">
        <f>VLOOKUP(A35,'BASE REGISTRO SEPTIEMBRE'!$A$1:$T$889,3,FALSE)</f>
        <v>817951724</v>
      </c>
      <c r="D35" s="68" t="str">
        <f>VLOOKUP(A35,'BASE REGISTRO SEPTIEMBRE'!$A$1:$T$889,4,FALSE)</f>
        <v>Organización Religiosa.</v>
      </c>
      <c r="E35" s="68" t="str">
        <f>VLOOKUP(A35,'BASE REGISTRO SEPTIEMBRE'!$A$1:$T$889,5,FALSE)</f>
        <v>Erigida de acuerdo al Derecho Canónico, según consta en Certificado Nº722/2003, emitido por doña Sara Rodríguez Silva, Notario Eclesiástico del Obispado de Valparaíso, con fecha 17 de noviembre del 2003.</v>
      </c>
      <c r="F35" s="68" t="str">
        <f>VLOOKUP(A35,'BASE REGISTRO SEPTIEMBRE'!$A$1:$T$889,6,FALSE)</f>
        <v>Indefinida.</v>
      </c>
      <c r="G35" s="68" t="str">
        <f>VLOOKUP(A35,'BASE REGISTRO SEPTIEMBRE'!$A$1:$T$889,7,FALSE)</f>
        <v>Actividades Religiosas.</v>
      </c>
      <c r="H35" s="68" t="str">
        <f>VLOOKUP(A35,'BASE REGISTRO SEPTIEMBRE'!$A$1:$T$889,8,FALSE)</f>
        <v>no tiene</v>
      </c>
      <c r="I35" s="68">
        <f>VLOOKUP(A35,'BASE REGISTRO SEPTIEMBRE'!$A$1:$T$889,9,FALSE)</f>
        <v>0</v>
      </c>
      <c r="J35" s="68">
        <f>VLOOKUP(A35,'BASE REGISTRO SEPTIEMBRE'!$A$1:$T$889,10,FALSE)</f>
        <v>0</v>
      </c>
      <c r="K35" s="68" t="str">
        <f>VLOOKUP(A35,'BASE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5" s="68" t="str">
        <f>VLOOKUP(A35,'BASE REGISTRO SEPTIEMBRE'!$A$1:$T$889,12,FALSE)</f>
        <v xml:space="preserve">Barros Arana N° 162, Oficina 101, Concepción, Región del Biobío. 
</v>
      </c>
      <c r="M35" s="68" t="str">
        <f>VLOOKUP(A35,'BASE REGISTRO SEPTIEMBRE'!$A$1:$T$889,13,FALSE)</f>
        <v>VIII</v>
      </c>
      <c r="N35" s="68" t="str">
        <f>VLOOKUP(A35,'BASE REGISTRO SEPTIEMBRE'!$A$1:$T$889,14,FALSE)</f>
        <v>Concepción</v>
      </c>
      <c r="O35" s="68" t="str">
        <f>VLOOKUP(A35,'BASE REGISTRO SEPTIEMBRE'!$A$1:$T$889,15,FALSE)</f>
        <v>Teléfonos: 412767056
Celular: +56974305923      Celular Esteban de Jesús González Yepes: +56963411072</v>
      </c>
      <c r="P35" s="68" t="str">
        <f>VLOOKUP(A35,'BASE REGISTRO SEPTIEMBRE'!$A$1:$T$889,16,FALSE)</f>
        <v xml:space="preserve">Correos electrónicos: eduardo.gut@gmail.com
                                        paula.quilodran@programasamigo.cl                        admin.centralizada@programasamigo.cl
estebangy1987@amigonianosj.org
</v>
      </c>
      <c r="Q35" s="68">
        <f>VLOOKUP(A35,'BASE REGISTRO SEPTIEMBRE'!$A$1:$T$889,17,FALSE)</f>
        <v>0</v>
      </c>
      <c r="R35" s="68" t="str">
        <f>VLOOKUP(A35,'BASE REGISTRO SEPTIEMBRE'!$A$1:$T$889,18,FALSE)</f>
        <v>93910: Organizaciones Religiosas.</v>
      </c>
      <c r="S35" s="68" t="str">
        <f>VLOOKUP(A35,'BASE REGISTRO SEPTIEMBRE'!$A$1:$T$889,19,FALSE)</f>
        <v xml:space="preserve">Certificado de antecedentes financieros, correspondientes al año 2020, aprobados por el Subdepartamento de Supervisión Financiera Nacional. </v>
      </c>
      <c r="T35" s="188">
        <f>VLOOKUP(A35,'BASE REGISTRO SEPTIEMBRE'!$A$1:$T$889,20,FALSE)</f>
        <v>37970</v>
      </c>
      <c r="U35" s="175">
        <v>1750</v>
      </c>
      <c r="V35" s="186">
        <v>8142797</v>
      </c>
      <c r="W35" s="186">
        <v>71100489</v>
      </c>
      <c r="X35" s="187">
        <v>44469</v>
      </c>
      <c r="Y35" s="80" t="s">
        <v>6489</v>
      </c>
      <c r="Z35" s="80" t="s">
        <v>6490</v>
      </c>
      <c r="AA35" s="175" t="s">
        <v>6513</v>
      </c>
    </row>
    <row r="36" spans="1:27" ht="15.75" customHeight="1" x14ac:dyDescent="0.2">
      <c r="A36" s="185">
        <v>1750</v>
      </c>
      <c r="B36" s="68" t="str">
        <f>VLOOKUP(A36,'BASE REGISTRO SEPTIEMBRE'!$A$1:$T$889,2,FALSE)</f>
        <v>Congregación Religiosos Terciarios Capuchinos de Nuestra Señora de los Dolores</v>
      </c>
      <c r="C36" s="68">
        <f>VLOOKUP(A36,'BASE REGISTRO SEPTIEMBRE'!$A$1:$T$889,3,FALSE)</f>
        <v>817951724</v>
      </c>
      <c r="D36" s="68" t="str">
        <f>VLOOKUP(A36,'BASE REGISTRO SEPTIEMBRE'!$A$1:$T$889,4,FALSE)</f>
        <v>Organización Religiosa.</v>
      </c>
      <c r="E36" s="68" t="str">
        <f>VLOOKUP(A36,'BASE REGISTRO SEPTIEMBRE'!$A$1:$T$889,5,FALSE)</f>
        <v>Erigida de acuerdo al Derecho Canónico, según consta en Certificado Nº722/2003, emitido por doña Sara Rodríguez Silva, Notario Eclesiástico del Obispado de Valparaíso, con fecha 17 de noviembre del 2003.</v>
      </c>
      <c r="F36" s="68" t="str">
        <f>VLOOKUP(A36,'BASE REGISTRO SEPTIEMBRE'!$A$1:$T$889,6,FALSE)</f>
        <v>Indefinida.</v>
      </c>
      <c r="G36" s="68" t="str">
        <f>VLOOKUP(A36,'BASE REGISTRO SEPTIEMBRE'!$A$1:$T$889,7,FALSE)</f>
        <v>Actividades Religiosas.</v>
      </c>
      <c r="H36" s="68" t="str">
        <f>VLOOKUP(A36,'BASE REGISTRO SEPTIEMBRE'!$A$1:$T$889,8,FALSE)</f>
        <v>no tiene</v>
      </c>
      <c r="I36" s="68">
        <f>VLOOKUP(A36,'BASE REGISTRO SEPTIEMBRE'!$A$1:$T$889,9,FALSE)</f>
        <v>0</v>
      </c>
      <c r="J36" s="68">
        <f>VLOOKUP(A36,'BASE REGISTRO SEPTIEMBRE'!$A$1:$T$889,10,FALSE)</f>
        <v>0</v>
      </c>
      <c r="K36" s="68" t="str">
        <f>VLOOKUP(A36,'BASE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6" s="68" t="str">
        <f>VLOOKUP(A36,'BASE REGISTRO SEPTIEMBRE'!$A$1:$T$889,12,FALSE)</f>
        <v xml:space="preserve">Barros Arana N° 162, Oficina 101, Concepción, Región del Biobío. 
</v>
      </c>
      <c r="M36" s="68" t="str">
        <f>VLOOKUP(A36,'BASE REGISTRO SEPTIEMBRE'!$A$1:$T$889,13,FALSE)</f>
        <v>VIII</v>
      </c>
      <c r="N36" s="68" t="str">
        <f>VLOOKUP(A36,'BASE REGISTRO SEPTIEMBRE'!$A$1:$T$889,14,FALSE)</f>
        <v>Concepción</v>
      </c>
      <c r="O36" s="68" t="str">
        <f>VLOOKUP(A36,'BASE REGISTRO SEPTIEMBRE'!$A$1:$T$889,15,FALSE)</f>
        <v>Teléfonos: 412767056
Celular: +56974305923      Celular Esteban de Jesús González Yepes: +56963411072</v>
      </c>
      <c r="P36" s="68" t="str">
        <f>VLOOKUP(A36,'BASE REGISTRO SEPTIEMBRE'!$A$1:$T$889,16,FALSE)</f>
        <v xml:space="preserve">Correos electrónicos: eduardo.gut@gmail.com
                                        paula.quilodran@programasamigo.cl                        admin.centralizada@programasamigo.cl
estebangy1987@amigonianosj.org
</v>
      </c>
      <c r="Q36" s="68">
        <f>VLOOKUP(A36,'BASE REGISTRO SEPTIEMBRE'!$A$1:$T$889,17,FALSE)</f>
        <v>0</v>
      </c>
      <c r="R36" s="68" t="str">
        <f>VLOOKUP(A36,'BASE REGISTRO SEPTIEMBRE'!$A$1:$T$889,18,FALSE)</f>
        <v>93910: Organizaciones Religiosas.</v>
      </c>
      <c r="S36" s="68" t="str">
        <f>VLOOKUP(A36,'BASE REGISTRO SEPTIEMBRE'!$A$1:$T$889,19,FALSE)</f>
        <v xml:space="preserve">Certificado de antecedentes financieros, correspondientes al año 2020, aprobados por el Subdepartamento de Supervisión Financiera Nacional. </v>
      </c>
      <c r="T36" s="188">
        <f>VLOOKUP(A36,'BASE REGISTRO SEPTIEMBRE'!$A$1:$T$889,20,FALSE)</f>
        <v>37970</v>
      </c>
      <c r="U36" s="175">
        <v>1750</v>
      </c>
      <c r="V36" s="186">
        <v>31595748</v>
      </c>
      <c r="W36" s="186">
        <v>249784148</v>
      </c>
      <c r="X36" s="187">
        <v>44469</v>
      </c>
      <c r="Y36" s="80" t="s">
        <v>6489</v>
      </c>
      <c r="Z36" s="80" t="s">
        <v>6490</v>
      </c>
      <c r="AA36" s="175" t="s">
        <v>6495</v>
      </c>
    </row>
    <row r="37" spans="1:27" ht="15.75" customHeight="1" x14ac:dyDescent="0.2">
      <c r="A37" s="185">
        <v>1750</v>
      </c>
      <c r="B37" s="68" t="str">
        <f>VLOOKUP(A37,'BASE REGISTRO SEPTIEMBRE'!$A$1:$T$889,2,FALSE)</f>
        <v>Congregación Religiosos Terciarios Capuchinos de Nuestra Señora de los Dolores</v>
      </c>
      <c r="C37" s="68">
        <f>VLOOKUP(A37,'BASE REGISTRO SEPTIEMBRE'!$A$1:$T$889,3,FALSE)</f>
        <v>817951724</v>
      </c>
      <c r="D37" s="68" t="str">
        <f>VLOOKUP(A37,'BASE REGISTRO SEPTIEMBRE'!$A$1:$T$889,4,FALSE)</f>
        <v>Organización Religiosa.</v>
      </c>
      <c r="E37" s="68" t="str">
        <f>VLOOKUP(A37,'BASE REGISTRO SEPTIEMBRE'!$A$1:$T$889,5,FALSE)</f>
        <v>Erigida de acuerdo al Derecho Canónico, según consta en Certificado Nº722/2003, emitido por doña Sara Rodríguez Silva, Notario Eclesiástico del Obispado de Valparaíso, con fecha 17 de noviembre del 2003.</v>
      </c>
      <c r="F37" s="68" t="str">
        <f>VLOOKUP(A37,'BASE REGISTRO SEPTIEMBRE'!$A$1:$T$889,6,FALSE)</f>
        <v>Indefinida.</v>
      </c>
      <c r="G37" s="68" t="str">
        <f>VLOOKUP(A37,'BASE REGISTRO SEPTIEMBRE'!$A$1:$T$889,7,FALSE)</f>
        <v>Actividades Religiosas.</v>
      </c>
      <c r="H37" s="68" t="str">
        <f>VLOOKUP(A37,'BASE REGISTRO SEPTIEMBRE'!$A$1:$T$889,8,FALSE)</f>
        <v>no tiene</v>
      </c>
      <c r="I37" s="68">
        <f>VLOOKUP(A37,'BASE REGISTRO SEPTIEMBRE'!$A$1:$T$889,9,FALSE)</f>
        <v>0</v>
      </c>
      <c r="J37" s="68">
        <f>VLOOKUP(A37,'BASE REGISTRO SEPTIEMBRE'!$A$1:$T$889,10,FALSE)</f>
        <v>0</v>
      </c>
      <c r="K37" s="68" t="str">
        <f>VLOOKUP(A37,'BASE REGISTRO SEPTIEMBRE'!$A$1:$T$889,11,FALSE)</f>
        <v xml:space="preserve">Mandato General:
Esteban de Jesús González Yepes,a contar del 01 de junio de 2021.
Oficio N° 021/2021, de 04 de junio de 2021, informa que, la personería de don Fray Rubén Eduardo Gutiérrez Quiñones, se mantuvo vigente hasta el 31 de mayo de 2021. </v>
      </c>
      <c r="L37" s="68" t="str">
        <f>VLOOKUP(A37,'BASE REGISTRO SEPTIEMBRE'!$A$1:$T$889,12,FALSE)</f>
        <v xml:space="preserve">Barros Arana N° 162, Oficina 101, Concepción, Región del Biobío. 
</v>
      </c>
      <c r="M37" s="68" t="str">
        <f>VLOOKUP(A37,'BASE REGISTRO SEPTIEMBRE'!$A$1:$T$889,13,FALSE)</f>
        <v>VIII</v>
      </c>
      <c r="N37" s="68" t="str">
        <f>VLOOKUP(A37,'BASE REGISTRO SEPTIEMBRE'!$A$1:$T$889,14,FALSE)</f>
        <v>Concepción</v>
      </c>
      <c r="O37" s="68" t="str">
        <f>VLOOKUP(A37,'BASE REGISTRO SEPTIEMBRE'!$A$1:$T$889,15,FALSE)</f>
        <v>Teléfonos: 412767056
Celular: +56974305923      Celular Esteban de Jesús González Yepes: +56963411072</v>
      </c>
      <c r="P37" s="68" t="str">
        <f>VLOOKUP(A37,'BASE REGISTRO SEPTIEMBRE'!$A$1:$T$889,16,FALSE)</f>
        <v xml:space="preserve">Correos electrónicos: eduardo.gut@gmail.com
                                        paula.quilodran@programasamigo.cl                        admin.centralizada@programasamigo.cl
estebangy1987@amigonianosj.org
</v>
      </c>
      <c r="Q37" s="68">
        <f>VLOOKUP(A37,'BASE REGISTRO SEPTIEMBRE'!$A$1:$T$889,17,FALSE)</f>
        <v>0</v>
      </c>
      <c r="R37" s="68" t="str">
        <f>VLOOKUP(A37,'BASE REGISTRO SEPTIEMBRE'!$A$1:$T$889,18,FALSE)</f>
        <v>93910: Organizaciones Religiosas.</v>
      </c>
      <c r="S37" s="68" t="str">
        <f>VLOOKUP(A37,'BASE REGISTRO SEPTIEMBRE'!$A$1:$T$889,19,FALSE)</f>
        <v xml:space="preserve">Certificado de antecedentes financieros, correspondientes al año 2020, aprobados por el Subdepartamento de Supervisión Financiera Nacional. </v>
      </c>
      <c r="T37" s="188">
        <f>VLOOKUP(A37,'BASE REGISTRO SEPTIEMBRE'!$A$1:$T$889,20,FALSE)</f>
        <v>37970</v>
      </c>
      <c r="U37" s="175">
        <v>1750</v>
      </c>
      <c r="V37" s="186">
        <v>22480410</v>
      </c>
      <c r="W37" s="186">
        <v>253760841</v>
      </c>
      <c r="X37" s="187">
        <v>44469</v>
      </c>
      <c r="Y37" s="80" t="s">
        <v>6489</v>
      </c>
      <c r="Z37" s="80" t="s">
        <v>6490</v>
      </c>
      <c r="AA37" s="175" t="s">
        <v>6514</v>
      </c>
    </row>
    <row r="38" spans="1:27" ht="15.75" customHeight="1" x14ac:dyDescent="0.2">
      <c r="A38" s="185">
        <v>1800</v>
      </c>
      <c r="B38" s="68" t="str">
        <f>VLOOKUP(A38,'BASE REGISTRO SEPTIEMBRE'!$A$1:$T$889,2,FALSE)</f>
        <v>Fundación Ciudad del Niño</v>
      </c>
      <c r="C38" s="68">
        <f>VLOOKUP(A38,'BASE REGISTRO SEPTIEMBRE'!$A$1:$T$889,3,FALSE)</f>
        <v>700376001</v>
      </c>
      <c r="D38" s="68" t="str">
        <f>VLOOKUP(A38,'BASE REGISTRO SEPTIEMBRE'!$A$1:$T$889,4,FALSE)</f>
        <v>Fundación de Derecho Privado</v>
      </c>
      <c r="E38" s="68" t="str">
        <f>VLOOKUP(A38,'BASE REGISTRO SEPTIEMBRE'!$A$1:$T$889,5,FALSE)</f>
        <v>Otorgada por Decreto Supremo N° 629, de fecha 14 de febrero de 1938, del Ministerio de Justicia.</v>
      </c>
      <c r="F38" s="68" t="str">
        <f>VLOOKUP(A38,'BASE REGISTRO SEPTIEMBRE'!$A$1:$T$889,6,FALSE)</f>
        <v xml:space="preserve">Certificado de Vigencia de persona jurídica sin fines de lucro Folio N° 500395371500, emitido con fecha 24 de junio de 2021, del Servicio de Registro Civil e Identificación. </v>
      </c>
      <c r="G38" s="68" t="str">
        <f>VLOOKUP(A38,'BASE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8" s="68" t="str">
        <f>VLOOKUP(A38,'BASE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8" s="68" t="str">
        <f>VLOOKUP(A38,'BASE REGISTRO SEPTIEMBRE'!$A$1:$T$889,9,FALSE)</f>
        <v>: 3 años.</v>
      </c>
      <c r="J38" s="68" t="str">
        <f>VLOOKUP(A38,'BASE REGISTRO SEPTIEMBRE'!$A$1:$T$889,10,FALSE)</f>
        <v xml:space="preserve">16-12-2020 hasta el 16-12-2023.
</v>
      </c>
      <c r="K38" s="68" t="str">
        <f>VLOOKUP(A38,'BASE REGISTRO SEPTIEMBRE'!$A$1:$T$889,11,FALSE)</f>
        <v>Presidente: José Pedro Silva Prado
Director Ejecutivo: Edmundo Crespo Pisano
Gerente/Director Administración y Finanzas: Julio Gutiérrez Campos,</v>
      </c>
      <c r="L38" s="68" t="str">
        <f>VLOOKUP(A38,'BASE REGISTRO SEPTIEMBRE'!$A$1:$T$889,12,FALSE)</f>
        <v xml:space="preserve">Paseo Pdte. Errázuriz Echaurren N° 2631, 5° piso, comuna de Providencia, Santiago, Región Metropolitana.
</v>
      </c>
      <c r="M38" s="68" t="str">
        <f>VLOOKUP(A38,'BASE REGISTRO SEPTIEMBRE'!$A$1:$T$889,13,FALSE)</f>
        <v>XIII</v>
      </c>
      <c r="N38" s="68" t="str">
        <f>VLOOKUP(A38,'BASE REGISTRO SEPTIEMBRE'!$A$1:$T$889,14,FALSE)</f>
        <v>Providencia</v>
      </c>
      <c r="O38" s="68" t="str">
        <f>VLOOKUP(A38,'BASE REGISTRO SEPTIEMBRE'!$A$1:$T$889,15,FALSE)</f>
        <v>228737900 - 228737980</v>
      </c>
      <c r="P38" s="68" t="str">
        <f>VLOOKUP(A38,'BASE REGISTRO SEPTIEMBRE'!$A$1:$T$889,16,FALSE)</f>
        <v>http://www.ciudaddelnino.cl</v>
      </c>
      <c r="Q38" s="68">
        <f>VLOOKUP(A38,'BASE REGISTRO SEPTIEMBRE'!$A$1:$T$889,17,FALSE)</f>
        <v>0</v>
      </c>
      <c r="R38" s="68" t="str">
        <f>VLOOKUP(A38,'BASE REGISTRO SEPTIEMBRE'!$A$1:$T$889,18,FALSE)</f>
        <v>93401: Instituciones de Asistencia Social</v>
      </c>
      <c r="S38" s="68" t="str">
        <f>VLOOKUP(A38,'BASE REGISTRO SEPTIEMBRE'!$A$1:$T$889,19,FALSE)</f>
        <v xml:space="preserve">Se acompaña certificado de antecedentes financieros, correspondientes al año 2020 aprobador por el Subdepartamento de Supervisión Financiera Nacional.  </v>
      </c>
      <c r="T38" s="188">
        <f>VLOOKUP(A38,'BASE REGISTRO SEPTIEMBRE'!$A$1:$T$889,20,FALSE)</f>
        <v>37970</v>
      </c>
      <c r="U38" s="175">
        <v>1800</v>
      </c>
      <c r="V38" s="186">
        <v>13613256</v>
      </c>
      <c r="W38" s="186">
        <v>165997648</v>
      </c>
      <c r="X38" s="187">
        <v>44469</v>
      </c>
      <c r="Y38" s="80" t="s">
        <v>6489</v>
      </c>
      <c r="Z38" s="80" t="s">
        <v>6490</v>
      </c>
      <c r="AA38" s="175" t="s">
        <v>6515</v>
      </c>
    </row>
    <row r="39" spans="1:27" ht="15.75" customHeight="1" x14ac:dyDescent="0.2">
      <c r="A39" s="185">
        <v>1800</v>
      </c>
      <c r="B39" s="68" t="str">
        <f>VLOOKUP(A39,'BASE REGISTRO SEPTIEMBRE'!$A$1:$T$889,2,FALSE)</f>
        <v>Fundación Ciudad del Niño</v>
      </c>
      <c r="C39" s="68">
        <f>VLOOKUP(A39,'BASE REGISTRO SEPTIEMBRE'!$A$1:$T$889,3,FALSE)</f>
        <v>700376001</v>
      </c>
      <c r="D39" s="68" t="str">
        <f>VLOOKUP(A39,'BASE REGISTRO SEPTIEMBRE'!$A$1:$T$889,4,FALSE)</f>
        <v>Fundación de Derecho Privado</v>
      </c>
      <c r="E39" s="68" t="str">
        <f>VLOOKUP(A39,'BASE REGISTRO SEPTIEMBRE'!$A$1:$T$889,5,FALSE)</f>
        <v>Otorgada por Decreto Supremo N° 629, de fecha 14 de febrero de 1938, del Ministerio de Justicia.</v>
      </c>
      <c r="F39" s="68" t="str">
        <f>VLOOKUP(A39,'BASE REGISTRO SEPTIEMBRE'!$A$1:$T$889,6,FALSE)</f>
        <v xml:space="preserve">Certificado de Vigencia de persona jurídica sin fines de lucro Folio N° 500395371500, emitido con fecha 24 de junio de 2021, del Servicio de Registro Civil e Identificación. </v>
      </c>
      <c r="G39" s="68" t="str">
        <f>VLOOKUP(A39,'BASE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9" s="68" t="str">
        <f>VLOOKUP(A39,'BASE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39" s="68" t="str">
        <f>VLOOKUP(A39,'BASE REGISTRO SEPTIEMBRE'!$A$1:$T$889,9,FALSE)</f>
        <v>: 3 años.</v>
      </c>
      <c r="J39" s="68" t="str">
        <f>VLOOKUP(A39,'BASE REGISTRO SEPTIEMBRE'!$A$1:$T$889,10,FALSE)</f>
        <v xml:space="preserve">16-12-2020 hasta el 16-12-2023.
</v>
      </c>
      <c r="K39" s="68" t="str">
        <f>VLOOKUP(A39,'BASE REGISTRO SEPTIEMBRE'!$A$1:$T$889,11,FALSE)</f>
        <v>Presidente: José Pedro Silva Prado
Director Ejecutivo: Edmundo Crespo Pisano
Gerente/Director Administración y Finanzas: Julio Gutiérrez Campos,</v>
      </c>
      <c r="L39" s="68" t="str">
        <f>VLOOKUP(A39,'BASE REGISTRO SEPTIEMBRE'!$A$1:$T$889,12,FALSE)</f>
        <v xml:space="preserve">Paseo Pdte. Errázuriz Echaurren N° 2631, 5° piso, comuna de Providencia, Santiago, Región Metropolitana.
</v>
      </c>
      <c r="M39" s="68" t="str">
        <f>VLOOKUP(A39,'BASE REGISTRO SEPTIEMBRE'!$A$1:$T$889,13,FALSE)</f>
        <v>XIII</v>
      </c>
      <c r="N39" s="68" t="str">
        <f>VLOOKUP(A39,'BASE REGISTRO SEPTIEMBRE'!$A$1:$T$889,14,FALSE)</f>
        <v>Providencia</v>
      </c>
      <c r="O39" s="68" t="str">
        <f>VLOOKUP(A39,'BASE REGISTRO SEPTIEMBRE'!$A$1:$T$889,15,FALSE)</f>
        <v>228737900 - 228737980</v>
      </c>
      <c r="P39" s="68" t="str">
        <f>VLOOKUP(A39,'BASE REGISTRO SEPTIEMBRE'!$A$1:$T$889,16,FALSE)</f>
        <v>http://www.ciudaddelnino.cl</v>
      </c>
      <c r="Q39" s="68">
        <f>VLOOKUP(A39,'BASE REGISTRO SEPTIEMBRE'!$A$1:$T$889,17,FALSE)</f>
        <v>0</v>
      </c>
      <c r="R39" s="68" t="str">
        <f>VLOOKUP(A39,'BASE REGISTRO SEPTIEMBRE'!$A$1:$T$889,18,FALSE)</f>
        <v>93401: Instituciones de Asistencia Social</v>
      </c>
      <c r="S39" s="68" t="str">
        <f>VLOOKUP(A39,'BASE REGISTRO SEPTIEMBRE'!$A$1:$T$889,19,FALSE)</f>
        <v xml:space="preserve">Se acompaña certificado de antecedentes financieros, correspondientes al año 2020 aprobador por el Subdepartamento de Supervisión Financiera Nacional.  </v>
      </c>
      <c r="T39" s="188">
        <f>VLOOKUP(A39,'BASE REGISTRO SEPTIEMBRE'!$A$1:$T$889,20,FALSE)</f>
        <v>37970</v>
      </c>
      <c r="U39" s="175">
        <v>1800</v>
      </c>
      <c r="V39" s="186">
        <v>69517303</v>
      </c>
      <c r="W39" s="186">
        <v>633906619</v>
      </c>
      <c r="X39" s="187">
        <v>44469</v>
      </c>
      <c r="Y39" s="80" t="s">
        <v>6489</v>
      </c>
      <c r="Z39" s="80" t="s">
        <v>6490</v>
      </c>
      <c r="AA39" s="175" t="s">
        <v>211</v>
      </c>
    </row>
    <row r="40" spans="1:27" ht="15.75" customHeight="1" x14ac:dyDescent="0.2">
      <c r="A40" s="185">
        <v>1800</v>
      </c>
      <c r="B40" s="68" t="str">
        <f>VLOOKUP(A40,'BASE REGISTRO SEPTIEMBRE'!$A$1:$T$889,2,FALSE)</f>
        <v>Fundación Ciudad del Niño</v>
      </c>
      <c r="C40" s="68">
        <f>VLOOKUP(A40,'BASE REGISTRO SEPTIEMBRE'!$A$1:$T$889,3,FALSE)</f>
        <v>700376001</v>
      </c>
      <c r="D40" s="68" t="str">
        <f>VLOOKUP(A40,'BASE REGISTRO SEPTIEMBRE'!$A$1:$T$889,4,FALSE)</f>
        <v>Fundación de Derecho Privado</v>
      </c>
      <c r="E40" s="68" t="str">
        <f>VLOOKUP(A40,'BASE REGISTRO SEPTIEMBRE'!$A$1:$T$889,5,FALSE)</f>
        <v>Otorgada por Decreto Supremo N° 629, de fecha 14 de febrero de 1938, del Ministerio de Justicia.</v>
      </c>
      <c r="F40" s="68" t="str">
        <f>VLOOKUP(A40,'BASE REGISTRO SEPTIEMBRE'!$A$1:$T$889,6,FALSE)</f>
        <v xml:space="preserve">Certificado de Vigencia de persona jurídica sin fines de lucro Folio N° 500395371500, emitido con fecha 24 de junio de 2021, del Servicio de Registro Civil e Identificación. </v>
      </c>
      <c r="G40" s="68" t="str">
        <f>VLOOKUP(A40,'BASE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0" s="68" t="str">
        <f>VLOOKUP(A40,'BASE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0" s="68" t="str">
        <f>VLOOKUP(A40,'BASE REGISTRO SEPTIEMBRE'!$A$1:$T$889,9,FALSE)</f>
        <v>: 3 años.</v>
      </c>
      <c r="J40" s="68" t="str">
        <f>VLOOKUP(A40,'BASE REGISTRO SEPTIEMBRE'!$A$1:$T$889,10,FALSE)</f>
        <v xml:space="preserve">16-12-2020 hasta el 16-12-2023.
</v>
      </c>
      <c r="K40" s="68" t="str">
        <f>VLOOKUP(A40,'BASE REGISTRO SEPTIEMBRE'!$A$1:$T$889,11,FALSE)</f>
        <v>Presidente: José Pedro Silva Prado
Director Ejecutivo: Edmundo Crespo Pisano
Gerente/Director Administración y Finanzas: Julio Gutiérrez Campos,</v>
      </c>
      <c r="L40" s="68" t="str">
        <f>VLOOKUP(A40,'BASE REGISTRO SEPTIEMBRE'!$A$1:$T$889,12,FALSE)</f>
        <v xml:space="preserve">Paseo Pdte. Errázuriz Echaurren N° 2631, 5° piso, comuna de Providencia, Santiago, Región Metropolitana.
</v>
      </c>
      <c r="M40" s="68" t="str">
        <f>VLOOKUP(A40,'BASE REGISTRO SEPTIEMBRE'!$A$1:$T$889,13,FALSE)</f>
        <v>XIII</v>
      </c>
      <c r="N40" s="68" t="str">
        <f>VLOOKUP(A40,'BASE REGISTRO SEPTIEMBRE'!$A$1:$T$889,14,FALSE)</f>
        <v>Providencia</v>
      </c>
      <c r="O40" s="68" t="str">
        <f>VLOOKUP(A40,'BASE REGISTRO SEPTIEMBRE'!$A$1:$T$889,15,FALSE)</f>
        <v>228737900 - 228737980</v>
      </c>
      <c r="P40" s="68" t="str">
        <f>VLOOKUP(A40,'BASE REGISTRO SEPTIEMBRE'!$A$1:$T$889,16,FALSE)</f>
        <v>http://www.ciudaddelnino.cl</v>
      </c>
      <c r="Q40" s="68">
        <f>VLOOKUP(A40,'BASE REGISTRO SEPTIEMBRE'!$A$1:$T$889,17,FALSE)</f>
        <v>0</v>
      </c>
      <c r="R40" s="68" t="str">
        <f>VLOOKUP(A40,'BASE REGISTRO SEPTIEMBRE'!$A$1:$T$889,18,FALSE)</f>
        <v>93401: Instituciones de Asistencia Social</v>
      </c>
      <c r="S40" s="68" t="str">
        <f>VLOOKUP(A40,'BASE REGISTRO SEPTIEMBRE'!$A$1:$T$889,19,FALSE)</f>
        <v xml:space="preserve">Se acompaña certificado de antecedentes financieros, correspondientes al año 2020 aprobador por el Subdepartamento de Supervisión Financiera Nacional.  </v>
      </c>
      <c r="T40" s="188">
        <f>VLOOKUP(A40,'BASE REGISTRO SEPTIEMBRE'!$A$1:$T$889,20,FALSE)</f>
        <v>37970</v>
      </c>
      <c r="U40" s="175">
        <v>1800</v>
      </c>
      <c r="V40" s="186">
        <v>69571261</v>
      </c>
      <c r="W40" s="186">
        <v>296329115</v>
      </c>
      <c r="X40" s="187">
        <v>44469</v>
      </c>
      <c r="Y40" s="80" t="s">
        <v>6489</v>
      </c>
      <c r="Z40" s="80" t="s">
        <v>6490</v>
      </c>
      <c r="AA40" s="175" t="s">
        <v>6493</v>
      </c>
    </row>
    <row r="41" spans="1:27" ht="15.75" customHeight="1" x14ac:dyDescent="0.2">
      <c r="A41" s="185">
        <v>1800</v>
      </c>
      <c r="B41" s="68" t="str">
        <f>VLOOKUP(A41,'BASE REGISTRO SEPTIEMBRE'!$A$1:$T$889,2,FALSE)</f>
        <v>Fundación Ciudad del Niño</v>
      </c>
      <c r="C41" s="68">
        <f>VLOOKUP(A41,'BASE REGISTRO SEPTIEMBRE'!$A$1:$T$889,3,FALSE)</f>
        <v>700376001</v>
      </c>
      <c r="D41" s="68" t="str">
        <f>VLOOKUP(A41,'BASE REGISTRO SEPTIEMBRE'!$A$1:$T$889,4,FALSE)</f>
        <v>Fundación de Derecho Privado</v>
      </c>
      <c r="E41" s="68" t="str">
        <f>VLOOKUP(A41,'BASE REGISTRO SEPTIEMBRE'!$A$1:$T$889,5,FALSE)</f>
        <v>Otorgada por Decreto Supremo N° 629, de fecha 14 de febrero de 1938, del Ministerio de Justicia.</v>
      </c>
      <c r="F41" s="68" t="str">
        <f>VLOOKUP(A41,'BASE REGISTRO SEPTIEMBRE'!$A$1:$T$889,6,FALSE)</f>
        <v xml:space="preserve">Certificado de Vigencia de persona jurídica sin fines de lucro Folio N° 500395371500, emitido con fecha 24 de junio de 2021, del Servicio de Registro Civil e Identificación. </v>
      </c>
      <c r="G41" s="68" t="str">
        <f>VLOOKUP(A41,'BASE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1" s="68" t="str">
        <f>VLOOKUP(A41,'BASE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1" s="68" t="str">
        <f>VLOOKUP(A41,'BASE REGISTRO SEPTIEMBRE'!$A$1:$T$889,9,FALSE)</f>
        <v>: 3 años.</v>
      </c>
      <c r="J41" s="68" t="str">
        <f>VLOOKUP(A41,'BASE REGISTRO SEPTIEMBRE'!$A$1:$T$889,10,FALSE)</f>
        <v xml:space="preserve">16-12-2020 hasta el 16-12-2023.
</v>
      </c>
      <c r="K41" s="68" t="str">
        <f>VLOOKUP(A41,'BASE REGISTRO SEPTIEMBRE'!$A$1:$T$889,11,FALSE)</f>
        <v>Presidente: José Pedro Silva Prado
Director Ejecutivo: Edmundo Crespo Pisano
Gerente/Director Administración y Finanzas: Julio Gutiérrez Campos,</v>
      </c>
      <c r="L41" s="68" t="str">
        <f>VLOOKUP(A41,'BASE REGISTRO SEPTIEMBRE'!$A$1:$T$889,12,FALSE)</f>
        <v xml:space="preserve">Paseo Pdte. Errázuriz Echaurren N° 2631, 5° piso, comuna de Providencia, Santiago, Región Metropolitana.
</v>
      </c>
      <c r="M41" s="68" t="str">
        <f>VLOOKUP(A41,'BASE REGISTRO SEPTIEMBRE'!$A$1:$T$889,13,FALSE)</f>
        <v>XIII</v>
      </c>
      <c r="N41" s="68" t="str">
        <f>VLOOKUP(A41,'BASE REGISTRO SEPTIEMBRE'!$A$1:$T$889,14,FALSE)</f>
        <v>Providencia</v>
      </c>
      <c r="O41" s="68" t="str">
        <f>VLOOKUP(A41,'BASE REGISTRO SEPTIEMBRE'!$A$1:$T$889,15,FALSE)</f>
        <v>228737900 - 228737980</v>
      </c>
      <c r="P41" s="68" t="str">
        <f>VLOOKUP(A41,'BASE REGISTRO SEPTIEMBRE'!$A$1:$T$889,16,FALSE)</f>
        <v>http://www.ciudaddelnino.cl</v>
      </c>
      <c r="Q41" s="68">
        <f>VLOOKUP(A41,'BASE REGISTRO SEPTIEMBRE'!$A$1:$T$889,17,FALSE)</f>
        <v>0</v>
      </c>
      <c r="R41" s="68" t="str">
        <f>VLOOKUP(A41,'BASE REGISTRO SEPTIEMBRE'!$A$1:$T$889,18,FALSE)</f>
        <v>93401: Instituciones de Asistencia Social</v>
      </c>
      <c r="S41" s="68" t="str">
        <f>VLOOKUP(A41,'BASE REGISTRO SEPTIEMBRE'!$A$1:$T$889,19,FALSE)</f>
        <v xml:space="preserve">Se acompaña certificado de antecedentes financieros, correspondientes al año 2020 aprobador por el Subdepartamento de Supervisión Financiera Nacional.  </v>
      </c>
      <c r="T41" s="188">
        <f>VLOOKUP(A41,'BASE REGISTRO SEPTIEMBRE'!$A$1:$T$889,20,FALSE)</f>
        <v>37970</v>
      </c>
      <c r="U41" s="175">
        <v>1800</v>
      </c>
      <c r="V41" s="186">
        <v>41027429</v>
      </c>
      <c r="W41" s="186">
        <v>525868613</v>
      </c>
      <c r="X41" s="187">
        <v>44469</v>
      </c>
      <c r="Y41" s="80" t="s">
        <v>6489</v>
      </c>
      <c r="Z41" s="80" t="s">
        <v>6490</v>
      </c>
      <c r="AA41" s="175" t="s">
        <v>6516</v>
      </c>
    </row>
    <row r="42" spans="1:27" ht="15.75" customHeight="1" x14ac:dyDescent="0.2">
      <c r="A42" s="185">
        <v>1800</v>
      </c>
      <c r="B42" s="68" t="str">
        <f>VLOOKUP(A42,'BASE REGISTRO SEPTIEMBRE'!$A$1:$T$889,2,FALSE)</f>
        <v>Fundación Ciudad del Niño</v>
      </c>
      <c r="C42" s="68">
        <f>VLOOKUP(A42,'BASE REGISTRO SEPTIEMBRE'!$A$1:$T$889,3,FALSE)</f>
        <v>700376001</v>
      </c>
      <c r="D42" s="68" t="str">
        <f>VLOOKUP(A42,'BASE REGISTRO SEPTIEMBRE'!$A$1:$T$889,4,FALSE)</f>
        <v>Fundación de Derecho Privado</v>
      </c>
      <c r="E42" s="68" t="str">
        <f>VLOOKUP(A42,'BASE REGISTRO SEPTIEMBRE'!$A$1:$T$889,5,FALSE)</f>
        <v>Otorgada por Decreto Supremo N° 629, de fecha 14 de febrero de 1938, del Ministerio de Justicia.</v>
      </c>
      <c r="F42" s="68" t="str">
        <f>VLOOKUP(A42,'BASE REGISTRO SEPTIEMBRE'!$A$1:$T$889,6,FALSE)</f>
        <v xml:space="preserve">Certificado de Vigencia de persona jurídica sin fines de lucro Folio N° 500395371500, emitido con fecha 24 de junio de 2021, del Servicio de Registro Civil e Identificación. </v>
      </c>
      <c r="G42" s="68" t="str">
        <f>VLOOKUP(A42,'BASE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2" s="68" t="str">
        <f>VLOOKUP(A42,'BASE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2" s="68" t="str">
        <f>VLOOKUP(A42,'BASE REGISTRO SEPTIEMBRE'!$A$1:$T$889,9,FALSE)</f>
        <v>: 3 años.</v>
      </c>
      <c r="J42" s="68" t="str">
        <f>VLOOKUP(A42,'BASE REGISTRO SEPTIEMBRE'!$A$1:$T$889,10,FALSE)</f>
        <v xml:space="preserve">16-12-2020 hasta el 16-12-2023.
</v>
      </c>
      <c r="K42" s="68" t="str">
        <f>VLOOKUP(A42,'BASE REGISTRO SEPTIEMBRE'!$A$1:$T$889,11,FALSE)</f>
        <v>Presidente: José Pedro Silva Prado
Director Ejecutivo: Edmundo Crespo Pisano
Gerente/Director Administración y Finanzas: Julio Gutiérrez Campos,</v>
      </c>
      <c r="L42" s="68" t="str">
        <f>VLOOKUP(A42,'BASE REGISTRO SEPTIEMBRE'!$A$1:$T$889,12,FALSE)</f>
        <v xml:space="preserve">Paseo Pdte. Errázuriz Echaurren N° 2631, 5° piso, comuna de Providencia, Santiago, Región Metropolitana.
</v>
      </c>
      <c r="M42" s="68" t="str">
        <f>VLOOKUP(A42,'BASE REGISTRO SEPTIEMBRE'!$A$1:$T$889,13,FALSE)</f>
        <v>XIII</v>
      </c>
      <c r="N42" s="68" t="str">
        <f>VLOOKUP(A42,'BASE REGISTRO SEPTIEMBRE'!$A$1:$T$889,14,FALSE)</f>
        <v>Providencia</v>
      </c>
      <c r="O42" s="68" t="str">
        <f>VLOOKUP(A42,'BASE REGISTRO SEPTIEMBRE'!$A$1:$T$889,15,FALSE)</f>
        <v>228737900 - 228737980</v>
      </c>
      <c r="P42" s="68" t="str">
        <f>VLOOKUP(A42,'BASE REGISTRO SEPTIEMBRE'!$A$1:$T$889,16,FALSE)</f>
        <v>http://www.ciudaddelnino.cl</v>
      </c>
      <c r="Q42" s="68">
        <f>VLOOKUP(A42,'BASE REGISTRO SEPTIEMBRE'!$A$1:$T$889,17,FALSE)</f>
        <v>0</v>
      </c>
      <c r="R42" s="68" t="str">
        <f>VLOOKUP(A42,'BASE REGISTRO SEPTIEMBRE'!$A$1:$T$889,18,FALSE)</f>
        <v>93401: Instituciones de Asistencia Social</v>
      </c>
      <c r="S42" s="68" t="str">
        <f>VLOOKUP(A42,'BASE REGISTRO SEPTIEMBRE'!$A$1:$T$889,19,FALSE)</f>
        <v xml:space="preserve">Se acompaña certificado de antecedentes financieros, correspondientes al año 2020 aprobador por el Subdepartamento de Supervisión Financiera Nacional.  </v>
      </c>
      <c r="T42" s="188">
        <f>VLOOKUP(A42,'BASE REGISTRO SEPTIEMBRE'!$A$1:$T$889,20,FALSE)</f>
        <v>37970</v>
      </c>
      <c r="U42" s="175">
        <v>1800</v>
      </c>
      <c r="V42" s="186">
        <v>108361253</v>
      </c>
      <c r="W42" s="186">
        <v>585070473</v>
      </c>
      <c r="X42" s="187">
        <v>44469</v>
      </c>
      <c r="Y42" s="80" t="s">
        <v>6489</v>
      </c>
      <c r="Z42" s="80" t="s">
        <v>6490</v>
      </c>
      <c r="AA42" s="175" t="s">
        <v>6517</v>
      </c>
    </row>
    <row r="43" spans="1:27" ht="15.75" customHeight="1" x14ac:dyDescent="0.2">
      <c r="A43" s="185">
        <v>1800</v>
      </c>
      <c r="B43" s="68" t="str">
        <f>VLOOKUP(A43,'BASE REGISTRO SEPTIEMBRE'!$A$1:$T$889,2,FALSE)</f>
        <v>Fundación Ciudad del Niño</v>
      </c>
      <c r="C43" s="68">
        <f>VLOOKUP(A43,'BASE REGISTRO SEPTIEMBRE'!$A$1:$T$889,3,FALSE)</f>
        <v>700376001</v>
      </c>
      <c r="D43" s="68" t="str">
        <f>VLOOKUP(A43,'BASE REGISTRO SEPTIEMBRE'!$A$1:$T$889,4,FALSE)</f>
        <v>Fundación de Derecho Privado</v>
      </c>
      <c r="E43" s="68" t="str">
        <f>VLOOKUP(A43,'BASE REGISTRO SEPTIEMBRE'!$A$1:$T$889,5,FALSE)</f>
        <v>Otorgada por Decreto Supremo N° 629, de fecha 14 de febrero de 1938, del Ministerio de Justicia.</v>
      </c>
      <c r="F43" s="68" t="str">
        <f>VLOOKUP(A43,'BASE REGISTRO SEPTIEMBRE'!$A$1:$T$889,6,FALSE)</f>
        <v xml:space="preserve">Certificado de Vigencia de persona jurídica sin fines de lucro Folio N° 500395371500, emitido con fecha 24 de junio de 2021, del Servicio de Registro Civil e Identificación. </v>
      </c>
      <c r="G43" s="68" t="str">
        <f>VLOOKUP(A43,'BASE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3" s="68" t="str">
        <f>VLOOKUP(A43,'BASE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3" s="68" t="str">
        <f>VLOOKUP(A43,'BASE REGISTRO SEPTIEMBRE'!$A$1:$T$889,9,FALSE)</f>
        <v>: 3 años.</v>
      </c>
      <c r="J43" s="68" t="str">
        <f>VLOOKUP(A43,'BASE REGISTRO SEPTIEMBRE'!$A$1:$T$889,10,FALSE)</f>
        <v xml:space="preserve">16-12-2020 hasta el 16-12-2023.
</v>
      </c>
      <c r="K43" s="68" t="str">
        <f>VLOOKUP(A43,'BASE REGISTRO SEPTIEMBRE'!$A$1:$T$889,11,FALSE)</f>
        <v>Presidente: José Pedro Silva Prado
Director Ejecutivo: Edmundo Crespo Pisano
Gerente/Director Administración y Finanzas: Julio Gutiérrez Campos,</v>
      </c>
      <c r="L43" s="68" t="str">
        <f>VLOOKUP(A43,'BASE REGISTRO SEPTIEMBRE'!$A$1:$T$889,12,FALSE)</f>
        <v xml:space="preserve">Paseo Pdte. Errázuriz Echaurren N° 2631, 5° piso, comuna de Providencia, Santiago, Región Metropolitana.
</v>
      </c>
      <c r="M43" s="68" t="str">
        <f>VLOOKUP(A43,'BASE REGISTRO SEPTIEMBRE'!$A$1:$T$889,13,FALSE)</f>
        <v>XIII</v>
      </c>
      <c r="N43" s="68" t="str">
        <f>VLOOKUP(A43,'BASE REGISTRO SEPTIEMBRE'!$A$1:$T$889,14,FALSE)</f>
        <v>Providencia</v>
      </c>
      <c r="O43" s="68" t="str">
        <f>VLOOKUP(A43,'BASE REGISTRO SEPTIEMBRE'!$A$1:$T$889,15,FALSE)</f>
        <v>228737900 - 228737980</v>
      </c>
      <c r="P43" s="68" t="str">
        <f>VLOOKUP(A43,'BASE REGISTRO SEPTIEMBRE'!$A$1:$T$889,16,FALSE)</f>
        <v>http://www.ciudaddelnino.cl</v>
      </c>
      <c r="Q43" s="68">
        <f>VLOOKUP(A43,'BASE REGISTRO SEPTIEMBRE'!$A$1:$T$889,17,FALSE)</f>
        <v>0</v>
      </c>
      <c r="R43" s="68" t="str">
        <f>VLOOKUP(A43,'BASE REGISTRO SEPTIEMBRE'!$A$1:$T$889,18,FALSE)</f>
        <v>93401: Instituciones de Asistencia Social</v>
      </c>
      <c r="S43" s="68" t="str">
        <f>VLOOKUP(A43,'BASE REGISTRO SEPTIEMBRE'!$A$1:$T$889,19,FALSE)</f>
        <v xml:space="preserve">Se acompaña certificado de antecedentes financieros, correspondientes al año 2020 aprobador por el Subdepartamento de Supervisión Financiera Nacional.  </v>
      </c>
      <c r="T43" s="188">
        <f>VLOOKUP(A43,'BASE REGISTRO SEPTIEMBRE'!$A$1:$T$889,20,FALSE)</f>
        <v>37970</v>
      </c>
      <c r="U43" s="175">
        <v>1800</v>
      </c>
      <c r="V43" s="186">
        <v>21170602</v>
      </c>
      <c r="W43" s="186">
        <v>200476244</v>
      </c>
      <c r="X43" s="187">
        <v>44469</v>
      </c>
      <c r="Y43" s="80" t="s">
        <v>6489</v>
      </c>
      <c r="Z43" s="80" t="s">
        <v>6490</v>
      </c>
      <c r="AA43" s="175" t="s">
        <v>6518</v>
      </c>
    </row>
    <row r="44" spans="1:27" ht="15.75" customHeight="1" x14ac:dyDescent="0.2">
      <c r="A44" s="185">
        <v>1800</v>
      </c>
      <c r="B44" s="68" t="str">
        <f>VLOOKUP(A44,'BASE REGISTRO SEPTIEMBRE'!$A$1:$T$889,2,FALSE)</f>
        <v>Fundación Ciudad del Niño</v>
      </c>
      <c r="C44" s="68">
        <f>VLOOKUP(A44,'BASE REGISTRO SEPTIEMBRE'!$A$1:$T$889,3,FALSE)</f>
        <v>700376001</v>
      </c>
      <c r="D44" s="68" t="str">
        <f>VLOOKUP(A44,'BASE REGISTRO SEPTIEMBRE'!$A$1:$T$889,4,FALSE)</f>
        <v>Fundación de Derecho Privado</v>
      </c>
      <c r="E44" s="68" t="str">
        <f>VLOOKUP(A44,'BASE REGISTRO SEPTIEMBRE'!$A$1:$T$889,5,FALSE)</f>
        <v>Otorgada por Decreto Supremo N° 629, de fecha 14 de febrero de 1938, del Ministerio de Justicia.</v>
      </c>
      <c r="F44" s="68" t="str">
        <f>VLOOKUP(A44,'BASE REGISTRO SEPTIEMBRE'!$A$1:$T$889,6,FALSE)</f>
        <v xml:space="preserve">Certificado de Vigencia de persona jurídica sin fines de lucro Folio N° 500395371500, emitido con fecha 24 de junio de 2021, del Servicio de Registro Civil e Identificación. </v>
      </c>
      <c r="G44" s="68" t="str">
        <f>VLOOKUP(A44,'BASE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4" s="68" t="str">
        <f>VLOOKUP(A44,'BASE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4" s="68" t="str">
        <f>VLOOKUP(A44,'BASE REGISTRO SEPTIEMBRE'!$A$1:$T$889,9,FALSE)</f>
        <v>: 3 años.</v>
      </c>
      <c r="J44" s="68" t="str">
        <f>VLOOKUP(A44,'BASE REGISTRO SEPTIEMBRE'!$A$1:$T$889,10,FALSE)</f>
        <v xml:space="preserve">16-12-2020 hasta el 16-12-2023.
</v>
      </c>
      <c r="K44" s="68" t="str">
        <f>VLOOKUP(A44,'BASE REGISTRO SEPTIEMBRE'!$A$1:$T$889,11,FALSE)</f>
        <v>Presidente: José Pedro Silva Prado
Director Ejecutivo: Edmundo Crespo Pisano
Gerente/Director Administración y Finanzas: Julio Gutiérrez Campos,</v>
      </c>
      <c r="L44" s="68" t="str">
        <f>VLOOKUP(A44,'BASE REGISTRO SEPTIEMBRE'!$A$1:$T$889,12,FALSE)</f>
        <v xml:space="preserve">Paseo Pdte. Errázuriz Echaurren N° 2631, 5° piso, comuna de Providencia, Santiago, Región Metropolitana.
</v>
      </c>
      <c r="M44" s="68" t="str">
        <f>VLOOKUP(A44,'BASE REGISTRO SEPTIEMBRE'!$A$1:$T$889,13,FALSE)</f>
        <v>XIII</v>
      </c>
      <c r="N44" s="68" t="str">
        <f>VLOOKUP(A44,'BASE REGISTRO SEPTIEMBRE'!$A$1:$T$889,14,FALSE)</f>
        <v>Providencia</v>
      </c>
      <c r="O44" s="68" t="str">
        <f>VLOOKUP(A44,'BASE REGISTRO SEPTIEMBRE'!$A$1:$T$889,15,FALSE)</f>
        <v>228737900 - 228737980</v>
      </c>
      <c r="P44" s="68" t="str">
        <f>VLOOKUP(A44,'BASE REGISTRO SEPTIEMBRE'!$A$1:$T$889,16,FALSE)</f>
        <v>http://www.ciudaddelnino.cl</v>
      </c>
      <c r="Q44" s="68">
        <f>VLOOKUP(A44,'BASE REGISTRO SEPTIEMBRE'!$A$1:$T$889,17,FALSE)</f>
        <v>0</v>
      </c>
      <c r="R44" s="68" t="str">
        <f>VLOOKUP(A44,'BASE REGISTRO SEPTIEMBRE'!$A$1:$T$889,18,FALSE)</f>
        <v>93401: Instituciones de Asistencia Social</v>
      </c>
      <c r="S44" s="68" t="str">
        <f>VLOOKUP(A44,'BASE REGISTRO SEPTIEMBRE'!$A$1:$T$889,19,FALSE)</f>
        <v xml:space="preserve">Se acompaña certificado de antecedentes financieros, correspondientes al año 2020 aprobador por el Subdepartamento de Supervisión Financiera Nacional.  </v>
      </c>
      <c r="T44" s="188">
        <f>VLOOKUP(A44,'BASE REGISTRO SEPTIEMBRE'!$A$1:$T$889,20,FALSE)</f>
        <v>37970</v>
      </c>
      <c r="U44" s="175">
        <v>1800</v>
      </c>
      <c r="V44" s="186">
        <v>122921477</v>
      </c>
      <c r="W44" s="186">
        <v>535620723</v>
      </c>
      <c r="X44" s="187">
        <v>44469</v>
      </c>
      <c r="Y44" s="80" t="s">
        <v>6489</v>
      </c>
      <c r="Z44" s="80" t="s">
        <v>6490</v>
      </c>
      <c r="AA44" s="175" t="s">
        <v>6519</v>
      </c>
    </row>
    <row r="45" spans="1:27" ht="15.75" customHeight="1" x14ac:dyDescent="0.2">
      <c r="A45" s="185">
        <v>1800</v>
      </c>
      <c r="B45" s="68" t="str">
        <f>VLOOKUP(A45,'BASE REGISTRO SEPTIEMBRE'!$A$1:$T$889,2,FALSE)</f>
        <v>Fundación Ciudad del Niño</v>
      </c>
      <c r="C45" s="68">
        <f>VLOOKUP(A45,'BASE REGISTRO SEPTIEMBRE'!$A$1:$T$889,3,FALSE)</f>
        <v>700376001</v>
      </c>
      <c r="D45" s="68" t="str">
        <f>VLOOKUP(A45,'BASE REGISTRO SEPTIEMBRE'!$A$1:$T$889,4,FALSE)</f>
        <v>Fundación de Derecho Privado</v>
      </c>
      <c r="E45" s="68" t="str">
        <f>VLOOKUP(A45,'BASE REGISTRO SEPTIEMBRE'!$A$1:$T$889,5,FALSE)</f>
        <v>Otorgada por Decreto Supremo N° 629, de fecha 14 de febrero de 1938, del Ministerio de Justicia.</v>
      </c>
      <c r="F45" s="68" t="str">
        <f>VLOOKUP(A45,'BASE REGISTRO SEPTIEMBRE'!$A$1:$T$889,6,FALSE)</f>
        <v xml:space="preserve">Certificado de Vigencia de persona jurídica sin fines de lucro Folio N° 500395371500, emitido con fecha 24 de junio de 2021, del Servicio de Registro Civil e Identificación. </v>
      </c>
      <c r="G45" s="68" t="str">
        <f>VLOOKUP(A45,'BASE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5" s="68" t="str">
        <f>VLOOKUP(A45,'BASE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5" s="68" t="str">
        <f>VLOOKUP(A45,'BASE REGISTRO SEPTIEMBRE'!$A$1:$T$889,9,FALSE)</f>
        <v>: 3 años.</v>
      </c>
      <c r="J45" s="68" t="str">
        <f>VLOOKUP(A45,'BASE REGISTRO SEPTIEMBRE'!$A$1:$T$889,10,FALSE)</f>
        <v xml:space="preserve">16-12-2020 hasta el 16-12-2023.
</v>
      </c>
      <c r="K45" s="68" t="str">
        <f>VLOOKUP(A45,'BASE REGISTRO SEPTIEMBRE'!$A$1:$T$889,11,FALSE)</f>
        <v>Presidente: José Pedro Silva Prado
Director Ejecutivo: Edmundo Crespo Pisano
Gerente/Director Administración y Finanzas: Julio Gutiérrez Campos,</v>
      </c>
      <c r="L45" s="68" t="str">
        <f>VLOOKUP(A45,'BASE REGISTRO SEPTIEMBRE'!$A$1:$T$889,12,FALSE)</f>
        <v xml:space="preserve">Paseo Pdte. Errázuriz Echaurren N° 2631, 5° piso, comuna de Providencia, Santiago, Región Metropolitana.
</v>
      </c>
      <c r="M45" s="68" t="str">
        <f>VLOOKUP(A45,'BASE REGISTRO SEPTIEMBRE'!$A$1:$T$889,13,FALSE)</f>
        <v>XIII</v>
      </c>
      <c r="N45" s="68" t="str">
        <f>VLOOKUP(A45,'BASE REGISTRO SEPTIEMBRE'!$A$1:$T$889,14,FALSE)</f>
        <v>Providencia</v>
      </c>
      <c r="O45" s="68" t="str">
        <f>VLOOKUP(A45,'BASE REGISTRO SEPTIEMBRE'!$A$1:$T$889,15,FALSE)</f>
        <v>228737900 - 228737980</v>
      </c>
      <c r="P45" s="68" t="str">
        <f>VLOOKUP(A45,'BASE REGISTRO SEPTIEMBRE'!$A$1:$T$889,16,FALSE)</f>
        <v>http://www.ciudaddelnino.cl</v>
      </c>
      <c r="Q45" s="68">
        <f>VLOOKUP(A45,'BASE REGISTRO SEPTIEMBRE'!$A$1:$T$889,17,FALSE)</f>
        <v>0</v>
      </c>
      <c r="R45" s="68" t="str">
        <f>VLOOKUP(A45,'BASE REGISTRO SEPTIEMBRE'!$A$1:$T$889,18,FALSE)</f>
        <v>93401: Instituciones de Asistencia Social</v>
      </c>
      <c r="S45" s="68" t="str">
        <f>VLOOKUP(A45,'BASE REGISTRO SEPTIEMBRE'!$A$1:$T$889,19,FALSE)</f>
        <v xml:space="preserve">Se acompaña certificado de antecedentes financieros, correspondientes al año 2020 aprobador por el Subdepartamento de Supervisión Financiera Nacional.  </v>
      </c>
      <c r="T45" s="188">
        <f>VLOOKUP(A45,'BASE REGISTRO SEPTIEMBRE'!$A$1:$T$889,20,FALSE)</f>
        <v>37970</v>
      </c>
      <c r="U45" s="175">
        <v>1800</v>
      </c>
      <c r="V45" s="186">
        <v>10628460</v>
      </c>
      <c r="W45" s="186">
        <v>75407760</v>
      </c>
      <c r="X45" s="187">
        <v>44469</v>
      </c>
      <c r="Y45" s="80" t="s">
        <v>6489</v>
      </c>
      <c r="Z45" s="80" t="s">
        <v>6490</v>
      </c>
      <c r="AA45" s="175" t="s">
        <v>6520</v>
      </c>
    </row>
    <row r="46" spans="1:27" ht="15.75" customHeight="1" x14ac:dyDescent="0.2">
      <c r="A46" s="185">
        <v>1800</v>
      </c>
      <c r="B46" s="68" t="str">
        <f>VLOOKUP(A46,'BASE REGISTRO SEPTIEMBRE'!$A$1:$T$889,2,FALSE)</f>
        <v>Fundación Ciudad del Niño</v>
      </c>
      <c r="C46" s="68">
        <f>VLOOKUP(A46,'BASE REGISTRO SEPTIEMBRE'!$A$1:$T$889,3,FALSE)</f>
        <v>700376001</v>
      </c>
      <c r="D46" s="68" t="str">
        <f>VLOOKUP(A46,'BASE REGISTRO SEPTIEMBRE'!$A$1:$T$889,4,FALSE)</f>
        <v>Fundación de Derecho Privado</v>
      </c>
      <c r="E46" s="68" t="str">
        <f>VLOOKUP(A46,'BASE REGISTRO SEPTIEMBRE'!$A$1:$T$889,5,FALSE)</f>
        <v>Otorgada por Decreto Supremo N° 629, de fecha 14 de febrero de 1938, del Ministerio de Justicia.</v>
      </c>
      <c r="F46" s="68" t="str">
        <f>VLOOKUP(A46,'BASE REGISTRO SEPTIEMBRE'!$A$1:$T$889,6,FALSE)</f>
        <v xml:space="preserve">Certificado de Vigencia de persona jurídica sin fines de lucro Folio N° 500395371500, emitido con fecha 24 de junio de 2021, del Servicio de Registro Civil e Identificación. </v>
      </c>
      <c r="G46" s="68" t="str">
        <f>VLOOKUP(A46,'BASE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6" s="68" t="str">
        <f>VLOOKUP(A46,'BASE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6" s="68" t="str">
        <f>VLOOKUP(A46,'BASE REGISTRO SEPTIEMBRE'!$A$1:$T$889,9,FALSE)</f>
        <v>: 3 años.</v>
      </c>
      <c r="J46" s="68" t="str">
        <f>VLOOKUP(A46,'BASE REGISTRO SEPTIEMBRE'!$A$1:$T$889,10,FALSE)</f>
        <v xml:space="preserve">16-12-2020 hasta el 16-12-2023.
</v>
      </c>
      <c r="K46" s="68" t="str">
        <f>VLOOKUP(A46,'BASE REGISTRO SEPTIEMBRE'!$A$1:$T$889,11,FALSE)</f>
        <v>Presidente: José Pedro Silva Prado
Director Ejecutivo: Edmundo Crespo Pisano
Gerente/Director Administración y Finanzas: Julio Gutiérrez Campos,</v>
      </c>
      <c r="L46" s="68" t="str">
        <f>VLOOKUP(A46,'BASE REGISTRO SEPTIEMBRE'!$A$1:$T$889,12,FALSE)</f>
        <v xml:space="preserve">Paseo Pdte. Errázuriz Echaurren N° 2631, 5° piso, comuna de Providencia, Santiago, Región Metropolitana.
</v>
      </c>
      <c r="M46" s="68" t="str">
        <f>VLOOKUP(A46,'BASE REGISTRO SEPTIEMBRE'!$A$1:$T$889,13,FALSE)</f>
        <v>XIII</v>
      </c>
      <c r="N46" s="68" t="str">
        <f>VLOOKUP(A46,'BASE REGISTRO SEPTIEMBRE'!$A$1:$T$889,14,FALSE)</f>
        <v>Providencia</v>
      </c>
      <c r="O46" s="68" t="str">
        <f>VLOOKUP(A46,'BASE REGISTRO SEPTIEMBRE'!$A$1:$T$889,15,FALSE)</f>
        <v>228737900 - 228737980</v>
      </c>
      <c r="P46" s="68" t="str">
        <f>VLOOKUP(A46,'BASE REGISTRO SEPTIEMBRE'!$A$1:$T$889,16,FALSE)</f>
        <v>http://www.ciudaddelnino.cl</v>
      </c>
      <c r="Q46" s="68">
        <f>VLOOKUP(A46,'BASE REGISTRO SEPTIEMBRE'!$A$1:$T$889,17,FALSE)</f>
        <v>0</v>
      </c>
      <c r="R46" s="68" t="str">
        <f>VLOOKUP(A46,'BASE REGISTRO SEPTIEMBRE'!$A$1:$T$889,18,FALSE)</f>
        <v>93401: Instituciones de Asistencia Social</v>
      </c>
      <c r="S46" s="68" t="str">
        <f>VLOOKUP(A46,'BASE REGISTRO SEPTIEMBRE'!$A$1:$T$889,19,FALSE)</f>
        <v xml:space="preserve">Se acompaña certificado de antecedentes financieros, correspondientes al año 2020 aprobador por el Subdepartamento de Supervisión Financiera Nacional.  </v>
      </c>
      <c r="T46" s="188">
        <f>VLOOKUP(A46,'BASE REGISTRO SEPTIEMBRE'!$A$1:$T$889,20,FALSE)</f>
        <v>37970</v>
      </c>
      <c r="U46" s="175">
        <v>1800</v>
      </c>
      <c r="V46" s="186">
        <v>13708386</v>
      </c>
      <c r="W46" s="186">
        <v>157737806</v>
      </c>
      <c r="X46" s="187">
        <v>44469</v>
      </c>
      <c r="Y46" s="80" t="s">
        <v>6489</v>
      </c>
      <c r="Z46" s="80" t="s">
        <v>6490</v>
      </c>
      <c r="AA46" s="175" t="s">
        <v>148</v>
      </c>
    </row>
    <row r="47" spans="1:27" ht="15.75" customHeight="1" x14ac:dyDescent="0.2">
      <c r="A47" s="185">
        <v>1800</v>
      </c>
      <c r="B47" s="68" t="str">
        <f>VLOOKUP(A47,'BASE REGISTRO SEPTIEMBRE'!$A$1:$T$889,2,FALSE)</f>
        <v>Fundación Ciudad del Niño</v>
      </c>
      <c r="C47" s="68">
        <f>VLOOKUP(A47,'BASE REGISTRO SEPTIEMBRE'!$A$1:$T$889,3,FALSE)</f>
        <v>700376001</v>
      </c>
      <c r="D47" s="68" t="str">
        <f>VLOOKUP(A47,'BASE REGISTRO SEPTIEMBRE'!$A$1:$T$889,4,FALSE)</f>
        <v>Fundación de Derecho Privado</v>
      </c>
      <c r="E47" s="68" t="str">
        <f>VLOOKUP(A47,'BASE REGISTRO SEPTIEMBRE'!$A$1:$T$889,5,FALSE)</f>
        <v>Otorgada por Decreto Supremo N° 629, de fecha 14 de febrero de 1938, del Ministerio de Justicia.</v>
      </c>
      <c r="F47" s="68" t="str">
        <f>VLOOKUP(A47,'BASE REGISTRO SEPTIEMBRE'!$A$1:$T$889,6,FALSE)</f>
        <v xml:space="preserve">Certificado de Vigencia de persona jurídica sin fines de lucro Folio N° 500395371500, emitido con fecha 24 de junio de 2021, del Servicio de Registro Civil e Identificación. </v>
      </c>
      <c r="G47" s="68" t="str">
        <f>VLOOKUP(A47,'BASE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7" s="68" t="str">
        <f>VLOOKUP(A47,'BASE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7" s="68" t="str">
        <f>VLOOKUP(A47,'BASE REGISTRO SEPTIEMBRE'!$A$1:$T$889,9,FALSE)</f>
        <v>: 3 años.</v>
      </c>
      <c r="J47" s="68" t="str">
        <f>VLOOKUP(A47,'BASE REGISTRO SEPTIEMBRE'!$A$1:$T$889,10,FALSE)</f>
        <v xml:space="preserve">16-12-2020 hasta el 16-12-2023.
</v>
      </c>
      <c r="K47" s="68" t="str">
        <f>VLOOKUP(A47,'BASE REGISTRO SEPTIEMBRE'!$A$1:$T$889,11,FALSE)</f>
        <v>Presidente: José Pedro Silva Prado
Director Ejecutivo: Edmundo Crespo Pisano
Gerente/Director Administración y Finanzas: Julio Gutiérrez Campos,</v>
      </c>
      <c r="L47" s="68" t="str">
        <f>VLOOKUP(A47,'BASE REGISTRO SEPTIEMBRE'!$A$1:$T$889,12,FALSE)</f>
        <v xml:space="preserve">Paseo Pdte. Errázuriz Echaurren N° 2631, 5° piso, comuna de Providencia, Santiago, Región Metropolitana.
</v>
      </c>
      <c r="M47" s="68" t="str">
        <f>VLOOKUP(A47,'BASE REGISTRO SEPTIEMBRE'!$A$1:$T$889,13,FALSE)</f>
        <v>XIII</v>
      </c>
      <c r="N47" s="68" t="str">
        <f>VLOOKUP(A47,'BASE REGISTRO SEPTIEMBRE'!$A$1:$T$889,14,FALSE)</f>
        <v>Providencia</v>
      </c>
      <c r="O47" s="68" t="str">
        <f>VLOOKUP(A47,'BASE REGISTRO SEPTIEMBRE'!$A$1:$T$889,15,FALSE)</f>
        <v>228737900 - 228737980</v>
      </c>
      <c r="P47" s="68" t="str">
        <f>VLOOKUP(A47,'BASE REGISTRO SEPTIEMBRE'!$A$1:$T$889,16,FALSE)</f>
        <v>http://www.ciudaddelnino.cl</v>
      </c>
      <c r="Q47" s="68">
        <f>VLOOKUP(A47,'BASE REGISTRO SEPTIEMBRE'!$A$1:$T$889,17,FALSE)</f>
        <v>0</v>
      </c>
      <c r="R47" s="68" t="str">
        <f>VLOOKUP(A47,'BASE REGISTRO SEPTIEMBRE'!$A$1:$T$889,18,FALSE)</f>
        <v>93401: Instituciones de Asistencia Social</v>
      </c>
      <c r="S47" s="68" t="str">
        <f>VLOOKUP(A47,'BASE REGISTRO SEPTIEMBRE'!$A$1:$T$889,19,FALSE)</f>
        <v xml:space="preserve">Se acompaña certificado de antecedentes financieros, correspondientes al año 2020 aprobador por el Subdepartamento de Supervisión Financiera Nacional.  </v>
      </c>
      <c r="T47" s="188">
        <f>VLOOKUP(A47,'BASE REGISTRO SEPTIEMBRE'!$A$1:$T$889,20,FALSE)</f>
        <v>37970</v>
      </c>
      <c r="U47" s="175">
        <v>1800</v>
      </c>
      <c r="V47" s="186">
        <v>19958231</v>
      </c>
      <c r="W47" s="186">
        <v>213555975</v>
      </c>
      <c r="X47" s="187">
        <v>44469</v>
      </c>
      <c r="Y47" s="80" t="s">
        <v>6489</v>
      </c>
      <c r="Z47" s="80" t="s">
        <v>6490</v>
      </c>
      <c r="AA47" s="175" t="s">
        <v>6521</v>
      </c>
    </row>
    <row r="48" spans="1:27" ht="15.75" customHeight="1" x14ac:dyDescent="0.2">
      <c r="A48" s="185">
        <v>1800</v>
      </c>
      <c r="B48" s="68" t="str">
        <f>VLOOKUP(A48,'BASE REGISTRO SEPTIEMBRE'!$A$1:$T$889,2,FALSE)</f>
        <v>Fundación Ciudad del Niño</v>
      </c>
      <c r="C48" s="68">
        <f>VLOOKUP(A48,'BASE REGISTRO SEPTIEMBRE'!$A$1:$T$889,3,FALSE)</f>
        <v>700376001</v>
      </c>
      <c r="D48" s="68" t="str">
        <f>VLOOKUP(A48,'BASE REGISTRO SEPTIEMBRE'!$A$1:$T$889,4,FALSE)</f>
        <v>Fundación de Derecho Privado</v>
      </c>
      <c r="E48" s="68" t="str">
        <f>VLOOKUP(A48,'BASE REGISTRO SEPTIEMBRE'!$A$1:$T$889,5,FALSE)</f>
        <v>Otorgada por Decreto Supremo N° 629, de fecha 14 de febrero de 1938, del Ministerio de Justicia.</v>
      </c>
      <c r="F48" s="68" t="str">
        <f>VLOOKUP(A48,'BASE REGISTRO SEPTIEMBRE'!$A$1:$T$889,6,FALSE)</f>
        <v xml:space="preserve">Certificado de Vigencia de persona jurídica sin fines de lucro Folio N° 500395371500, emitido con fecha 24 de junio de 2021, del Servicio de Registro Civil e Identificación. </v>
      </c>
      <c r="G48" s="68" t="str">
        <f>VLOOKUP(A48,'BASE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8" s="68" t="str">
        <f>VLOOKUP(A48,'BASE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8" s="68" t="str">
        <f>VLOOKUP(A48,'BASE REGISTRO SEPTIEMBRE'!$A$1:$T$889,9,FALSE)</f>
        <v>: 3 años.</v>
      </c>
      <c r="J48" s="68" t="str">
        <f>VLOOKUP(A48,'BASE REGISTRO SEPTIEMBRE'!$A$1:$T$889,10,FALSE)</f>
        <v xml:space="preserve">16-12-2020 hasta el 16-12-2023.
</v>
      </c>
      <c r="K48" s="68" t="str">
        <f>VLOOKUP(A48,'BASE REGISTRO SEPTIEMBRE'!$A$1:$T$889,11,FALSE)</f>
        <v>Presidente: José Pedro Silva Prado
Director Ejecutivo: Edmundo Crespo Pisano
Gerente/Director Administración y Finanzas: Julio Gutiérrez Campos,</v>
      </c>
      <c r="L48" s="68" t="str">
        <f>VLOOKUP(A48,'BASE REGISTRO SEPTIEMBRE'!$A$1:$T$889,12,FALSE)</f>
        <v xml:space="preserve">Paseo Pdte. Errázuriz Echaurren N° 2631, 5° piso, comuna de Providencia, Santiago, Región Metropolitana.
</v>
      </c>
      <c r="M48" s="68" t="str">
        <f>VLOOKUP(A48,'BASE REGISTRO SEPTIEMBRE'!$A$1:$T$889,13,FALSE)</f>
        <v>XIII</v>
      </c>
      <c r="N48" s="68" t="str">
        <f>VLOOKUP(A48,'BASE REGISTRO SEPTIEMBRE'!$A$1:$T$889,14,FALSE)</f>
        <v>Providencia</v>
      </c>
      <c r="O48" s="68" t="str">
        <f>VLOOKUP(A48,'BASE REGISTRO SEPTIEMBRE'!$A$1:$T$889,15,FALSE)</f>
        <v>228737900 - 228737980</v>
      </c>
      <c r="P48" s="68" t="str">
        <f>VLOOKUP(A48,'BASE REGISTRO SEPTIEMBRE'!$A$1:$T$889,16,FALSE)</f>
        <v>http://www.ciudaddelnino.cl</v>
      </c>
      <c r="Q48" s="68">
        <f>VLOOKUP(A48,'BASE REGISTRO SEPTIEMBRE'!$A$1:$T$889,17,FALSE)</f>
        <v>0</v>
      </c>
      <c r="R48" s="68" t="str">
        <f>VLOOKUP(A48,'BASE REGISTRO SEPTIEMBRE'!$A$1:$T$889,18,FALSE)</f>
        <v>93401: Instituciones de Asistencia Social</v>
      </c>
      <c r="S48" s="68" t="str">
        <f>VLOOKUP(A48,'BASE REGISTRO SEPTIEMBRE'!$A$1:$T$889,19,FALSE)</f>
        <v xml:space="preserve">Se acompaña certificado de antecedentes financieros, correspondientes al año 2020 aprobador por el Subdepartamento de Supervisión Financiera Nacional.  </v>
      </c>
      <c r="T48" s="188">
        <f>VLOOKUP(A48,'BASE REGISTRO SEPTIEMBRE'!$A$1:$T$889,20,FALSE)</f>
        <v>37970</v>
      </c>
      <c r="U48" s="175">
        <v>1800</v>
      </c>
      <c r="V48" s="186">
        <v>14119560</v>
      </c>
      <c r="W48" s="186">
        <v>86680866</v>
      </c>
      <c r="X48" s="187">
        <v>44469</v>
      </c>
      <c r="Y48" s="80" t="s">
        <v>6489</v>
      </c>
      <c r="Z48" s="80" t="s">
        <v>6490</v>
      </c>
      <c r="AA48" s="175" t="s">
        <v>6522</v>
      </c>
    </row>
    <row r="49" spans="1:27" ht="15.75" customHeight="1" x14ac:dyDescent="0.2">
      <c r="A49" s="185">
        <v>1800</v>
      </c>
      <c r="B49" s="68" t="str">
        <f>VLOOKUP(A49,'BASE REGISTRO SEPTIEMBRE'!$A$1:$T$889,2,FALSE)</f>
        <v>Fundación Ciudad del Niño</v>
      </c>
      <c r="C49" s="68">
        <f>VLOOKUP(A49,'BASE REGISTRO SEPTIEMBRE'!$A$1:$T$889,3,FALSE)</f>
        <v>700376001</v>
      </c>
      <c r="D49" s="68" t="str">
        <f>VLOOKUP(A49,'BASE REGISTRO SEPTIEMBRE'!$A$1:$T$889,4,FALSE)</f>
        <v>Fundación de Derecho Privado</v>
      </c>
      <c r="E49" s="68" t="str">
        <f>VLOOKUP(A49,'BASE REGISTRO SEPTIEMBRE'!$A$1:$T$889,5,FALSE)</f>
        <v>Otorgada por Decreto Supremo N° 629, de fecha 14 de febrero de 1938, del Ministerio de Justicia.</v>
      </c>
      <c r="F49" s="68" t="str">
        <f>VLOOKUP(A49,'BASE REGISTRO SEPTIEMBRE'!$A$1:$T$889,6,FALSE)</f>
        <v xml:space="preserve">Certificado de Vigencia de persona jurídica sin fines de lucro Folio N° 500395371500, emitido con fecha 24 de junio de 2021, del Servicio de Registro Civil e Identificación. </v>
      </c>
      <c r="G49" s="68" t="str">
        <f>VLOOKUP(A49,'BASE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9" s="68" t="str">
        <f>VLOOKUP(A49,'BASE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49" s="68" t="str">
        <f>VLOOKUP(A49,'BASE REGISTRO SEPTIEMBRE'!$A$1:$T$889,9,FALSE)</f>
        <v>: 3 años.</v>
      </c>
      <c r="J49" s="68" t="str">
        <f>VLOOKUP(A49,'BASE REGISTRO SEPTIEMBRE'!$A$1:$T$889,10,FALSE)</f>
        <v xml:space="preserve">16-12-2020 hasta el 16-12-2023.
</v>
      </c>
      <c r="K49" s="68" t="str">
        <f>VLOOKUP(A49,'BASE REGISTRO SEPTIEMBRE'!$A$1:$T$889,11,FALSE)</f>
        <v>Presidente: José Pedro Silva Prado
Director Ejecutivo: Edmundo Crespo Pisano
Gerente/Director Administración y Finanzas: Julio Gutiérrez Campos,</v>
      </c>
      <c r="L49" s="68" t="str">
        <f>VLOOKUP(A49,'BASE REGISTRO SEPTIEMBRE'!$A$1:$T$889,12,FALSE)</f>
        <v xml:space="preserve">Paseo Pdte. Errázuriz Echaurren N° 2631, 5° piso, comuna de Providencia, Santiago, Región Metropolitana.
</v>
      </c>
      <c r="M49" s="68" t="str">
        <f>VLOOKUP(A49,'BASE REGISTRO SEPTIEMBRE'!$A$1:$T$889,13,FALSE)</f>
        <v>XIII</v>
      </c>
      <c r="N49" s="68" t="str">
        <f>VLOOKUP(A49,'BASE REGISTRO SEPTIEMBRE'!$A$1:$T$889,14,FALSE)</f>
        <v>Providencia</v>
      </c>
      <c r="O49" s="68" t="str">
        <f>VLOOKUP(A49,'BASE REGISTRO SEPTIEMBRE'!$A$1:$T$889,15,FALSE)</f>
        <v>228737900 - 228737980</v>
      </c>
      <c r="P49" s="68" t="str">
        <f>VLOOKUP(A49,'BASE REGISTRO SEPTIEMBRE'!$A$1:$T$889,16,FALSE)</f>
        <v>http://www.ciudaddelnino.cl</v>
      </c>
      <c r="Q49" s="68">
        <f>VLOOKUP(A49,'BASE REGISTRO SEPTIEMBRE'!$A$1:$T$889,17,FALSE)</f>
        <v>0</v>
      </c>
      <c r="R49" s="68" t="str">
        <f>VLOOKUP(A49,'BASE REGISTRO SEPTIEMBRE'!$A$1:$T$889,18,FALSE)</f>
        <v>93401: Instituciones de Asistencia Social</v>
      </c>
      <c r="S49" s="68" t="str">
        <f>VLOOKUP(A49,'BASE REGISTRO SEPTIEMBRE'!$A$1:$T$889,19,FALSE)</f>
        <v xml:space="preserve">Se acompaña certificado de antecedentes financieros, correspondientes al año 2020 aprobador por el Subdepartamento de Supervisión Financiera Nacional.  </v>
      </c>
      <c r="T49" s="188">
        <f>VLOOKUP(A49,'BASE REGISTRO SEPTIEMBRE'!$A$1:$T$889,20,FALSE)</f>
        <v>37970</v>
      </c>
      <c r="U49" s="175">
        <v>1800</v>
      </c>
      <c r="V49" s="186">
        <v>1591942</v>
      </c>
      <c r="W49" s="186">
        <v>56277027</v>
      </c>
      <c r="X49" s="187">
        <v>44469</v>
      </c>
      <c r="Y49" s="80" t="s">
        <v>6489</v>
      </c>
      <c r="Z49" s="80" t="s">
        <v>6490</v>
      </c>
      <c r="AA49" s="175" t="s">
        <v>6523</v>
      </c>
    </row>
    <row r="50" spans="1:27" ht="15.75" customHeight="1" x14ac:dyDescent="0.2">
      <c r="A50" s="185">
        <v>1800</v>
      </c>
      <c r="B50" s="68" t="str">
        <f>VLOOKUP(A50,'BASE REGISTRO SEPTIEMBRE'!$A$1:$T$889,2,FALSE)</f>
        <v>Fundación Ciudad del Niño</v>
      </c>
      <c r="C50" s="68">
        <f>VLOOKUP(A50,'BASE REGISTRO SEPTIEMBRE'!$A$1:$T$889,3,FALSE)</f>
        <v>700376001</v>
      </c>
      <c r="D50" s="68" t="str">
        <f>VLOOKUP(A50,'BASE REGISTRO SEPTIEMBRE'!$A$1:$T$889,4,FALSE)</f>
        <v>Fundación de Derecho Privado</v>
      </c>
      <c r="E50" s="68" t="str">
        <f>VLOOKUP(A50,'BASE REGISTRO SEPTIEMBRE'!$A$1:$T$889,5,FALSE)</f>
        <v>Otorgada por Decreto Supremo N° 629, de fecha 14 de febrero de 1938, del Ministerio de Justicia.</v>
      </c>
      <c r="F50" s="68" t="str">
        <f>VLOOKUP(A50,'BASE REGISTRO SEPTIEMBRE'!$A$1:$T$889,6,FALSE)</f>
        <v xml:space="preserve">Certificado de Vigencia de persona jurídica sin fines de lucro Folio N° 500395371500, emitido con fecha 24 de junio de 2021, del Servicio de Registro Civil e Identificación. </v>
      </c>
      <c r="G50" s="68" t="str">
        <f>VLOOKUP(A50,'BASE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0" s="68" t="str">
        <f>VLOOKUP(A50,'BASE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0" s="68" t="str">
        <f>VLOOKUP(A50,'BASE REGISTRO SEPTIEMBRE'!$A$1:$T$889,9,FALSE)</f>
        <v>: 3 años.</v>
      </c>
      <c r="J50" s="68" t="str">
        <f>VLOOKUP(A50,'BASE REGISTRO SEPTIEMBRE'!$A$1:$T$889,10,FALSE)</f>
        <v xml:space="preserve">16-12-2020 hasta el 16-12-2023.
</v>
      </c>
      <c r="K50" s="68" t="str">
        <f>VLOOKUP(A50,'BASE REGISTRO SEPTIEMBRE'!$A$1:$T$889,11,FALSE)</f>
        <v>Presidente: José Pedro Silva Prado
Director Ejecutivo: Edmundo Crespo Pisano
Gerente/Director Administración y Finanzas: Julio Gutiérrez Campos,</v>
      </c>
      <c r="L50" s="68" t="str">
        <f>VLOOKUP(A50,'BASE REGISTRO SEPTIEMBRE'!$A$1:$T$889,12,FALSE)</f>
        <v xml:space="preserve">Paseo Pdte. Errázuriz Echaurren N° 2631, 5° piso, comuna de Providencia, Santiago, Región Metropolitana.
</v>
      </c>
      <c r="M50" s="68" t="str">
        <f>VLOOKUP(A50,'BASE REGISTRO SEPTIEMBRE'!$A$1:$T$889,13,FALSE)</f>
        <v>XIII</v>
      </c>
      <c r="N50" s="68" t="str">
        <f>VLOOKUP(A50,'BASE REGISTRO SEPTIEMBRE'!$A$1:$T$889,14,FALSE)</f>
        <v>Providencia</v>
      </c>
      <c r="O50" s="68" t="str">
        <f>VLOOKUP(A50,'BASE REGISTRO SEPTIEMBRE'!$A$1:$T$889,15,FALSE)</f>
        <v>228737900 - 228737980</v>
      </c>
      <c r="P50" s="68" t="str">
        <f>VLOOKUP(A50,'BASE REGISTRO SEPTIEMBRE'!$A$1:$T$889,16,FALSE)</f>
        <v>http://www.ciudaddelnino.cl</v>
      </c>
      <c r="Q50" s="68">
        <f>VLOOKUP(A50,'BASE REGISTRO SEPTIEMBRE'!$A$1:$T$889,17,FALSE)</f>
        <v>0</v>
      </c>
      <c r="R50" s="68" t="str">
        <f>VLOOKUP(A50,'BASE REGISTRO SEPTIEMBRE'!$A$1:$T$889,18,FALSE)</f>
        <v>93401: Instituciones de Asistencia Social</v>
      </c>
      <c r="S50" s="68" t="str">
        <f>VLOOKUP(A50,'BASE REGISTRO SEPTIEMBRE'!$A$1:$T$889,19,FALSE)</f>
        <v xml:space="preserve">Se acompaña certificado de antecedentes financieros, correspondientes al año 2020 aprobador por el Subdepartamento de Supervisión Financiera Nacional.  </v>
      </c>
      <c r="T50" s="188">
        <f>VLOOKUP(A50,'BASE REGISTRO SEPTIEMBRE'!$A$1:$T$889,20,FALSE)</f>
        <v>37970</v>
      </c>
      <c r="U50" s="175">
        <v>1800</v>
      </c>
      <c r="V50" s="186">
        <v>30452736</v>
      </c>
      <c r="W50" s="186">
        <v>293991031</v>
      </c>
      <c r="X50" s="187">
        <v>44469</v>
      </c>
      <c r="Y50" s="80" t="s">
        <v>6489</v>
      </c>
      <c r="Z50" s="80" t="s">
        <v>6490</v>
      </c>
      <c r="AA50" s="175" t="s">
        <v>6524</v>
      </c>
    </row>
    <row r="51" spans="1:27" ht="15.75" customHeight="1" x14ac:dyDescent="0.2">
      <c r="A51" s="185">
        <v>1800</v>
      </c>
      <c r="B51" s="68" t="str">
        <f>VLOOKUP(A51,'BASE REGISTRO SEPTIEMBRE'!$A$1:$T$889,2,FALSE)</f>
        <v>Fundación Ciudad del Niño</v>
      </c>
      <c r="C51" s="68">
        <f>VLOOKUP(A51,'BASE REGISTRO SEPTIEMBRE'!$A$1:$T$889,3,FALSE)</f>
        <v>700376001</v>
      </c>
      <c r="D51" s="68" t="str">
        <f>VLOOKUP(A51,'BASE REGISTRO SEPTIEMBRE'!$A$1:$T$889,4,FALSE)</f>
        <v>Fundación de Derecho Privado</v>
      </c>
      <c r="E51" s="68" t="str">
        <f>VLOOKUP(A51,'BASE REGISTRO SEPTIEMBRE'!$A$1:$T$889,5,FALSE)</f>
        <v>Otorgada por Decreto Supremo N° 629, de fecha 14 de febrero de 1938, del Ministerio de Justicia.</v>
      </c>
      <c r="F51" s="68" t="str">
        <f>VLOOKUP(A51,'BASE REGISTRO SEPTIEMBRE'!$A$1:$T$889,6,FALSE)</f>
        <v xml:space="preserve">Certificado de Vigencia de persona jurídica sin fines de lucro Folio N° 500395371500, emitido con fecha 24 de junio de 2021, del Servicio de Registro Civil e Identificación. </v>
      </c>
      <c r="G51" s="68" t="str">
        <f>VLOOKUP(A51,'BASE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1" s="68" t="str">
        <f>VLOOKUP(A51,'BASE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1" s="68" t="str">
        <f>VLOOKUP(A51,'BASE REGISTRO SEPTIEMBRE'!$A$1:$T$889,9,FALSE)</f>
        <v>: 3 años.</v>
      </c>
      <c r="J51" s="68" t="str">
        <f>VLOOKUP(A51,'BASE REGISTRO SEPTIEMBRE'!$A$1:$T$889,10,FALSE)</f>
        <v xml:space="preserve">16-12-2020 hasta el 16-12-2023.
</v>
      </c>
      <c r="K51" s="68" t="str">
        <f>VLOOKUP(A51,'BASE REGISTRO SEPTIEMBRE'!$A$1:$T$889,11,FALSE)</f>
        <v>Presidente: José Pedro Silva Prado
Director Ejecutivo: Edmundo Crespo Pisano
Gerente/Director Administración y Finanzas: Julio Gutiérrez Campos,</v>
      </c>
      <c r="L51" s="68" t="str">
        <f>VLOOKUP(A51,'BASE REGISTRO SEPTIEMBRE'!$A$1:$T$889,12,FALSE)</f>
        <v xml:space="preserve">Paseo Pdte. Errázuriz Echaurren N° 2631, 5° piso, comuna de Providencia, Santiago, Región Metropolitana.
</v>
      </c>
      <c r="M51" s="68" t="str">
        <f>VLOOKUP(A51,'BASE REGISTRO SEPTIEMBRE'!$A$1:$T$889,13,FALSE)</f>
        <v>XIII</v>
      </c>
      <c r="N51" s="68" t="str">
        <f>VLOOKUP(A51,'BASE REGISTRO SEPTIEMBRE'!$A$1:$T$889,14,FALSE)</f>
        <v>Providencia</v>
      </c>
      <c r="O51" s="68" t="str">
        <f>VLOOKUP(A51,'BASE REGISTRO SEPTIEMBRE'!$A$1:$T$889,15,FALSE)</f>
        <v>228737900 - 228737980</v>
      </c>
      <c r="P51" s="68" t="str">
        <f>VLOOKUP(A51,'BASE REGISTRO SEPTIEMBRE'!$A$1:$T$889,16,FALSE)</f>
        <v>http://www.ciudaddelnino.cl</v>
      </c>
      <c r="Q51" s="68">
        <f>VLOOKUP(A51,'BASE REGISTRO SEPTIEMBRE'!$A$1:$T$889,17,FALSE)</f>
        <v>0</v>
      </c>
      <c r="R51" s="68" t="str">
        <f>VLOOKUP(A51,'BASE REGISTRO SEPTIEMBRE'!$A$1:$T$889,18,FALSE)</f>
        <v>93401: Instituciones de Asistencia Social</v>
      </c>
      <c r="S51" s="68" t="str">
        <f>VLOOKUP(A51,'BASE REGISTRO SEPTIEMBRE'!$A$1:$T$889,19,FALSE)</f>
        <v xml:space="preserve">Se acompaña certificado de antecedentes financieros, correspondientes al año 2020 aprobador por el Subdepartamento de Supervisión Financiera Nacional.  </v>
      </c>
      <c r="T51" s="188">
        <f>VLOOKUP(A51,'BASE REGISTRO SEPTIEMBRE'!$A$1:$T$889,20,FALSE)</f>
        <v>37970</v>
      </c>
      <c r="U51" s="175">
        <v>1800</v>
      </c>
      <c r="V51" s="186">
        <v>50023584</v>
      </c>
      <c r="W51" s="186">
        <v>208726404</v>
      </c>
      <c r="X51" s="187">
        <v>44469</v>
      </c>
      <c r="Y51" s="80" t="s">
        <v>6489</v>
      </c>
      <c r="Z51" s="80" t="s">
        <v>6490</v>
      </c>
      <c r="AA51" s="175" t="s">
        <v>229</v>
      </c>
    </row>
    <row r="52" spans="1:27" ht="15.75" customHeight="1" x14ac:dyDescent="0.2">
      <c r="A52" s="185">
        <v>1800</v>
      </c>
      <c r="B52" s="68" t="str">
        <f>VLOOKUP(A52,'BASE REGISTRO SEPTIEMBRE'!$A$1:$T$889,2,FALSE)</f>
        <v>Fundación Ciudad del Niño</v>
      </c>
      <c r="C52" s="68">
        <f>VLOOKUP(A52,'BASE REGISTRO SEPTIEMBRE'!$A$1:$T$889,3,FALSE)</f>
        <v>700376001</v>
      </c>
      <c r="D52" s="68" t="str">
        <f>VLOOKUP(A52,'BASE REGISTRO SEPTIEMBRE'!$A$1:$T$889,4,FALSE)</f>
        <v>Fundación de Derecho Privado</v>
      </c>
      <c r="E52" s="68" t="str">
        <f>VLOOKUP(A52,'BASE REGISTRO SEPTIEMBRE'!$A$1:$T$889,5,FALSE)</f>
        <v>Otorgada por Decreto Supremo N° 629, de fecha 14 de febrero de 1938, del Ministerio de Justicia.</v>
      </c>
      <c r="F52" s="68" t="str">
        <f>VLOOKUP(A52,'BASE REGISTRO SEPTIEMBRE'!$A$1:$T$889,6,FALSE)</f>
        <v xml:space="preserve">Certificado de Vigencia de persona jurídica sin fines de lucro Folio N° 500395371500, emitido con fecha 24 de junio de 2021, del Servicio de Registro Civil e Identificación. </v>
      </c>
      <c r="G52" s="68" t="str">
        <f>VLOOKUP(A52,'BASE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2" s="68" t="str">
        <f>VLOOKUP(A52,'BASE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2" s="68" t="str">
        <f>VLOOKUP(A52,'BASE REGISTRO SEPTIEMBRE'!$A$1:$T$889,9,FALSE)</f>
        <v>: 3 años.</v>
      </c>
      <c r="J52" s="68" t="str">
        <f>VLOOKUP(A52,'BASE REGISTRO SEPTIEMBRE'!$A$1:$T$889,10,FALSE)</f>
        <v xml:space="preserve">16-12-2020 hasta el 16-12-2023.
</v>
      </c>
      <c r="K52" s="68" t="str">
        <f>VLOOKUP(A52,'BASE REGISTRO SEPTIEMBRE'!$A$1:$T$889,11,FALSE)</f>
        <v>Presidente: José Pedro Silva Prado
Director Ejecutivo: Edmundo Crespo Pisano
Gerente/Director Administración y Finanzas: Julio Gutiérrez Campos,</v>
      </c>
      <c r="L52" s="68" t="str">
        <f>VLOOKUP(A52,'BASE REGISTRO SEPTIEMBRE'!$A$1:$T$889,12,FALSE)</f>
        <v xml:space="preserve">Paseo Pdte. Errázuriz Echaurren N° 2631, 5° piso, comuna de Providencia, Santiago, Región Metropolitana.
</v>
      </c>
      <c r="M52" s="68" t="str">
        <f>VLOOKUP(A52,'BASE REGISTRO SEPTIEMBRE'!$A$1:$T$889,13,FALSE)</f>
        <v>XIII</v>
      </c>
      <c r="N52" s="68" t="str">
        <f>VLOOKUP(A52,'BASE REGISTRO SEPTIEMBRE'!$A$1:$T$889,14,FALSE)</f>
        <v>Providencia</v>
      </c>
      <c r="O52" s="68" t="str">
        <f>VLOOKUP(A52,'BASE REGISTRO SEPTIEMBRE'!$A$1:$T$889,15,FALSE)</f>
        <v>228737900 - 228737980</v>
      </c>
      <c r="P52" s="68" t="str">
        <f>VLOOKUP(A52,'BASE REGISTRO SEPTIEMBRE'!$A$1:$T$889,16,FALSE)</f>
        <v>http://www.ciudaddelnino.cl</v>
      </c>
      <c r="Q52" s="68">
        <f>VLOOKUP(A52,'BASE REGISTRO SEPTIEMBRE'!$A$1:$T$889,17,FALSE)</f>
        <v>0</v>
      </c>
      <c r="R52" s="68" t="str">
        <f>VLOOKUP(A52,'BASE REGISTRO SEPTIEMBRE'!$A$1:$T$889,18,FALSE)</f>
        <v>93401: Instituciones de Asistencia Social</v>
      </c>
      <c r="S52" s="68" t="str">
        <f>VLOOKUP(A52,'BASE REGISTRO SEPTIEMBRE'!$A$1:$T$889,19,FALSE)</f>
        <v xml:space="preserve">Se acompaña certificado de antecedentes financieros, correspondientes al año 2020 aprobador por el Subdepartamento de Supervisión Financiera Nacional.  </v>
      </c>
      <c r="T52" s="188">
        <f>VLOOKUP(A52,'BASE REGISTRO SEPTIEMBRE'!$A$1:$T$889,20,FALSE)</f>
        <v>37970</v>
      </c>
      <c r="U52" s="175">
        <v>1800</v>
      </c>
      <c r="V52" s="186">
        <v>35081676</v>
      </c>
      <c r="W52" s="186">
        <v>270673340</v>
      </c>
      <c r="X52" s="187">
        <v>44469</v>
      </c>
      <c r="Y52" s="80" t="s">
        <v>6489</v>
      </c>
      <c r="Z52" s="80" t="s">
        <v>6490</v>
      </c>
      <c r="AA52" s="175" t="s">
        <v>6525</v>
      </c>
    </row>
    <row r="53" spans="1:27" ht="15.75" customHeight="1" x14ac:dyDescent="0.2">
      <c r="A53" s="185">
        <v>1800</v>
      </c>
      <c r="B53" s="68" t="str">
        <f>VLOOKUP(A53,'BASE REGISTRO SEPTIEMBRE'!$A$1:$T$889,2,FALSE)</f>
        <v>Fundación Ciudad del Niño</v>
      </c>
      <c r="C53" s="68">
        <f>VLOOKUP(A53,'BASE REGISTRO SEPTIEMBRE'!$A$1:$T$889,3,FALSE)</f>
        <v>700376001</v>
      </c>
      <c r="D53" s="68" t="str">
        <f>VLOOKUP(A53,'BASE REGISTRO SEPTIEMBRE'!$A$1:$T$889,4,FALSE)</f>
        <v>Fundación de Derecho Privado</v>
      </c>
      <c r="E53" s="68" t="str">
        <f>VLOOKUP(A53,'BASE REGISTRO SEPTIEMBRE'!$A$1:$T$889,5,FALSE)</f>
        <v>Otorgada por Decreto Supremo N° 629, de fecha 14 de febrero de 1938, del Ministerio de Justicia.</v>
      </c>
      <c r="F53" s="68" t="str">
        <f>VLOOKUP(A53,'BASE REGISTRO SEPTIEMBRE'!$A$1:$T$889,6,FALSE)</f>
        <v xml:space="preserve">Certificado de Vigencia de persona jurídica sin fines de lucro Folio N° 500395371500, emitido con fecha 24 de junio de 2021, del Servicio de Registro Civil e Identificación. </v>
      </c>
      <c r="G53" s="68" t="str">
        <f>VLOOKUP(A53,'BASE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3" s="68" t="str">
        <f>VLOOKUP(A53,'BASE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3" s="68" t="str">
        <f>VLOOKUP(A53,'BASE REGISTRO SEPTIEMBRE'!$A$1:$T$889,9,FALSE)</f>
        <v>: 3 años.</v>
      </c>
      <c r="J53" s="68" t="str">
        <f>VLOOKUP(A53,'BASE REGISTRO SEPTIEMBRE'!$A$1:$T$889,10,FALSE)</f>
        <v xml:space="preserve">16-12-2020 hasta el 16-12-2023.
</v>
      </c>
      <c r="K53" s="68" t="str">
        <f>VLOOKUP(A53,'BASE REGISTRO SEPTIEMBRE'!$A$1:$T$889,11,FALSE)</f>
        <v>Presidente: José Pedro Silva Prado
Director Ejecutivo: Edmundo Crespo Pisano
Gerente/Director Administración y Finanzas: Julio Gutiérrez Campos,</v>
      </c>
      <c r="L53" s="68" t="str">
        <f>VLOOKUP(A53,'BASE REGISTRO SEPTIEMBRE'!$A$1:$T$889,12,FALSE)</f>
        <v xml:space="preserve">Paseo Pdte. Errázuriz Echaurren N° 2631, 5° piso, comuna de Providencia, Santiago, Región Metropolitana.
</v>
      </c>
      <c r="M53" s="68" t="str">
        <f>VLOOKUP(A53,'BASE REGISTRO SEPTIEMBRE'!$A$1:$T$889,13,FALSE)</f>
        <v>XIII</v>
      </c>
      <c r="N53" s="68" t="str">
        <f>VLOOKUP(A53,'BASE REGISTRO SEPTIEMBRE'!$A$1:$T$889,14,FALSE)</f>
        <v>Providencia</v>
      </c>
      <c r="O53" s="68" t="str">
        <f>VLOOKUP(A53,'BASE REGISTRO SEPTIEMBRE'!$A$1:$T$889,15,FALSE)</f>
        <v>228737900 - 228737980</v>
      </c>
      <c r="P53" s="68" t="str">
        <f>VLOOKUP(A53,'BASE REGISTRO SEPTIEMBRE'!$A$1:$T$889,16,FALSE)</f>
        <v>http://www.ciudaddelnino.cl</v>
      </c>
      <c r="Q53" s="68">
        <f>VLOOKUP(A53,'BASE REGISTRO SEPTIEMBRE'!$A$1:$T$889,17,FALSE)</f>
        <v>0</v>
      </c>
      <c r="R53" s="68" t="str">
        <f>VLOOKUP(A53,'BASE REGISTRO SEPTIEMBRE'!$A$1:$T$889,18,FALSE)</f>
        <v>93401: Instituciones de Asistencia Social</v>
      </c>
      <c r="S53" s="68" t="str">
        <f>VLOOKUP(A53,'BASE REGISTRO SEPTIEMBRE'!$A$1:$T$889,19,FALSE)</f>
        <v xml:space="preserve">Se acompaña certificado de antecedentes financieros, correspondientes al año 2020 aprobador por el Subdepartamento de Supervisión Financiera Nacional.  </v>
      </c>
      <c r="T53" s="188">
        <f>VLOOKUP(A53,'BASE REGISTRO SEPTIEMBRE'!$A$1:$T$889,20,FALSE)</f>
        <v>37970</v>
      </c>
      <c r="U53" s="175">
        <v>1800</v>
      </c>
      <c r="V53" s="186">
        <v>15048762</v>
      </c>
      <c r="W53" s="186">
        <v>179366569</v>
      </c>
      <c r="X53" s="187">
        <v>44469</v>
      </c>
      <c r="Y53" s="80" t="s">
        <v>6489</v>
      </c>
      <c r="Z53" s="80" t="s">
        <v>6490</v>
      </c>
      <c r="AA53" s="175" t="s">
        <v>6526</v>
      </c>
    </row>
    <row r="54" spans="1:27" ht="15.75" customHeight="1" x14ac:dyDescent="0.2">
      <c r="A54" s="185">
        <v>1800</v>
      </c>
      <c r="B54" s="68" t="str">
        <f>VLOOKUP(A54,'BASE REGISTRO SEPTIEMBRE'!$A$1:$T$889,2,FALSE)</f>
        <v>Fundación Ciudad del Niño</v>
      </c>
      <c r="C54" s="68">
        <f>VLOOKUP(A54,'BASE REGISTRO SEPTIEMBRE'!$A$1:$T$889,3,FALSE)</f>
        <v>700376001</v>
      </c>
      <c r="D54" s="68" t="str">
        <f>VLOOKUP(A54,'BASE REGISTRO SEPTIEMBRE'!$A$1:$T$889,4,FALSE)</f>
        <v>Fundación de Derecho Privado</v>
      </c>
      <c r="E54" s="68" t="str">
        <f>VLOOKUP(A54,'BASE REGISTRO SEPTIEMBRE'!$A$1:$T$889,5,FALSE)</f>
        <v>Otorgada por Decreto Supremo N° 629, de fecha 14 de febrero de 1938, del Ministerio de Justicia.</v>
      </c>
      <c r="F54" s="68" t="str">
        <f>VLOOKUP(A54,'BASE REGISTRO SEPTIEMBRE'!$A$1:$T$889,6,FALSE)</f>
        <v xml:space="preserve">Certificado de Vigencia de persona jurídica sin fines de lucro Folio N° 500395371500, emitido con fecha 24 de junio de 2021, del Servicio de Registro Civil e Identificación. </v>
      </c>
      <c r="G54" s="68" t="str">
        <f>VLOOKUP(A54,'BASE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4" s="68" t="str">
        <f>VLOOKUP(A54,'BASE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4" s="68" t="str">
        <f>VLOOKUP(A54,'BASE REGISTRO SEPTIEMBRE'!$A$1:$T$889,9,FALSE)</f>
        <v>: 3 años.</v>
      </c>
      <c r="J54" s="68" t="str">
        <f>VLOOKUP(A54,'BASE REGISTRO SEPTIEMBRE'!$A$1:$T$889,10,FALSE)</f>
        <v xml:space="preserve">16-12-2020 hasta el 16-12-2023.
</v>
      </c>
      <c r="K54" s="68" t="str">
        <f>VLOOKUP(A54,'BASE REGISTRO SEPTIEMBRE'!$A$1:$T$889,11,FALSE)</f>
        <v>Presidente: José Pedro Silva Prado
Director Ejecutivo: Edmundo Crespo Pisano
Gerente/Director Administración y Finanzas: Julio Gutiérrez Campos,</v>
      </c>
      <c r="L54" s="68" t="str">
        <f>VLOOKUP(A54,'BASE REGISTRO SEPTIEMBRE'!$A$1:$T$889,12,FALSE)</f>
        <v xml:space="preserve">Paseo Pdte. Errázuriz Echaurren N° 2631, 5° piso, comuna de Providencia, Santiago, Región Metropolitana.
</v>
      </c>
      <c r="M54" s="68" t="str">
        <f>VLOOKUP(A54,'BASE REGISTRO SEPTIEMBRE'!$A$1:$T$889,13,FALSE)</f>
        <v>XIII</v>
      </c>
      <c r="N54" s="68" t="str">
        <f>VLOOKUP(A54,'BASE REGISTRO SEPTIEMBRE'!$A$1:$T$889,14,FALSE)</f>
        <v>Providencia</v>
      </c>
      <c r="O54" s="68" t="str">
        <f>VLOOKUP(A54,'BASE REGISTRO SEPTIEMBRE'!$A$1:$T$889,15,FALSE)</f>
        <v>228737900 - 228737980</v>
      </c>
      <c r="P54" s="68" t="str">
        <f>VLOOKUP(A54,'BASE REGISTRO SEPTIEMBRE'!$A$1:$T$889,16,FALSE)</f>
        <v>http://www.ciudaddelnino.cl</v>
      </c>
      <c r="Q54" s="68">
        <f>VLOOKUP(A54,'BASE REGISTRO SEPTIEMBRE'!$A$1:$T$889,17,FALSE)</f>
        <v>0</v>
      </c>
      <c r="R54" s="68" t="str">
        <f>VLOOKUP(A54,'BASE REGISTRO SEPTIEMBRE'!$A$1:$T$889,18,FALSE)</f>
        <v>93401: Instituciones de Asistencia Social</v>
      </c>
      <c r="S54" s="68" t="str">
        <f>VLOOKUP(A54,'BASE REGISTRO SEPTIEMBRE'!$A$1:$T$889,19,FALSE)</f>
        <v xml:space="preserve">Se acompaña certificado de antecedentes financieros, correspondientes al año 2020 aprobador por el Subdepartamento de Supervisión Financiera Nacional.  </v>
      </c>
      <c r="T54" s="188">
        <f>VLOOKUP(A54,'BASE REGISTRO SEPTIEMBRE'!$A$1:$T$889,20,FALSE)</f>
        <v>37970</v>
      </c>
      <c r="U54" s="175">
        <v>1800</v>
      </c>
      <c r="V54" s="186">
        <v>18438180</v>
      </c>
      <c r="W54" s="186">
        <v>38479680</v>
      </c>
      <c r="X54" s="187">
        <v>44469</v>
      </c>
      <c r="Y54" s="80" t="s">
        <v>6489</v>
      </c>
      <c r="Z54" s="80" t="s">
        <v>6490</v>
      </c>
      <c r="AA54" s="175" t="s">
        <v>65</v>
      </c>
    </row>
    <row r="55" spans="1:27" ht="15.75" customHeight="1" x14ac:dyDescent="0.2">
      <c r="A55" s="185">
        <v>1800</v>
      </c>
      <c r="B55" s="68" t="str">
        <f>VLOOKUP(A55,'BASE REGISTRO SEPTIEMBRE'!$A$1:$T$889,2,FALSE)</f>
        <v>Fundación Ciudad del Niño</v>
      </c>
      <c r="C55" s="68">
        <f>VLOOKUP(A55,'BASE REGISTRO SEPTIEMBRE'!$A$1:$T$889,3,FALSE)</f>
        <v>700376001</v>
      </c>
      <c r="D55" s="68" t="str">
        <f>VLOOKUP(A55,'BASE REGISTRO SEPTIEMBRE'!$A$1:$T$889,4,FALSE)</f>
        <v>Fundación de Derecho Privado</v>
      </c>
      <c r="E55" s="68" t="str">
        <f>VLOOKUP(A55,'BASE REGISTRO SEPTIEMBRE'!$A$1:$T$889,5,FALSE)</f>
        <v>Otorgada por Decreto Supremo N° 629, de fecha 14 de febrero de 1938, del Ministerio de Justicia.</v>
      </c>
      <c r="F55" s="68" t="str">
        <f>VLOOKUP(A55,'BASE REGISTRO SEPTIEMBRE'!$A$1:$T$889,6,FALSE)</f>
        <v xml:space="preserve">Certificado de Vigencia de persona jurídica sin fines de lucro Folio N° 500395371500, emitido con fecha 24 de junio de 2021, del Servicio de Registro Civil e Identificación. </v>
      </c>
      <c r="G55" s="68" t="str">
        <f>VLOOKUP(A55,'BASE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5" s="68" t="str">
        <f>VLOOKUP(A55,'BASE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5" s="68" t="str">
        <f>VLOOKUP(A55,'BASE REGISTRO SEPTIEMBRE'!$A$1:$T$889,9,FALSE)</f>
        <v>: 3 años.</v>
      </c>
      <c r="J55" s="68" t="str">
        <f>VLOOKUP(A55,'BASE REGISTRO SEPTIEMBRE'!$A$1:$T$889,10,FALSE)</f>
        <v xml:space="preserve">16-12-2020 hasta el 16-12-2023.
</v>
      </c>
      <c r="K55" s="68" t="str">
        <f>VLOOKUP(A55,'BASE REGISTRO SEPTIEMBRE'!$A$1:$T$889,11,FALSE)</f>
        <v>Presidente: José Pedro Silva Prado
Director Ejecutivo: Edmundo Crespo Pisano
Gerente/Director Administración y Finanzas: Julio Gutiérrez Campos,</v>
      </c>
      <c r="L55" s="68" t="str">
        <f>VLOOKUP(A55,'BASE REGISTRO SEPTIEMBRE'!$A$1:$T$889,12,FALSE)</f>
        <v xml:space="preserve">Paseo Pdte. Errázuriz Echaurren N° 2631, 5° piso, comuna de Providencia, Santiago, Región Metropolitana.
</v>
      </c>
      <c r="M55" s="68" t="str">
        <f>VLOOKUP(A55,'BASE REGISTRO SEPTIEMBRE'!$A$1:$T$889,13,FALSE)</f>
        <v>XIII</v>
      </c>
      <c r="N55" s="68" t="str">
        <f>VLOOKUP(A55,'BASE REGISTRO SEPTIEMBRE'!$A$1:$T$889,14,FALSE)</f>
        <v>Providencia</v>
      </c>
      <c r="O55" s="68" t="str">
        <f>VLOOKUP(A55,'BASE REGISTRO SEPTIEMBRE'!$A$1:$T$889,15,FALSE)</f>
        <v>228737900 - 228737980</v>
      </c>
      <c r="P55" s="68" t="str">
        <f>VLOOKUP(A55,'BASE REGISTRO SEPTIEMBRE'!$A$1:$T$889,16,FALSE)</f>
        <v>http://www.ciudaddelnino.cl</v>
      </c>
      <c r="Q55" s="68">
        <f>VLOOKUP(A55,'BASE REGISTRO SEPTIEMBRE'!$A$1:$T$889,17,FALSE)</f>
        <v>0</v>
      </c>
      <c r="R55" s="68" t="str">
        <f>VLOOKUP(A55,'BASE REGISTRO SEPTIEMBRE'!$A$1:$T$889,18,FALSE)</f>
        <v>93401: Instituciones de Asistencia Social</v>
      </c>
      <c r="S55" s="68" t="str">
        <f>VLOOKUP(A55,'BASE REGISTRO SEPTIEMBRE'!$A$1:$T$889,19,FALSE)</f>
        <v xml:space="preserve">Se acompaña certificado de antecedentes financieros, correspondientes al año 2020 aprobador por el Subdepartamento de Supervisión Financiera Nacional.  </v>
      </c>
      <c r="T55" s="188">
        <f>VLOOKUP(A55,'BASE REGISTRO SEPTIEMBRE'!$A$1:$T$889,20,FALSE)</f>
        <v>37970</v>
      </c>
      <c r="U55" s="175">
        <v>1800</v>
      </c>
      <c r="V55" s="186">
        <v>49742750</v>
      </c>
      <c r="W55" s="186">
        <v>524895765</v>
      </c>
      <c r="X55" s="187">
        <v>44469</v>
      </c>
      <c r="Y55" s="80" t="s">
        <v>6489</v>
      </c>
      <c r="Z55" s="80" t="s">
        <v>6490</v>
      </c>
      <c r="AA55" s="175" t="s">
        <v>6502</v>
      </c>
    </row>
    <row r="56" spans="1:27" ht="15.75" customHeight="1" x14ac:dyDescent="0.2">
      <c r="A56" s="185">
        <v>1800</v>
      </c>
      <c r="B56" s="68" t="str">
        <f>VLOOKUP(A56,'BASE REGISTRO SEPTIEMBRE'!$A$1:$T$889,2,FALSE)</f>
        <v>Fundación Ciudad del Niño</v>
      </c>
      <c r="C56" s="68">
        <f>VLOOKUP(A56,'BASE REGISTRO SEPTIEMBRE'!$A$1:$T$889,3,FALSE)</f>
        <v>700376001</v>
      </c>
      <c r="D56" s="68" t="str">
        <f>VLOOKUP(A56,'BASE REGISTRO SEPTIEMBRE'!$A$1:$T$889,4,FALSE)</f>
        <v>Fundación de Derecho Privado</v>
      </c>
      <c r="E56" s="68" t="str">
        <f>VLOOKUP(A56,'BASE REGISTRO SEPTIEMBRE'!$A$1:$T$889,5,FALSE)</f>
        <v>Otorgada por Decreto Supremo N° 629, de fecha 14 de febrero de 1938, del Ministerio de Justicia.</v>
      </c>
      <c r="F56" s="68" t="str">
        <f>VLOOKUP(A56,'BASE REGISTRO SEPTIEMBRE'!$A$1:$T$889,6,FALSE)</f>
        <v xml:space="preserve">Certificado de Vigencia de persona jurídica sin fines de lucro Folio N° 500395371500, emitido con fecha 24 de junio de 2021, del Servicio de Registro Civil e Identificación. </v>
      </c>
      <c r="G56" s="68" t="str">
        <f>VLOOKUP(A56,'BASE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6" s="68" t="str">
        <f>VLOOKUP(A56,'BASE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6" s="68" t="str">
        <f>VLOOKUP(A56,'BASE REGISTRO SEPTIEMBRE'!$A$1:$T$889,9,FALSE)</f>
        <v>: 3 años.</v>
      </c>
      <c r="J56" s="68" t="str">
        <f>VLOOKUP(A56,'BASE REGISTRO SEPTIEMBRE'!$A$1:$T$889,10,FALSE)</f>
        <v xml:space="preserve">16-12-2020 hasta el 16-12-2023.
</v>
      </c>
      <c r="K56" s="68" t="str">
        <f>VLOOKUP(A56,'BASE REGISTRO SEPTIEMBRE'!$A$1:$T$889,11,FALSE)</f>
        <v>Presidente: José Pedro Silva Prado
Director Ejecutivo: Edmundo Crespo Pisano
Gerente/Director Administración y Finanzas: Julio Gutiérrez Campos,</v>
      </c>
      <c r="L56" s="68" t="str">
        <f>VLOOKUP(A56,'BASE REGISTRO SEPTIEMBRE'!$A$1:$T$889,12,FALSE)</f>
        <v xml:space="preserve">Paseo Pdte. Errázuriz Echaurren N° 2631, 5° piso, comuna de Providencia, Santiago, Región Metropolitana.
</v>
      </c>
      <c r="M56" s="68" t="str">
        <f>VLOOKUP(A56,'BASE REGISTRO SEPTIEMBRE'!$A$1:$T$889,13,FALSE)</f>
        <v>XIII</v>
      </c>
      <c r="N56" s="68" t="str">
        <f>VLOOKUP(A56,'BASE REGISTRO SEPTIEMBRE'!$A$1:$T$889,14,FALSE)</f>
        <v>Providencia</v>
      </c>
      <c r="O56" s="68" t="str">
        <f>VLOOKUP(A56,'BASE REGISTRO SEPTIEMBRE'!$A$1:$T$889,15,FALSE)</f>
        <v>228737900 - 228737980</v>
      </c>
      <c r="P56" s="68" t="str">
        <f>VLOOKUP(A56,'BASE REGISTRO SEPTIEMBRE'!$A$1:$T$889,16,FALSE)</f>
        <v>http://www.ciudaddelnino.cl</v>
      </c>
      <c r="Q56" s="68">
        <f>VLOOKUP(A56,'BASE REGISTRO SEPTIEMBRE'!$A$1:$T$889,17,FALSE)</f>
        <v>0</v>
      </c>
      <c r="R56" s="68" t="str">
        <f>VLOOKUP(A56,'BASE REGISTRO SEPTIEMBRE'!$A$1:$T$889,18,FALSE)</f>
        <v>93401: Instituciones de Asistencia Social</v>
      </c>
      <c r="S56" s="68" t="str">
        <f>VLOOKUP(A56,'BASE REGISTRO SEPTIEMBRE'!$A$1:$T$889,19,FALSE)</f>
        <v xml:space="preserve">Se acompaña certificado de antecedentes financieros, correspondientes al año 2020 aprobador por el Subdepartamento de Supervisión Financiera Nacional.  </v>
      </c>
      <c r="T56" s="188">
        <f>VLOOKUP(A56,'BASE REGISTRO SEPTIEMBRE'!$A$1:$T$889,20,FALSE)</f>
        <v>37970</v>
      </c>
      <c r="U56" s="175">
        <v>1800</v>
      </c>
      <c r="V56" s="186">
        <v>30070010</v>
      </c>
      <c r="W56" s="186">
        <v>135491906</v>
      </c>
      <c r="X56" s="187">
        <v>44469</v>
      </c>
      <c r="Y56" s="80" t="s">
        <v>6489</v>
      </c>
      <c r="Z56" s="80" t="s">
        <v>6490</v>
      </c>
      <c r="AA56" s="175" t="s">
        <v>6527</v>
      </c>
    </row>
    <row r="57" spans="1:27" ht="15.75" customHeight="1" x14ac:dyDescent="0.2">
      <c r="A57" s="185">
        <v>1800</v>
      </c>
      <c r="B57" s="68" t="str">
        <f>VLOOKUP(A57,'BASE REGISTRO SEPTIEMBRE'!$A$1:$T$889,2,FALSE)</f>
        <v>Fundación Ciudad del Niño</v>
      </c>
      <c r="C57" s="68">
        <f>VLOOKUP(A57,'BASE REGISTRO SEPTIEMBRE'!$A$1:$T$889,3,FALSE)</f>
        <v>700376001</v>
      </c>
      <c r="D57" s="68" t="str">
        <f>VLOOKUP(A57,'BASE REGISTRO SEPTIEMBRE'!$A$1:$T$889,4,FALSE)</f>
        <v>Fundación de Derecho Privado</v>
      </c>
      <c r="E57" s="68" t="str">
        <f>VLOOKUP(A57,'BASE REGISTRO SEPTIEMBRE'!$A$1:$T$889,5,FALSE)</f>
        <v>Otorgada por Decreto Supremo N° 629, de fecha 14 de febrero de 1938, del Ministerio de Justicia.</v>
      </c>
      <c r="F57" s="68" t="str">
        <f>VLOOKUP(A57,'BASE REGISTRO SEPTIEMBRE'!$A$1:$T$889,6,FALSE)</f>
        <v xml:space="preserve">Certificado de Vigencia de persona jurídica sin fines de lucro Folio N° 500395371500, emitido con fecha 24 de junio de 2021, del Servicio de Registro Civil e Identificación. </v>
      </c>
      <c r="G57" s="68" t="str">
        <f>VLOOKUP(A57,'BASE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7" s="68" t="str">
        <f>VLOOKUP(A57,'BASE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7" s="68" t="str">
        <f>VLOOKUP(A57,'BASE REGISTRO SEPTIEMBRE'!$A$1:$T$889,9,FALSE)</f>
        <v>: 3 años.</v>
      </c>
      <c r="J57" s="68" t="str">
        <f>VLOOKUP(A57,'BASE REGISTRO SEPTIEMBRE'!$A$1:$T$889,10,FALSE)</f>
        <v xml:space="preserve">16-12-2020 hasta el 16-12-2023.
</v>
      </c>
      <c r="K57" s="68" t="str">
        <f>VLOOKUP(A57,'BASE REGISTRO SEPTIEMBRE'!$A$1:$T$889,11,FALSE)</f>
        <v>Presidente: José Pedro Silva Prado
Director Ejecutivo: Edmundo Crespo Pisano
Gerente/Director Administración y Finanzas: Julio Gutiérrez Campos,</v>
      </c>
      <c r="L57" s="68" t="str">
        <f>VLOOKUP(A57,'BASE REGISTRO SEPTIEMBRE'!$A$1:$T$889,12,FALSE)</f>
        <v xml:space="preserve">Paseo Pdte. Errázuriz Echaurren N° 2631, 5° piso, comuna de Providencia, Santiago, Región Metropolitana.
</v>
      </c>
      <c r="M57" s="68" t="str">
        <f>VLOOKUP(A57,'BASE REGISTRO SEPTIEMBRE'!$A$1:$T$889,13,FALSE)</f>
        <v>XIII</v>
      </c>
      <c r="N57" s="68" t="str">
        <f>VLOOKUP(A57,'BASE REGISTRO SEPTIEMBRE'!$A$1:$T$889,14,FALSE)</f>
        <v>Providencia</v>
      </c>
      <c r="O57" s="68" t="str">
        <f>VLOOKUP(A57,'BASE REGISTRO SEPTIEMBRE'!$A$1:$T$889,15,FALSE)</f>
        <v>228737900 - 228737980</v>
      </c>
      <c r="P57" s="68" t="str">
        <f>VLOOKUP(A57,'BASE REGISTRO SEPTIEMBRE'!$A$1:$T$889,16,FALSE)</f>
        <v>http://www.ciudaddelnino.cl</v>
      </c>
      <c r="Q57" s="68">
        <f>VLOOKUP(A57,'BASE REGISTRO SEPTIEMBRE'!$A$1:$T$889,17,FALSE)</f>
        <v>0</v>
      </c>
      <c r="R57" s="68" t="str">
        <f>VLOOKUP(A57,'BASE REGISTRO SEPTIEMBRE'!$A$1:$T$889,18,FALSE)</f>
        <v>93401: Instituciones de Asistencia Social</v>
      </c>
      <c r="S57" s="68" t="str">
        <f>VLOOKUP(A57,'BASE REGISTRO SEPTIEMBRE'!$A$1:$T$889,19,FALSE)</f>
        <v xml:space="preserve">Se acompaña certificado de antecedentes financieros, correspondientes al año 2020 aprobador por el Subdepartamento de Supervisión Financiera Nacional.  </v>
      </c>
      <c r="T57" s="188">
        <f>VLOOKUP(A57,'BASE REGISTRO SEPTIEMBRE'!$A$1:$T$889,20,FALSE)</f>
        <v>37970</v>
      </c>
      <c r="U57" s="175">
        <v>1800</v>
      </c>
      <c r="V57" s="186">
        <v>16881408</v>
      </c>
      <c r="W57" s="186">
        <v>203768451</v>
      </c>
      <c r="X57" s="187">
        <v>44469</v>
      </c>
      <c r="Y57" s="80" t="s">
        <v>6489</v>
      </c>
      <c r="Z57" s="80" t="s">
        <v>6490</v>
      </c>
      <c r="AA57" s="175" t="s">
        <v>6528</v>
      </c>
    </row>
    <row r="58" spans="1:27" ht="15.75" customHeight="1" x14ac:dyDescent="0.2">
      <c r="A58" s="185">
        <v>1800</v>
      </c>
      <c r="B58" s="68" t="str">
        <f>VLOOKUP(A58,'BASE REGISTRO SEPTIEMBRE'!$A$1:$T$889,2,FALSE)</f>
        <v>Fundación Ciudad del Niño</v>
      </c>
      <c r="C58" s="68">
        <f>VLOOKUP(A58,'BASE REGISTRO SEPTIEMBRE'!$A$1:$T$889,3,FALSE)</f>
        <v>700376001</v>
      </c>
      <c r="D58" s="68" t="str">
        <f>VLOOKUP(A58,'BASE REGISTRO SEPTIEMBRE'!$A$1:$T$889,4,FALSE)</f>
        <v>Fundación de Derecho Privado</v>
      </c>
      <c r="E58" s="68" t="str">
        <f>VLOOKUP(A58,'BASE REGISTRO SEPTIEMBRE'!$A$1:$T$889,5,FALSE)</f>
        <v>Otorgada por Decreto Supremo N° 629, de fecha 14 de febrero de 1938, del Ministerio de Justicia.</v>
      </c>
      <c r="F58" s="68" t="str">
        <f>VLOOKUP(A58,'BASE REGISTRO SEPTIEMBRE'!$A$1:$T$889,6,FALSE)</f>
        <v xml:space="preserve">Certificado de Vigencia de persona jurídica sin fines de lucro Folio N° 500395371500, emitido con fecha 24 de junio de 2021, del Servicio de Registro Civil e Identificación. </v>
      </c>
      <c r="G58" s="68" t="str">
        <f>VLOOKUP(A58,'BASE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8" s="68" t="str">
        <f>VLOOKUP(A58,'BASE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8" s="68" t="str">
        <f>VLOOKUP(A58,'BASE REGISTRO SEPTIEMBRE'!$A$1:$T$889,9,FALSE)</f>
        <v>: 3 años.</v>
      </c>
      <c r="J58" s="68" t="str">
        <f>VLOOKUP(A58,'BASE REGISTRO SEPTIEMBRE'!$A$1:$T$889,10,FALSE)</f>
        <v xml:space="preserve">16-12-2020 hasta el 16-12-2023.
</v>
      </c>
      <c r="K58" s="68" t="str">
        <f>VLOOKUP(A58,'BASE REGISTRO SEPTIEMBRE'!$A$1:$T$889,11,FALSE)</f>
        <v>Presidente: José Pedro Silva Prado
Director Ejecutivo: Edmundo Crespo Pisano
Gerente/Director Administración y Finanzas: Julio Gutiérrez Campos,</v>
      </c>
      <c r="L58" s="68" t="str">
        <f>VLOOKUP(A58,'BASE REGISTRO SEPTIEMBRE'!$A$1:$T$889,12,FALSE)</f>
        <v xml:space="preserve">Paseo Pdte. Errázuriz Echaurren N° 2631, 5° piso, comuna de Providencia, Santiago, Región Metropolitana.
</v>
      </c>
      <c r="M58" s="68" t="str">
        <f>VLOOKUP(A58,'BASE REGISTRO SEPTIEMBRE'!$A$1:$T$889,13,FALSE)</f>
        <v>XIII</v>
      </c>
      <c r="N58" s="68" t="str">
        <f>VLOOKUP(A58,'BASE REGISTRO SEPTIEMBRE'!$A$1:$T$889,14,FALSE)</f>
        <v>Providencia</v>
      </c>
      <c r="O58" s="68" t="str">
        <f>VLOOKUP(A58,'BASE REGISTRO SEPTIEMBRE'!$A$1:$T$889,15,FALSE)</f>
        <v>228737900 - 228737980</v>
      </c>
      <c r="P58" s="68" t="str">
        <f>VLOOKUP(A58,'BASE REGISTRO SEPTIEMBRE'!$A$1:$T$889,16,FALSE)</f>
        <v>http://www.ciudaddelnino.cl</v>
      </c>
      <c r="Q58" s="68">
        <f>VLOOKUP(A58,'BASE REGISTRO SEPTIEMBRE'!$A$1:$T$889,17,FALSE)</f>
        <v>0</v>
      </c>
      <c r="R58" s="68" t="str">
        <f>VLOOKUP(A58,'BASE REGISTRO SEPTIEMBRE'!$A$1:$T$889,18,FALSE)</f>
        <v>93401: Instituciones de Asistencia Social</v>
      </c>
      <c r="S58" s="68" t="str">
        <f>VLOOKUP(A58,'BASE REGISTRO SEPTIEMBRE'!$A$1:$T$889,19,FALSE)</f>
        <v xml:space="preserve">Se acompaña certificado de antecedentes financieros, correspondientes al año 2020 aprobador por el Subdepartamento de Supervisión Financiera Nacional.  </v>
      </c>
      <c r="T58" s="188">
        <f>VLOOKUP(A58,'BASE REGISTRO SEPTIEMBRE'!$A$1:$T$889,20,FALSE)</f>
        <v>37970</v>
      </c>
      <c r="U58" s="175">
        <v>1800</v>
      </c>
      <c r="V58" s="186">
        <v>148194868</v>
      </c>
      <c r="W58" s="186">
        <v>641940347</v>
      </c>
      <c r="X58" s="187">
        <v>44469</v>
      </c>
      <c r="Y58" s="80" t="s">
        <v>6489</v>
      </c>
      <c r="Z58" s="80" t="s">
        <v>6490</v>
      </c>
      <c r="AA58" s="175" t="s">
        <v>6529</v>
      </c>
    </row>
    <row r="59" spans="1:27" ht="15.75" customHeight="1" x14ac:dyDescent="0.2">
      <c r="A59" s="185">
        <v>1800</v>
      </c>
      <c r="B59" s="68" t="str">
        <f>VLOOKUP(A59,'BASE REGISTRO SEPTIEMBRE'!$A$1:$T$889,2,FALSE)</f>
        <v>Fundación Ciudad del Niño</v>
      </c>
      <c r="C59" s="68">
        <f>VLOOKUP(A59,'BASE REGISTRO SEPTIEMBRE'!$A$1:$T$889,3,FALSE)</f>
        <v>700376001</v>
      </c>
      <c r="D59" s="68" t="str">
        <f>VLOOKUP(A59,'BASE REGISTRO SEPTIEMBRE'!$A$1:$T$889,4,FALSE)</f>
        <v>Fundación de Derecho Privado</v>
      </c>
      <c r="E59" s="68" t="str">
        <f>VLOOKUP(A59,'BASE REGISTRO SEPTIEMBRE'!$A$1:$T$889,5,FALSE)</f>
        <v>Otorgada por Decreto Supremo N° 629, de fecha 14 de febrero de 1938, del Ministerio de Justicia.</v>
      </c>
      <c r="F59" s="68" t="str">
        <f>VLOOKUP(A59,'BASE REGISTRO SEPTIEMBRE'!$A$1:$T$889,6,FALSE)</f>
        <v xml:space="preserve">Certificado de Vigencia de persona jurídica sin fines de lucro Folio N° 500395371500, emitido con fecha 24 de junio de 2021, del Servicio de Registro Civil e Identificación. </v>
      </c>
      <c r="G59" s="68" t="str">
        <f>VLOOKUP(A59,'BASE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9" s="68" t="str">
        <f>VLOOKUP(A59,'BASE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59" s="68" t="str">
        <f>VLOOKUP(A59,'BASE REGISTRO SEPTIEMBRE'!$A$1:$T$889,9,FALSE)</f>
        <v>: 3 años.</v>
      </c>
      <c r="J59" s="68" t="str">
        <f>VLOOKUP(A59,'BASE REGISTRO SEPTIEMBRE'!$A$1:$T$889,10,FALSE)</f>
        <v xml:space="preserve">16-12-2020 hasta el 16-12-2023.
</v>
      </c>
      <c r="K59" s="68" t="str">
        <f>VLOOKUP(A59,'BASE REGISTRO SEPTIEMBRE'!$A$1:$T$889,11,FALSE)</f>
        <v>Presidente: José Pedro Silva Prado
Director Ejecutivo: Edmundo Crespo Pisano
Gerente/Director Administración y Finanzas: Julio Gutiérrez Campos,</v>
      </c>
      <c r="L59" s="68" t="str">
        <f>VLOOKUP(A59,'BASE REGISTRO SEPTIEMBRE'!$A$1:$T$889,12,FALSE)</f>
        <v xml:space="preserve">Paseo Pdte. Errázuriz Echaurren N° 2631, 5° piso, comuna de Providencia, Santiago, Región Metropolitana.
</v>
      </c>
      <c r="M59" s="68" t="str">
        <f>VLOOKUP(A59,'BASE REGISTRO SEPTIEMBRE'!$A$1:$T$889,13,FALSE)</f>
        <v>XIII</v>
      </c>
      <c r="N59" s="68" t="str">
        <f>VLOOKUP(A59,'BASE REGISTRO SEPTIEMBRE'!$A$1:$T$889,14,FALSE)</f>
        <v>Providencia</v>
      </c>
      <c r="O59" s="68" t="str">
        <f>VLOOKUP(A59,'BASE REGISTRO SEPTIEMBRE'!$A$1:$T$889,15,FALSE)</f>
        <v>228737900 - 228737980</v>
      </c>
      <c r="P59" s="68" t="str">
        <f>VLOOKUP(A59,'BASE REGISTRO SEPTIEMBRE'!$A$1:$T$889,16,FALSE)</f>
        <v>http://www.ciudaddelnino.cl</v>
      </c>
      <c r="Q59" s="68">
        <f>VLOOKUP(A59,'BASE REGISTRO SEPTIEMBRE'!$A$1:$T$889,17,FALSE)</f>
        <v>0</v>
      </c>
      <c r="R59" s="68" t="str">
        <f>VLOOKUP(A59,'BASE REGISTRO SEPTIEMBRE'!$A$1:$T$889,18,FALSE)</f>
        <v>93401: Instituciones de Asistencia Social</v>
      </c>
      <c r="S59" s="68" t="str">
        <f>VLOOKUP(A59,'BASE REGISTRO SEPTIEMBRE'!$A$1:$T$889,19,FALSE)</f>
        <v xml:space="preserve">Se acompaña certificado de antecedentes financieros, correspondientes al año 2020 aprobador por el Subdepartamento de Supervisión Financiera Nacional.  </v>
      </c>
      <c r="T59" s="188">
        <f>VLOOKUP(A59,'BASE REGISTRO SEPTIEMBRE'!$A$1:$T$889,20,FALSE)</f>
        <v>37970</v>
      </c>
      <c r="U59" s="175">
        <v>1800</v>
      </c>
      <c r="V59" s="186">
        <v>24210132</v>
      </c>
      <c r="W59" s="186">
        <v>141930024</v>
      </c>
      <c r="X59" s="187">
        <v>44469</v>
      </c>
      <c r="Y59" s="80" t="s">
        <v>6489</v>
      </c>
      <c r="Z59" s="80" t="s">
        <v>6490</v>
      </c>
      <c r="AA59" s="175" t="s">
        <v>6530</v>
      </c>
    </row>
    <row r="60" spans="1:27" ht="15.75" customHeight="1" x14ac:dyDescent="0.2">
      <c r="A60" s="185">
        <v>1800</v>
      </c>
      <c r="B60" s="68" t="str">
        <f>VLOOKUP(A60,'BASE REGISTRO SEPTIEMBRE'!$A$1:$T$889,2,FALSE)</f>
        <v>Fundación Ciudad del Niño</v>
      </c>
      <c r="C60" s="68">
        <f>VLOOKUP(A60,'BASE REGISTRO SEPTIEMBRE'!$A$1:$T$889,3,FALSE)</f>
        <v>700376001</v>
      </c>
      <c r="D60" s="68" t="str">
        <f>VLOOKUP(A60,'BASE REGISTRO SEPTIEMBRE'!$A$1:$T$889,4,FALSE)</f>
        <v>Fundación de Derecho Privado</v>
      </c>
      <c r="E60" s="68" t="str">
        <f>VLOOKUP(A60,'BASE REGISTRO SEPTIEMBRE'!$A$1:$T$889,5,FALSE)</f>
        <v>Otorgada por Decreto Supremo N° 629, de fecha 14 de febrero de 1938, del Ministerio de Justicia.</v>
      </c>
      <c r="F60" s="68" t="str">
        <f>VLOOKUP(A60,'BASE REGISTRO SEPTIEMBRE'!$A$1:$T$889,6,FALSE)</f>
        <v xml:space="preserve">Certificado de Vigencia de persona jurídica sin fines de lucro Folio N° 500395371500, emitido con fecha 24 de junio de 2021, del Servicio de Registro Civil e Identificación. </v>
      </c>
      <c r="G60" s="68" t="str">
        <f>VLOOKUP(A60,'BASE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0" s="68" t="str">
        <f>VLOOKUP(A60,'BASE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0" s="68" t="str">
        <f>VLOOKUP(A60,'BASE REGISTRO SEPTIEMBRE'!$A$1:$T$889,9,FALSE)</f>
        <v>: 3 años.</v>
      </c>
      <c r="J60" s="68" t="str">
        <f>VLOOKUP(A60,'BASE REGISTRO SEPTIEMBRE'!$A$1:$T$889,10,FALSE)</f>
        <v xml:space="preserve">16-12-2020 hasta el 16-12-2023.
</v>
      </c>
      <c r="K60" s="68" t="str">
        <f>VLOOKUP(A60,'BASE REGISTRO SEPTIEMBRE'!$A$1:$T$889,11,FALSE)</f>
        <v>Presidente: José Pedro Silva Prado
Director Ejecutivo: Edmundo Crespo Pisano
Gerente/Director Administración y Finanzas: Julio Gutiérrez Campos,</v>
      </c>
      <c r="L60" s="68" t="str">
        <f>VLOOKUP(A60,'BASE REGISTRO SEPTIEMBRE'!$A$1:$T$889,12,FALSE)</f>
        <v xml:space="preserve">Paseo Pdte. Errázuriz Echaurren N° 2631, 5° piso, comuna de Providencia, Santiago, Región Metropolitana.
</v>
      </c>
      <c r="M60" s="68" t="str">
        <f>VLOOKUP(A60,'BASE REGISTRO SEPTIEMBRE'!$A$1:$T$889,13,FALSE)</f>
        <v>XIII</v>
      </c>
      <c r="N60" s="68" t="str">
        <f>VLOOKUP(A60,'BASE REGISTRO SEPTIEMBRE'!$A$1:$T$889,14,FALSE)</f>
        <v>Providencia</v>
      </c>
      <c r="O60" s="68" t="str">
        <f>VLOOKUP(A60,'BASE REGISTRO SEPTIEMBRE'!$A$1:$T$889,15,FALSE)</f>
        <v>228737900 - 228737980</v>
      </c>
      <c r="P60" s="68" t="str">
        <f>VLOOKUP(A60,'BASE REGISTRO SEPTIEMBRE'!$A$1:$T$889,16,FALSE)</f>
        <v>http://www.ciudaddelnino.cl</v>
      </c>
      <c r="Q60" s="68">
        <f>VLOOKUP(A60,'BASE REGISTRO SEPTIEMBRE'!$A$1:$T$889,17,FALSE)</f>
        <v>0</v>
      </c>
      <c r="R60" s="68" t="str">
        <f>VLOOKUP(A60,'BASE REGISTRO SEPTIEMBRE'!$A$1:$T$889,18,FALSE)</f>
        <v>93401: Instituciones de Asistencia Social</v>
      </c>
      <c r="S60" s="68" t="str">
        <f>VLOOKUP(A60,'BASE REGISTRO SEPTIEMBRE'!$A$1:$T$889,19,FALSE)</f>
        <v xml:space="preserve">Se acompaña certificado de antecedentes financieros, correspondientes al año 2020 aprobador por el Subdepartamento de Supervisión Financiera Nacional.  </v>
      </c>
      <c r="T60" s="188">
        <f>VLOOKUP(A60,'BASE REGISTRO SEPTIEMBRE'!$A$1:$T$889,20,FALSE)</f>
        <v>37970</v>
      </c>
      <c r="U60" s="175">
        <v>1800</v>
      </c>
      <c r="V60" s="186">
        <v>10434751</v>
      </c>
      <c r="W60" s="186">
        <v>192797070</v>
      </c>
      <c r="X60" s="187">
        <v>44469</v>
      </c>
      <c r="Y60" s="80" t="s">
        <v>6489</v>
      </c>
      <c r="Z60" s="80" t="s">
        <v>6490</v>
      </c>
      <c r="AA60" s="175" t="s">
        <v>6491</v>
      </c>
    </row>
    <row r="61" spans="1:27" ht="15.75" customHeight="1" x14ac:dyDescent="0.2">
      <c r="A61" s="185">
        <v>1800</v>
      </c>
      <c r="B61" s="68" t="str">
        <f>VLOOKUP(A61,'BASE REGISTRO SEPTIEMBRE'!$A$1:$T$889,2,FALSE)</f>
        <v>Fundación Ciudad del Niño</v>
      </c>
      <c r="C61" s="68">
        <f>VLOOKUP(A61,'BASE REGISTRO SEPTIEMBRE'!$A$1:$T$889,3,FALSE)</f>
        <v>700376001</v>
      </c>
      <c r="D61" s="68" t="str">
        <f>VLOOKUP(A61,'BASE REGISTRO SEPTIEMBRE'!$A$1:$T$889,4,FALSE)</f>
        <v>Fundación de Derecho Privado</v>
      </c>
      <c r="E61" s="68" t="str">
        <f>VLOOKUP(A61,'BASE REGISTRO SEPTIEMBRE'!$A$1:$T$889,5,FALSE)</f>
        <v>Otorgada por Decreto Supremo N° 629, de fecha 14 de febrero de 1938, del Ministerio de Justicia.</v>
      </c>
      <c r="F61" s="68" t="str">
        <f>VLOOKUP(A61,'BASE REGISTRO SEPTIEMBRE'!$A$1:$T$889,6,FALSE)</f>
        <v xml:space="preserve">Certificado de Vigencia de persona jurídica sin fines de lucro Folio N° 500395371500, emitido con fecha 24 de junio de 2021, del Servicio de Registro Civil e Identificación. </v>
      </c>
      <c r="G61" s="68" t="str">
        <f>VLOOKUP(A61,'BASE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1" s="68" t="str">
        <f>VLOOKUP(A61,'BASE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1" s="68" t="str">
        <f>VLOOKUP(A61,'BASE REGISTRO SEPTIEMBRE'!$A$1:$T$889,9,FALSE)</f>
        <v>: 3 años.</v>
      </c>
      <c r="J61" s="68" t="str">
        <f>VLOOKUP(A61,'BASE REGISTRO SEPTIEMBRE'!$A$1:$T$889,10,FALSE)</f>
        <v xml:space="preserve">16-12-2020 hasta el 16-12-2023.
</v>
      </c>
      <c r="K61" s="68" t="str">
        <f>VLOOKUP(A61,'BASE REGISTRO SEPTIEMBRE'!$A$1:$T$889,11,FALSE)</f>
        <v>Presidente: José Pedro Silva Prado
Director Ejecutivo: Edmundo Crespo Pisano
Gerente/Director Administración y Finanzas: Julio Gutiérrez Campos,</v>
      </c>
      <c r="L61" s="68" t="str">
        <f>VLOOKUP(A61,'BASE REGISTRO SEPTIEMBRE'!$A$1:$T$889,12,FALSE)</f>
        <v xml:space="preserve">Paseo Pdte. Errázuriz Echaurren N° 2631, 5° piso, comuna de Providencia, Santiago, Región Metropolitana.
</v>
      </c>
      <c r="M61" s="68" t="str">
        <f>VLOOKUP(A61,'BASE REGISTRO SEPTIEMBRE'!$A$1:$T$889,13,FALSE)</f>
        <v>XIII</v>
      </c>
      <c r="N61" s="68" t="str">
        <f>VLOOKUP(A61,'BASE REGISTRO SEPTIEMBRE'!$A$1:$T$889,14,FALSE)</f>
        <v>Providencia</v>
      </c>
      <c r="O61" s="68" t="str">
        <f>VLOOKUP(A61,'BASE REGISTRO SEPTIEMBRE'!$A$1:$T$889,15,FALSE)</f>
        <v>228737900 - 228737980</v>
      </c>
      <c r="P61" s="68" t="str">
        <f>VLOOKUP(A61,'BASE REGISTRO SEPTIEMBRE'!$A$1:$T$889,16,FALSE)</f>
        <v>http://www.ciudaddelnino.cl</v>
      </c>
      <c r="Q61" s="68">
        <f>VLOOKUP(A61,'BASE REGISTRO SEPTIEMBRE'!$A$1:$T$889,17,FALSE)</f>
        <v>0</v>
      </c>
      <c r="R61" s="68" t="str">
        <f>VLOOKUP(A61,'BASE REGISTRO SEPTIEMBRE'!$A$1:$T$889,18,FALSE)</f>
        <v>93401: Instituciones de Asistencia Social</v>
      </c>
      <c r="S61" s="68" t="str">
        <f>VLOOKUP(A61,'BASE REGISTRO SEPTIEMBRE'!$A$1:$T$889,19,FALSE)</f>
        <v xml:space="preserve">Se acompaña certificado de antecedentes financieros, correspondientes al año 2020 aprobador por el Subdepartamento de Supervisión Financiera Nacional.  </v>
      </c>
      <c r="T61" s="188">
        <f>VLOOKUP(A61,'BASE REGISTRO SEPTIEMBRE'!$A$1:$T$889,20,FALSE)</f>
        <v>37970</v>
      </c>
      <c r="U61" s="175">
        <v>1800</v>
      </c>
      <c r="V61" s="186">
        <v>21293692</v>
      </c>
      <c r="W61" s="186">
        <v>157829187</v>
      </c>
      <c r="X61" s="187">
        <v>44469</v>
      </c>
      <c r="Y61" s="80" t="s">
        <v>6489</v>
      </c>
      <c r="Z61" s="80" t="s">
        <v>6490</v>
      </c>
      <c r="AA61" s="175" t="s">
        <v>6531</v>
      </c>
    </row>
    <row r="62" spans="1:27" ht="15.75" customHeight="1" x14ac:dyDescent="0.2">
      <c r="A62" s="185">
        <v>1800</v>
      </c>
      <c r="B62" s="68" t="str">
        <f>VLOOKUP(A62,'BASE REGISTRO SEPTIEMBRE'!$A$1:$T$889,2,FALSE)</f>
        <v>Fundación Ciudad del Niño</v>
      </c>
      <c r="C62" s="68">
        <f>VLOOKUP(A62,'BASE REGISTRO SEPTIEMBRE'!$A$1:$T$889,3,FALSE)</f>
        <v>700376001</v>
      </c>
      <c r="D62" s="68" t="str">
        <f>VLOOKUP(A62,'BASE REGISTRO SEPTIEMBRE'!$A$1:$T$889,4,FALSE)</f>
        <v>Fundación de Derecho Privado</v>
      </c>
      <c r="E62" s="68" t="str">
        <f>VLOOKUP(A62,'BASE REGISTRO SEPTIEMBRE'!$A$1:$T$889,5,FALSE)</f>
        <v>Otorgada por Decreto Supremo N° 629, de fecha 14 de febrero de 1938, del Ministerio de Justicia.</v>
      </c>
      <c r="F62" s="68" t="str">
        <f>VLOOKUP(A62,'BASE REGISTRO SEPTIEMBRE'!$A$1:$T$889,6,FALSE)</f>
        <v xml:space="preserve">Certificado de Vigencia de persona jurídica sin fines de lucro Folio N° 500395371500, emitido con fecha 24 de junio de 2021, del Servicio de Registro Civil e Identificación. </v>
      </c>
      <c r="G62" s="68" t="str">
        <f>VLOOKUP(A62,'BASE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2" s="68" t="str">
        <f>VLOOKUP(A62,'BASE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2" s="68" t="str">
        <f>VLOOKUP(A62,'BASE REGISTRO SEPTIEMBRE'!$A$1:$T$889,9,FALSE)</f>
        <v>: 3 años.</v>
      </c>
      <c r="J62" s="68" t="str">
        <f>VLOOKUP(A62,'BASE REGISTRO SEPTIEMBRE'!$A$1:$T$889,10,FALSE)</f>
        <v xml:space="preserve">16-12-2020 hasta el 16-12-2023.
</v>
      </c>
      <c r="K62" s="68" t="str">
        <f>VLOOKUP(A62,'BASE REGISTRO SEPTIEMBRE'!$A$1:$T$889,11,FALSE)</f>
        <v>Presidente: José Pedro Silva Prado
Director Ejecutivo: Edmundo Crespo Pisano
Gerente/Director Administración y Finanzas: Julio Gutiérrez Campos,</v>
      </c>
      <c r="L62" s="68" t="str">
        <f>VLOOKUP(A62,'BASE REGISTRO SEPTIEMBRE'!$A$1:$T$889,12,FALSE)</f>
        <v xml:space="preserve">Paseo Pdte. Errázuriz Echaurren N° 2631, 5° piso, comuna de Providencia, Santiago, Región Metropolitana.
</v>
      </c>
      <c r="M62" s="68" t="str">
        <f>VLOOKUP(A62,'BASE REGISTRO SEPTIEMBRE'!$A$1:$T$889,13,FALSE)</f>
        <v>XIII</v>
      </c>
      <c r="N62" s="68" t="str">
        <f>VLOOKUP(A62,'BASE REGISTRO SEPTIEMBRE'!$A$1:$T$889,14,FALSE)</f>
        <v>Providencia</v>
      </c>
      <c r="O62" s="68" t="str">
        <f>VLOOKUP(A62,'BASE REGISTRO SEPTIEMBRE'!$A$1:$T$889,15,FALSE)</f>
        <v>228737900 - 228737980</v>
      </c>
      <c r="P62" s="68" t="str">
        <f>VLOOKUP(A62,'BASE REGISTRO SEPTIEMBRE'!$A$1:$T$889,16,FALSE)</f>
        <v>http://www.ciudaddelnino.cl</v>
      </c>
      <c r="Q62" s="68">
        <f>VLOOKUP(A62,'BASE REGISTRO SEPTIEMBRE'!$A$1:$T$889,17,FALSE)</f>
        <v>0</v>
      </c>
      <c r="R62" s="68" t="str">
        <f>VLOOKUP(A62,'BASE REGISTRO SEPTIEMBRE'!$A$1:$T$889,18,FALSE)</f>
        <v>93401: Instituciones de Asistencia Social</v>
      </c>
      <c r="S62" s="68" t="str">
        <f>VLOOKUP(A62,'BASE REGISTRO SEPTIEMBRE'!$A$1:$T$889,19,FALSE)</f>
        <v xml:space="preserve">Se acompaña certificado de antecedentes financieros, correspondientes al año 2020 aprobador por el Subdepartamento de Supervisión Financiera Nacional.  </v>
      </c>
      <c r="T62" s="188">
        <f>VLOOKUP(A62,'BASE REGISTRO SEPTIEMBRE'!$A$1:$T$889,20,FALSE)</f>
        <v>37970</v>
      </c>
      <c r="U62" s="175">
        <v>1800</v>
      </c>
      <c r="V62" s="186">
        <v>11423655</v>
      </c>
      <c r="W62" s="186">
        <v>134799093</v>
      </c>
      <c r="X62" s="187">
        <v>44469</v>
      </c>
      <c r="Y62" s="80" t="s">
        <v>6489</v>
      </c>
      <c r="Z62" s="80" t="s">
        <v>6490</v>
      </c>
      <c r="AA62" s="175" t="s">
        <v>6532</v>
      </c>
    </row>
    <row r="63" spans="1:27" ht="15.75" customHeight="1" x14ac:dyDescent="0.2">
      <c r="A63" s="185">
        <v>1800</v>
      </c>
      <c r="B63" s="68" t="str">
        <f>VLOOKUP(A63,'BASE REGISTRO SEPTIEMBRE'!$A$1:$T$889,2,FALSE)</f>
        <v>Fundación Ciudad del Niño</v>
      </c>
      <c r="C63" s="68">
        <f>VLOOKUP(A63,'BASE REGISTRO SEPTIEMBRE'!$A$1:$T$889,3,FALSE)</f>
        <v>700376001</v>
      </c>
      <c r="D63" s="68" t="str">
        <f>VLOOKUP(A63,'BASE REGISTRO SEPTIEMBRE'!$A$1:$T$889,4,FALSE)</f>
        <v>Fundación de Derecho Privado</v>
      </c>
      <c r="E63" s="68" t="str">
        <f>VLOOKUP(A63,'BASE REGISTRO SEPTIEMBRE'!$A$1:$T$889,5,FALSE)</f>
        <v>Otorgada por Decreto Supremo N° 629, de fecha 14 de febrero de 1938, del Ministerio de Justicia.</v>
      </c>
      <c r="F63" s="68" t="str">
        <f>VLOOKUP(A63,'BASE REGISTRO SEPTIEMBRE'!$A$1:$T$889,6,FALSE)</f>
        <v xml:space="preserve">Certificado de Vigencia de persona jurídica sin fines de lucro Folio N° 500395371500, emitido con fecha 24 de junio de 2021, del Servicio de Registro Civil e Identificación. </v>
      </c>
      <c r="G63" s="68" t="str">
        <f>VLOOKUP(A63,'BASE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3" s="68" t="str">
        <f>VLOOKUP(A63,'BASE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3" s="68" t="str">
        <f>VLOOKUP(A63,'BASE REGISTRO SEPTIEMBRE'!$A$1:$T$889,9,FALSE)</f>
        <v>: 3 años.</v>
      </c>
      <c r="J63" s="68" t="str">
        <f>VLOOKUP(A63,'BASE REGISTRO SEPTIEMBRE'!$A$1:$T$889,10,FALSE)</f>
        <v xml:space="preserve">16-12-2020 hasta el 16-12-2023.
</v>
      </c>
      <c r="K63" s="68" t="str">
        <f>VLOOKUP(A63,'BASE REGISTRO SEPTIEMBRE'!$A$1:$T$889,11,FALSE)</f>
        <v>Presidente: José Pedro Silva Prado
Director Ejecutivo: Edmundo Crespo Pisano
Gerente/Director Administración y Finanzas: Julio Gutiérrez Campos,</v>
      </c>
      <c r="L63" s="68" t="str">
        <f>VLOOKUP(A63,'BASE REGISTRO SEPTIEMBRE'!$A$1:$T$889,12,FALSE)</f>
        <v xml:space="preserve">Paseo Pdte. Errázuriz Echaurren N° 2631, 5° piso, comuna de Providencia, Santiago, Región Metropolitana.
</v>
      </c>
      <c r="M63" s="68" t="str">
        <f>VLOOKUP(A63,'BASE REGISTRO SEPTIEMBRE'!$A$1:$T$889,13,FALSE)</f>
        <v>XIII</v>
      </c>
      <c r="N63" s="68" t="str">
        <f>VLOOKUP(A63,'BASE REGISTRO SEPTIEMBRE'!$A$1:$T$889,14,FALSE)</f>
        <v>Providencia</v>
      </c>
      <c r="O63" s="68" t="str">
        <f>VLOOKUP(A63,'BASE REGISTRO SEPTIEMBRE'!$A$1:$T$889,15,FALSE)</f>
        <v>228737900 - 228737980</v>
      </c>
      <c r="P63" s="68" t="str">
        <f>VLOOKUP(A63,'BASE REGISTRO SEPTIEMBRE'!$A$1:$T$889,16,FALSE)</f>
        <v>http://www.ciudaddelnino.cl</v>
      </c>
      <c r="Q63" s="68">
        <f>VLOOKUP(A63,'BASE REGISTRO SEPTIEMBRE'!$A$1:$T$889,17,FALSE)</f>
        <v>0</v>
      </c>
      <c r="R63" s="68" t="str">
        <f>VLOOKUP(A63,'BASE REGISTRO SEPTIEMBRE'!$A$1:$T$889,18,FALSE)</f>
        <v>93401: Instituciones de Asistencia Social</v>
      </c>
      <c r="S63" s="68" t="str">
        <f>VLOOKUP(A63,'BASE REGISTRO SEPTIEMBRE'!$A$1:$T$889,19,FALSE)</f>
        <v xml:space="preserve">Se acompaña certificado de antecedentes financieros, correspondientes al año 2020 aprobador por el Subdepartamento de Supervisión Financiera Nacional.  </v>
      </c>
      <c r="T63" s="188">
        <f>VLOOKUP(A63,'BASE REGISTRO SEPTIEMBRE'!$A$1:$T$889,20,FALSE)</f>
        <v>37970</v>
      </c>
      <c r="U63" s="175">
        <v>1800</v>
      </c>
      <c r="V63" s="186">
        <v>75356040</v>
      </c>
      <c r="W63" s="186">
        <v>385758792</v>
      </c>
      <c r="X63" s="187">
        <v>44469</v>
      </c>
      <c r="Y63" s="80" t="s">
        <v>6489</v>
      </c>
      <c r="Z63" s="80" t="s">
        <v>6490</v>
      </c>
      <c r="AA63" s="175" t="s">
        <v>7478</v>
      </c>
    </row>
    <row r="64" spans="1:27" ht="15.75" customHeight="1" x14ac:dyDescent="0.2">
      <c r="A64" s="185">
        <v>1800</v>
      </c>
      <c r="B64" s="68" t="str">
        <f>VLOOKUP(A64,'BASE REGISTRO SEPTIEMBRE'!$A$1:$T$889,2,FALSE)</f>
        <v>Fundación Ciudad del Niño</v>
      </c>
      <c r="C64" s="68">
        <f>VLOOKUP(A64,'BASE REGISTRO SEPTIEMBRE'!$A$1:$T$889,3,FALSE)</f>
        <v>700376001</v>
      </c>
      <c r="D64" s="68" t="str">
        <f>VLOOKUP(A64,'BASE REGISTRO SEPTIEMBRE'!$A$1:$T$889,4,FALSE)</f>
        <v>Fundación de Derecho Privado</v>
      </c>
      <c r="E64" s="68" t="str">
        <f>VLOOKUP(A64,'BASE REGISTRO SEPTIEMBRE'!$A$1:$T$889,5,FALSE)</f>
        <v>Otorgada por Decreto Supremo N° 629, de fecha 14 de febrero de 1938, del Ministerio de Justicia.</v>
      </c>
      <c r="F64" s="68" t="str">
        <f>VLOOKUP(A64,'BASE REGISTRO SEPTIEMBRE'!$A$1:$T$889,6,FALSE)</f>
        <v xml:space="preserve">Certificado de Vigencia de persona jurídica sin fines de lucro Folio N° 500395371500, emitido con fecha 24 de junio de 2021, del Servicio de Registro Civil e Identificación. </v>
      </c>
      <c r="G64" s="68" t="str">
        <f>VLOOKUP(A64,'BASE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4" s="68" t="str">
        <f>VLOOKUP(A64,'BASE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4" s="68" t="str">
        <f>VLOOKUP(A64,'BASE REGISTRO SEPTIEMBRE'!$A$1:$T$889,9,FALSE)</f>
        <v>: 3 años.</v>
      </c>
      <c r="J64" s="68" t="str">
        <f>VLOOKUP(A64,'BASE REGISTRO SEPTIEMBRE'!$A$1:$T$889,10,FALSE)</f>
        <v xml:space="preserve">16-12-2020 hasta el 16-12-2023.
</v>
      </c>
      <c r="K64" s="68" t="str">
        <f>VLOOKUP(A64,'BASE REGISTRO SEPTIEMBRE'!$A$1:$T$889,11,FALSE)</f>
        <v>Presidente: José Pedro Silva Prado
Director Ejecutivo: Edmundo Crespo Pisano
Gerente/Director Administración y Finanzas: Julio Gutiérrez Campos,</v>
      </c>
      <c r="L64" s="68" t="str">
        <f>VLOOKUP(A64,'BASE REGISTRO SEPTIEMBRE'!$A$1:$T$889,12,FALSE)</f>
        <v xml:space="preserve">Paseo Pdte. Errázuriz Echaurren N° 2631, 5° piso, comuna de Providencia, Santiago, Región Metropolitana.
</v>
      </c>
      <c r="M64" s="68" t="str">
        <f>VLOOKUP(A64,'BASE REGISTRO SEPTIEMBRE'!$A$1:$T$889,13,FALSE)</f>
        <v>XIII</v>
      </c>
      <c r="N64" s="68" t="str">
        <f>VLOOKUP(A64,'BASE REGISTRO SEPTIEMBRE'!$A$1:$T$889,14,FALSE)</f>
        <v>Providencia</v>
      </c>
      <c r="O64" s="68" t="str">
        <f>VLOOKUP(A64,'BASE REGISTRO SEPTIEMBRE'!$A$1:$T$889,15,FALSE)</f>
        <v>228737900 - 228737980</v>
      </c>
      <c r="P64" s="68" t="str">
        <f>VLOOKUP(A64,'BASE REGISTRO SEPTIEMBRE'!$A$1:$T$889,16,FALSE)</f>
        <v>http://www.ciudaddelnino.cl</v>
      </c>
      <c r="Q64" s="68">
        <f>VLOOKUP(A64,'BASE REGISTRO SEPTIEMBRE'!$A$1:$T$889,17,FALSE)</f>
        <v>0</v>
      </c>
      <c r="R64" s="68" t="str">
        <f>VLOOKUP(A64,'BASE REGISTRO SEPTIEMBRE'!$A$1:$T$889,18,FALSE)</f>
        <v>93401: Instituciones de Asistencia Social</v>
      </c>
      <c r="S64" s="68" t="str">
        <f>VLOOKUP(A64,'BASE REGISTRO SEPTIEMBRE'!$A$1:$T$889,19,FALSE)</f>
        <v xml:space="preserve">Se acompaña certificado de antecedentes financieros, correspondientes al año 2020 aprobador por el Subdepartamento de Supervisión Financiera Nacional.  </v>
      </c>
      <c r="T64" s="188">
        <f>VLOOKUP(A64,'BASE REGISTRO SEPTIEMBRE'!$A$1:$T$889,20,FALSE)</f>
        <v>37970</v>
      </c>
      <c r="U64" s="175">
        <v>1800</v>
      </c>
      <c r="V64" s="186">
        <v>55642100</v>
      </c>
      <c r="W64" s="186">
        <v>243899452</v>
      </c>
      <c r="X64" s="187">
        <v>44469</v>
      </c>
      <c r="Y64" s="80" t="s">
        <v>6489</v>
      </c>
      <c r="Z64" s="80" t="s">
        <v>6490</v>
      </c>
      <c r="AA64" s="175" t="s">
        <v>6533</v>
      </c>
    </row>
    <row r="65" spans="1:27" ht="15.75" customHeight="1" x14ac:dyDescent="0.2">
      <c r="A65" s="185">
        <v>1800</v>
      </c>
      <c r="B65" s="68" t="str">
        <f>VLOOKUP(A65,'BASE REGISTRO SEPTIEMBRE'!$A$1:$T$889,2,FALSE)</f>
        <v>Fundación Ciudad del Niño</v>
      </c>
      <c r="C65" s="68">
        <f>VLOOKUP(A65,'BASE REGISTRO SEPTIEMBRE'!$A$1:$T$889,3,FALSE)</f>
        <v>700376001</v>
      </c>
      <c r="D65" s="68" t="str">
        <f>VLOOKUP(A65,'BASE REGISTRO SEPTIEMBRE'!$A$1:$T$889,4,FALSE)</f>
        <v>Fundación de Derecho Privado</v>
      </c>
      <c r="E65" s="68" t="str">
        <f>VLOOKUP(A65,'BASE REGISTRO SEPTIEMBRE'!$A$1:$T$889,5,FALSE)</f>
        <v>Otorgada por Decreto Supremo N° 629, de fecha 14 de febrero de 1938, del Ministerio de Justicia.</v>
      </c>
      <c r="F65" s="68" t="str">
        <f>VLOOKUP(A65,'BASE REGISTRO SEPTIEMBRE'!$A$1:$T$889,6,FALSE)</f>
        <v xml:space="preserve">Certificado de Vigencia de persona jurídica sin fines de lucro Folio N° 500395371500, emitido con fecha 24 de junio de 2021, del Servicio de Registro Civil e Identificación. </v>
      </c>
      <c r="G65" s="68" t="str">
        <f>VLOOKUP(A65,'BASE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5" s="68" t="str">
        <f>VLOOKUP(A65,'BASE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5" s="68" t="str">
        <f>VLOOKUP(A65,'BASE REGISTRO SEPTIEMBRE'!$A$1:$T$889,9,FALSE)</f>
        <v>: 3 años.</v>
      </c>
      <c r="J65" s="68" t="str">
        <f>VLOOKUP(A65,'BASE REGISTRO SEPTIEMBRE'!$A$1:$T$889,10,FALSE)</f>
        <v xml:space="preserve">16-12-2020 hasta el 16-12-2023.
</v>
      </c>
      <c r="K65" s="68" t="str">
        <f>VLOOKUP(A65,'BASE REGISTRO SEPTIEMBRE'!$A$1:$T$889,11,FALSE)</f>
        <v>Presidente: José Pedro Silva Prado
Director Ejecutivo: Edmundo Crespo Pisano
Gerente/Director Administración y Finanzas: Julio Gutiérrez Campos,</v>
      </c>
      <c r="L65" s="68" t="str">
        <f>VLOOKUP(A65,'BASE REGISTRO SEPTIEMBRE'!$A$1:$T$889,12,FALSE)</f>
        <v xml:space="preserve">Paseo Pdte. Errázuriz Echaurren N° 2631, 5° piso, comuna de Providencia, Santiago, Región Metropolitana.
</v>
      </c>
      <c r="M65" s="68" t="str">
        <f>VLOOKUP(A65,'BASE REGISTRO SEPTIEMBRE'!$A$1:$T$889,13,FALSE)</f>
        <v>XIII</v>
      </c>
      <c r="N65" s="68" t="str">
        <f>VLOOKUP(A65,'BASE REGISTRO SEPTIEMBRE'!$A$1:$T$889,14,FALSE)</f>
        <v>Providencia</v>
      </c>
      <c r="O65" s="68" t="str">
        <f>VLOOKUP(A65,'BASE REGISTRO SEPTIEMBRE'!$A$1:$T$889,15,FALSE)</f>
        <v>228737900 - 228737980</v>
      </c>
      <c r="P65" s="68" t="str">
        <f>VLOOKUP(A65,'BASE REGISTRO SEPTIEMBRE'!$A$1:$T$889,16,FALSE)</f>
        <v>http://www.ciudaddelnino.cl</v>
      </c>
      <c r="Q65" s="68">
        <f>VLOOKUP(A65,'BASE REGISTRO SEPTIEMBRE'!$A$1:$T$889,17,FALSE)</f>
        <v>0</v>
      </c>
      <c r="R65" s="68" t="str">
        <f>VLOOKUP(A65,'BASE REGISTRO SEPTIEMBRE'!$A$1:$T$889,18,FALSE)</f>
        <v>93401: Instituciones de Asistencia Social</v>
      </c>
      <c r="S65" s="68" t="str">
        <f>VLOOKUP(A65,'BASE REGISTRO SEPTIEMBRE'!$A$1:$T$889,19,FALSE)</f>
        <v xml:space="preserve">Se acompaña certificado de antecedentes financieros, correspondientes al año 2020 aprobador por el Subdepartamento de Supervisión Financiera Nacional.  </v>
      </c>
      <c r="T65" s="188">
        <f>VLOOKUP(A65,'BASE REGISTRO SEPTIEMBRE'!$A$1:$T$889,20,FALSE)</f>
        <v>37970</v>
      </c>
      <c r="U65" s="175">
        <v>1800</v>
      </c>
      <c r="V65" s="186">
        <v>20041500</v>
      </c>
      <c r="W65" s="186">
        <v>358357536</v>
      </c>
      <c r="X65" s="187">
        <v>44469</v>
      </c>
      <c r="Y65" s="80" t="s">
        <v>6489</v>
      </c>
      <c r="Z65" s="80" t="s">
        <v>6490</v>
      </c>
      <c r="AA65" s="175" t="s">
        <v>6534</v>
      </c>
    </row>
    <row r="66" spans="1:27" ht="15.75" customHeight="1" x14ac:dyDescent="0.2">
      <c r="A66" s="185">
        <v>1800</v>
      </c>
      <c r="B66" s="68" t="str">
        <f>VLOOKUP(A66,'BASE REGISTRO SEPTIEMBRE'!$A$1:$T$889,2,FALSE)</f>
        <v>Fundación Ciudad del Niño</v>
      </c>
      <c r="C66" s="68">
        <f>VLOOKUP(A66,'BASE REGISTRO SEPTIEMBRE'!$A$1:$T$889,3,FALSE)</f>
        <v>700376001</v>
      </c>
      <c r="D66" s="68" t="str">
        <f>VLOOKUP(A66,'BASE REGISTRO SEPTIEMBRE'!$A$1:$T$889,4,FALSE)</f>
        <v>Fundación de Derecho Privado</v>
      </c>
      <c r="E66" s="68" t="str">
        <f>VLOOKUP(A66,'BASE REGISTRO SEPTIEMBRE'!$A$1:$T$889,5,FALSE)</f>
        <v>Otorgada por Decreto Supremo N° 629, de fecha 14 de febrero de 1938, del Ministerio de Justicia.</v>
      </c>
      <c r="F66" s="68" t="str">
        <f>VLOOKUP(A66,'BASE REGISTRO SEPTIEMBRE'!$A$1:$T$889,6,FALSE)</f>
        <v xml:space="preserve">Certificado de Vigencia de persona jurídica sin fines de lucro Folio N° 500395371500, emitido con fecha 24 de junio de 2021, del Servicio de Registro Civil e Identificación. </v>
      </c>
      <c r="G66" s="68" t="str">
        <f>VLOOKUP(A66,'BASE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6" s="68" t="str">
        <f>VLOOKUP(A66,'BASE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6" s="68" t="str">
        <f>VLOOKUP(A66,'BASE REGISTRO SEPTIEMBRE'!$A$1:$T$889,9,FALSE)</f>
        <v>: 3 años.</v>
      </c>
      <c r="J66" s="68" t="str">
        <f>VLOOKUP(A66,'BASE REGISTRO SEPTIEMBRE'!$A$1:$T$889,10,FALSE)</f>
        <v xml:space="preserve">16-12-2020 hasta el 16-12-2023.
</v>
      </c>
      <c r="K66" s="68" t="str">
        <f>VLOOKUP(A66,'BASE REGISTRO SEPTIEMBRE'!$A$1:$T$889,11,FALSE)</f>
        <v>Presidente: José Pedro Silva Prado
Director Ejecutivo: Edmundo Crespo Pisano
Gerente/Director Administración y Finanzas: Julio Gutiérrez Campos,</v>
      </c>
      <c r="L66" s="68" t="str">
        <f>VLOOKUP(A66,'BASE REGISTRO SEPTIEMBRE'!$A$1:$T$889,12,FALSE)</f>
        <v xml:space="preserve">Paseo Pdte. Errázuriz Echaurren N° 2631, 5° piso, comuna de Providencia, Santiago, Región Metropolitana.
</v>
      </c>
      <c r="M66" s="68" t="str">
        <f>VLOOKUP(A66,'BASE REGISTRO SEPTIEMBRE'!$A$1:$T$889,13,FALSE)</f>
        <v>XIII</v>
      </c>
      <c r="N66" s="68" t="str">
        <f>VLOOKUP(A66,'BASE REGISTRO SEPTIEMBRE'!$A$1:$T$889,14,FALSE)</f>
        <v>Providencia</v>
      </c>
      <c r="O66" s="68" t="str">
        <f>VLOOKUP(A66,'BASE REGISTRO SEPTIEMBRE'!$A$1:$T$889,15,FALSE)</f>
        <v>228737900 - 228737980</v>
      </c>
      <c r="P66" s="68" t="str">
        <f>VLOOKUP(A66,'BASE REGISTRO SEPTIEMBRE'!$A$1:$T$889,16,FALSE)</f>
        <v>http://www.ciudaddelnino.cl</v>
      </c>
      <c r="Q66" s="68">
        <f>VLOOKUP(A66,'BASE REGISTRO SEPTIEMBRE'!$A$1:$T$889,17,FALSE)</f>
        <v>0</v>
      </c>
      <c r="R66" s="68" t="str">
        <f>VLOOKUP(A66,'BASE REGISTRO SEPTIEMBRE'!$A$1:$T$889,18,FALSE)</f>
        <v>93401: Instituciones de Asistencia Social</v>
      </c>
      <c r="S66" s="68" t="str">
        <f>VLOOKUP(A66,'BASE REGISTRO SEPTIEMBRE'!$A$1:$T$889,19,FALSE)</f>
        <v xml:space="preserve">Se acompaña certificado de antecedentes financieros, correspondientes al año 2020 aprobador por el Subdepartamento de Supervisión Financiera Nacional.  </v>
      </c>
      <c r="T66" s="188">
        <f>VLOOKUP(A66,'BASE REGISTRO SEPTIEMBRE'!$A$1:$T$889,20,FALSE)</f>
        <v>37970</v>
      </c>
      <c r="U66" s="175">
        <v>1800</v>
      </c>
      <c r="V66" s="186">
        <v>74145544</v>
      </c>
      <c r="W66" s="186">
        <v>1204758305</v>
      </c>
      <c r="X66" s="187">
        <v>44469</v>
      </c>
      <c r="Y66" s="80" t="s">
        <v>6489</v>
      </c>
      <c r="Z66" s="80" t="s">
        <v>6490</v>
      </c>
      <c r="AA66" s="175" t="s">
        <v>6535</v>
      </c>
    </row>
    <row r="67" spans="1:27" ht="15.75" customHeight="1" x14ac:dyDescent="0.2">
      <c r="A67" s="185">
        <v>1800</v>
      </c>
      <c r="B67" s="68" t="str">
        <f>VLOOKUP(A67,'BASE REGISTRO SEPTIEMBRE'!$A$1:$T$889,2,FALSE)</f>
        <v>Fundación Ciudad del Niño</v>
      </c>
      <c r="C67" s="68">
        <f>VLOOKUP(A67,'BASE REGISTRO SEPTIEMBRE'!$A$1:$T$889,3,FALSE)</f>
        <v>700376001</v>
      </c>
      <c r="D67" s="68" t="str">
        <f>VLOOKUP(A67,'BASE REGISTRO SEPTIEMBRE'!$A$1:$T$889,4,FALSE)</f>
        <v>Fundación de Derecho Privado</v>
      </c>
      <c r="E67" s="68" t="str">
        <f>VLOOKUP(A67,'BASE REGISTRO SEPTIEMBRE'!$A$1:$T$889,5,FALSE)</f>
        <v>Otorgada por Decreto Supremo N° 629, de fecha 14 de febrero de 1938, del Ministerio de Justicia.</v>
      </c>
      <c r="F67" s="68" t="str">
        <f>VLOOKUP(A67,'BASE REGISTRO SEPTIEMBRE'!$A$1:$T$889,6,FALSE)</f>
        <v xml:space="preserve">Certificado de Vigencia de persona jurídica sin fines de lucro Folio N° 500395371500, emitido con fecha 24 de junio de 2021, del Servicio de Registro Civil e Identificación. </v>
      </c>
      <c r="G67" s="68" t="str">
        <f>VLOOKUP(A67,'BASE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7" s="68" t="str">
        <f>VLOOKUP(A67,'BASE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7" s="68" t="str">
        <f>VLOOKUP(A67,'BASE REGISTRO SEPTIEMBRE'!$A$1:$T$889,9,FALSE)</f>
        <v>: 3 años.</v>
      </c>
      <c r="J67" s="68" t="str">
        <f>VLOOKUP(A67,'BASE REGISTRO SEPTIEMBRE'!$A$1:$T$889,10,FALSE)</f>
        <v xml:space="preserve">16-12-2020 hasta el 16-12-2023.
</v>
      </c>
      <c r="K67" s="68" t="str">
        <f>VLOOKUP(A67,'BASE REGISTRO SEPTIEMBRE'!$A$1:$T$889,11,FALSE)</f>
        <v>Presidente: José Pedro Silva Prado
Director Ejecutivo: Edmundo Crespo Pisano
Gerente/Director Administración y Finanzas: Julio Gutiérrez Campos,</v>
      </c>
      <c r="L67" s="68" t="str">
        <f>VLOOKUP(A67,'BASE REGISTRO SEPTIEMBRE'!$A$1:$T$889,12,FALSE)</f>
        <v xml:space="preserve">Paseo Pdte. Errázuriz Echaurren N° 2631, 5° piso, comuna de Providencia, Santiago, Región Metropolitana.
</v>
      </c>
      <c r="M67" s="68" t="str">
        <f>VLOOKUP(A67,'BASE REGISTRO SEPTIEMBRE'!$A$1:$T$889,13,FALSE)</f>
        <v>XIII</v>
      </c>
      <c r="N67" s="68" t="str">
        <f>VLOOKUP(A67,'BASE REGISTRO SEPTIEMBRE'!$A$1:$T$889,14,FALSE)</f>
        <v>Providencia</v>
      </c>
      <c r="O67" s="68" t="str">
        <f>VLOOKUP(A67,'BASE REGISTRO SEPTIEMBRE'!$A$1:$T$889,15,FALSE)</f>
        <v>228737900 - 228737980</v>
      </c>
      <c r="P67" s="68" t="str">
        <f>VLOOKUP(A67,'BASE REGISTRO SEPTIEMBRE'!$A$1:$T$889,16,FALSE)</f>
        <v>http://www.ciudaddelnino.cl</v>
      </c>
      <c r="Q67" s="68">
        <f>VLOOKUP(A67,'BASE REGISTRO SEPTIEMBRE'!$A$1:$T$889,17,FALSE)</f>
        <v>0</v>
      </c>
      <c r="R67" s="68" t="str">
        <f>VLOOKUP(A67,'BASE REGISTRO SEPTIEMBRE'!$A$1:$T$889,18,FALSE)</f>
        <v>93401: Instituciones de Asistencia Social</v>
      </c>
      <c r="S67" s="68" t="str">
        <f>VLOOKUP(A67,'BASE REGISTRO SEPTIEMBRE'!$A$1:$T$889,19,FALSE)</f>
        <v xml:space="preserve">Se acompaña certificado de antecedentes financieros, correspondientes al año 2020 aprobador por el Subdepartamento de Supervisión Financiera Nacional.  </v>
      </c>
      <c r="T67" s="188">
        <f>VLOOKUP(A67,'BASE REGISTRO SEPTIEMBRE'!$A$1:$T$889,20,FALSE)</f>
        <v>37970</v>
      </c>
      <c r="U67" s="175">
        <v>1800</v>
      </c>
      <c r="V67" s="186">
        <v>18277848</v>
      </c>
      <c r="W67" s="186">
        <v>18277848</v>
      </c>
      <c r="X67" s="187">
        <v>44469</v>
      </c>
      <c r="Y67" s="80" t="s">
        <v>6489</v>
      </c>
      <c r="Z67" s="80" t="s">
        <v>6490</v>
      </c>
      <c r="AA67" s="175" t="s">
        <v>6625</v>
      </c>
    </row>
    <row r="68" spans="1:27" ht="15.75" customHeight="1" x14ac:dyDescent="0.2">
      <c r="A68" s="185">
        <v>1800</v>
      </c>
      <c r="B68" s="68" t="str">
        <f>VLOOKUP(A68,'BASE REGISTRO SEPTIEMBRE'!$A$1:$T$889,2,FALSE)</f>
        <v>Fundación Ciudad del Niño</v>
      </c>
      <c r="C68" s="68">
        <f>VLOOKUP(A68,'BASE REGISTRO SEPTIEMBRE'!$A$1:$T$889,3,FALSE)</f>
        <v>700376001</v>
      </c>
      <c r="D68" s="68" t="str">
        <f>VLOOKUP(A68,'BASE REGISTRO SEPTIEMBRE'!$A$1:$T$889,4,FALSE)</f>
        <v>Fundación de Derecho Privado</v>
      </c>
      <c r="E68" s="68" t="str">
        <f>VLOOKUP(A68,'BASE REGISTRO SEPTIEMBRE'!$A$1:$T$889,5,FALSE)</f>
        <v>Otorgada por Decreto Supremo N° 629, de fecha 14 de febrero de 1938, del Ministerio de Justicia.</v>
      </c>
      <c r="F68" s="68" t="str">
        <f>VLOOKUP(A68,'BASE REGISTRO SEPTIEMBRE'!$A$1:$T$889,6,FALSE)</f>
        <v xml:space="preserve">Certificado de Vigencia de persona jurídica sin fines de lucro Folio N° 500395371500, emitido con fecha 24 de junio de 2021, del Servicio de Registro Civil e Identificación. </v>
      </c>
      <c r="G68" s="68" t="str">
        <f>VLOOKUP(A68,'BASE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8" s="68" t="str">
        <f>VLOOKUP(A68,'BASE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8" s="68" t="str">
        <f>VLOOKUP(A68,'BASE REGISTRO SEPTIEMBRE'!$A$1:$T$889,9,FALSE)</f>
        <v>: 3 años.</v>
      </c>
      <c r="J68" s="68" t="str">
        <f>VLOOKUP(A68,'BASE REGISTRO SEPTIEMBRE'!$A$1:$T$889,10,FALSE)</f>
        <v xml:space="preserve">16-12-2020 hasta el 16-12-2023.
</v>
      </c>
      <c r="K68" s="68" t="str">
        <f>VLOOKUP(A68,'BASE REGISTRO SEPTIEMBRE'!$A$1:$T$889,11,FALSE)</f>
        <v>Presidente: José Pedro Silva Prado
Director Ejecutivo: Edmundo Crespo Pisano
Gerente/Director Administración y Finanzas: Julio Gutiérrez Campos,</v>
      </c>
      <c r="L68" s="68" t="str">
        <f>VLOOKUP(A68,'BASE REGISTRO SEPTIEMBRE'!$A$1:$T$889,12,FALSE)</f>
        <v xml:space="preserve">Paseo Pdte. Errázuriz Echaurren N° 2631, 5° piso, comuna de Providencia, Santiago, Región Metropolitana.
</v>
      </c>
      <c r="M68" s="68" t="str">
        <f>VLOOKUP(A68,'BASE REGISTRO SEPTIEMBRE'!$A$1:$T$889,13,FALSE)</f>
        <v>XIII</v>
      </c>
      <c r="N68" s="68" t="str">
        <f>VLOOKUP(A68,'BASE REGISTRO SEPTIEMBRE'!$A$1:$T$889,14,FALSE)</f>
        <v>Providencia</v>
      </c>
      <c r="O68" s="68" t="str">
        <f>VLOOKUP(A68,'BASE REGISTRO SEPTIEMBRE'!$A$1:$T$889,15,FALSE)</f>
        <v>228737900 - 228737980</v>
      </c>
      <c r="P68" s="68" t="str">
        <f>VLOOKUP(A68,'BASE REGISTRO SEPTIEMBRE'!$A$1:$T$889,16,FALSE)</f>
        <v>http://www.ciudaddelnino.cl</v>
      </c>
      <c r="Q68" s="68">
        <f>VLOOKUP(A68,'BASE REGISTRO SEPTIEMBRE'!$A$1:$T$889,17,FALSE)</f>
        <v>0</v>
      </c>
      <c r="R68" s="68" t="str">
        <f>VLOOKUP(A68,'BASE REGISTRO SEPTIEMBRE'!$A$1:$T$889,18,FALSE)</f>
        <v>93401: Instituciones de Asistencia Social</v>
      </c>
      <c r="S68" s="68" t="str">
        <f>VLOOKUP(A68,'BASE REGISTRO SEPTIEMBRE'!$A$1:$T$889,19,FALSE)</f>
        <v xml:space="preserve">Se acompaña certificado de antecedentes financieros, correspondientes al año 2020 aprobador por el Subdepartamento de Supervisión Financiera Nacional.  </v>
      </c>
      <c r="T68" s="188">
        <f>VLOOKUP(A68,'BASE REGISTRO SEPTIEMBRE'!$A$1:$T$889,20,FALSE)</f>
        <v>37970</v>
      </c>
      <c r="U68" s="175">
        <v>1800</v>
      </c>
      <c r="V68" s="186">
        <v>21896179</v>
      </c>
      <c r="W68" s="186">
        <v>249174405</v>
      </c>
      <c r="X68" s="187">
        <v>44469</v>
      </c>
      <c r="Y68" s="80" t="s">
        <v>6489</v>
      </c>
      <c r="Z68" s="80" t="s">
        <v>6490</v>
      </c>
      <c r="AA68" s="175" t="s">
        <v>6536</v>
      </c>
    </row>
    <row r="69" spans="1:27" ht="15.75" customHeight="1" x14ac:dyDescent="0.2">
      <c r="A69" s="185">
        <v>1800</v>
      </c>
      <c r="B69" s="68" t="str">
        <f>VLOOKUP(A69,'BASE REGISTRO SEPTIEMBRE'!$A$1:$T$889,2,FALSE)</f>
        <v>Fundación Ciudad del Niño</v>
      </c>
      <c r="C69" s="68">
        <f>VLOOKUP(A69,'BASE REGISTRO SEPTIEMBRE'!$A$1:$T$889,3,FALSE)</f>
        <v>700376001</v>
      </c>
      <c r="D69" s="68" t="str">
        <f>VLOOKUP(A69,'BASE REGISTRO SEPTIEMBRE'!$A$1:$T$889,4,FALSE)</f>
        <v>Fundación de Derecho Privado</v>
      </c>
      <c r="E69" s="68" t="str">
        <f>VLOOKUP(A69,'BASE REGISTRO SEPTIEMBRE'!$A$1:$T$889,5,FALSE)</f>
        <v>Otorgada por Decreto Supremo N° 629, de fecha 14 de febrero de 1938, del Ministerio de Justicia.</v>
      </c>
      <c r="F69" s="68" t="str">
        <f>VLOOKUP(A69,'BASE REGISTRO SEPTIEMBRE'!$A$1:$T$889,6,FALSE)</f>
        <v xml:space="preserve">Certificado de Vigencia de persona jurídica sin fines de lucro Folio N° 500395371500, emitido con fecha 24 de junio de 2021, del Servicio de Registro Civil e Identificación. </v>
      </c>
      <c r="G69" s="68" t="str">
        <f>VLOOKUP(A69,'BASE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9" s="68" t="str">
        <f>VLOOKUP(A69,'BASE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69" s="68" t="str">
        <f>VLOOKUP(A69,'BASE REGISTRO SEPTIEMBRE'!$A$1:$T$889,9,FALSE)</f>
        <v>: 3 años.</v>
      </c>
      <c r="J69" s="68" t="str">
        <f>VLOOKUP(A69,'BASE REGISTRO SEPTIEMBRE'!$A$1:$T$889,10,FALSE)</f>
        <v xml:space="preserve">16-12-2020 hasta el 16-12-2023.
</v>
      </c>
      <c r="K69" s="68" t="str">
        <f>VLOOKUP(A69,'BASE REGISTRO SEPTIEMBRE'!$A$1:$T$889,11,FALSE)</f>
        <v>Presidente: José Pedro Silva Prado
Director Ejecutivo: Edmundo Crespo Pisano
Gerente/Director Administración y Finanzas: Julio Gutiérrez Campos,</v>
      </c>
      <c r="L69" s="68" t="str">
        <f>VLOOKUP(A69,'BASE REGISTRO SEPTIEMBRE'!$A$1:$T$889,12,FALSE)</f>
        <v xml:space="preserve">Paseo Pdte. Errázuriz Echaurren N° 2631, 5° piso, comuna de Providencia, Santiago, Región Metropolitana.
</v>
      </c>
      <c r="M69" s="68" t="str">
        <f>VLOOKUP(A69,'BASE REGISTRO SEPTIEMBRE'!$A$1:$T$889,13,FALSE)</f>
        <v>XIII</v>
      </c>
      <c r="N69" s="68" t="str">
        <f>VLOOKUP(A69,'BASE REGISTRO SEPTIEMBRE'!$A$1:$T$889,14,FALSE)</f>
        <v>Providencia</v>
      </c>
      <c r="O69" s="68" t="str">
        <f>VLOOKUP(A69,'BASE REGISTRO SEPTIEMBRE'!$A$1:$T$889,15,FALSE)</f>
        <v>228737900 - 228737980</v>
      </c>
      <c r="P69" s="68" t="str">
        <f>VLOOKUP(A69,'BASE REGISTRO SEPTIEMBRE'!$A$1:$T$889,16,FALSE)</f>
        <v>http://www.ciudaddelnino.cl</v>
      </c>
      <c r="Q69" s="68">
        <f>VLOOKUP(A69,'BASE REGISTRO SEPTIEMBRE'!$A$1:$T$889,17,FALSE)</f>
        <v>0</v>
      </c>
      <c r="R69" s="68" t="str">
        <f>VLOOKUP(A69,'BASE REGISTRO SEPTIEMBRE'!$A$1:$T$889,18,FALSE)</f>
        <v>93401: Instituciones de Asistencia Social</v>
      </c>
      <c r="S69" s="68" t="str">
        <f>VLOOKUP(A69,'BASE REGISTRO SEPTIEMBRE'!$A$1:$T$889,19,FALSE)</f>
        <v xml:space="preserve">Se acompaña certificado de antecedentes financieros, correspondientes al año 2020 aprobador por el Subdepartamento de Supervisión Financiera Nacional.  </v>
      </c>
      <c r="T69" s="188">
        <f>VLOOKUP(A69,'BASE REGISTRO SEPTIEMBRE'!$A$1:$T$889,20,FALSE)</f>
        <v>37970</v>
      </c>
      <c r="U69" s="175">
        <v>1800</v>
      </c>
      <c r="V69" s="186">
        <v>46315260</v>
      </c>
      <c r="W69" s="186">
        <v>286394328</v>
      </c>
      <c r="X69" s="187">
        <v>44469</v>
      </c>
      <c r="Y69" s="80" t="s">
        <v>6489</v>
      </c>
      <c r="Z69" s="80" t="s">
        <v>6490</v>
      </c>
      <c r="AA69" s="175" t="s">
        <v>6537</v>
      </c>
    </row>
    <row r="70" spans="1:27" ht="15.75" customHeight="1" x14ac:dyDescent="0.2">
      <c r="A70" s="185">
        <v>1800</v>
      </c>
      <c r="B70" s="68" t="str">
        <f>VLOOKUP(A70,'BASE REGISTRO SEPTIEMBRE'!$A$1:$T$889,2,FALSE)</f>
        <v>Fundación Ciudad del Niño</v>
      </c>
      <c r="C70" s="68">
        <f>VLOOKUP(A70,'BASE REGISTRO SEPTIEMBRE'!$A$1:$T$889,3,FALSE)</f>
        <v>700376001</v>
      </c>
      <c r="D70" s="68" t="str">
        <f>VLOOKUP(A70,'BASE REGISTRO SEPTIEMBRE'!$A$1:$T$889,4,FALSE)</f>
        <v>Fundación de Derecho Privado</v>
      </c>
      <c r="E70" s="68" t="str">
        <f>VLOOKUP(A70,'BASE REGISTRO SEPTIEMBRE'!$A$1:$T$889,5,FALSE)</f>
        <v>Otorgada por Decreto Supremo N° 629, de fecha 14 de febrero de 1938, del Ministerio de Justicia.</v>
      </c>
      <c r="F70" s="68" t="str">
        <f>VLOOKUP(A70,'BASE REGISTRO SEPTIEMBRE'!$A$1:$T$889,6,FALSE)</f>
        <v xml:space="preserve">Certificado de Vigencia de persona jurídica sin fines de lucro Folio N° 500395371500, emitido con fecha 24 de junio de 2021, del Servicio de Registro Civil e Identificación. </v>
      </c>
      <c r="G70" s="68" t="str">
        <f>VLOOKUP(A70,'BASE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0" s="68" t="str">
        <f>VLOOKUP(A70,'BASE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0" s="68" t="str">
        <f>VLOOKUP(A70,'BASE REGISTRO SEPTIEMBRE'!$A$1:$T$889,9,FALSE)</f>
        <v>: 3 años.</v>
      </c>
      <c r="J70" s="68" t="str">
        <f>VLOOKUP(A70,'BASE REGISTRO SEPTIEMBRE'!$A$1:$T$889,10,FALSE)</f>
        <v xml:space="preserve">16-12-2020 hasta el 16-12-2023.
</v>
      </c>
      <c r="K70" s="68" t="str">
        <f>VLOOKUP(A70,'BASE REGISTRO SEPTIEMBRE'!$A$1:$T$889,11,FALSE)</f>
        <v>Presidente: José Pedro Silva Prado
Director Ejecutivo: Edmundo Crespo Pisano
Gerente/Director Administración y Finanzas: Julio Gutiérrez Campos,</v>
      </c>
      <c r="L70" s="68" t="str">
        <f>VLOOKUP(A70,'BASE REGISTRO SEPTIEMBRE'!$A$1:$T$889,12,FALSE)</f>
        <v xml:space="preserve">Paseo Pdte. Errázuriz Echaurren N° 2631, 5° piso, comuna de Providencia, Santiago, Región Metropolitana.
</v>
      </c>
      <c r="M70" s="68" t="str">
        <f>VLOOKUP(A70,'BASE REGISTRO SEPTIEMBRE'!$A$1:$T$889,13,FALSE)</f>
        <v>XIII</v>
      </c>
      <c r="N70" s="68" t="str">
        <f>VLOOKUP(A70,'BASE REGISTRO SEPTIEMBRE'!$A$1:$T$889,14,FALSE)</f>
        <v>Providencia</v>
      </c>
      <c r="O70" s="68" t="str">
        <f>VLOOKUP(A70,'BASE REGISTRO SEPTIEMBRE'!$A$1:$T$889,15,FALSE)</f>
        <v>228737900 - 228737980</v>
      </c>
      <c r="P70" s="68" t="str">
        <f>VLOOKUP(A70,'BASE REGISTRO SEPTIEMBRE'!$A$1:$T$889,16,FALSE)</f>
        <v>http://www.ciudaddelnino.cl</v>
      </c>
      <c r="Q70" s="68">
        <f>VLOOKUP(A70,'BASE REGISTRO SEPTIEMBRE'!$A$1:$T$889,17,FALSE)</f>
        <v>0</v>
      </c>
      <c r="R70" s="68" t="str">
        <f>VLOOKUP(A70,'BASE REGISTRO SEPTIEMBRE'!$A$1:$T$889,18,FALSE)</f>
        <v>93401: Instituciones de Asistencia Social</v>
      </c>
      <c r="S70" s="68" t="str">
        <f>VLOOKUP(A70,'BASE REGISTRO SEPTIEMBRE'!$A$1:$T$889,19,FALSE)</f>
        <v xml:space="preserve">Se acompaña certificado de antecedentes financieros, correspondientes al año 2020 aprobador por el Subdepartamento de Supervisión Financiera Nacional.  </v>
      </c>
      <c r="T70" s="188">
        <f>VLOOKUP(A70,'BASE REGISTRO SEPTIEMBRE'!$A$1:$T$889,20,FALSE)</f>
        <v>37970</v>
      </c>
      <c r="U70" s="175">
        <v>1800</v>
      </c>
      <c r="V70" s="186">
        <v>50183916</v>
      </c>
      <c r="W70" s="186">
        <v>246750948</v>
      </c>
      <c r="X70" s="187">
        <v>44469</v>
      </c>
      <c r="Y70" s="80" t="s">
        <v>6489</v>
      </c>
      <c r="Z70" s="80" t="s">
        <v>6490</v>
      </c>
      <c r="AA70" s="175" t="s">
        <v>6538</v>
      </c>
    </row>
    <row r="71" spans="1:27" ht="15.75" customHeight="1" x14ac:dyDescent="0.2">
      <c r="A71" s="185">
        <v>1800</v>
      </c>
      <c r="B71" s="68" t="str">
        <f>VLOOKUP(A71,'BASE REGISTRO SEPTIEMBRE'!$A$1:$T$889,2,FALSE)</f>
        <v>Fundación Ciudad del Niño</v>
      </c>
      <c r="C71" s="68">
        <f>VLOOKUP(A71,'BASE REGISTRO SEPTIEMBRE'!$A$1:$T$889,3,FALSE)</f>
        <v>700376001</v>
      </c>
      <c r="D71" s="68" t="str">
        <f>VLOOKUP(A71,'BASE REGISTRO SEPTIEMBRE'!$A$1:$T$889,4,FALSE)</f>
        <v>Fundación de Derecho Privado</v>
      </c>
      <c r="E71" s="68" t="str">
        <f>VLOOKUP(A71,'BASE REGISTRO SEPTIEMBRE'!$A$1:$T$889,5,FALSE)</f>
        <v>Otorgada por Decreto Supremo N° 629, de fecha 14 de febrero de 1938, del Ministerio de Justicia.</v>
      </c>
      <c r="F71" s="68" t="str">
        <f>VLOOKUP(A71,'BASE REGISTRO SEPTIEMBRE'!$A$1:$T$889,6,FALSE)</f>
        <v xml:space="preserve">Certificado de Vigencia de persona jurídica sin fines de lucro Folio N° 500395371500, emitido con fecha 24 de junio de 2021, del Servicio de Registro Civil e Identificación. </v>
      </c>
      <c r="G71" s="68" t="str">
        <f>VLOOKUP(A71,'BASE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1" s="68" t="str">
        <f>VLOOKUP(A71,'BASE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1" s="68" t="str">
        <f>VLOOKUP(A71,'BASE REGISTRO SEPTIEMBRE'!$A$1:$T$889,9,FALSE)</f>
        <v>: 3 años.</v>
      </c>
      <c r="J71" s="68" t="str">
        <f>VLOOKUP(A71,'BASE REGISTRO SEPTIEMBRE'!$A$1:$T$889,10,FALSE)</f>
        <v xml:space="preserve">16-12-2020 hasta el 16-12-2023.
</v>
      </c>
      <c r="K71" s="68" t="str">
        <f>VLOOKUP(A71,'BASE REGISTRO SEPTIEMBRE'!$A$1:$T$889,11,FALSE)</f>
        <v>Presidente: José Pedro Silva Prado
Director Ejecutivo: Edmundo Crespo Pisano
Gerente/Director Administración y Finanzas: Julio Gutiérrez Campos,</v>
      </c>
      <c r="L71" s="68" t="str">
        <f>VLOOKUP(A71,'BASE REGISTRO SEPTIEMBRE'!$A$1:$T$889,12,FALSE)</f>
        <v xml:space="preserve">Paseo Pdte. Errázuriz Echaurren N° 2631, 5° piso, comuna de Providencia, Santiago, Región Metropolitana.
</v>
      </c>
      <c r="M71" s="68" t="str">
        <f>VLOOKUP(A71,'BASE REGISTRO SEPTIEMBRE'!$A$1:$T$889,13,FALSE)</f>
        <v>XIII</v>
      </c>
      <c r="N71" s="68" t="str">
        <f>VLOOKUP(A71,'BASE REGISTRO SEPTIEMBRE'!$A$1:$T$889,14,FALSE)</f>
        <v>Providencia</v>
      </c>
      <c r="O71" s="68" t="str">
        <f>VLOOKUP(A71,'BASE REGISTRO SEPTIEMBRE'!$A$1:$T$889,15,FALSE)</f>
        <v>228737900 - 228737980</v>
      </c>
      <c r="P71" s="68" t="str">
        <f>VLOOKUP(A71,'BASE REGISTRO SEPTIEMBRE'!$A$1:$T$889,16,FALSE)</f>
        <v>http://www.ciudaddelnino.cl</v>
      </c>
      <c r="Q71" s="68">
        <f>VLOOKUP(A71,'BASE REGISTRO SEPTIEMBRE'!$A$1:$T$889,17,FALSE)</f>
        <v>0</v>
      </c>
      <c r="R71" s="68" t="str">
        <f>VLOOKUP(A71,'BASE REGISTRO SEPTIEMBRE'!$A$1:$T$889,18,FALSE)</f>
        <v>93401: Instituciones de Asistencia Social</v>
      </c>
      <c r="S71" s="68" t="str">
        <f>VLOOKUP(A71,'BASE REGISTRO SEPTIEMBRE'!$A$1:$T$889,19,FALSE)</f>
        <v xml:space="preserve">Se acompaña certificado de antecedentes financieros, correspondientes al año 2020 aprobador por el Subdepartamento de Supervisión Financiera Nacional.  </v>
      </c>
      <c r="T71" s="188">
        <f>VLOOKUP(A71,'BASE REGISTRO SEPTIEMBRE'!$A$1:$T$889,20,FALSE)</f>
        <v>37970</v>
      </c>
      <c r="U71" s="175">
        <v>1800</v>
      </c>
      <c r="V71" s="186">
        <v>29008713</v>
      </c>
      <c r="W71" s="186">
        <v>137065106</v>
      </c>
      <c r="X71" s="187">
        <v>44469</v>
      </c>
      <c r="Y71" s="80" t="s">
        <v>6489</v>
      </c>
      <c r="Z71" s="80" t="s">
        <v>6490</v>
      </c>
      <c r="AA71" s="175" t="s">
        <v>6539</v>
      </c>
    </row>
    <row r="72" spans="1:27" ht="15.75" customHeight="1" x14ac:dyDescent="0.2">
      <c r="A72" s="185">
        <v>1800</v>
      </c>
      <c r="B72" s="68" t="str">
        <f>VLOOKUP(A72,'BASE REGISTRO SEPTIEMBRE'!$A$1:$T$889,2,FALSE)</f>
        <v>Fundación Ciudad del Niño</v>
      </c>
      <c r="C72" s="68">
        <f>VLOOKUP(A72,'BASE REGISTRO SEPTIEMBRE'!$A$1:$T$889,3,FALSE)</f>
        <v>700376001</v>
      </c>
      <c r="D72" s="68" t="str">
        <f>VLOOKUP(A72,'BASE REGISTRO SEPTIEMBRE'!$A$1:$T$889,4,FALSE)</f>
        <v>Fundación de Derecho Privado</v>
      </c>
      <c r="E72" s="68" t="str">
        <f>VLOOKUP(A72,'BASE REGISTRO SEPTIEMBRE'!$A$1:$T$889,5,FALSE)</f>
        <v>Otorgada por Decreto Supremo N° 629, de fecha 14 de febrero de 1938, del Ministerio de Justicia.</v>
      </c>
      <c r="F72" s="68" t="str">
        <f>VLOOKUP(A72,'BASE REGISTRO SEPTIEMBRE'!$A$1:$T$889,6,FALSE)</f>
        <v xml:space="preserve">Certificado de Vigencia de persona jurídica sin fines de lucro Folio N° 500395371500, emitido con fecha 24 de junio de 2021, del Servicio de Registro Civil e Identificación. </v>
      </c>
      <c r="G72" s="68" t="str">
        <f>VLOOKUP(A72,'BASE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2" s="68" t="str">
        <f>VLOOKUP(A72,'BASE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2" s="68" t="str">
        <f>VLOOKUP(A72,'BASE REGISTRO SEPTIEMBRE'!$A$1:$T$889,9,FALSE)</f>
        <v>: 3 años.</v>
      </c>
      <c r="J72" s="68" t="str">
        <f>VLOOKUP(A72,'BASE REGISTRO SEPTIEMBRE'!$A$1:$T$889,10,FALSE)</f>
        <v xml:space="preserve">16-12-2020 hasta el 16-12-2023.
</v>
      </c>
      <c r="K72" s="68" t="str">
        <f>VLOOKUP(A72,'BASE REGISTRO SEPTIEMBRE'!$A$1:$T$889,11,FALSE)</f>
        <v>Presidente: José Pedro Silva Prado
Director Ejecutivo: Edmundo Crespo Pisano
Gerente/Director Administración y Finanzas: Julio Gutiérrez Campos,</v>
      </c>
      <c r="L72" s="68" t="str">
        <f>VLOOKUP(A72,'BASE REGISTRO SEPTIEMBRE'!$A$1:$T$889,12,FALSE)</f>
        <v xml:space="preserve">Paseo Pdte. Errázuriz Echaurren N° 2631, 5° piso, comuna de Providencia, Santiago, Región Metropolitana.
</v>
      </c>
      <c r="M72" s="68" t="str">
        <f>VLOOKUP(A72,'BASE REGISTRO SEPTIEMBRE'!$A$1:$T$889,13,FALSE)</f>
        <v>XIII</v>
      </c>
      <c r="N72" s="68" t="str">
        <f>VLOOKUP(A72,'BASE REGISTRO SEPTIEMBRE'!$A$1:$T$889,14,FALSE)</f>
        <v>Providencia</v>
      </c>
      <c r="O72" s="68" t="str">
        <f>VLOOKUP(A72,'BASE REGISTRO SEPTIEMBRE'!$A$1:$T$889,15,FALSE)</f>
        <v>228737900 - 228737980</v>
      </c>
      <c r="P72" s="68" t="str">
        <f>VLOOKUP(A72,'BASE REGISTRO SEPTIEMBRE'!$A$1:$T$889,16,FALSE)</f>
        <v>http://www.ciudaddelnino.cl</v>
      </c>
      <c r="Q72" s="68">
        <f>VLOOKUP(A72,'BASE REGISTRO SEPTIEMBRE'!$A$1:$T$889,17,FALSE)</f>
        <v>0</v>
      </c>
      <c r="R72" s="68" t="str">
        <f>VLOOKUP(A72,'BASE REGISTRO SEPTIEMBRE'!$A$1:$T$889,18,FALSE)</f>
        <v>93401: Instituciones de Asistencia Social</v>
      </c>
      <c r="S72" s="68" t="str">
        <f>VLOOKUP(A72,'BASE REGISTRO SEPTIEMBRE'!$A$1:$T$889,19,FALSE)</f>
        <v xml:space="preserve">Se acompaña certificado de antecedentes financieros, correspondientes al año 2020 aprobador por el Subdepartamento de Supervisión Financiera Nacional.  </v>
      </c>
      <c r="T72" s="188">
        <f>VLOOKUP(A72,'BASE REGISTRO SEPTIEMBRE'!$A$1:$T$889,20,FALSE)</f>
        <v>37970</v>
      </c>
      <c r="U72" s="175">
        <v>1800</v>
      </c>
      <c r="V72" s="186">
        <v>60574464</v>
      </c>
      <c r="W72" s="186">
        <v>311981751</v>
      </c>
      <c r="X72" s="187">
        <v>44469</v>
      </c>
      <c r="Y72" s="80" t="s">
        <v>6489</v>
      </c>
      <c r="Z72" s="80" t="s">
        <v>6490</v>
      </c>
      <c r="AA72" s="175" t="s">
        <v>6540</v>
      </c>
    </row>
    <row r="73" spans="1:27" ht="15.75" customHeight="1" x14ac:dyDescent="0.2">
      <c r="A73" s="185">
        <v>1800</v>
      </c>
      <c r="B73" s="68" t="str">
        <f>VLOOKUP(A73,'BASE REGISTRO SEPTIEMBRE'!$A$1:$T$889,2,FALSE)</f>
        <v>Fundación Ciudad del Niño</v>
      </c>
      <c r="C73" s="68">
        <f>VLOOKUP(A73,'BASE REGISTRO SEPTIEMBRE'!$A$1:$T$889,3,FALSE)</f>
        <v>700376001</v>
      </c>
      <c r="D73" s="68" t="str">
        <f>VLOOKUP(A73,'BASE REGISTRO SEPTIEMBRE'!$A$1:$T$889,4,FALSE)</f>
        <v>Fundación de Derecho Privado</v>
      </c>
      <c r="E73" s="68" t="str">
        <f>VLOOKUP(A73,'BASE REGISTRO SEPTIEMBRE'!$A$1:$T$889,5,FALSE)</f>
        <v>Otorgada por Decreto Supremo N° 629, de fecha 14 de febrero de 1938, del Ministerio de Justicia.</v>
      </c>
      <c r="F73" s="68" t="str">
        <f>VLOOKUP(A73,'BASE REGISTRO SEPTIEMBRE'!$A$1:$T$889,6,FALSE)</f>
        <v xml:space="preserve">Certificado de Vigencia de persona jurídica sin fines de lucro Folio N° 500395371500, emitido con fecha 24 de junio de 2021, del Servicio de Registro Civil e Identificación. </v>
      </c>
      <c r="G73" s="68" t="str">
        <f>VLOOKUP(A73,'BASE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3" s="68" t="str">
        <f>VLOOKUP(A73,'BASE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3" s="68" t="str">
        <f>VLOOKUP(A73,'BASE REGISTRO SEPTIEMBRE'!$A$1:$T$889,9,FALSE)</f>
        <v>: 3 años.</v>
      </c>
      <c r="J73" s="68" t="str">
        <f>VLOOKUP(A73,'BASE REGISTRO SEPTIEMBRE'!$A$1:$T$889,10,FALSE)</f>
        <v xml:space="preserve">16-12-2020 hasta el 16-12-2023.
</v>
      </c>
      <c r="K73" s="68" t="str">
        <f>VLOOKUP(A73,'BASE REGISTRO SEPTIEMBRE'!$A$1:$T$889,11,FALSE)</f>
        <v>Presidente: José Pedro Silva Prado
Director Ejecutivo: Edmundo Crespo Pisano
Gerente/Director Administración y Finanzas: Julio Gutiérrez Campos,</v>
      </c>
      <c r="L73" s="68" t="str">
        <f>VLOOKUP(A73,'BASE REGISTRO SEPTIEMBRE'!$A$1:$T$889,12,FALSE)</f>
        <v xml:space="preserve">Paseo Pdte. Errázuriz Echaurren N° 2631, 5° piso, comuna de Providencia, Santiago, Región Metropolitana.
</v>
      </c>
      <c r="M73" s="68" t="str">
        <f>VLOOKUP(A73,'BASE REGISTRO SEPTIEMBRE'!$A$1:$T$889,13,FALSE)</f>
        <v>XIII</v>
      </c>
      <c r="N73" s="68" t="str">
        <f>VLOOKUP(A73,'BASE REGISTRO SEPTIEMBRE'!$A$1:$T$889,14,FALSE)</f>
        <v>Providencia</v>
      </c>
      <c r="O73" s="68" t="str">
        <f>VLOOKUP(A73,'BASE REGISTRO SEPTIEMBRE'!$A$1:$T$889,15,FALSE)</f>
        <v>228737900 - 228737980</v>
      </c>
      <c r="P73" s="68" t="str">
        <f>VLOOKUP(A73,'BASE REGISTRO SEPTIEMBRE'!$A$1:$T$889,16,FALSE)</f>
        <v>http://www.ciudaddelnino.cl</v>
      </c>
      <c r="Q73" s="68">
        <f>VLOOKUP(A73,'BASE REGISTRO SEPTIEMBRE'!$A$1:$T$889,17,FALSE)</f>
        <v>0</v>
      </c>
      <c r="R73" s="68" t="str">
        <f>VLOOKUP(A73,'BASE REGISTRO SEPTIEMBRE'!$A$1:$T$889,18,FALSE)</f>
        <v>93401: Instituciones de Asistencia Social</v>
      </c>
      <c r="S73" s="68" t="str">
        <f>VLOOKUP(A73,'BASE REGISTRO SEPTIEMBRE'!$A$1:$T$889,19,FALSE)</f>
        <v xml:space="preserve">Se acompaña certificado de antecedentes financieros, correspondientes al año 2020 aprobador por el Subdepartamento de Supervisión Financiera Nacional.  </v>
      </c>
      <c r="T73" s="188">
        <f>VLOOKUP(A73,'BASE REGISTRO SEPTIEMBRE'!$A$1:$T$889,20,FALSE)</f>
        <v>37970</v>
      </c>
      <c r="U73" s="175">
        <v>1800</v>
      </c>
      <c r="V73" s="186">
        <v>12124098</v>
      </c>
      <c r="W73" s="186">
        <v>84118338</v>
      </c>
      <c r="X73" s="187">
        <v>44469</v>
      </c>
      <c r="Y73" s="80" t="s">
        <v>6489</v>
      </c>
      <c r="Z73" s="80" t="s">
        <v>6490</v>
      </c>
      <c r="AA73" s="175" t="s">
        <v>6541</v>
      </c>
    </row>
    <row r="74" spans="1:27" ht="15.75" customHeight="1" x14ac:dyDescent="0.2">
      <c r="A74" s="185">
        <v>1800</v>
      </c>
      <c r="B74" s="68" t="str">
        <f>VLOOKUP(A74,'BASE REGISTRO SEPTIEMBRE'!$A$1:$T$889,2,FALSE)</f>
        <v>Fundación Ciudad del Niño</v>
      </c>
      <c r="C74" s="68">
        <f>VLOOKUP(A74,'BASE REGISTRO SEPTIEMBRE'!$A$1:$T$889,3,FALSE)</f>
        <v>700376001</v>
      </c>
      <c r="D74" s="68" t="str">
        <f>VLOOKUP(A74,'BASE REGISTRO SEPTIEMBRE'!$A$1:$T$889,4,FALSE)</f>
        <v>Fundación de Derecho Privado</v>
      </c>
      <c r="E74" s="68" t="str">
        <f>VLOOKUP(A74,'BASE REGISTRO SEPTIEMBRE'!$A$1:$T$889,5,FALSE)</f>
        <v>Otorgada por Decreto Supremo N° 629, de fecha 14 de febrero de 1938, del Ministerio de Justicia.</v>
      </c>
      <c r="F74" s="68" t="str">
        <f>VLOOKUP(A74,'BASE REGISTRO SEPTIEMBRE'!$A$1:$T$889,6,FALSE)</f>
        <v xml:space="preserve">Certificado de Vigencia de persona jurídica sin fines de lucro Folio N° 500395371500, emitido con fecha 24 de junio de 2021, del Servicio de Registro Civil e Identificación. </v>
      </c>
      <c r="G74" s="68" t="str">
        <f>VLOOKUP(A74,'BASE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4" s="68" t="str">
        <f>VLOOKUP(A74,'BASE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4" s="68" t="str">
        <f>VLOOKUP(A74,'BASE REGISTRO SEPTIEMBRE'!$A$1:$T$889,9,FALSE)</f>
        <v>: 3 años.</v>
      </c>
      <c r="J74" s="68" t="str">
        <f>VLOOKUP(A74,'BASE REGISTRO SEPTIEMBRE'!$A$1:$T$889,10,FALSE)</f>
        <v xml:space="preserve">16-12-2020 hasta el 16-12-2023.
</v>
      </c>
      <c r="K74" s="68" t="str">
        <f>VLOOKUP(A74,'BASE REGISTRO SEPTIEMBRE'!$A$1:$T$889,11,FALSE)</f>
        <v>Presidente: José Pedro Silva Prado
Director Ejecutivo: Edmundo Crespo Pisano
Gerente/Director Administración y Finanzas: Julio Gutiérrez Campos,</v>
      </c>
      <c r="L74" s="68" t="str">
        <f>VLOOKUP(A74,'BASE REGISTRO SEPTIEMBRE'!$A$1:$T$889,12,FALSE)</f>
        <v xml:space="preserve">Paseo Pdte. Errázuriz Echaurren N° 2631, 5° piso, comuna de Providencia, Santiago, Región Metropolitana.
</v>
      </c>
      <c r="M74" s="68" t="str">
        <f>VLOOKUP(A74,'BASE REGISTRO SEPTIEMBRE'!$A$1:$T$889,13,FALSE)</f>
        <v>XIII</v>
      </c>
      <c r="N74" s="68" t="str">
        <f>VLOOKUP(A74,'BASE REGISTRO SEPTIEMBRE'!$A$1:$T$889,14,FALSE)</f>
        <v>Providencia</v>
      </c>
      <c r="O74" s="68" t="str">
        <f>VLOOKUP(A74,'BASE REGISTRO SEPTIEMBRE'!$A$1:$T$889,15,FALSE)</f>
        <v>228737900 - 228737980</v>
      </c>
      <c r="P74" s="68" t="str">
        <f>VLOOKUP(A74,'BASE REGISTRO SEPTIEMBRE'!$A$1:$T$889,16,FALSE)</f>
        <v>http://www.ciudaddelnino.cl</v>
      </c>
      <c r="Q74" s="68">
        <f>VLOOKUP(A74,'BASE REGISTRO SEPTIEMBRE'!$A$1:$T$889,17,FALSE)</f>
        <v>0</v>
      </c>
      <c r="R74" s="68" t="str">
        <f>VLOOKUP(A74,'BASE REGISTRO SEPTIEMBRE'!$A$1:$T$889,18,FALSE)</f>
        <v>93401: Instituciones de Asistencia Social</v>
      </c>
      <c r="S74" s="68" t="str">
        <f>VLOOKUP(A74,'BASE REGISTRO SEPTIEMBRE'!$A$1:$T$889,19,FALSE)</f>
        <v xml:space="preserve">Se acompaña certificado de antecedentes financieros, correspondientes al año 2020 aprobador por el Subdepartamento de Supervisión Financiera Nacional.  </v>
      </c>
      <c r="T74" s="188">
        <f>VLOOKUP(A74,'BASE REGISTRO SEPTIEMBRE'!$A$1:$T$889,20,FALSE)</f>
        <v>37970</v>
      </c>
      <c r="U74" s="175">
        <v>1800</v>
      </c>
      <c r="V74" s="186">
        <v>13676684</v>
      </c>
      <c r="W74" s="186">
        <v>168672813</v>
      </c>
      <c r="X74" s="187">
        <v>44469</v>
      </c>
      <c r="Y74" s="80" t="s">
        <v>6489</v>
      </c>
      <c r="Z74" s="80" t="s">
        <v>6490</v>
      </c>
      <c r="AA74" s="175" t="s">
        <v>6542</v>
      </c>
    </row>
    <row r="75" spans="1:27" ht="15.75" customHeight="1" x14ac:dyDescent="0.2">
      <c r="A75" s="185">
        <v>1800</v>
      </c>
      <c r="B75" s="68" t="str">
        <f>VLOOKUP(A75,'BASE REGISTRO SEPTIEMBRE'!$A$1:$T$889,2,FALSE)</f>
        <v>Fundación Ciudad del Niño</v>
      </c>
      <c r="C75" s="68">
        <f>VLOOKUP(A75,'BASE REGISTRO SEPTIEMBRE'!$A$1:$T$889,3,FALSE)</f>
        <v>700376001</v>
      </c>
      <c r="D75" s="68" t="str">
        <f>VLOOKUP(A75,'BASE REGISTRO SEPTIEMBRE'!$A$1:$T$889,4,FALSE)</f>
        <v>Fundación de Derecho Privado</v>
      </c>
      <c r="E75" s="68" t="str">
        <f>VLOOKUP(A75,'BASE REGISTRO SEPTIEMBRE'!$A$1:$T$889,5,FALSE)</f>
        <v>Otorgada por Decreto Supremo N° 629, de fecha 14 de febrero de 1938, del Ministerio de Justicia.</v>
      </c>
      <c r="F75" s="68" t="str">
        <f>VLOOKUP(A75,'BASE REGISTRO SEPTIEMBRE'!$A$1:$T$889,6,FALSE)</f>
        <v xml:space="preserve">Certificado de Vigencia de persona jurídica sin fines de lucro Folio N° 500395371500, emitido con fecha 24 de junio de 2021, del Servicio de Registro Civil e Identificación. </v>
      </c>
      <c r="G75" s="68" t="str">
        <f>VLOOKUP(A75,'BASE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5" s="68" t="str">
        <f>VLOOKUP(A75,'BASE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5" s="68" t="str">
        <f>VLOOKUP(A75,'BASE REGISTRO SEPTIEMBRE'!$A$1:$T$889,9,FALSE)</f>
        <v>: 3 años.</v>
      </c>
      <c r="J75" s="68" t="str">
        <f>VLOOKUP(A75,'BASE REGISTRO SEPTIEMBRE'!$A$1:$T$889,10,FALSE)</f>
        <v xml:space="preserve">16-12-2020 hasta el 16-12-2023.
</v>
      </c>
      <c r="K75" s="68" t="str">
        <f>VLOOKUP(A75,'BASE REGISTRO SEPTIEMBRE'!$A$1:$T$889,11,FALSE)</f>
        <v>Presidente: José Pedro Silva Prado
Director Ejecutivo: Edmundo Crespo Pisano
Gerente/Director Administración y Finanzas: Julio Gutiérrez Campos,</v>
      </c>
      <c r="L75" s="68" t="str">
        <f>VLOOKUP(A75,'BASE REGISTRO SEPTIEMBRE'!$A$1:$T$889,12,FALSE)</f>
        <v xml:space="preserve">Paseo Pdte. Errázuriz Echaurren N° 2631, 5° piso, comuna de Providencia, Santiago, Región Metropolitana.
</v>
      </c>
      <c r="M75" s="68" t="str">
        <f>VLOOKUP(A75,'BASE REGISTRO SEPTIEMBRE'!$A$1:$T$889,13,FALSE)</f>
        <v>XIII</v>
      </c>
      <c r="N75" s="68" t="str">
        <f>VLOOKUP(A75,'BASE REGISTRO SEPTIEMBRE'!$A$1:$T$889,14,FALSE)</f>
        <v>Providencia</v>
      </c>
      <c r="O75" s="68" t="str">
        <f>VLOOKUP(A75,'BASE REGISTRO SEPTIEMBRE'!$A$1:$T$889,15,FALSE)</f>
        <v>228737900 - 228737980</v>
      </c>
      <c r="P75" s="68" t="str">
        <f>VLOOKUP(A75,'BASE REGISTRO SEPTIEMBRE'!$A$1:$T$889,16,FALSE)</f>
        <v>http://www.ciudaddelnino.cl</v>
      </c>
      <c r="Q75" s="68">
        <f>VLOOKUP(A75,'BASE REGISTRO SEPTIEMBRE'!$A$1:$T$889,17,FALSE)</f>
        <v>0</v>
      </c>
      <c r="R75" s="68" t="str">
        <f>VLOOKUP(A75,'BASE REGISTRO SEPTIEMBRE'!$A$1:$T$889,18,FALSE)</f>
        <v>93401: Instituciones de Asistencia Social</v>
      </c>
      <c r="S75" s="68" t="str">
        <f>VLOOKUP(A75,'BASE REGISTRO SEPTIEMBRE'!$A$1:$T$889,19,FALSE)</f>
        <v xml:space="preserve">Se acompaña certificado de antecedentes financieros, correspondientes al año 2020 aprobador por el Subdepartamento de Supervisión Financiera Nacional.  </v>
      </c>
      <c r="T75" s="188">
        <f>VLOOKUP(A75,'BASE REGISTRO SEPTIEMBRE'!$A$1:$T$889,20,FALSE)</f>
        <v>37970</v>
      </c>
      <c r="U75" s="175">
        <v>1800</v>
      </c>
      <c r="V75" s="186">
        <v>39922668</v>
      </c>
      <c r="W75" s="186">
        <v>303450072</v>
      </c>
      <c r="X75" s="187">
        <v>44469</v>
      </c>
      <c r="Y75" s="80" t="s">
        <v>6489</v>
      </c>
      <c r="Z75" s="80" t="s">
        <v>6490</v>
      </c>
      <c r="AA75" s="175" t="s">
        <v>6543</v>
      </c>
    </row>
    <row r="76" spans="1:27" ht="15.75" customHeight="1" x14ac:dyDescent="0.2">
      <c r="A76" s="185">
        <v>1800</v>
      </c>
      <c r="B76" s="68" t="str">
        <f>VLOOKUP(A76,'BASE REGISTRO SEPTIEMBRE'!$A$1:$T$889,2,FALSE)</f>
        <v>Fundación Ciudad del Niño</v>
      </c>
      <c r="C76" s="68">
        <f>VLOOKUP(A76,'BASE REGISTRO SEPTIEMBRE'!$A$1:$T$889,3,FALSE)</f>
        <v>700376001</v>
      </c>
      <c r="D76" s="68" t="str">
        <f>VLOOKUP(A76,'BASE REGISTRO SEPTIEMBRE'!$A$1:$T$889,4,FALSE)</f>
        <v>Fundación de Derecho Privado</v>
      </c>
      <c r="E76" s="68" t="str">
        <f>VLOOKUP(A76,'BASE REGISTRO SEPTIEMBRE'!$A$1:$T$889,5,FALSE)</f>
        <v>Otorgada por Decreto Supremo N° 629, de fecha 14 de febrero de 1938, del Ministerio de Justicia.</v>
      </c>
      <c r="F76" s="68" t="str">
        <f>VLOOKUP(A76,'BASE REGISTRO SEPTIEMBRE'!$A$1:$T$889,6,FALSE)</f>
        <v xml:space="preserve">Certificado de Vigencia de persona jurídica sin fines de lucro Folio N° 500395371500, emitido con fecha 24 de junio de 2021, del Servicio de Registro Civil e Identificación. </v>
      </c>
      <c r="G76" s="68" t="str">
        <f>VLOOKUP(A76,'BASE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6" s="68" t="str">
        <f>VLOOKUP(A76,'BASE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6" s="68" t="str">
        <f>VLOOKUP(A76,'BASE REGISTRO SEPTIEMBRE'!$A$1:$T$889,9,FALSE)</f>
        <v>: 3 años.</v>
      </c>
      <c r="J76" s="68" t="str">
        <f>VLOOKUP(A76,'BASE REGISTRO SEPTIEMBRE'!$A$1:$T$889,10,FALSE)</f>
        <v xml:space="preserve">16-12-2020 hasta el 16-12-2023.
</v>
      </c>
      <c r="K76" s="68" t="str">
        <f>VLOOKUP(A76,'BASE REGISTRO SEPTIEMBRE'!$A$1:$T$889,11,FALSE)</f>
        <v>Presidente: José Pedro Silva Prado
Director Ejecutivo: Edmundo Crespo Pisano
Gerente/Director Administración y Finanzas: Julio Gutiérrez Campos,</v>
      </c>
      <c r="L76" s="68" t="str">
        <f>VLOOKUP(A76,'BASE REGISTRO SEPTIEMBRE'!$A$1:$T$889,12,FALSE)</f>
        <v xml:space="preserve">Paseo Pdte. Errázuriz Echaurren N° 2631, 5° piso, comuna de Providencia, Santiago, Región Metropolitana.
</v>
      </c>
      <c r="M76" s="68" t="str">
        <f>VLOOKUP(A76,'BASE REGISTRO SEPTIEMBRE'!$A$1:$T$889,13,FALSE)</f>
        <v>XIII</v>
      </c>
      <c r="N76" s="68" t="str">
        <f>VLOOKUP(A76,'BASE REGISTRO SEPTIEMBRE'!$A$1:$T$889,14,FALSE)</f>
        <v>Providencia</v>
      </c>
      <c r="O76" s="68" t="str">
        <f>VLOOKUP(A76,'BASE REGISTRO SEPTIEMBRE'!$A$1:$T$889,15,FALSE)</f>
        <v>228737900 - 228737980</v>
      </c>
      <c r="P76" s="68" t="str">
        <f>VLOOKUP(A76,'BASE REGISTRO SEPTIEMBRE'!$A$1:$T$889,16,FALSE)</f>
        <v>http://www.ciudaddelnino.cl</v>
      </c>
      <c r="Q76" s="68">
        <f>VLOOKUP(A76,'BASE REGISTRO SEPTIEMBRE'!$A$1:$T$889,17,FALSE)</f>
        <v>0</v>
      </c>
      <c r="R76" s="68" t="str">
        <f>VLOOKUP(A76,'BASE REGISTRO SEPTIEMBRE'!$A$1:$T$889,18,FALSE)</f>
        <v>93401: Instituciones de Asistencia Social</v>
      </c>
      <c r="S76" s="68" t="str">
        <f>VLOOKUP(A76,'BASE REGISTRO SEPTIEMBRE'!$A$1:$T$889,19,FALSE)</f>
        <v xml:space="preserve">Se acompaña certificado de antecedentes financieros, correspondientes al año 2020 aprobador por el Subdepartamento de Supervisión Financiera Nacional.  </v>
      </c>
      <c r="T76" s="188">
        <f>VLOOKUP(A76,'BASE REGISTRO SEPTIEMBRE'!$A$1:$T$889,20,FALSE)</f>
        <v>37970</v>
      </c>
      <c r="U76" s="175">
        <v>1800</v>
      </c>
      <c r="V76" s="186">
        <v>20103909</v>
      </c>
      <c r="W76" s="186">
        <v>20103909</v>
      </c>
      <c r="X76" s="187">
        <v>44469</v>
      </c>
      <c r="Y76" s="80" t="s">
        <v>6489</v>
      </c>
      <c r="Z76" s="80" t="s">
        <v>6490</v>
      </c>
      <c r="AA76" s="175" t="s">
        <v>5595</v>
      </c>
    </row>
    <row r="77" spans="1:27" ht="15.75" customHeight="1" x14ac:dyDescent="0.2">
      <c r="A77" s="185">
        <v>1800</v>
      </c>
      <c r="B77" s="68" t="str">
        <f>VLOOKUP(A77,'BASE REGISTRO SEPTIEMBRE'!$A$1:$T$889,2,FALSE)</f>
        <v>Fundación Ciudad del Niño</v>
      </c>
      <c r="C77" s="68">
        <f>VLOOKUP(A77,'BASE REGISTRO SEPTIEMBRE'!$A$1:$T$889,3,FALSE)</f>
        <v>700376001</v>
      </c>
      <c r="D77" s="68" t="str">
        <f>VLOOKUP(A77,'BASE REGISTRO SEPTIEMBRE'!$A$1:$T$889,4,FALSE)</f>
        <v>Fundación de Derecho Privado</v>
      </c>
      <c r="E77" s="68" t="str">
        <f>VLOOKUP(A77,'BASE REGISTRO SEPTIEMBRE'!$A$1:$T$889,5,FALSE)</f>
        <v>Otorgada por Decreto Supremo N° 629, de fecha 14 de febrero de 1938, del Ministerio de Justicia.</v>
      </c>
      <c r="F77" s="68" t="str">
        <f>VLOOKUP(A77,'BASE REGISTRO SEPTIEMBRE'!$A$1:$T$889,6,FALSE)</f>
        <v xml:space="preserve">Certificado de Vigencia de persona jurídica sin fines de lucro Folio N° 500395371500, emitido con fecha 24 de junio de 2021, del Servicio de Registro Civil e Identificación. </v>
      </c>
      <c r="G77" s="68" t="str">
        <f>VLOOKUP(A77,'BASE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7" s="68" t="str">
        <f>VLOOKUP(A77,'BASE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7" s="68" t="str">
        <f>VLOOKUP(A77,'BASE REGISTRO SEPTIEMBRE'!$A$1:$T$889,9,FALSE)</f>
        <v>: 3 años.</v>
      </c>
      <c r="J77" s="68" t="str">
        <f>VLOOKUP(A77,'BASE REGISTRO SEPTIEMBRE'!$A$1:$T$889,10,FALSE)</f>
        <v xml:space="preserve">16-12-2020 hasta el 16-12-2023.
</v>
      </c>
      <c r="K77" s="68" t="str">
        <f>VLOOKUP(A77,'BASE REGISTRO SEPTIEMBRE'!$A$1:$T$889,11,FALSE)</f>
        <v>Presidente: José Pedro Silva Prado
Director Ejecutivo: Edmundo Crespo Pisano
Gerente/Director Administración y Finanzas: Julio Gutiérrez Campos,</v>
      </c>
      <c r="L77" s="68" t="str">
        <f>VLOOKUP(A77,'BASE REGISTRO SEPTIEMBRE'!$A$1:$T$889,12,FALSE)</f>
        <v xml:space="preserve">Paseo Pdte. Errázuriz Echaurren N° 2631, 5° piso, comuna de Providencia, Santiago, Región Metropolitana.
</v>
      </c>
      <c r="M77" s="68" t="str">
        <f>VLOOKUP(A77,'BASE REGISTRO SEPTIEMBRE'!$A$1:$T$889,13,FALSE)</f>
        <v>XIII</v>
      </c>
      <c r="N77" s="68" t="str">
        <f>VLOOKUP(A77,'BASE REGISTRO SEPTIEMBRE'!$A$1:$T$889,14,FALSE)</f>
        <v>Providencia</v>
      </c>
      <c r="O77" s="68" t="str">
        <f>VLOOKUP(A77,'BASE REGISTRO SEPTIEMBRE'!$A$1:$T$889,15,FALSE)</f>
        <v>228737900 - 228737980</v>
      </c>
      <c r="P77" s="68" t="str">
        <f>VLOOKUP(A77,'BASE REGISTRO SEPTIEMBRE'!$A$1:$T$889,16,FALSE)</f>
        <v>http://www.ciudaddelnino.cl</v>
      </c>
      <c r="Q77" s="68">
        <f>VLOOKUP(A77,'BASE REGISTRO SEPTIEMBRE'!$A$1:$T$889,17,FALSE)</f>
        <v>0</v>
      </c>
      <c r="R77" s="68" t="str">
        <f>VLOOKUP(A77,'BASE REGISTRO SEPTIEMBRE'!$A$1:$T$889,18,FALSE)</f>
        <v>93401: Instituciones de Asistencia Social</v>
      </c>
      <c r="S77" s="68" t="str">
        <f>VLOOKUP(A77,'BASE REGISTRO SEPTIEMBRE'!$A$1:$T$889,19,FALSE)</f>
        <v xml:space="preserve">Se acompaña certificado de antecedentes financieros, correspondientes al año 2020 aprobador por el Subdepartamento de Supervisión Financiera Nacional.  </v>
      </c>
      <c r="T77" s="188">
        <f>VLOOKUP(A77,'BASE REGISTRO SEPTIEMBRE'!$A$1:$T$889,20,FALSE)</f>
        <v>37970</v>
      </c>
      <c r="U77" s="175">
        <v>1800</v>
      </c>
      <c r="V77" s="186">
        <v>88182600</v>
      </c>
      <c r="W77" s="186">
        <v>540639504</v>
      </c>
      <c r="X77" s="187">
        <v>44469</v>
      </c>
      <c r="Y77" s="80" t="s">
        <v>6489</v>
      </c>
      <c r="Z77" s="80" t="s">
        <v>6490</v>
      </c>
      <c r="AA77" s="175" t="s">
        <v>6544</v>
      </c>
    </row>
    <row r="78" spans="1:27" ht="15.75" customHeight="1" x14ac:dyDescent="0.2">
      <c r="A78" s="185">
        <v>1800</v>
      </c>
      <c r="B78" s="68" t="str">
        <f>VLOOKUP(A78,'BASE REGISTRO SEPTIEMBRE'!$A$1:$T$889,2,FALSE)</f>
        <v>Fundación Ciudad del Niño</v>
      </c>
      <c r="C78" s="68">
        <f>VLOOKUP(A78,'BASE REGISTRO SEPTIEMBRE'!$A$1:$T$889,3,FALSE)</f>
        <v>700376001</v>
      </c>
      <c r="D78" s="68" t="str">
        <f>VLOOKUP(A78,'BASE REGISTRO SEPTIEMBRE'!$A$1:$T$889,4,FALSE)</f>
        <v>Fundación de Derecho Privado</v>
      </c>
      <c r="E78" s="68" t="str">
        <f>VLOOKUP(A78,'BASE REGISTRO SEPTIEMBRE'!$A$1:$T$889,5,FALSE)</f>
        <v>Otorgada por Decreto Supremo N° 629, de fecha 14 de febrero de 1938, del Ministerio de Justicia.</v>
      </c>
      <c r="F78" s="68" t="str">
        <f>VLOOKUP(A78,'BASE REGISTRO SEPTIEMBRE'!$A$1:$T$889,6,FALSE)</f>
        <v xml:space="preserve">Certificado de Vigencia de persona jurídica sin fines de lucro Folio N° 500395371500, emitido con fecha 24 de junio de 2021, del Servicio de Registro Civil e Identificación. </v>
      </c>
      <c r="G78" s="68" t="str">
        <f>VLOOKUP(A78,'BASE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8" s="68" t="str">
        <f>VLOOKUP(A78,'BASE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8" s="68" t="str">
        <f>VLOOKUP(A78,'BASE REGISTRO SEPTIEMBRE'!$A$1:$T$889,9,FALSE)</f>
        <v>: 3 años.</v>
      </c>
      <c r="J78" s="68" t="str">
        <f>VLOOKUP(A78,'BASE REGISTRO SEPTIEMBRE'!$A$1:$T$889,10,FALSE)</f>
        <v xml:space="preserve">16-12-2020 hasta el 16-12-2023.
</v>
      </c>
      <c r="K78" s="68" t="str">
        <f>VLOOKUP(A78,'BASE REGISTRO SEPTIEMBRE'!$A$1:$T$889,11,FALSE)</f>
        <v>Presidente: José Pedro Silva Prado
Director Ejecutivo: Edmundo Crespo Pisano
Gerente/Director Administración y Finanzas: Julio Gutiérrez Campos,</v>
      </c>
      <c r="L78" s="68" t="str">
        <f>VLOOKUP(A78,'BASE REGISTRO SEPTIEMBRE'!$A$1:$T$889,12,FALSE)</f>
        <v xml:space="preserve">Paseo Pdte. Errázuriz Echaurren N° 2631, 5° piso, comuna de Providencia, Santiago, Región Metropolitana.
</v>
      </c>
      <c r="M78" s="68" t="str">
        <f>VLOOKUP(A78,'BASE REGISTRO SEPTIEMBRE'!$A$1:$T$889,13,FALSE)</f>
        <v>XIII</v>
      </c>
      <c r="N78" s="68" t="str">
        <f>VLOOKUP(A78,'BASE REGISTRO SEPTIEMBRE'!$A$1:$T$889,14,FALSE)</f>
        <v>Providencia</v>
      </c>
      <c r="O78" s="68" t="str">
        <f>VLOOKUP(A78,'BASE REGISTRO SEPTIEMBRE'!$A$1:$T$889,15,FALSE)</f>
        <v>228737900 - 228737980</v>
      </c>
      <c r="P78" s="68" t="str">
        <f>VLOOKUP(A78,'BASE REGISTRO SEPTIEMBRE'!$A$1:$T$889,16,FALSE)</f>
        <v>http://www.ciudaddelnino.cl</v>
      </c>
      <c r="Q78" s="68">
        <f>VLOOKUP(A78,'BASE REGISTRO SEPTIEMBRE'!$A$1:$T$889,17,FALSE)</f>
        <v>0</v>
      </c>
      <c r="R78" s="68" t="str">
        <f>VLOOKUP(A78,'BASE REGISTRO SEPTIEMBRE'!$A$1:$T$889,18,FALSE)</f>
        <v>93401: Instituciones de Asistencia Social</v>
      </c>
      <c r="S78" s="68" t="str">
        <f>VLOOKUP(A78,'BASE REGISTRO SEPTIEMBRE'!$A$1:$T$889,19,FALSE)</f>
        <v xml:space="preserve">Se acompaña certificado de antecedentes financieros, correspondientes al año 2020 aprobador por el Subdepartamento de Supervisión Financiera Nacional.  </v>
      </c>
      <c r="T78" s="188">
        <f>VLOOKUP(A78,'BASE REGISTRO SEPTIEMBRE'!$A$1:$T$889,20,FALSE)</f>
        <v>37970</v>
      </c>
      <c r="U78" s="175">
        <v>1800</v>
      </c>
      <c r="V78" s="186">
        <v>57343585</v>
      </c>
      <c r="W78" s="186">
        <v>308333581</v>
      </c>
      <c r="X78" s="187">
        <v>44469</v>
      </c>
      <c r="Y78" s="80" t="s">
        <v>6489</v>
      </c>
      <c r="Z78" s="80" t="s">
        <v>6490</v>
      </c>
      <c r="AA78" s="175" t="s">
        <v>181</v>
      </c>
    </row>
    <row r="79" spans="1:27" ht="15.75" customHeight="1" x14ac:dyDescent="0.2">
      <c r="A79" s="185">
        <v>1800</v>
      </c>
      <c r="B79" s="68" t="str">
        <f>VLOOKUP(A79,'BASE REGISTRO SEPTIEMBRE'!$A$1:$T$889,2,FALSE)</f>
        <v>Fundación Ciudad del Niño</v>
      </c>
      <c r="C79" s="68">
        <f>VLOOKUP(A79,'BASE REGISTRO SEPTIEMBRE'!$A$1:$T$889,3,FALSE)</f>
        <v>700376001</v>
      </c>
      <c r="D79" s="68" t="str">
        <f>VLOOKUP(A79,'BASE REGISTRO SEPTIEMBRE'!$A$1:$T$889,4,FALSE)</f>
        <v>Fundación de Derecho Privado</v>
      </c>
      <c r="E79" s="68" t="str">
        <f>VLOOKUP(A79,'BASE REGISTRO SEPTIEMBRE'!$A$1:$T$889,5,FALSE)</f>
        <v>Otorgada por Decreto Supremo N° 629, de fecha 14 de febrero de 1938, del Ministerio de Justicia.</v>
      </c>
      <c r="F79" s="68" t="str">
        <f>VLOOKUP(A79,'BASE REGISTRO SEPTIEMBRE'!$A$1:$T$889,6,FALSE)</f>
        <v xml:space="preserve">Certificado de Vigencia de persona jurídica sin fines de lucro Folio N° 500395371500, emitido con fecha 24 de junio de 2021, del Servicio de Registro Civil e Identificación. </v>
      </c>
      <c r="G79" s="68" t="str">
        <f>VLOOKUP(A79,'BASE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9" s="68" t="str">
        <f>VLOOKUP(A79,'BASE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79" s="68" t="str">
        <f>VLOOKUP(A79,'BASE REGISTRO SEPTIEMBRE'!$A$1:$T$889,9,FALSE)</f>
        <v>: 3 años.</v>
      </c>
      <c r="J79" s="68" t="str">
        <f>VLOOKUP(A79,'BASE REGISTRO SEPTIEMBRE'!$A$1:$T$889,10,FALSE)</f>
        <v xml:space="preserve">16-12-2020 hasta el 16-12-2023.
</v>
      </c>
      <c r="K79" s="68" t="str">
        <f>VLOOKUP(A79,'BASE REGISTRO SEPTIEMBRE'!$A$1:$T$889,11,FALSE)</f>
        <v>Presidente: José Pedro Silva Prado
Director Ejecutivo: Edmundo Crespo Pisano
Gerente/Director Administración y Finanzas: Julio Gutiérrez Campos,</v>
      </c>
      <c r="L79" s="68" t="str">
        <f>VLOOKUP(A79,'BASE REGISTRO SEPTIEMBRE'!$A$1:$T$889,12,FALSE)</f>
        <v xml:space="preserve">Paseo Pdte. Errázuriz Echaurren N° 2631, 5° piso, comuna de Providencia, Santiago, Región Metropolitana.
</v>
      </c>
      <c r="M79" s="68" t="str">
        <f>VLOOKUP(A79,'BASE REGISTRO SEPTIEMBRE'!$A$1:$T$889,13,FALSE)</f>
        <v>XIII</v>
      </c>
      <c r="N79" s="68" t="str">
        <f>VLOOKUP(A79,'BASE REGISTRO SEPTIEMBRE'!$A$1:$T$889,14,FALSE)</f>
        <v>Providencia</v>
      </c>
      <c r="O79" s="68" t="str">
        <f>VLOOKUP(A79,'BASE REGISTRO SEPTIEMBRE'!$A$1:$T$889,15,FALSE)</f>
        <v>228737900 - 228737980</v>
      </c>
      <c r="P79" s="68" t="str">
        <f>VLOOKUP(A79,'BASE REGISTRO SEPTIEMBRE'!$A$1:$T$889,16,FALSE)</f>
        <v>http://www.ciudaddelnino.cl</v>
      </c>
      <c r="Q79" s="68">
        <f>VLOOKUP(A79,'BASE REGISTRO SEPTIEMBRE'!$A$1:$T$889,17,FALSE)</f>
        <v>0</v>
      </c>
      <c r="R79" s="68" t="str">
        <f>VLOOKUP(A79,'BASE REGISTRO SEPTIEMBRE'!$A$1:$T$889,18,FALSE)</f>
        <v>93401: Instituciones de Asistencia Social</v>
      </c>
      <c r="S79" s="68" t="str">
        <f>VLOOKUP(A79,'BASE REGISTRO SEPTIEMBRE'!$A$1:$T$889,19,FALSE)</f>
        <v xml:space="preserve">Se acompaña certificado de antecedentes financieros, correspondientes al año 2020 aprobador por el Subdepartamento de Supervisión Financiera Nacional.  </v>
      </c>
      <c r="T79" s="188">
        <f>VLOOKUP(A79,'BASE REGISTRO SEPTIEMBRE'!$A$1:$T$889,20,FALSE)</f>
        <v>37970</v>
      </c>
      <c r="U79" s="175">
        <v>1800</v>
      </c>
      <c r="V79" s="186">
        <v>31428204</v>
      </c>
      <c r="W79" s="186">
        <v>333231977</v>
      </c>
      <c r="X79" s="187">
        <v>44469</v>
      </c>
      <c r="Y79" s="80" t="s">
        <v>6489</v>
      </c>
      <c r="Z79" s="80" t="s">
        <v>6490</v>
      </c>
      <c r="AA79" s="175" t="s">
        <v>6545</v>
      </c>
    </row>
    <row r="80" spans="1:27" ht="15.75" customHeight="1" x14ac:dyDescent="0.2">
      <c r="A80" s="185">
        <v>1800</v>
      </c>
      <c r="B80" s="68" t="str">
        <f>VLOOKUP(A80,'BASE REGISTRO SEPTIEMBRE'!$A$1:$T$889,2,FALSE)</f>
        <v>Fundación Ciudad del Niño</v>
      </c>
      <c r="C80" s="68">
        <f>VLOOKUP(A80,'BASE REGISTRO SEPTIEMBRE'!$A$1:$T$889,3,FALSE)</f>
        <v>700376001</v>
      </c>
      <c r="D80" s="68" t="str">
        <f>VLOOKUP(A80,'BASE REGISTRO SEPTIEMBRE'!$A$1:$T$889,4,FALSE)</f>
        <v>Fundación de Derecho Privado</v>
      </c>
      <c r="E80" s="68" t="str">
        <f>VLOOKUP(A80,'BASE REGISTRO SEPTIEMBRE'!$A$1:$T$889,5,FALSE)</f>
        <v>Otorgada por Decreto Supremo N° 629, de fecha 14 de febrero de 1938, del Ministerio de Justicia.</v>
      </c>
      <c r="F80" s="68" t="str">
        <f>VLOOKUP(A80,'BASE REGISTRO SEPTIEMBRE'!$A$1:$T$889,6,FALSE)</f>
        <v xml:space="preserve">Certificado de Vigencia de persona jurídica sin fines de lucro Folio N° 500395371500, emitido con fecha 24 de junio de 2021, del Servicio de Registro Civil e Identificación. </v>
      </c>
      <c r="G80" s="68" t="str">
        <f>VLOOKUP(A80,'BASE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80" s="68" t="str">
        <f>VLOOKUP(A80,'BASE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80" s="68" t="str">
        <f>VLOOKUP(A80,'BASE REGISTRO SEPTIEMBRE'!$A$1:$T$889,9,FALSE)</f>
        <v>: 3 años.</v>
      </c>
      <c r="J80" s="68" t="str">
        <f>VLOOKUP(A80,'BASE REGISTRO SEPTIEMBRE'!$A$1:$T$889,10,FALSE)</f>
        <v xml:space="preserve">16-12-2020 hasta el 16-12-2023.
</v>
      </c>
      <c r="K80" s="68" t="str">
        <f>VLOOKUP(A80,'BASE REGISTRO SEPTIEMBRE'!$A$1:$T$889,11,FALSE)</f>
        <v>Presidente: José Pedro Silva Prado
Director Ejecutivo: Edmundo Crespo Pisano
Gerente/Director Administración y Finanzas: Julio Gutiérrez Campos,</v>
      </c>
      <c r="L80" s="68" t="str">
        <f>VLOOKUP(A80,'BASE REGISTRO SEPTIEMBRE'!$A$1:$T$889,12,FALSE)</f>
        <v xml:space="preserve">Paseo Pdte. Errázuriz Echaurren N° 2631, 5° piso, comuna de Providencia, Santiago, Región Metropolitana.
</v>
      </c>
      <c r="M80" s="68" t="str">
        <f>VLOOKUP(A80,'BASE REGISTRO SEPTIEMBRE'!$A$1:$T$889,13,FALSE)</f>
        <v>XIII</v>
      </c>
      <c r="N80" s="68" t="str">
        <f>VLOOKUP(A80,'BASE REGISTRO SEPTIEMBRE'!$A$1:$T$889,14,FALSE)</f>
        <v>Providencia</v>
      </c>
      <c r="O80" s="68" t="str">
        <f>VLOOKUP(A80,'BASE REGISTRO SEPTIEMBRE'!$A$1:$T$889,15,FALSE)</f>
        <v>228737900 - 228737980</v>
      </c>
      <c r="P80" s="68" t="str">
        <f>VLOOKUP(A80,'BASE REGISTRO SEPTIEMBRE'!$A$1:$T$889,16,FALSE)</f>
        <v>http://www.ciudaddelnino.cl</v>
      </c>
      <c r="Q80" s="68">
        <f>VLOOKUP(A80,'BASE REGISTRO SEPTIEMBRE'!$A$1:$T$889,17,FALSE)</f>
        <v>0</v>
      </c>
      <c r="R80" s="68" t="str">
        <f>VLOOKUP(A80,'BASE REGISTRO SEPTIEMBRE'!$A$1:$T$889,18,FALSE)</f>
        <v>93401: Instituciones de Asistencia Social</v>
      </c>
      <c r="S80" s="68" t="str">
        <f>VLOOKUP(A80,'BASE REGISTRO SEPTIEMBRE'!$A$1:$T$889,19,FALSE)</f>
        <v xml:space="preserve">Se acompaña certificado de antecedentes financieros, correspondientes al año 2020 aprobador por el Subdepartamento de Supervisión Financiera Nacional.  </v>
      </c>
      <c r="T80" s="188">
        <f>VLOOKUP(A80,'BASE REGISTRO SEPTIEMBRE'!$A$1:$T$889,20,FALSE)</f>
        <v>37970</v>
      </c>
      <c r="U80" s="175">
        <v>1800</v>
      </c>
      <c r="V80" s="186">
        <v>31906068</v>
      </c>
      <c r="W80" s="186">
        <v>224304468</v>
      </c>
      <c r="X80" s="187">
        <v>44469</v>
      </c>
      <c r="Y80" s="80" t="s">
        <v>6489</v>
      </c>
      <c r="Z80" s="80" t="s">
        <v>6490</v>
      </c>
      <c r="AA80" s="175" t="s">
        <v>6498</v>
      </c>
    </row>
    <row r="81" spans="1:27" ht="15.75" customHeight="1" x14ac:dyDescent="0.2">
      <c r="A81" s="185">
        <v>1800</v>
      </c>
      <c r="B81" s="68" t="str">
        <f>VLOOKUP(A81,'BASE REGISTRO SEPTIEMBRE'!$A$1:$T$889,2,FALSE)</f>
        <v>Fundación Ciudad del Niño</v>
      </c>
      <c r="C81" s="68">
        <f>VLOOKUP(A81,'BASE REGISTRO SEPTIEMBRE'!$A$1:$T$889,3,FALSE)</f>
        <v>700376001</v>
      </c>
      <c r="D81" s="68" t="str">
        <f>VLOOKUP(A81,'BASE REGISTRO SEPTIEMBRE'!$A$1:$T$889,4,FALSE)</f>
        <v>Fundación de Derecho Privado</v>
      </c>
      <c r="E81" s="68" t="str">
        <f>VLOOKUP(A81,'BASE REGISTRO SEPTIEMBRE'!$A$1:$T$889,5,FALSE)</f>
        <v>Otorgada por Decreto Supremo N° 629, de fecha 14 de febrero de 1938, del Ministerio de Justicia.</v>
      </c>
      <c r="F81" s="68" t="str">
        <f>VLOOKUP(A81,'BASE REGISTRO SEPTIEMBRE'!$A$1:$T$889,6,FALSE)</f>
        <v xml:space="preserve">Certificado de Vigencia de persona jurídica sin fines de lucro Folio N° 500395371500, emitido con fecha 24 de junio de 2021, del Servicio de Registro Civil e Identificación. </v>
      </c>
      <c r="G81" s="68" t="str">
        <f>VLOOKUP(A81,'BASE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81" s="68" t="str">
        <f>VLOOKUP(A81,'BASE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81" s="68" t="str">
        <f>VLOOKUP(A81,'BASE REGISTRO SEPTIEMBRE'!$A$1:$T$889,9,FALSE)</f>
        <v>: 3 años.</v>
      </c>
      <c r="J81" s="68" t="str">
        <f>VLOOKUP(A81,'BASE REGISTRO SEPTIEMBRE'!$A$1:$T$889,10,FALSE)</f>
        <v xml:space="preserve">16-12-2020 hasta el 16-12-2023.
</v>
      </c>
      <c r="K81" s="68" t="str">
        <f>VLOOKUP(A81,'BASE REGISTRO SEPTIEMBRE'!$A$1:$T$889,11,FALSE)</f>
        <v>Presidente: José Pedro Silva Prado
Director Ejecutivo: Edmundo Crespo Pisano
Gerente/Director Administración y Finanzas: Julio Gutiérrez Campos,</v>
      </c>
      <c r="L81" s="68" t="str">
        <f>VLOOKUP(A81,'BASE REGISTRO SEPTIEMBRE'!$A$1:$T$889,12,FALSE)</f>
        <v xml:space="preserve">Paseo Pdte. Errázuriz Echaurren N° 2631, 5° piso, comuna de Providencia, Santiago, Región Metropolitana.
</v>
      </c>
      <c r="M81" s="68" t="str">
        <f>VLOOKUP(A81,'BASE REGISTRO SEPTIEMBRE'!$A$1:$T$889,13,FALSE)</f>
        <v>XIII</v>
      </c>
      <c r="N81" s="68" t="str">
        <f>VLOOKUP(A81,'BASE REGISTRO SEPTIEMBRE'!$A$1:$T$889,14,FALSE)</f>
        <v>Providencia</v>
      </c>
      <c r="O81" s="68" t="str">
        <f>VLOOKUP(A81,'BASE REGISTRO SEPTIEMBRE'!$A$1:$T$889,15,FALSE)</f>
        <v>228737900 - 228737980</v>
      </c>
      <c r="P81" s="68" t="str">
        <f>VLOOKUP(A81,'BASE REGISTRO SEPTIEMBRE'!$A$1:$T$889,16,FALSE)</f>
        <v>http://www.ciudaddelnino.cl</v>
      </c>
      <c r="Q81" s="68">
        <f>VLOOKUP(A81,'BASE REGISTRO SEPTIEMBRE'!$A$1:$T$889,17,FALSE)</f>
        <v>0</v>
      </c>
      <c r="R81" s="68" t="str">
        <f>VLOOKUP(A81,'BASE REGISTRO SEPTIEMBRE'!$A$1:$T$889,18,FALSE)</f>
        <v>93401: Instituciones de Asistencia Social</v>
      </c>
      <c r="S81" s="68" t="str">
        <f>VLOOKUP(A81,'BASE REGISTRO SEPTIEMBRE'!$A$1:$T$889,19,FALSE)</f>
        <v xml:space="preserve">Se acompaña certificado de antecedentes financieros, correspondientes al año 2020 aprobador por el Subdepartamento de Supervisión Financiera Nacional.  </v>
      </c>
      <c r="T81" s="188">
        <f>VLOOKUP(A81,'BASE REGISTRO SEPTIEMBRE'!$A$1:$T$889,20,FALSE)</f>
        <v>37970</v>
      </c>
      <c r="U81" s="175">
        <v>1800</v>
      </c>
      <c r="V81" s="186">
        <v>57238524</v>
      </c>
      <c r="W81" s="186">
        <v>402607601</v>
      </c>
      <c r="X81" s="187">
        <v>44469</v>
      </c>
      <c r="Y81" s="80" t="s">
        <v>6489</v>
      </c>
      <c r="Z81" s="80" t="s">
        <v>6490</v>
      </c>
      <c r="AA81" s="175" t="s">
        <v>6546</v>
      </c>
    </row>
    <row r="82" spans="1:27" ht="15.75" customHeight="1" x14ac:dyDescent="0.2">
      <c r="A82" s="185">
        <v>1800</v>
      </c>
      <c r="B82" s="68" t="str">
        <f>VLOOKUP(A82,'BASE REGISTRO SEPTIEMBRE'!$A$1:$T$889,2,FALSE)</f>
        <v>Fundación Ciudad del Niño</v>
      </c>
      <c r="C82" s="68">
        <f>VLOOKUP(A82,'BASE REGISTRO SEPTIEMBRE'!$A$1:$T$889,3,FALSE)</f>
        <v>700376001</v>
      </c>
      <c r="D82" s="68" t="str">
        <f>VLOOKUP(A82,'BASE REGISTRO SEPTIEMBRE'!$A$1:$T$889,4,FALSE)</f>
        <v>Fundación de Derecho Privado</v>
      </c>
      <c r="E82" s="68" t="str">
        <f>VLOOKUP(A82,'BASE REGISTRO SEPTIEMBRE'!$A$1:$T$889,5,FALSE)</f>
        <v>Otorgada por Decreto Supremo N° 629, de fecha 14 de febrero de 1938, del Ministerio de Justicia.</v>
      </c>
      <c r="F82" s="68" t="str">
        <f>VLOOKUP(A82,'BASE REGISTRO SEPTIEMBRE'!$A$1:$T$889,6,FALSE)</f>
        <v xml:space="preserve">Certificado de Vigencia de persona jurídica sin fines de lucro Folio N° 500395371500, emitido con fecha 24 de junio de 2021, del Servicio de Registro Civil e Identificación. </v>
      </c>
      <c r="G82" s="68" t="str">
        <f>VLOOKUP(A82,'BASE REGISTRO SEPTIEMBRE'!$A$1:$T$889,7,FALSE)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82" s="68" t="str">
        <f>VLOOKUP(A82,'BASE REGISTRO SEPTIEMBRE'!$A$1:$T$889,8,FALSE)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I82" s="68" t="str">
        <f>VLOOKUP(A82,'BASE REGISTRO SEPTIEMBRE'!$A$1:$T$889,9,FALSE)</f>
        <v>: 3 años.</v>
      </c>
      <c r="J82" s="68" t="str">
        <f>VLOOKUP(A82,'BASE REGISTRO SEPTIEMBRE'!$A$1:$T$889,10,FALSE)</f>
        <v xml:space="preserve">16-12-2020 hasta el 16-12-2023.
</v>
      </c>
      <c r="K82" s="68" t="str">
        <f>VLOOKUP(A82,'BASE REGISTRO SEPTIEMBRE'!$A$1:$T$889,11,FALSE)</f>
        <v>Presidente: José Pedro Silva Prado
Director Ejecutivo: Edmundo Crespo Pisano
Gerente/Director Administración y Finanzas: Julio Gutiérrez Campos,</v>
      </c>
      <c r="L82" s="68" t="str">
        <f>VLOOKUP(A82,'BASE REGISTRO SEPTIEMBRE'!$A$1:$T$889,12,FALSE)</f>
        <v xml:space="preserve">Paseo Pdte. Errázuriz Echaurren N° 2631, 5° piso, comuna de Providencia, Santiago, Región Metropolitana.
</v>
      </c>
      <c r="M82" s="68" t="str">
        <f>VLOOKUP(A82,'BASE REGISTRO SEPTIEMBRE'!$A$1:$T$889,13,FALSE)</f>
        <v>XIII</v>
      </c>
      <c r="N82" s="68" t="str">
        <f>VLOOKUP(A82,'BASE REGISTRO SEPTIEMBRE'!$A$1:$T$889,14,FALSE)</f>
        <v>Providencia</v>
      </c>
      <c r="O82" s="68" t="str">
        <f>VLOOKUP(A82,'BASE REGISTRO SEPTIEMBRE'!$A$1:$T$889,15,FALSE)</f>
        <v>228737900 - 228737980</v>
      </c>
      <c r="P82" s="68" t="str">
        <f>VLOOKUP(A82,'BASE REGISTRO SEPTIEMBRE'!$A$1:$T$889,16,FALSE)</f>
        <v>http://www.ciudaddelnino.cl</v>
      </c>
      <c r="Q82" s="68">
        <f>VLOOKUP(A82,'BASE REGISTRO SEPTIEMBRE'!$A$1:$T$889,17,FALSE)</f>
        <v>0</v>
      </c>
      <c r="R82" s="68" t="str">
        <f>VLOOKUP(A82,'BASE REGISTRO SEPTIEMBRE'!$A$1:$T$889,18,FALSE)</f>
        <v>93401: Instituciones de Asistencia Social</v>
      </c>
      <c r="S82" s="68" t="str">
        <f>VLOOKUP(A82,'BASE REGISTRO SEPTIEMBRE'!$A$1:$T$889,19,FALSE)</f>
        <v xml:space="preserve">Se acompaña certificado de antecedentes financieros, correspondientes al año 2020 aprobador por el Subdepartamento de Supervisión Financiera Nacional.  </v>
      </c>
      <c r="T82" s="188">
        <f>VLOOKUP(A82,'BASE REGISTRO SEPTIEMBRE'!$A$1:$T$889,20,FALSE)</f>
        <v>37970</v>
      </c>
      <c r="U82" s="175">
        <v>1800</v>
      </c>
      <c r="V82" s="186">
        <v>16875307</v>
      </c>
      <c r="W82" s="186">
        <v>160904710</v>
      </c>
      <c r="X82" s="187">
        <v>44469</v>
      </c>
      <c r="Y82" s="80" t="s">
        <v>6489</v>
      </c>
      <c r="Z82" s="80" t="s">
        <v>6490</v>
      </c>
      <c r="AA82" s="175" t="s">
        <v>6547</v>
      </c>
    </row>
    <row r="83" spans="1:27" ht="15.75" customHeight="1" x14ac:dyDescent="0.2">
      <c r="A83" s="185">
        <v>1950</v>
      </c>
      <c r="B83" s="68" t="str">
        <f>VLOOKUP(A83,'BASE REGISTRO SEPTIEMBRE'!$A$1:$T$889,2,FALSE)</f>
        <v>Corporación Iglesia Alianza Cristiana y Misionera</v>
      </c>
      <c r="C83" s="68">
        <f>VLOOKUP(A83,'BASE REGISTRO SEPTIEMBRE'!$A$1:$T$889,3,FALSE)</f>
        <v>700175006</v>
      </c>
      <c r="D83" s="68" t="str">
        <f>VLOOKUP(A83,'BASE REGISTRO SEPTIEMBRE'!$A$1:$T$889,4,FALSE)</f>
        <v>Corporación de Derecho Privado</v>
      </c>
      <c r="E83" s="68" t="str">
        <f>VLOOKUP(A83,'BASE REGISTRO SEPTIEMBRE'!$A$1:$T$889,5,FALSE)</f>
        <v>Otorgado por Decreto Supremo Nº 2234, del 11 de noviembre de 1920, por el Ministerio de Justicia.</v>
      </c>
      <c r="F83" s="68" t="str">
        <f>VLOOKUP(A83,'BASE REGISTRO SEPTIEMBRE'!$A$1:$T$889,6,FALSE)</f>
        <v xml:space="preserve">Certificado de Vigencia, folio Nº 500341168221, de 18 de agosto de 2020, del Servicio de Registro Civil e Identificación.
</v>
      </c>
      <c r="G83" s="68" t="str">
        <f>VLOOKUP(A83,'BASE REGISTRO SEPTIEMBRE'!$A$1:$T$889,7,FALSE)</f>
        <v>Crear y sostener Iglesias, bibliotecas y centro de reunión, escuelas, hogares de ancianos, infantiles y juveniles y, en general, centros que permitan la difusión del Evangelio, a la vez que hacer obra social en beneficio de la Comunidad.</v>
      </c>
      <c r="H83" s="68" t="str">
        <f>VLOOKUP(A83,'BASE REGISTRO SEPTIEMBRE'!$A$1:$T$889,8,FALSE)</f>
        <v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v>
      </c>
      <c r="I83" s="68" t="str">
        <f>VLOOKUP(A83,'BASE REGISTRO SEPTIEMBRE'!$A$1:$T$889,9,FALSE)</f>
        <v>3 años</v>
      </c>
      <c r="J83" s="68" t="str">
        <f>VLOOKUP(A83,'BASE REGISTRO SEPTIEMBRE'!$A$1:$T$889,10,FALSE)</f>
        <v>14 de marzo de 2020 al 14 de marzo de 2023.</v>
      </c>
      <c r="K83" s="68" t="str">
        <f>VLOOKUP(A83,'BASE REGISTRO SEPTIEMBRE'!$A$1:$T$889,11,FALSE)</f>
        <v xml:space="preserve">Presidente: Pastor Carlos Iván Flores Hernández </v>
      </c>
      <c r="L83" s="68" t="str">
        <f>VLOOKUP(A83,'BASE REGISTRO SEPTIEMBRE'!$A$1:$T$889,12,FALSE)</f>
        <v xml:space="preserve">Dinamarca Nº 711, Temuco, Novena Región. 
Bustamante N° 56, Providencia, RM
</v>
      </c>
      <c r="M83" s="68" t="str">
        <f>VLOOKUP(A83,'BASE REGISTRO SEPTIEMBRE'!$A$1:$T$889,13,FALSE)</f>
        <v>XIII</v>
      </c>
      <c r="N83" s="68" t="str">
        <f>VLOOKUP(A83,'BASE REGISTRO SEPTIEMBRE'!$A$1:$T$889,14,FALSE)</f>
        <v>Temuco</v>
      </c>
      <c r="O83" s="68" t="str">
        <f>VLOOKUP(A83,'BASE REGISTRO SEPTIEMBRE'!$A$1:$T$889,15,FALSE)</f>
        <v xml:space="preserve">(45) 465726
+56977590129
</v>
      </c>
      <c r="P83" s="68" t="str">
        <f>VLOOKUP(A83,'BASE REGISTRO SEPTIEMBRE'!$A$1:$T$889,16,FALSE)</f>
        <v>secretaria@acym.cl</v>
      </c>
      <c r="Q83" s="68">
        <f>VLOOKUP(A83,'BASE REGISTRO SEPTIEMBRE'!$A$1:$T$889,17,FALSE)</f>
        <v>0</v>
      </c>
      <c r="R83" s="68" t="str">
        <f>VLOOKUP(A83,'BASE REGISTRO SEPTIEMBRE'!$A$1:$T$889,18,FALSE)</f>
        <v>93401: Instituciones de Asistencia Social.</v>
      </c>
      <c r="S83" s="68" t="str">
        <f>VLOOKUP(A83,'BASE REGISTRO SEPTIEMBRE'!$A$1:$T$889,19,FALSE)</f>
        <v>Se acompañan antecedentes Financieros correspondientes al año 2019, aprobados por el Subdepartamento de  Supervisión Financiera Nacional.</v>
      </c>
      <c r="T83" s="188">
        <f>VLOOKUP(A83,'BASE REGISTRO SEPTIEMBRE'!$A$1:$T$889,20,FALSE)</f>
        <v>37970</v>
      </c>
      <c r="U83" s="175">
        <v>1950</v>
      </c>
      <c r="V83" s="186">
        <v>94180508</v>
      </c>
      <c r="W83" s="186">
        <v>344117751</v>
      </c>
      <c r="X83" s="187">
        <v>44469</v>
      </c>
      <c r="Y83" s="80" t="s">
        <v>6489</v>
      </c>
      <c r="Z83" s="80" t="s">
        <v>6490</v>
      </c>
      <c r="AA83" s="175" t="s">
        <v>6548</v>
      </c>
    </row>
    <row r="84" spans="1:27" ht="15.75" customHeight="1" x14ac:dyDescent="0.2">
      <c r="A84" s="185">
        <v>2150</v>
      </c>
      <c r="B84" s="68" t="str">
        <f>VLOOKUP(A84,'BASE REGISTRO SEPTIEMBRE'!$A$1:$T$889,2,FALSE)</f>
        <v>Fundación COANIL</v>
      </c>
      <c r="C84" s="68">
        <f>VLOOKUP(A84,'BASE REGISTRO SEPTIEMBRE'!$A$1:$T$889,3,FALSE)</f>
        <v>702670004</v>
      </c>
      <c r="D84" s="68" t="str">
        <f>VLOOKUP(A84,'BASE REGISTRO SEPTIEMBRE'!$A$1:$T$889,4,FALSE)</f>
        <v>Fundación de Derecho Privado.</v>
      </c>
      <c r="E84" s="68" t="str">
        <f>VLOOKUP(A84,'BASE REGISTRO SEPTIEMBRE'!$A$1:$T$889,5,FALSE)</f>
        <v xml:space="preserve">Decreto Supremo Nº 213, de 17 de febrero de 1975, del Ministerio de Justicia. </v>
      </c>
      <c r="F84" s="68" t="str">
        <f>VLOOKUP(A84,'BASE REGISTRO SEPTIEMBRE'!$A$1:$T$889,6,FALSE)</f>
        <v>Certificado de Vigencia de persona jurídica sin fines de lucro Folio Nº 500395386540, de 24 de junio de 2021, emitido por el Servicio de Registro Civil e Identificación.</v>
      </c>
      <c r="G84" s="68" t="str">
        <f>VLOOKUP(A84,'BASE REGISTRO SEPTIEMBRE'!$A$1:$T$889,7,FALSE)</f>
        <v xml:space="preserve">Propender al desarrollo integral de los niños intelectualmente limitados hasta su incorporación a la vida del trabajo.
</v>
      </c>
      <c r="H84" s="68" t="str">
        <f>VLOOKUP(A84,'BASE REGISTRO SEPTIEMBRE'!$A$1:$T$889,8,FALSE)</f>
        <v>Presidente: 
Presidente: 
Felipe Arteaga Manieu, 
Vicepresidente: 
Edgar Witt Gebert
Secretario: 
Luis Lizama Portal
Tesorero: 
Rodrigo Pablo Roa
Directores:
Álvaro Agustín Morales Adaro
Carolina Beatriz Muñoz Guzmán
Sergio Espejo Yaksic</v>
      </c>
      <c r="I84" s="68" t="str">
        <f>VLOOKUP(A84,'BASE REGISTRO SEPTIEMBRE'!$A$1:$T$889,9,FALSE)</f>
        <v>Duran dos años en sus funciones. Renovación parcial anual de tres directores</v>
      </c>
      <c r="J84" s="68" t="str">
        <f>VLOOKUP(A84,'BASE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4" s="68" t="str">
        <f>VLOOKUP(A84,'BASE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4" s="68" t="str">
        <f>VLOOKUP(A84,'BASE REGISTRO SEPTIEMBRE'!$A$1:$T$889,12,FALSE)</f>
        <v xml:space="preserve">Julio Prado N° 1761, comuna de Ñuñoa, Región Metropolitana
</v>
      </c>
      <c r="M84" s="68" t="str">
        <f>VLOOKUP(A84,'BASE REGISTRO SEPTIEMBRE'!$A$1:$T$889,13,FALSE)</f>
        <v>XIII</v>
      </c>
      <c r="N84" s="68" t="str">
        <f>VLOOKUP(A84,'BASE REGISTRO SEPTIEMBRE'!$A$1:$T$889,14,FALSE)</f>
        <v>Ñuñoa</v>
      </c>
      <c r="O84" s="68" t="str">
        <f>VLOOKUP(A84,'BASE REGISTRO SEPTIEMBRE'!$A$1:$T$889,15,FALSE)</f>
        <v xml:space="preserve">4768500
</v>
      </c>
      <c r="P84" s="68" t="str">
        <f>VLOOKUP(A84,'BASE REGISTRO SEPTIEMBRE'!$A$1:$T$889,16,FALSE)</f>
        <v xml:space="preserve">gerenciageneral@coanil.cl
</v>
      </c>
      <c r="Q84" s="68">
        <f>VLOOKUP(A84,'BASE REGISTRO SEPTIEMBRE'!$A$1:$T$889,17,FALSE)</f>
        <v>0</v>
      </c>
      <c r="R84" s="68">
        <f>VLOOKUP(A84,'BASE REGISTRO SEPTIEMBRE'!$A$1:$T$889,18,FALSE)</f>
        <v>93401</v>
      </c>
      <c r="S84" s="68" t="str">
        <f>VLOOKUP(A84,'BASE REGISTRO SEPTIEMBRE'!$A$1:$T$889,19,FALSE)</f>
        <v>Se acompaña Certificado de Antecedentes Financieros de la Institución correspondiente al año 2020, aprobados USUFI</v>
      </c>
      <c r="T84" s="188">
        <f>VLOOKUP(A84,'BASE REGISTRO SEPTIEMBRE'!$A$1:$T$889,20,FALSE)</f>
        <v>37970</v>
      </c>
      <c r="U84" s="175">
        <v>2150</v>
      </c>
      <c r="V84" s="186">
        <v>44639798</v>
      </c>
      <c r="W84" s="186">
        <v>321731246</v>
      </c>
      <c r="X84" s="187">
        <v>44469</v>
      </c>
      <c r="Y84" s="80" t="s">
        <v>6489</v>
      </c>
      <c r="Z84" s="80" t="s">
        <v>6490</v>
      </c>
      <c r="AA84" s="175" t="s">
        <v>211</v>
      </c>
    </row>
    <row r="85" spans="1:27" ht="15.75" customHeight="1" x14ac:dyDescent="0.2">
      <c r="A85" s="185">
        <v>2150</v>
      </c>
      <c r="B85" s="68" t="str">
        <f>VLOOKUP(A85,'BASE REGISTRO SEPTIEMBRE'!$A$1:$T$889,2,FALSE)</f>
        <v>Fundación COANIL</v>
      </c>
      <c r="C85" s="68">
        <f>VLOOKUP(A85,'BASE REGISTRO SEPTIEMBRE'!$A$1:$T$889,3,FALSE)</f>
        <v>702670004</v>
      </c>
      <c r="D85" s="68" t="str">
        <f>VLOOKUP(A85,'BASE REGISTRO SEPTIEMBRE'!$A$1:$T$889,4,FALSE)</f>
        <v>Fundación de Derecho Privado.</v>
      </c>
      <c r="E85" s="68" t="str">
        <f>VLOOKUP(A85,'BASE REGISTRO SEPTIEMBRE'!$A$1:$T$889,5,FALSE)</f>
        <v xml:space="preserve">Decreto Supremo Nº 213, de 17 de febrero de 1975, del Ministerio de Justicia. </v>
      </c>
      <c r="F85" s="68" t="str">
        <f>VLOOKUP(A85,'BASE REGISTRO SEPTIEMBRE'!$A$1:$T$889,6,FALSE)</f>
        <v>Certificado de Vigencia de persona jurídica sin fines de lucro Folio Nº 500395386540, de 24 de junio de 2021, emitido por el Servicio de Registro Civil e Identificación.</v>
      </c>
      <c r="G85" s="68" t="str">
        <f>VLOOKUP(A85,'BASE REGISTRO SEPTIEMBRE'!$A$1:$T$889,7,FALSE)</f>
        <v xml:space="preserve">Propender al desarrollo integral de los niños intelectualmente limitados hasta su incorporación a la vida del trabajo.
</v>
      </c>
      <c r="H85" s="68" t="str">
        <f>VLOOKUP(A85,'BASE REGISTRO SEPTIEMBRE'!$A$1:$T$889,8,FALSE)</f>
        <v>Presidente: 
Presidente: 
Felipe Arteaga Manieu, 
Vicepresidente: 
Edgar Witt Gebert
Secretario: 
Luis Lizama Portal
Tesorero: 
Rodrigo Pablo Roa
Directores:
Álvaro Agustín Morales Adaro
Carolina Beatriz Muñoz Guzmán
Sergio Espejo Yaksic</v>
      </c>
      <c r="I85" s="68" t="str">
        <f>VLOOKUP(A85,'BASE REGISTRO SEPTIEMBRE'!$A$1:$T$889,9,FALSE)</f>
        <v>Duran dos años en sus funciones. Renovación parcial anual de tres directores</v>
      </c>
      <c r="J85" s="68" t="str">
        <f>VLOOKUP(A85,'BASE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5" s="68" t="str">
        <f>VLOOKUP(A85,'BASE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5" s="68" t="str">
        <f>VLOOKUP(A85,'BASE REGISTRO SEPTIEMBRE'!$A$1:$T$889,12,FALSE)</f>
        <v xml:space="preserve">Julio Prado N° 1761, comuna de Ñuñoa, Región Metropolitana
</v>
      </c>
      <c r="M85" s="68" t="str">
        <f>VLOOKUP(A85,'BASE REGISTRO SEPTIEMBRE'!$A$1:$T$889,13,FALSE)</f>
        <v>XIII</v>
      </c>
      <c r="N85" s="68" t="str">
        <f>VLOOKUP(A85,'BASE REGISTRO SEPTIEMBRE'!$A$1:$T$889,14,FALSE)</f>
        <v>Ñuñoa</v>
      </c>
      <c r="O85" s="68" t="str">
        <f>VLOOKUP(A85,'BASE REGISTRO SEPTIEMBRE'!$A$1:$T$889,15,FALSE)</f>
        <v xml:space="preserve">4768500
</v>
      </c>
      <c r="P85" s="68" t="str">
        <f>VLOOKUP(A85,'BASE REGISTRO SEPTIEMBRE'!$A$1:$T$889,16,FALSE)</f>
        <v xml:space="preserve">gerenciageneral@coanil.cl
</v>
      </c>
      <c r="Q85" s="68">
        <f>VLOOKUP(A85,'BASE REGISTRO SEPTIEMBRE'!$A$1:$T$889,17,FALSE)</f>
        <v>0</v>
      </c>
      <c r="R85" s="68">
        <f>VLOOKUP(A85,'BASE REGISTRO SEPTIEMBRE'!$A$1:$T$889,18,FALSE)</f>
        <v>93401</v>
      </c>
      <c r="S85" s="68" t="str">
        <f>VLOOKUP(A85,'BASE REGISTRO SEPTIEMBRE'!$A$1:$T$889,19,FALSE)</f>
        <v>Se acompaña Certificado de Antecedentes Financieros de la Institución correspondiente al año 2020, aprobados USUFI</v>
      </c>
      <c r="T85" s="188">
        <f>VLOOKUP(A85,'BASE REGISTRO SEPTIEMBRE'!$A$1:$T$889,20,FALSE)</f>
        <v>37970</v>
      </c>
      <c r="U85" s="175">
        <v>2150</v>
      </c>
      <c r="V85" s="186">
        <v>8891212</v>
      </c>
      <c r="W85" s="186">
        <v>77397278</v>
      </c>
      <c r="X85" s="187">
        <v>44469</v>
      </c>
      <c r="Y85" s="80" t="s">
        <v>6489</v>
      </c>
      <c r="Z85" s="80" t="s">
        <v>6490</v>
      </c>
      <c r="AA85" s="175" t="s">
        <v>6492</v>
      </c>
    </row>
    <row r="86" spans="1:27" ht="15.75" customHeight="1" x14ac:dyDescent="0.2">
      <c r="A86" s="185">
        <v>2150</v>
      </c>
      <c r="B86" s="68" t="str">
        <f>VLOOKUP(A86,'BASE REGISTRO SEPTIEMBRE'!$A$1:$T$889,2,FALSE)</f>
        <v>Fundación COANIL</v>
      </c>
      <c r="C86" s="68">
        <f>VLOOKUP(A86,'BASE REGISTRO SEPTIEMBRE'!$A$1:$T$889,3,FALSE)</f>
        <v>702670004</v>
      </c>
      <c r="D86" s="68" t="str">
        <f>VLOOKUP(A86,'BASE REGISTRO SEPTIEMBRE'!$A$1:$T$889,4,FALSE)</f>
        <v>Fundación de Derecho Privado.</v>
      </c>
      <c r="E86" s="68" t="str">
        <f>VLOOKUP(A86,'BASE REGISTRO SEPTIEMBRE'!$A$1:$T$889,5,FALSE)</f>
        <v xml:space="preserve">Decreto Supremo Nº 213, de 17 de febrero de 1975, del Ministerio de Justicia. </v>
      </c>
      <c r="F86" s="68" t="str">
        <f>VLOOKUP(A86,'BASE REGISTRO SEPTIEMBRE'!$A$1:$T$889,6,FALSE)</f>
        <v>Certificado de Vigencia de persona jurídica sin fines de lucro Folio Nº 500395386540, de 24 de junio de 2021, emitido por el Servicio de Registro Civil e Identificación.</v>
      </c>
      <c r="G86" s="68" t="str">
        <f>VLOOKUP(A86,'BASE REGISTRO SEPTIEMBRE'!$A$1:$T$889,7,FALSE)</f>
        <v xml:space="preserve">Propender al desarrollo integral de los niños intelectualmente limitados hasta su incorporación a la vida del trabajo.
</v>
      </c>
      <c r="H86" s="68" t="str">
        <f>VLOOKUP(A86,'BASE REGISTRO SEPTIEMBRE'!$A$1:$T$889,8,FALSE)</f>
        <v>Presidente: 
Presidente: 
Felipe Arteaga Manieu, 
Vicepresidente: 
Edgar Witt Gebert
Secretario: 
Luis Lizama Portal
Tesorero: 
Rodrigo Pablo Roa
Directores:
Álvaro Agustín Morales Adaro
Carolina Beatriz Muñoz Guzmán
Sergio Espejo Yaksic</v>
      </c>
      <c r="I86" s="68" t="str">
        <f>VLOOKUP(A86,'BASE REGISTRO SEPTIEMBRE'!$A$1:$T$889,9,FALSE)</f>
        <v>Duran dos años en sus funciones. Renovación parcial anual de tres directores</v>
      </c>
      <c r="J86" s="68" t="str">
        <f>VLOOKUP(A86,'BASE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6" s="68" t="str">
        <f>VLOOKUP(A86,'BASE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6" s="68" t="str">
        <f>VLOOKUP(A86,'BASE REGISTRO SEPTIEMBRE'!$A$1:$T$889,12,FALSE)</f>
        <v xml:space="preserve">Julio Prado N° 1761, comuna de Ñuñoa, Región Metropolitana
</v>
      </c>
      <c r="M86" s="68" t="str">
        <f>VLOOKUP(A86,'BASE REGISTRO SEPTIEMBRE'!$A$1:$T$889,13,FALSE)</f>
        <v>XIII</v>
      </c>
      <c r="N86" s="68" t="str">
        <f>VLOOKUP(A86,'BASE REGISTRO SEPTIEMBRE'!$A$1:$T$889,14,FALSE)</f>
        <v>Ñuñoa</v>
      </c>
      <c r="O86" s="68" t="str">
        <f>VLOOKUP(A86,'BASE REGISTRO SEPTIEMBRE'!$A$1:$T$889,15,FALSE)</f>
        <v xml:space="preserve">4768500
</v>
      </c>
      <c r="P86" s="68" t="str">
        <f>VLOOKUP(A86,'BASE REGISTRO SEPTIEMBRE'!$A$1:$T$889,16,FALSE)</f>
        <v xml:space="preserve">gerenciageneral@coanil.cl
</v>
      </c>
      <c r="Q86" s="68">
        <f>VLOOKUP(A86,'BASE REGISTRO SEPTIEMBRE'!$A$1:$T$889,17,FALSE)</f>
        <v>0</v>
      </c>
      <c r="R86" s="68">
        <f>VLOOKUP(A86,'BASE REGISTRO SEPTIEMBRE'!$A$1:$T$889,18,FALSE)</f>
        <v>93401</v>
      </c>
      <c r="S86" s="68" t="str">
        <f>VLOOKUP(A86,'BASE REGISTRO SEPTIEMBRE'!$A$1:$T$889,19,FALSE)</f>
        <v>Se acompaña Certificado de Antecedentes Financieros de la Institución correspondiente al año 2020, aprobados USUFI</v>
      </c>
      <c r="T86" s="188">
        <f>VLOOKUP(A86,'BASE REGISTRO SEPTIEMBRE'!$A$1:$T$889,20,FALSE)</f>
        <v>37970</v>
      </c>
      <c r="U86" s="175">
        <v>2150</v>
      </c>
      <c r="V86" s="186">
        <v>35861819</v>
      </c>
      <c r="W86" s="186">
        <v>306269318</v>
      </c>
      <c r="X86" s="187">
        <v>44469</v>
      </c>
      <c r="Y86" s="80" t="s">
        <v>6489</v>
      </c>
      <c r="Z86" s="80" t="s">
        <v>6490</v>
      </c>
      <c r="AA86" s="175" t="s">
        <v>6519</v>
      </c>
    </row>
    <row r="87" spans="1:27" ht="15.75" customHeight="1" x14ac:dyDescent="0.2">
      <c r="A87" s="185">
        <v>2150</v>
      </c>
      <c r="B87" s="68" t="str">
        <f>VLOOKUP(A87,'BASE REGISTRO SEPTIEMBRE'!$A$1:$T$889,2,FALSE)</f>
        <v>Fundación COANIL</v>
      </c>
      <c r="C87" s="68">
        <f>VLOOKUP(A87,'BASE REGISTRO SEPTIEMBRE'!$A$1:$T$889,3,FALSE)</f>
        <v>702670004</v>
      </c>
      <c r="D87" s="68" t="str">
        <f>VLOOKUP(A87,'BASE REGISTRO SEPTIEMBRE'!$A$1:$T$889,4,FALSE)</f>
        <v>Fundación de Derecho Privado.</v>
      </c>
      <c r="E87" s="68" t="str">
        <f>VLOOKUP(A87,'BASE REGISTRO SEPTIEMBRE'!$A$1:$T$889,5,FALSE)</f>
        <v xml:space="preserve">Decreto Supremo Nº 213, de 17 de febrero de 1975, del Ministerio de Justicia. </v>
      </c>
      <c r="F87" s="68" t="str">
        <f>VLOOKUP(A87,'BASE REGISTRO SEPTIEMBRE'!$A$1:$T$889,6,FALSE)</f>
        <v>Certificado de Vigencia de persona jurídica sin fines de lucro Folio Nº 500395386540, de 24 de junio de 2021, emitido por el Servicio de Registro Civil e Identificación.</v>
      </c>
      <c r="G87" s="68" t="str">
        <f>VLOOKUP(A87,'BASE REGISTRO SEPTIEMBRE'!$A$1:$T$889,7,FALSE)</f>
        <v xml:space="preserve">Propender al desarrollo integral de los niños intelectualmente limitados hasta su incorporación a la vida del trabajo.
</v>
      </c>
      <c r="H87" s="68" t="str">
        <f>VLOOKUP(A87,'BASE REGISTRO SEPTIEMBRE'!$A$1:$T$889,8,FALSE)</f>
        <v>Presidente: 
Presidente: 
Felipe Arteaga Manieu, 
Vicepresidente: 
Edgar Witt Gebert
Secretario: 
Luis Lizama Portal
Tesorero: 
Rodrigo Pablo Roa
Directores:
Álvaro Agustín Morales Adaro
Carolina Beatriz Muñoz Guzmán
Sergio Espejo Yaksic</v>
      </c>
      <c r="I87" s="68" t="str">
        <f>VLOOKUP(A87,'BASE REGISTRO SEPTIEMBRE'!$A$1:$T$889,9,FALSE)</f>
        <v>Duran dos años en sus funciones. Renovación parcial anual de tres directores</v>
      </c>
      <c r="J87" s="68" t="str">
        <f>VLOOKUP(A87,'BASE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7" s="68" t="str">
        <f>VLOOKUP(A87,'BASE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7" s="68" t="str">
        <f>VLOOKUP(A87,'BASE REGISTRO SEPTIEMBRE'!$A$1:$T$889,12,FALSE)</f>
        <v xml:space="preserve">Julio Prado N° 1761, comuna de Ñuñoa, Región Metropolitana
</v>
      </c>
      <c r="M87" s="68" t="str">
        <f>VLOOKUP(A87,'BASE REGISTRO SEPTIEMBRE'!$A$1:$T$889,13,FALSE)</f>
        <v>XIII</v>
      </c>
      <c r="N87" s="68" t="str">
        <f>VLOOKUP(A87,'BASE REGISTRO SEPTIEMBRE'!$A$1:$T$889,14,FALSE)</f>
        <v>Ñuñoa</v>
      </c>
      <c r="O87" s="68" t="str">
        <f>VLOOKUP(A87,'BASE REGISTRO SEPTIEMBRE'!$A$1:$T$889,15,FALSE)</f>
        <v xml:space="preserve">4768500
</v>
      </c>
      <c r="P87" s="68" t="str">
        <f>VLOOKUP(A87,'BASE REGISTRO SEPTIEMBRE'!$A$1:$T$889,16,FALSE)</f>
        <v xml:space="preserve">gerenciageneral@coanil.cl
</v>
      </c>
      <c r="Q87" s="68">
        <f>VLOOKUP(A87,'BASE REGISTRO SEPTIEMBRE'!$A$1:$T$889,17,FALSE)</f>
        <v>0</v>
      </c>
      <c r="R87" s="68">
        <f>VLOOKUP(A87,'BASE REGISTRO SEPTIEMBRE'!$A$1:$T$889,18,FALSE)</f>
        <v>93401</v>
      </c>
      <c r="S87" s="68" t="str">
        <f>VLOOKUP(A87,'BASE REGISTRO SEPTIEMBRE'!$A$1:$T$889,19,FALSE)</f>
        <v>Se acompaña Certificado de Antecedentes Financieros de la Institución correspondiente al año 2020, aprobados USUFI</v>
      </c>
      <c r="T87" s="188">
        <f>VLOOKUP(A87,'BASE REGISTRO SEPTIEMBRE'!$A$1:$T$889,20,FALSE)</f>
        <v>37970</v>
      </c>
      <c r="U87" s="175">
        <v>2150</v>
      </c>
      <c r="V87" s="186">
        <v>15998289</v>
      </c>
      <c r="W87" s="186">
        <v>128441018</v>
      </c>
      <c r="X87" s="187">
        <v>44469</v>
      </c>
      <c r="Y87" s="80" t="s">
        <v>6489</v>
      </c>
      <c r="Z87" s="80" t="s">
        <v>6490</v>
      </c>
      <c r="AA87" s="175" t="s">
        <v>6549</v>
      </c>
    </row>
    <row r="88" spans="1:27" ht="15.75" customHeight="1" x14ac:dyDescent="0.2">
      <c r="A88" s="185">
        <v>2150</v>
      </c>
      <c r="B88" s="68" t="str">
        <f>VLOOKUP(A88,'BASE REGISTRO SEPTIEMBRE'!$A$1:$T$889,2,FALSE)</f>
        <v>Fundación COANIL</v>
      </c>
      <c r="C88" s="68">
        <f>VLOOKUP(A88,'BASE REGISTRO SEPTIEMBRE'!$A$1:$T$889,3,FALSE)</f>
        <v>702670004</v>
      </c>
      <c r="D88" s="68" t="str">
        <f>VLOOKUP(A88,'BASE REGISTRO SEPTIEMBRE'!$A$1:$T$889,4,FALSE)</f>
        <v>Fundación de Derecho Privado.</v>
      </c>
      <c r="E88" s="68" t="str">
        <f>VLOOKUP(A88,'BASE REGISTRO SEPTIEMBRE'!$A$1:$T$889,5,FALSE)</f>
        <v xml:space="preserve">Decreto Supremo Nº 213, de 17 de febrero de 1975, del Ministerio de Justicia. </v>
      </c>
      <c r="F88" s="68" t="str">
        <f>VLOOKUP(A88,'BASE REGISTRO SEPTIEMBRE'!$A$1:$T$889,6,FALSE)</f>
        <v>Certificado de Vigencia de persona jurídica sin fines de lucro Folio Nº 500395386540, de 24 de junio de 2021, emitido por el Servicio de Registro Civil e Identificación.</v>
      </c>
      <c r="G88" s="68" t="str">
        <f>VLOOKUP(A88,'BASE REGISTRO SEPTIEMBRE'!$A$1:$T$889,7,FALSE)</f>
        <v xml:space="preserve">Propender al desarrollo integral de los niños intelectualmente limitados hasta su incorporación a la vida del trabajo.
</v>
      </c>
      <c r="H88" s="68" t="str">
        <f>VLOOKUP(A88,'BASE REGISTRO SEPTIEMBRE'!$A$1:$T$889,8,FALSE)</f>
        <v>Presidente: 
Presidente: 
Felipe Arteaga Manieu, 
Vicepresidente: 
Edgar Witt Gebert
Secretario: 
Luis Lizama Portal
Tesorero: 
Rodrigo Pablo Roa
Directores:
Álvaro Agustín Morales Adaro
Carolina Beatriz Muñoz Guzmán
Sergio Espejo Yaksic</v>
      </c>
      <c r="I88" s="68" t="str">
        <f>VLOOKUP(A88,'BASE REGISTRO SEPTIEMBRE'!$A$1:$T$889,9,FALSE)</f>
        <v>Duran dos años en sus funciones. Renovación parcial anual de tres directores</v>
      </c>
      <c r="J88" s="68" t="str">
        <f>VLOOKUP(A88,'BASE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8" s="68" t="str">
        <f>VLOOKUP(A88,'BASE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8" s="68" t="str">
        <f>VLOOKUP(A88,'BASE REGISTRO SEPTIEMBRE'!$A$1:$T$889,12,FALSE)</f>
        <v xml:space="preserve">Julio Prado N° 1761, comuna de Ñuñoa, Región Metropolitana
</v>
      </c>
      <c r="M88" s="68" t="str">
        <f>VLOOKUP(A88,'BASE REGISTRO SEPTIEMBRE'!$A$1:$T$889,13,FALSE)</f>
        <v>XIII</v>
      </c>
      <c r="N88" s="68" t="str">
        <f>VLOOKUP(A88,'BASE REGISTRO SEPTIEMBRE'!$A$1:$T$889,14,FALSE)</f>
        <v>Ñuñoa</v>
      </c>
      <c r="O88" s="68" t="str">
        <f>VLOOKUP(A88,'BASE REGISTRO SEPTIEMBRE'!$A$1:$T$889,15,FALSE)</f>
        <v xml:space="preserve">4768500
</v>
      </c>
      <c r="P88" s="68" t="str">
        <f>VLOOKUP(A88,'BASE REGISTRO SEPTIEMBRE'!$A$1:$T$889,16,FALSE)</f>
        <v xml:space="preserve">gerenciageneral@coanil.cl
</v>
      </c>
      <c r="Q88" s="68">
        <f>VLOOKUP(A88,'BASE REGISTRO SEPTIEMBRE'!$A$1:$T$889,17,FALSE)</f>
        <v>0</v>
      </c>
      <c r="R88" s="68">
        <f>VLOOKUP(A88,'BASE REGISTRO SEPTIEMBRE'!$A$1:$T$889,18,FALSE)</f>
        <v>93401</v>
      </c>
      <c r="S88" s="68" t="str">
        <f>VLOOKUP(A88,'BASE REGISTRO SEPTIEMBRE'!$A$1:$T$889,19,FALSE)</f>
        <v>Se acompaña Certificado de Antecedentes Financieros de la Institución correspondiente al año 2020, aprobados USUFI</v>
      </c>
      <c r="T88" s="188">
        <f>VLOOKUP(A88,'BASE REGISTRO SEPTIEMBRE'!$A$1:$T$889,20,FALSE)</f>
        <v>37970</v>
      </c>
      <c r="U88" s="175">
        <v>2150</v>
      </c>
      <c r="V88" s="186">
        <v>15450833</v>
      </c>
      <c r="W88" s="186">
        <v>155319517</v>
      </c>
      <c r="X88" s="187">
        <v>44469</v>
      </c>
      <c r="Y88" s="80" t="s">
        <v>6489</v>
      </c>
      <c r="Z88" s="80" t="s">
        <v>6490</v>
      </c>
      <c r="AA88" s="175" t="s">
        <v>6550</v>
      </c>
    </row>
    <row r="89" spans="1:27" ht="15.75" customHeight="1" x14ac:dyDescent="0.2">
      <c r="A89" s="185">
        <v>2150</v>
      </c>
      <c r="B89" s="68" t="str">
        <f>VLOOKUP(A89,'BASE REGISTRO SEPTIEMBRE'!$A$1:$T$889,2,FALSE)</f>
        <v>Fundación COANIL</v>
      </c>
      <c r="C89" s="68">
        <f>VLOOKUP(A89,'BASE REGISTRO SEPTIEMBRE'!$A$1:$T$889,3,FALSE)</f>
        <v>702670004</v>
      </c>
      <c r="D89" s="68" t="str">
        <f>VLOOKUP(A89,'BASE REGISTRO SEPTIEMBRE'!$A$1:$T$889,4,FALSE)</f>
        <v>Fundación de Derecho Privado.</v>
      </c>
      <c r="E89" s="68" t="str">
        <f>VLOOKUP(A89,'BASE REGISTRO SEPTIEMBRE'!$A$1:$T$889,5,FALSE)</f>
        <v xml:space="preserve">Decreto Supremo Nº 213, de 17 de febrero de 1975, del Ministerio de Justicia. </v>
      </c>
      <c r="F89" s="68" t="str">
        <f>VLOOKUP(A89,'BASE REGISTRO SEPTIEMBRE'!$A$1:$T$889,6,FALSE)</f>
        <v>Certificado de Vigencia de persona jurídica sin fines de lucro Folio Nº 500395386540, de 24 de junio de 2021, emitido por el Servicio de Registro Civil e Identificación.</v>
      </c>
      <c r="G89" s="68" t="str">
        <f>VLOOKUP(A89,'BASE REGISTRO SEPTIEMBRE'!$A$1:$T$889,7,FALSE)</f>
        <v xml:space="preserve">Propender al desarrollo integral de los niños intelectualmente limitados hasta su incorporación a la vida del trabajo.
</v>
      </c>
      <c r="H89" s="68" t="str">
        <f>VLOOKUP(A89,'BASE REGISTRO SEPTIEMBRE'!$A$1:$T$889,8,FALSE)</f>
        <v>Presidente: 
Presidente: 
Felipe Arteaga Manieu, 
Vicepresidente: 
Edgar Witt Gebert
Secretario: 
Luis Lizama Portal
Tesorero: 
Rodrigo Pablo Roa
Directores:
Álvaro Agustín Morales Adaro
Carolina Beatriz Muñoz Guzmán
Sergio Espejo Yaksic</v>
      </c>
      <c r="I89" s="68" t="str">
        <f>VLOOKUP(A89,'BASE REGISTRO SEPTIEMBRE'!$A$1:$T$889,9,FALSE)</f>
        <v>Duran dos años en sus funciones. Renovación parcial anual de tres directores</v>
      </c>
      <c r="J89" s="68" t="str">
        <f>VLOOKUP(A89,'BASE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9" s="68" t="str">
        <f>VLOOKUP(A89,'BASE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89" s="68" t="str">
        <f>VLOOKUP(A89,'BASE REGISTRO SEPTIEMBRE'!$A$1:$T$889,12,FALSE)</f>
        <v xml:space="preserve">Julio Prado N° 1761, comuna de Ñuñoa, Región Metropolitana
</v>
      </c>
      <c r="M89" s="68" t="str">
        <f>VLOOKUP(A89,'BASE REGISTRO SEPTIEMBRE'!$A$1:$T$889,13,FALSE)</f>
        <v>XIII</v>
      </c>
      <c r="N89" s="68" t="str">
        <f>VLOOKUP(A89,'BASE REGISTRO SEPTIEMBRE'!$A$1:$T$889,14,FALSE)</f>
        <v>Ñuñoa</v>
      </c>
      <c r="O89" s="68" t="str">
        <f>VLOOKUP(A89,'BASE REGISTRO SEPTIEMBRE'!$A$1:$T$889,15,FALSE)</f>
        <v xml:space="preserve">4768500
</v>
      </c>
      <c r="P89" s="68" t="str">
        <f>VLOOKUP(A89,'BASE REGISTRO SEPTIEMBRE'!$A$1:$T$889,16,FALSE)</f>
        <v xml:space="preserve">gerenciageneral@coanil.cl
</v>
      </c>
      <c r="Q89" s="68">
        <f>VLOOKUP(A89,'BASE REGISTRO SEPTIEMBRE'!$A$1:$T$889,17,FALSE)</f>
        <v>0</v>
      </c>
      <c r="R89" s="68">
        <f>VLOOKUP(A89,'BASE REGISTRO SEPTIEMBRE'!$A$1:$T$889,18,FALSE)</f>
        <v>93401</v>
      </c>
      <c r="S89" s="68" t="str">
        <f>VLOOKUP(A89,'BASE REGISTRO SEPTIEMBRE'!$A$1:$T$889,19,FALSE)</f>
        <v>Se acompaña Certificado de Antecedentes Financieros de la Institución correspondiente al año 2020, aprobados USUFI</v>
      </c>
      <c r="T89" s="188">
        <f>VLOOKUP(A89,'BASE REGISTRO SEPTIEMBRE'!$A$1:$T$889,20,FALSE)</f>
        <v>37970</v>
      </c>
      <c r="U89" s="175">
        <v>2150</v>
      </c>
      <c r="V89" s="186">
        <v>7904368</v>
      </c>
      <c r="W89" s="186">
        <v>55414255</v>
      </c>
      <c r="X89" s="187">
        <v>44469</v>
      </c>
      <c r="Y89" s="80" t="s">
        <v>6489</v>
      </c>
      <c r="Z89" s="80" t="s">
        <v>6490</v>
      </c>
      <c r="AA89" s="175" t="s">
        <v>6551</v>
      </c>
    </row>
    <row r="90" spans="1:27" ht="15.75" customHeight="1" x14ac:dyDescent="0.2">
      <c r="A90" s="185">
        <v>2150</v>
      </c>
      <c r="B90" s="68" t="str">
        <f>VLOOKUP(A90,'BASE REGISTRO SEPTIEMBRE'!$A$1:$T$889,2,FALSE)</f>
        <v>Fundación COANIL</v>
      </c>
      <c r="C90" s="68">
        <f>VLOOKUP(A90,'BASE REGISTRO SEPTIEMBRE'!$A$1:$T$889,3,FALSE)</f>
        <v>702670004</v>
      </c>
      <c r="D90" s="68" t="str">
        <f>VLOOKUP(A90,'BASE REGISTRO SEPTIEMBRE'!$A$1:$T$889,4,FALSE)</f>
        <v>Fundación de Derecho Privado.</v>
      </c>
      <c r="E90" s="68" t="str">
        <f>VLOOKUP(A90,'BASE REGISTRO SEPTIEMBRE'!$A$1:$T$889,5,FALSE)</f>
        <v xml:space="preserve">Decreto Supremo Nº 213, de 17 de febrero de 1975, del Ministerio de Justicia. </v>
      </c>
      <c r="F90" s="68" t="str">
        <f>VLOOKUP(A90,'BASE REGISTRO SEPTIEMBRE'!$A$1:$T$889,6,FALSE)</f>
        <v>Certificado de Vigencia de persona jurídica sin fines de lucro Folio Nº 500395386540, de 24 de junio de 2021, emitido por el Servicio de Registro Civil e Identificación.</v>
      </c>
      <c r="G90" s="68" t="str">
        <f>VLOOKUP(A90,'BASE REGISTRO SEPTIEMBRE'!$A$1:$T$889,7,FALSE)</f>
        <v xml:space="preserve">Propender al desarrollo integral de los niños intelectualmente limitados hasta su incorporación a la vida del trabajo.
</v>
      </c>
      <c r="H90" s="68" t="str">
        <f>VLOOKUP(A90,'BASE REGISTRO SEPTIEMBRE'!$A$1:$T$889,8,FALSE)</f>
        <v>Presidente: 
Presidente: 
Felipe Arteaga Manieu, 
Vicepresidente: 
Edgar Witt Gebert
Secretario: 
Luis Lizama Portal
Tesorero: 
Rodrigo Pablo Roa
Directores:
Álvaro Agustín Morales Adaro
Carolina Beatriz Muñoz Guzmán
Sergio Espejo Yaksic</v>
      </c>
      <c r="I90" s="68" t="str">
        <f>VLOOKUP(A90,'BASE REGISTRO SEPTIEMBRE'!$A$1:$T$889,9,FALSE)</f>
        <v>Duran dos años en sus funciones. Renovación parcial anual de tres directores</v>
      </c>
      <c r="J90" s="68" t="str">
        <f>VLOOKUP(A90,'BASE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0" s="68" t="str">
        <f>VLOOKUP(A90,'BASE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0" s="68" t="str">
        <f>VLOOKUP(A90,'BASE REGISTRO SEPTIEMBRE'!$A$1:$T$889,12,FALSE)</f>
        <v xml:space="preserve">Julio Prado N° 1761, comuna de Ñuñoa, Región Metropolitana
</v>
      </c>
      <c r="M90" s="68" t="str">
        <f>VLOOKUP(A90,'BASE REGISTRO SEPTIEMBRE'!$A$1:$T$889,13,FALSE)</f>
        <v>XIII</v>
      </c>
      <c r="N90" s="68" t="str">
        <f>VLOOKUP(A90,'BASE REGISTRO SEPTIEMBRE'!$A$1:$T$889,14,FALSE)</f>
        <v>Ñuñoa</v>
      </c>
      <c r="O90" s="68" t="str">
        <f>VLOOKUP(A90,'BASE REGISTRO SEPTIEMBRE'!$A$1:$T$889,15,FALSE)</f>
        <v xml:space="preserve">4768500
</v>
      </c>
      <c r="P90" s="68" t="str">
        <f>VLOOKUP(A90,'BASE REGISTRO SEPTIEMBRE'!$A$1:$T$889,16,FALSE)</f>
        <v xml:space="preserve">gerenciageneral@coanil.cl
</v>
      </c>
      <c r="Q90" s="68">
        <f>VLOOKUP(A90,'BASE REGISTRO SEPTIEMBRE'!$A$1:$T$889,17,FALSE)</f>
        <v>0</v>
      </c>
      <c r="R90" s="68">
        <f>VLOOKUP(A90,'BASE REGISTRO SEPTIEMBRE'!$A$1:$T$889,18,FALSE)</f>
        <v>93401</v>
      </c>
      <c r="S90" s="68" t="str">
        <f>VLOOKUP(A90,'BASE REGISTRO SEPTIEMBRE'!$A$1:$T$889,19,FALSE)</f>
        <v>Se acompaña Certificado de Antecedentes Financieros de la Institución correspondiente al año 2020, aprobados USUFI</v>
      </c>
      <c r="T90" s="188">
        <f>VLOOKUP(A90,'BASE REGISTRO SEPTIEMBRE'!$A$1:$T$889,20,FALSE)</f>
        <v>37970</v>
      </c>
      <c r="U90" s="175">
        <v>2150</v>
      </c>
      <c r="V90" s="186">
        <v>0</v>
      </c>
      <c r="W90" s="186">
        <v>28048937</v>
      </c>
      <c r="X90" s="187">
        <v>44469</v>
      </c>
      <c r="Y90" s="80" t="s">
        <v>6489</v>
      </c>
      <c r="Z90" s="80" t="s">
        <v>6490</v>
      </c>
      <c r="AA90" s="175" t="s">
        <v>6552</v>
      </c>
    </row>
    <row r="91" spans="1:27" ht="15.75" customHeight="1" x14ac:dyDescent="0.2">
      <c r="A91" s="185">
        <v>2150</v>
      </c>
      <c r="B91" s="68" t="str">
        <f>VLOOKUP(A91,'BASE REGISTRO SEPTIEMBRE'!$A$1:$T$889,2,FALSE)</f>
        <v>Fundación COANIL</v>
      </c>
      <c r="C91" s="68">
        <f>VLOOKUP(A91,'BASE REGISTRO SEPTIEMBRE'!$A$1:$T$889,3,FALSE)</f>
        <v>702670004</v>
      </c>
      <c r="D91" s="68" t="str">
        <f>VLOOKUP(A91,'BASE REGISTRO SEPTIEMBRE'!$A$1:$T$889,4,FALSE)</f>
        <v>Fundación de Derecho Privado.</v>
      </c>
      <c r="E91" s="68" t="str">
        <f>VLOOKUP(A91,'BASE REGISTRO SEPTIEMBRE'!$A$1:$T$889,5,FALSE)</f>
        <v xml:space="preserve">Decreto Supremo Nº 213, de 17 de febrero de 1975, del Ministerio de Justicia. </v>
      </c>
      <c r="F91" s="68" t="str">
        <f>VLOOKUP(A91,'BASE REGISTRO SEPTIEMBRE'!$A$1:$T$889,6,FALSE)</f>
        <v>Certificado de Vigencia de persona jurídica sin fines de lucro Folio Nº 500395386540, de 24 de junio de 2021, emitido por el Servicio de Registro Civil e Identificación.</v>
      </c>
      <c r="G91" s="68" t="str">
        <f>VLOOKUP(A91,'BASE REGISTRO SEPTIEMBRE'!$A$1:$T$889,7,FALSE)</f>
        <v xml:space="preserve">Propender al desarrollo integral de los niños intelectualmente limitados hasta su incorporación a la vida del trabajo.
</v>
      </c>
      <c r="H91" s="68" t="str">
        <f>VLOOKUP(A91,'BASE REGISTRO SEPTIEMBRE'!$A$1:$T$889,8,FALSE)</f>
        <v>Presidente: 
Presidente: 
Felipe Arteaga Manieu, 
Vicepresidente: 
Edgar Witt Gebert
Secretario: 
Luis Lizama Portal
Tesorero: 
Rodrigo Pablo Roa
Directores:
Álvaro Agustín Morales Adaro
Carolina Beatriz Muñoz Guzmán
Sergio Espejo Yaksic</v>
      </c>
      <c r="I91" s="68" t="str">
        <f>VLOOKUP(A91,'BASE REGISTRO SEPTIEMBRE'!$A$1:$T$889,9,FALSE)</f>
        <v>Duran dos años en sus funciones. Renovación parcial anual de tres directores</v>
      </c>
      <c r="J91" s="68" t="str">
        <f>VLOOKUP(A91,'BASE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1" s="68" t="str">
        <f>VLOOKUP(A91,'BASE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1" s="68" t="str">
        <f>VLOOKUP(A91,'BASE REGISTRO SEPTIEMBRE'!$A$1:$T$889,12,FALSE)</f>
        <v xml:space="preserve">Julio Prado N° 1761, comuna de Ñuñoa, Región Metropolitana
</v>
      </c>
      <c r="M91" s="68" t="str">
        <f>VLOOKUP(A91,'BASE REGISTRO SEPTIEMBRE'!$A$1:$T$889,13,FALSE)</f>
        <v>XIII</v>
      </c>
      <c r="N91" s="68" t="str">
        <f>VLOOKUP(A91,'BASE REGISTRO SEPTIEMBRE'!$A$1:$T$889,14,FALSE)</f>
        <v>Ñuñoa</v>
      </c>
      <c r="O91" s="68" t="str">
        <f>VLOOKUP(A91,'BASE REGISTRO SEPTIEMBRE'!$A$1:$T$889,15,FALSE)</f>
        <v xml:space="preserve">4768500
</v>
      </c>
      <c r="P91" s="68" t="str">
        <f>VLOOKUP(A91,'BASE REGISTRO SEPTIEMBRE'!$A$1:$T$889,16,FALSE)</f>
        <v xml:space="preserve">gerenciageneral@coanil.cl
</v>
      </c>
      <c r="Q91" s="68">
        <f>VLOOKUP(A91,'BASE REGISTRO SEPTIEMBRE'!$A$1:$T$889,17,FALSE)</f>
        <v>0</v>
      </c>
      <c r="R91" s="68">
        <f>VLOOKUP(A91,'BASE REGISTRO SEPTIEMBRE'!$A$1:$T$889,18,FALSE)</f>
        <v>93401</v>
      </c>
      <c r="S91" s="68" t="str">
        <f>VLOOKUP(A91,'BASE REGISTRO SEPTIEMBRE'!$A$1:$T$889,19,FALSE)</f>
        <v>Se acompaña Certificado de Antecedentes Financieros de la Institución correspondiente al año 2020, aprobados USUFI</v>
      </c>
      <c r="T91" s="188">
        <f>VLOOKUP(A91,'BASE REGISTRO SEPTIEMBRE'!$A$1:$T$889,20,FALSE)</f>
        <v>37970</v>
      </c>
      <c r="U91" s="175">
        <v>2150</v>
      </c>
      <c r="V91" s="186">
        <v>7001165</v>
      </c>
      <c r="W91" s="186">
        <v>56152012</v>
      </c>
      <c r="X91" s="187">
        <v>44469</v>
      </c>
      <c r="Y91" s="80" t="s">
        <v>6489</v>
      </c>
      <c r="Z91" s="80" t="s">
        <v>6490</v>
      </c>
      <c r="AA91" s="175" t="s">
        <v>6525</v>
      </c>
    </row>
    <row r="92" spans="1:27" ht="15.75" customHeight="1" x14ac:dyDescent="0.2">
      <c r="A92" s="185">
        <v>2150</v>
      </c>
      <c r="B92" s="68" t="str">
        <f>VLOOKUP(A92,'BASE REGISTRO SEPTIEMBRE'!$A$1:$T$889,2,FALSE)</f>
        <v>Fundación COANIL</v>
      </c>
      <c r="C92" s="68">
        <f>VLOOKUP(A92,'BASE REGISTRO SEPTIEMBRE'!$A$1:$T$889,3,FALSE)</f>
        <v>702670004</v>
      </c>
      <c r="D92" s="68" t="str">
        <f>VLOOKUP(A92,'BASE REGISTRO SEPTIEMBRE'!$A$1:$T$889,4,FALSE)</f>
        <v>Fundación de Derecho Privado.</v>
      </c>
      <c r="E92" s="68" t="str">
        <f>VLOOKUP(A92,'BASE REGISTRO SEPTIEMBRE'!$A$1:$T$889,5,FALSE)</f>
        <v xml:space="preserve">Decreto Supremo Nº 213, de 17 de febrero de 1975, del Ministerio de Justicia. </v>
      </c>
      <c r="F92" s="68" t="str">
        <f>VLOOKUP(A92,'BASE REGISTRO SEPTIEMBRE'!$A$1:$T$889,6,FALSE)</f>
        <v>Certificado de Vigencia de persona jurídica sin fines de lucro Folio Nº 500395386540, de 24 de junio de 2021, emitido por el Servicio de Registro Civil e Identificación.</v>
      </c>
      <c r="G92" s="68" t="str">
        <f>VLOOKUP(A92,'BASE REGISTRO SEPTIEMBRE'!$A$1:$T$889,7,FALSE)</f>
        <v xml:space="preserve">Propender al desarrollo integral de los niños intelectualmente limitados hasta su incorporación a la vida del trabajo.
</v>
      </c>
      <c r="H92" s="68" t="str">
        <f>VLOOKUP(A92,'BASE REGISTRO SEPTIEMBRE'!$A$1:$T$889,8,FALSE)</f>
        <v>Presidente: 
Presidente: 
Felipe Arteaga Manieu, 
Vicepresidente: 
Edgar Witt Gebert
Secretario: 
Luis Lizama Portal
Tesorero: 
Rodrigo Pablo Roa
Directores:
Álvaro Agustín Morales Adaro
Carolina Beatriz Muñoz Guzmán
Sergio Espejo Yaksic</v>
      </c>
      <c r="I92" s="68" t="str">
        <f>VLOOKUP(A92,'BASE REGISTRO SEPTIEMBRE'!$A$1:$T$889,9,FALSE)</f>
        <v>Duran dos años en sus funciones. Renovación parcial anual de tres directores</v>
      </c>
      <c r="J92" s="68" t="str">
        <f>VLOOKUP(A92,'BASE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2" s="68" t="str">
        <f>VLOOKUP(A92,'BASE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2" s="68" t="str">
        <f>VLOOKUP(A92,'BASE REGISTRO SEPTIEMBRE'!$A$1:$T$889,12,FALSE)</f>
        <v xml:space="preserve">Julio Prado N° 1761, comuna de Ñuñoa, Región Metropolitana
</v>
      </c>
      <c r="M92" s="68" t="str">
        <f>VLOOKUP(A92,'BASE REGISTRO SEPTIEMBRE'!$A$1:$T$889,13,FALSE)</f>
        <v>XIII</v>
      </c>
      <c r="N92" s="68" t="str">
        <f>VLOOKUP(A92,'BASE REGISTRO SEPTIEMBRE'!$A$1:$T$889,14,FALSE)</f>
        <v>Ñuñoa</v>
      </c>
      <c r="O92" s="68" t="str">
        <f>VLOOKUP(A92,'BASE REGISTRO SEPTIEMBRE'!$A$1:$T$889,15,FALSE)</f>
        <v xml:space="preserve">4768500
</v>
      </c>
      <c r="P92" s="68" t="str">
        <f>VLOOKUP(A92,'BASE REGISTRO SEPTIEMBRE'!$A$1:$T$889,16,FALSE)</f>
        <v xml:space="preserve">gerenciageneral@coanil.cl
</v>
      </c>
      <c r="Q92" s="68">
        <f>VLOOKUP(A92,'BASE REGISTRO SEPTIEMBRE'!$A$1:$T$889,17,FALSE)</f>
        <v>0</v>
      </c>
      <c r="R92" s="68">
        <f>VLOOKUP(A92,'BASE REGISTRO SEPTIEMBRE'!$A$1:$T$889,18,FALSE)</f>
        <v>93401</v>
      </c>
      <c r="S92" s="68" t="str">
        <f>VLOOKUP(A92,'BASE REGISTRO SEPTIEMBRE'!$A$1:$T$889,19,FALSE)</f>
        <v>Se acompaña Certificado de Antecedentes Financieros de la Institución correspondiente al año 2020, aprobados USUFI</v>
      </c>
      <c r="T92" s="188">
        <f>VLOOKUP(A92,'BASE REGISTRO SEPTIEMBRE'!$A$1:$T$889,20,FALSE)</f>
        <v>37970</v>
      </c>
      <c r="U92" s="175">
        <v>2150</v>
      </c>
      <c r="V92" s="186">
        <v>24867184</v>
      </c>
      <c r="W92" s="186">
        <v>268996182</v>
      </c>
      <c r="X92" s="187">
        <v>44469</v>
      </c>
      <c r="Y92" s="80" t="s">
        <v>6489</v>
      </c>
      <c r="Z92" s="80" t="s">
        <v>6490</v>
      </c>
      <c r="AA92" s="175" t="s">
        <v>6491</v>
      </c>
    </row>
    <row r="93" spans="1:27" ht="15.75" customHeight="1" x14ac:dyDescent="0.2">
      <c r="A93" s="185">
        <v>2150</v>
      </c>
      <c r="B93" s="68" t="str">
        <f>VLOOKUP(A93,'BASE REGISTRO SEPTIEMBRE'!$A$1:$T$889,2,FALSE)</f>
        <v>Fundación COANIL</v>
      </c>
      <c r="C93" s="68">
        <f>VLOOKUP(A93,'BASE REGISTRO SEPTIEMBRE'!$A$1:$T$889,3,FALSE)</f>
        <v>702670004</v>
      </c>
      <c r="D93" s="68" t="str">
        <f>VLOOKUP(A93,'BASE REGISTRO SEPTIEMBRE'!$A$1:$T$889,4,FALSE)</f>
        <v>Fundación de Derecho Privado.</v>
      </c>
      <c r="E93" s="68" t="str">
        <f>VLOOKUP(A93,'BASE REGISTRO SEPTIEMBRE'!$A$1:$T$889,5,FALSE)</f>
        <v xml:space="preserve">Decreto Supremo Nº 213, de 17 de febrero de 1975, del Ministerio de Justicia. </v>
      </c>
      <c r="F93" s="68" t="str">
        <f>VLOOKUP(A93,'BASE REGISTRO SEPTIEMBRE'!$A$1:$T$889,6,FALSE)</f>
        <v>Certificado de Vigencia de persona jurídica sin fines de lucro Folio Nº 500395386540, de 24 de junio de 2021, emitido por el Servicio de Registro Civil e Identificación.</v>
      </c>
      <c r="G93" s="68" t="str">
        <f>VLOOKUP(A93,'BASE REGISTRO SEPTIEMBRE'!$A$1:$T$889,7,FALSE)</f>
        <v xml:space="preserve">Propender al desarrollo integral de los niños intelectualmente limitados hasta su incorporación a la vida del trabajo.
</v>
      </c>
      <c r="H93" s="68" t="str">
        <f>VLOOKUP(A93,'BASE REGISTRO SEPTIEMBRE'!$A$1:$T$889,8,FALSE)</f>
        <v>Presidente: 
Presidente: 
Felipe Arteaga Manieu, 
Vicepresidente: 
Edgar Witt Gebert
Secretario: 
Luis Lizama Portal
Tesorero: 
Rodrigo Pablo Roa
Directores:
Álvaro Agustín Morales Adaro
Carolina Beatriz Muñoz Guzmán
Sergio Espejo Yaksic</v>
      </c>
      <c r="I93" s="68" t="str">
        <f>VLOOKUP(A93,'BASE REGISTRO SEPTIEMBRE'!$A$1:$T$889,9,FALSE)</f>
        <v>Duran dos años en sus funciones. Renovación parcial anual de tres directores</v>
      </c>
      <c r="J93" s="68" t="str">
        <f>VLOOKUP(A93,'BASE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3" s="68" t="str">
        <f>VLOOKUP(A93,'BASE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3" s="68" t="str">
        <f>VLOOKUP(A93,'BASE REGISTRO SEPTIEMBRE'!$A$1:$T$889,12,FALSE)</f>
        <v xml:space="preserve">Julio Prado N° 1761, comuna de Ñuñoa, Región Metropolitana
</v>
      </c>
      <c r="M93" s="68" t="str">
        <f>VLOOKUP(A93,'BASE REGISTRO SEPTIEMBRE'!$A$1:$T$889,13,FALSE)</f>
        <v>XIII</v>
      </c>
      <c r="N93" s="68" t="str">
        <f>VLOOKUP(A93,'BASE REGISTRO SEPTIEMBRE'!$A$1:$T$889,14,FALSE)</f>
        <v>Ñuñoa</v>
      </c>
      <c r="O93" s="68" t="str">
        <f>VLOOKUP(A93,'BASE REGISTRO SEPTIEMBRE'!$A$1:$T$889,15,FALSE)</f>
        <v xml:space="preserve">4768500
</v>
      </c>
      <c r="P93" s="68" t="str">
        <f>VLOOKUP(A93,'BASE REGISTRO SEPTIEMBRE'!$A$1:$T$889,16,FALSE)</f>
        <v xml:space="preserve">gerenciageneral@coanil.cl
</v>
      </c>
      <c r="Q93" s="68">
        <f>VLOOKUP(A93,'BASE REGISTRO SEPTIEMBRE'!$A$1:$T$889,17,FALSE)</f>
        <v>0</v>
      </c>
      <c r="R93" s="68">
        <f>VLOOKUP(A93,'BASE REGISTRO SEPTIEMBRE'!$A$1:$T$889,18,FALSE)</f>
        <v>93401</v>
      </c>
      <c r="S93" s="68" t="str">
        <f>VLOOKUP(A93,'BASE REGISTRO SEPTIEMBRE'!$A$1:$T$889,19,FALSE)</f>
        <v>Se acompaña Certificado de Antecedentes Financieros de la Institución correspondiente al año 2020, aprobados USUFI</v>
      </c>
      <c r="T93" s="188">
        <f>VLOOKUP(A93,'BASE REGISTRO SEPTIEMBRE'!$A$1:$T$889,20,FALSE)</f>
        <v>37970</v>
      </c>
      <c r="U93" s="175">
        <v>2150</v>
      </c>
      <c r="V93" s="186">
        <v>0</v>
      </c>
      <c r="W93" s="186">
        <v>11051075</v>
      </c>
      <c r="X93" s="187">
        <v>44469</v>
      </c>
      <c r="Y93" s="80" t="s">
        <v>6489</v>
      </c>
      <c r="Z93" s="80" t="s">
        <v>6490</v>
      </c>
      <c r="AA93" s="175" t="s">
        <v>6554</v>
      </c>
    </row>
    <row r="94" spans="1:27" ht="15.75" customHeight="1" x14ac:dyDescent="0.2">
      <c r="A94" s="185">
        <v>2150</v>
      </c>
      <c r="B94" s="68" t="str">
        <f>VLOOKUP(A94,'BASE REGISTRO SEPTIEMBRE'!$A$1:$T$889,2,FALSE)</f>
        <v>Fundación COANIL</v>
      </c>
      <c r="C94" s="68">
        <f>VLOOKUP(A94,'BASE REGISTRO SEPTIEMBRE'!$A$1:$T$889,3,FALSE)</f>
        <v>702670004</v>
      </c>
      <c r="D94" s="68" t="str">
        <f>VLOOKUP(A94,'BASE REGISTRO SEPTIEMBRE'!$A$1:$T$889,4,FALSE)</f>
        <v>Fundación de Derecho Privado.</v>
      </c>
      <c r="E94" s="68" t="str">
        <f>VLOOKUP(A94,'BASE REGISTRO SEPTIEMBRE'!$A$1:$T$889,5,FALSE)</f>
        <v xml:space="preserve">Decreto Supremo Nº 213, de 17 de febrero de 1975, del Ministerio de Justicia. </v>
      </c>
      <c r="F94" s="68" t="str">
        <f>VLOOKUP(A94,'BASE REGISTRO SEPTIEMBRE'!$A$1:$T$889,6,FALSE)</f>
        <v>Certificado de Vigencia de persona jurídica sin fines de lucro Folio Nº 500395386540, de 24 de junio de 2021, emitido por el Servicio de Registro Civil e Identificación.</v>
      </c>
      <c r="G94" s="68" t="str">
        <f>VLOOKUP(A94,'BASE REGISTRO SEPTIEMBRE'!$A$1:$T$889,7,FALSE)</f>
        <v xml:space="preserve">Propender al desarrollo integral de los niños intelectualmente limitados hasta su incorporación a la vida del trabajo.
</v>
      </c>
      <c r="H94" s="68" t="str">
        <f>VLOOKUP(A94,'BASE REGISTRO SEPTIEMBRE'!$A$1:$T$889,8,FALSE)</f>
        <v>Presidente: 
Presidente: 
Felipe Arteaga Manieu, 
Vicepresidente: 
Edgar Witt Gebert
Secretario: 
Luis Lizama Portal
Tesorero: 
Rodrigo Pablo Roa
Directores:
Álvaro Agustín Morales Adaro
Carolina Beatriz Muñoz Guzmán
Sergio Espejo Yaksic</v>
      </c>
      <c r="I94" s="68" t="str">
        <f>VLOOKUP(A94,'BASE REGISTRO SEPTIEMBRE'!$A$1:$T$889,9,FALSE)</f>
        <v>Duran dos años en sus funciones. Renovación parcial anual de tres directores</v>
      </c>
      <c r="J94" s="68" t="str">
        <f>VLOOKUP(A94,'BASE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4" s="68" t="str">
        <f>VLOOKUP(A94,'BASE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4" s="68" t="str">
        <f>VLOOKUP(A94,'BASE REGISTRO SEPTIEMBRE'!$A$1:$T$889,12,FALSE)</f>
        <v xml:space="preserve">Julio Prado N° 1761, comuna de Ñuñoa, Región Metropolitana
</v>
      </c>
      <c r="M94" s="68" t="str">
        <f>VLOOKUP(A94,'BASE REGISTRO SEPTIEMBRE'!$A$1:$T$889,13,FALSE)</f>
        <v>XIII</v>
      </c>
      <c r="N94" s="68" t="str">
        <f>VLOOKUP(A94,'BASE REGISTRO SEPTIEMBRE'!$A$1:$T$889,14,FALSE)</f>
        <v>Ñuñoa</v>
      </c>
      <c r="O94" s="68" t="str">
        <f>VLOOKUP(A94,'BASE REGISTRO SEPTIEMBRE'!$A$1:$T$889,15,FALSE)</f>
        <v xml:space="preserve">4768500
</v>
      </c>
      <c r="P94" s="68" t="str">
        <f>VLOOKUP(A94,'BASE REGISTRO SEPTIEMBRE'!$A$1:$T$889,16,FALSE)</f>
        <v xml:space="preserve">gerenciageneral@coanil.cl
</v>
      </c>
      <c r="Q94" s="68">
        <f>VLOOKUP(A94,'BASE REGISTRO SEPTIEMBRE'!$A$1:$T$889,17,FALSE)</f>
        <v>0</v>
      </c>
      <c r="R94" s="68">
        <f>VLOOKUP(A94,'BASE REGISTRO SEPTIEMBRE'!$A$1:$T$889,18,FALSE)</f>
        <v>93401</v>
      </c>
      <c r="S94" s="68" t="str">
        <f>VLOOKUP(A94,'BASE REGISTRO SEPTIEMBRE'!$A$1:$T$889,19,FALSE)</f>
        <v>Se acompaña Certificado de Antecedentes Financieros de la Institución correspondiente al año 2020, aprobados USUFI</v>
      </c>
      <c r="T94" s="188">
        <f>VLOOKUP(A94,'BASE REGISTRO SEPTIEMBRE'!$A$1:$T$889,20,FALSE)</f>
        <v>37970</v>
      </c>
      <c r="U94" s="175">
        <v>2150</v>
      </c>
      <c r="V94" s="186">
        <v>12024900</v>
      </c>
      <c r="W94" s="186">
        <v>98443848</v>
      </c>
      <c r="X94" s="187">
        <v>44469</v>
      </c>
      <c r="Y94" s="80" t="s">
        <v>6489</v>
      </c>
      <c r="Z94" s="80" t="s">
        <v>6490</v>
      </c>
      <c r="AA94" s="175" t="s">
        <v>70</v>
      </c>
    </row>
    <row r="95" spans="1:27" ht="15.75" customHeight="1" x14ac:dyDescent="0.2">
      <c r="A95" s="185">
        <v>2150</v>
      </c>
      <c r="B95" s="68" t="str">
        <f>VLOOKUP(A95,'BASE REGISTRO SEPTIEMBRE'!$A$1:$T$889,2,FALSE)</f>
        <v>Fundación COANIL</v>
      </c>
      <c r="C95" s="68">
        <f>VLOOKUP(A95,'BASE REGISTRO SEPTIEMBRE'!$A$1:$T$889,3,FALSE)</f>
        <v>702670004</v>
      </c>
      <c r="D95" s="68" t="str">
        <f>VLOOKUP(A95,'BASE REGISTRO SEPTIEMBRE'!$A$1:$T$889,4,FALSE)</f>
        <v>Fundación de Derecho Privado.</v>
      </c>
      <c r="E95" s="68" t="str">
        <f>VLOOKUP(A95,'BASE REGISTRO SEPTIEMBRE'!$A$1:$T$889,5,FALSE)</f>
        <v xml:space="preserve">Decreto Supremo Nº 213, de 17 de febrero de 1975, del Ministerio de Justicia. </v>
      </c>
      <c r="F95" s="68" t="str">
        <f>VLOOKUP(A95,'BASE REGISTRO SEPTIEMBRE'!$A$1:$T$889,6,FALSE)</f>
        <v>Certificado de Vigencia de persona jurídica sin fines de lucro Folio Nº 500395386540, de 24 de junio de 2021, emitido por el Servicio de Registro Civil e Identificación.</v>
      </c>
      <c r="G95" s="68" t="str">
        <f>VLOOKUP(A95,'BASE REGISTRO SEPTIEMBRE'!$A$1:$T$889,7,FALSE)</f>
        <v xml:space="preserve">Propender al desarrollo integral de los niños intelectualmente limitados hasta su incorporación a la vida del trabajo.
</v>
      </c>
      <c r="H95" s="68" t="str">
        <f>VLOOKUP(A95,'BASE REGISTRO SEPTIEMBRE'!$A$1:$T$889,8,FALSE)</f>
        <v>Presidente: 
Presidente: 
Felipe Arteaga Manieu, 
Vicepresidente: 
Edgar Witt Gebert
Secretario: 
Luis Lizama Portal
Tesorero: 
Rodrigo Pablo Roa
Directores:
Álvaro Agustín Morales Adaro
Carolina Beatriz Muñoz Guzmán
Sergio Espejo Yaksic</v>
      </c>
      <c r="I95" s="68" t="str">
        <f>VLOOKUP(A95,'BASE REGISTRO SEPTIEMBRE'!$A$1:$T$889,9,FALSE)</f>
        <v>Duran dos años en sus funciones. Renovación parcial anual de tres directores</v>
      </c>
      <c r="J95" s="68" t="str">
        <f>VLOOKUP(A95,'BASE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5" s="68" t="str">
        <f>VLOOKUP(A95,'BASE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5" s="68" t="str">
        <f>VLOOKUP(A95,'BASE REGISTRO SEPTIEMBRE'!$A$1:$T$889,12,FALSE)</f>
        <v xml:space="preserve">Julio Prado N° 1761, comuna de Ñuñoa, Región Metropolitana
</v>
      </c>
      <c r="M95" s="68" t="str">
        <f>VLOOKUP(A95,'BASE REGISTRO SEPTIEMBRE'!$A$1:$T$889,13,FALSE)</f>
        <v>XIII</v>
      </c>
      <c r="N95" s="68" t="str">
        <f>VLOOKUP(A95,'BASE REGISTRO SEPTIEMBRE'!$A$1:$T$889,14,FALSE)</f>
        <v>Ñuñoa</v>
      </c>
      <c r="O95" s="68" t="str">
        <f>VLOOKUP(A95,'BASE REGISTRO SEPTIEMBRE'!$A$1:$T$889,15,FALSE)</f>
        <v xml:space="preserve">4768500
</v>
      </c>
      <c r="P95" s="68" t="str">
        <f>VLOOKUP(A95,'BASE REGISTRO SEPTIEMBRE'!$A$1:$T$889,16,FALSE)</f>
        <v xml:space="preserve">gerenciageneral@coanil.cl
</v>
      </c>
      <c r="Q95" s="68">
        <f>VLOOKUP(A95,'BASE REGISTRO SEPTIEMBRE'!$A$1:$T$889,17,FALSE)</f>
        <v>0</v>
      </c>
      <c r="R95" s="68">
        <f>VLOOKUP(A95,'BASE REGISTRO SEPTIEMBRE'!$A$1:$T$889,18,FALSE)</f>
        <v>93401</v>
      </c>
      <c r="S95" s="68" t="str">
        <f>VLOOKUP(A95,'BASE REGISTRO SEPTIEMBRE'!$A$1:$T$889,19,FALSE)</f>
        <v>Se acompaña Certificado de Antecedentes Financieros de la Institución correspondiente al año 2020, aprobados USUFI</v>
      </c>
      <c r="T95" s="188">
        <f>VLOOKUP(A95,'BASE REGISTRO SEPTIEMBRE'!$A$1:$T$889,20,FALSE)</f>
        <v>37970</v>
      </c>
      <c r="U95" s="175">
        <v>2150</v>
      </c>
      <c r="V95" s="186">
        <v>16544432</v>
      </c>
      <c r="W95" s="186">
        <v>148631475</v>
      </c>
      <c r="X95" s="187">
        <v>44469</v>
      </c>
      <c r="Y95" s="80" t="s">
        <v>6489</v>
      </c>
      <c r="Z95" s="80" t="s">
        <v>6490</v>
      </c>
      <c r="AA95" s="175" t="s">
        <v>6535</v>
      </c>
    </row>
    <row r="96" spans="1:27" ht="15.75" customHeight="1" x14ac:dyDescent="0.2">
      <c r="A96" s="185">
        <v>2150</v>
      </c>
      <c r="B96" s="68" t="str">
        <f>VLOOKUP(A96,'BASE REGISTRO SEPTIEMBRE'!$A$1:$T$889,2,FALSE)</f>
        <v>Fundación COANIL</v>
      </c>
      <c r="C96" s="68">
        <f>VLOOKUP(A96,'BASE REGISTRO SEPTIEMBRE'!$A$1:$T$889,3,FALSE)</f>
        <v>702670004</v>
      </c>
      <c r="D96" s="68" t="str">
        <f>VLOOKUP(A96,'BASE REGISTRO SEPTIEMBRE'!$A$1:$T$889,4,FALSE)</f>
        <v>Fundación de Derecho Privado.</v>
      </c>
      <c r="E96" s="68" t="str">
        <f>VLOOKUP(A96,'BASE REGISTRO SEPTIEMBRE'!$A$1:$T$889,5,FALSE)</f>
        <v xml:space="preserve">Decreto Supremo Nº 213, de 17 de febrero de 1975, del Ministerio de Justicia. </v>
      </c>
      <c r="F96" s="68" t="str">
        <f>VLOOKUP(A96,'BASE REGISTRO SEPTIEMBRE'!$A$1:$T$889,6,FALSE)</f>
        <v>Certificado de Vigencia de persona jurídica sin fines de lucro Folio Nº 500395386540, de 24 de junio de 2021, emitido por el Servicio de Registro Civil e Identificación.</v>
      </c>
      <c r="G96" s="68" t="str">
        <f>VLOOKUP(A96,'BASE REGISTRO SEPTIEMBRE'!$A$1:$T$889,7,FALSE)</f>
        <v xml:space="preserve">Propender al desarrollo integral de los niños intelectualmente limitados hasta su incorporación a la vida del trabajo.
</v>
      </c>
      <c r="H96" s="68" t="str">
        <f>VLOOKUP(A96,'BASE REGISTRO SEPTIEMBRE'!$A$1:$T$889,8,FALSE)</f>
        <v>Presidente: 
Presidente: 
Felipe Arteaga Manieu, 
Vicepresidente: 
Edgar Witt Gebert
Secretario: 
Luis Lizama Portal
Tesorero: 
Rodrigo Pablo Roa
Directores:
Álvaro Agustín Morales Adaro
Carolina Beatriz Muñoz Guzmán
Sergio Espejo Yaksic</v>
      </c>
      <c r="I96" s="68" t="str">
        <f>VLOOKUP(A96,'BASE REGISTRO SEPTIEMBRE'!$A$1:$T$889,9,FALSE)</f>
        <v>Duran dos años en sus funciones. Renovación parcial anual de tres directores</v>
      </c>
      <c r="J96" s="68" t="str">
        <f>VLOOKUP(A96,'BASE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6" s="68" t="str">
        <f>VLOOKUP(A96,'BASE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6" s="68" t="str">
        <f>VLOOKUP(A96,'BASE REGISTRO SEPTIEMBRE'!$A$1:$T$889,12,FALSE)</f>
        <v xml:space="preserve">Julio Prado N° 1761, comuna de Ñuñoa, Región Metropolitana
</v>
      </c>
      <c r="M96" s="68" t="str">
        <f>VLOOKUP(A96,'BASE REGISTRO SEPTIEMBRE'!$A$1:$T$889,13,FALSE)</f>
        <v>XIII</v>
      </c>
      <c r="N96" s="68" t="str">
        <f>VLOOKUP(A96,'BASE REGISTRO SEPTIEMBRE'!$A$1:$T$889,14,FALSE)</f>
        <v>Ñuñoa</v>
      </c>
      <c r="O96" s="68" t="str">
        <f>VLOOKUP(A96,'BASE REGISTRO SEPTIEMBRE'!$A$1:$T$889,15,FALSE)</f>
        <v xml:space="preserve">4768500
</v>
      </c>
      <c r="P96" s="68" t="str">
        <f>VLOOKUP(A96,'BASE REGISTRO SEPTIEMBRE'!$A$1:$T$889,16,FALSE)</f>
        <v xml:space="preserve">gerenciageneral@coanil.cl
</v>
      </c>
      <c r="Q96" s="68">
        <f>VLOOKUP(A96,'BASE REGISTRO SEPTIEMBRE'!$A$1:$T$889,17,FALSE)</f>
        <v>0</v>
      </c>
      <c r="R96" s="68">
        <f>VLOOKUP(A96,'BASE REGISTRO SEPTIEMBRE'!$A$1:$T$889,18,FALSE)</f>
        <v>93401</v>
      </c>
      <c r="S96" s="68" t="str">
        <f>VLOOKUP(A96,'BASE REGISTRO SEPTIEMBRE'!$A$1:$T$889,19,FALSE)</f>
        <v>Se acompaña Certificado de Antecedentes Financieros de la Institución correspondiente al año 2020, aprobados USUFI</v>
      </c>
      <c r="T96" s="188">
        <f>VLOOKUP(A96,'BASE REGISTRO SEPTIEMBRE'!$A$1:$T$889,20,FALSE)</f>
        <v>37970</v>
      </c>
      <c r="U96" s="175">
        <v>2150</v>
      </c>
      <c r="V96" s="186">
        <v>16120477</v>
      </c>
      <c r="W96" s="186">
        <v>172992047</v>
      </c>
      <c r="X96" s="187">
        <v>44469</v>
      </c>
      <c r="Y96" s="80" t="s">
        <v>6489</v>
      </c>
      <c r="Z96" s="80" t="s">
        <v>6490</v>
      </c>
      <c r="AA96" s="175" t="s">
        <v>6555</v>
      </c>
    </row>
    <row r="97" spans="1:27" ht="15.75" customHeight="1" x14ac:dyDescent="0.2">
      <c r="A97" s="185">
        <v>2150</v>
      </c>
      <c r="B97" s="68" t="str">
        <f>VLOOKUP(A97,'BASE REGISTRO SEPTIEMBRE'!$A$1:$T$889,2,FALSE)</f>
        <v>Fundación COANIL</v>
      </c>
      <c r="C97" s="68">
        <f>VLOOKUP(A97,'BASE REGISTRO SEPTIEMBRE'!$A$1:$T$889,3,FALSE)</f>
        <v>702670004</v>
      </c>
      <c r="D97" s="68" t="str">
        <f>VLOOKUP(A97,'BASE REGISTRO SEPTIEMBRE'!$A$1:$T$889,4,FALSE)</f>
        <v>Fundación de Derecho Privado.</v>
      </c>
      <c r="E97" s="68" t="str">
        <f>VLOOKUP(A97,'BASE REGISTRO SEPTIEMBRE'!$A$1:$T$889,5,FALSE)</f>
        <v xml:space="preserve">Decreto Supremo Nº 213, de 17 de febrero de 1975, del Ministerio de Justicia. </v>
      </c>
      <c r="F97" s="68" t="str">
        <f>VLOOKUP(A97,'BASE REGISTRO SEPTIEMBRE'!$A$1:$T$889,6,FALSE)</f>
        <v>Certificado de Vigencia de persona jurídica sin fines de lucro Folio Nº 500395386540, de 24 de junio de 2021, emitido por el Servicio de Registro Civil e Identificación.</v>
      </c>
      <c r="G97" s="68" t="str">
        <f>VLOOKUP(A97,'BASE REGISTRO SEPTIEMBRE'!$A$1:$T$889,7,FALSE)</f>
        <v xml:space="preserve">Propender al desarrollo integral de los niños intelectualmente limitados hasta su incorporación a la vida del trabajo.
</v>
      </c>
      <c r="H97" s="68" t="str">
        <f>VLOOKUP(A97,'BASE REGISTRO SEPTIEMBRE'!$A$1:$T$889,8,FALSE)</f>
        <v>Presidente: 
Presidente: 
Felipe Arteaga Manieu, 
Vicepresidente: 
Edgar Witt Gebert
Secretario: 
Luis Lizama Portal
Tesorero: 
Rodrigo Pablo Roa
Directores:
Álvaro Agustín Morales Adaro
Carolina Beatriz Muñoz Guzmán
Sergio Espejo Yaksic</v>
      </c>
      <c r="I97" s="68" t="str">
        <f>VLOOKUP(A97,'BASE REGISTRO SEPTIEMBRE'!$A$1:$T$889,9,FALSE)</f>
        <v>Duran dos años en sus funciones. Renovación parcial anual de tres directores</v>
      </c>
      <c r="J97" s="68" t="str">
        <f>VLOOKUP(A97,'BASE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7" s="68" t="str">
        <f>VLOOKUP(A97,'BASE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7" s="68" t="str">
        <f>VLOOKUP(A97,'BASE REGISTRO SEPTIEMBRE'!$A$1:$T$889,12,FALSE)</f>
        <v xml:space="preserve">Julio Prado N° 1761, comuna de Ñuñoa, Región Metropolitana
</v>
      </c>
      <c r="M97" s="68" t="str">
        <f>VLOOKUP(A97,'BASE REGISTRO SEPTIEMBRE'!$A$1:$T$889,13,FALSE)</f>
        <v>XIII</v>
      </c>
      <c r="N97" s="68" t="str">
        <f>VLOOKUP(A97,'BASE REGISTRO SEPTIEMBRE'!$A$1:$T$889,14,FALSE)</f>
        <v>Ñuñoa</v>
      </c>
      <c r="O97" s="68" t="str">
        <f>VLOOKUP(A97,'BASE REGISTRO SEPTIEMBRE'!$A$1:$T$889,15,FALSE)</f>
        <v xml:space="preserve">4768500
</v>
      </c>
      <c r="P97" s="68" t="str">
        <f>VLOOKUP(A97,'BASE REGISTRO SEPTIEMBRE'!$A$1:$T$889,16,FALSE)</f>
        <v xml:space="preserve">gerenciageneral@coanil.cl
</v>
      </c>
      <c r="Q97" s="68">
        <f>VLOOKUP(A97,'BASE REGISTRO SEPTIEMBRE'!$A$1:$T$889,17,FALSE)</f>
        <v>0</v>
      </c>
      <c r="R97" s="68">
        <f>VLOOKUP(A97,'BASE REGISTRO SEPTIEMBRE'!$A$1:$T$889,18,FALSE)</f>
        <v>93401</v>
      </c>
      <c r="S97" s="68" t="str">
        <f>VLOOKUP(A97,'BASE REGISTRO SEPTIEMBRE'!$A$1:$T$889,19,FALSE)</f>
        <v>Se acompaña Certificado de Antecedentes Financieros de la Institución correspondiente al año 2020, aprobados USUFI</v>
      </c>
      <c r="T97" s="188">
        <f>VLOOKUP(A97,'BASE REGISTRO SEPTIEMBRE'!$A$1:$T$889,20,FALSE)</f>
        <v>37970</v>
      </c>
      <c r="U97" s="175">
        <v>2150</v>
      </c>
      <c r="V97" s="186">
        <v>14002328</v>
      </c>
      <c r="W97" s="186">
        <v>61847518</v>
      </c>
      <c r="X97" s="187">
        <v>44469</v>
      </c>
      <c r="Y97" s="80" t="s">
        <v>6489</v>
      </c>
      <c r="Z97" s="80" t="s">
        <v>6490</v>
      </c>
      <c r="AA97" s="175" t="s">
        <v>6508</v>
      </c>
    </row>
    <row r="98" spans="1:27" ht="15.75" customHeight="1" x14ac:dyDescent="0.2">
      <c r="A98" s="185">
        <v>2150</v>
      </c>
      <c r="B98" s="68" t="str">
        <f>VLOOKUP(A98,'BASE REGISTRO SEPTIEMBRE'!$A$1:$T$889,2,FALSE)</f>
        <v>Fundación COANIL</v>
      </c>
      <c r="C98" s="68">
        <f>VLOOKUP(A98,'BASE REGISTRO SEPTIEMBRE'!$A$1:$T$889,3,FALSE)</f>
        <v>702670004</v>
      </c>
      <c r="D98" s="68" t="str">
        <f>VLOOKUP(A98,'BASE REGISTRO SEPTIEMBRE'!$A$1:$T$889,4,FALSE)</f>
        <v>Fundación de Derecho Privado.</v>
      </c>
      <c r="E98" s="68" t="str">
        <f>VLOOKUP(A98,'BASE REGISTRO SEPTIEMBRE'!$A$1:$T$889,5,FALSE)</f>
        <v xml:space="preserve">Decreto Supremo Nº 213, de 17 de febrero de 1975, del Ministerio de Justicia. </v>
      </c>
      <c r="F98" s="68" t="str">
        <f>VLOOKUP(A98,'BASE REGISTRO SEPTIEMBRE'!$A$1:$T$889,6,FALSE)</f>
        <v>Certificado de Vigencia de persona jurídica sin fines de lucro Folio Nº 500395386540, de 24 de junio de 2021, emitido por el Servicio de Registro Civil e Identificación.</v>
      </c>
      <c r="G98" s="68" t="str">
        <f>VLOOKUP(A98,'BASE REGISTRO SEPTIEMBRE'!$A$1:$T$889,7,FALSE)</f>
        <v xml:space="preserve">Propender al desarrollo integral de los niños intelectualmente limitados hasta su incorporación a la vida del trabajo.
</v>
      </c>
      <c r="H98" s="68" t="str">
        <f>VLOOKUP(A98,'BASE REGISTRO SEPTIEMBRE'!$A$1:$T$889,8,FALSE)</f>
        <v>Presidente: 
Presidente: 
Felipe Arteaga Manieu, 
Vicepresidente: 
Edgar Witt Gebert
Secretario: 
Luis Lizama Portal
Tesorero: 
Rodrigo Pablo Roa
Directores:
Álvaro Agustín Morales Adaro
Carolina Beatriz Muñoz Guzmán
Sergio Espejo Yaksic</v>
      </c>
      <c r="I98" s="68" t="str">
        <f>VLOOKUP(A98,'BASE REGISTRO SEPTIEMBRE'!$A$1:$T$889,9,FALSE)</f>
        <v>Duran dos años en sus funciones. Renovación parcial anual de tres directores</v>
      </c>
      <c r="J98" s="68" t="str">
        <f>VLOOKUP(A98,'BASE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8" s="68" t="str">
        <f>VLOOKUP(A98,'BASE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8" s="68" t="str">
        <f>VLOOKUP(A98,'BASE REGISTRO SEPTIEMBRE'!$A$1:$T$889,12,FALSE)</f>
        <v xml:space="preserve">Julio Prado N° 1761, comuna de Ñuñoa, Región Metropolitana
</v>
      </c>
      <c r="M98" s="68" t="str">
        <f>VLOOKUP(A98,'BASE REGISTRO SEPTIEMBRE'!$A$1:$T$889,13,FALSE)</f>
        <v>XIII</v>
      </c>
      <c r="N98" s="68" t="str">
        <f>VLOOKUP(A98,'BASE REGISTRO SEPTIEMBRE'!$A$1:$T$889,14,FALSE)</f>
        <v>Ñuñoa</v>
      </c>
      <c r="O98" s="68" t="str">
        <f>VLOOKUP(A98,'BASE REGISTRO SEPTIEMBRE'!$A$1:$T$889,15,FALSE)</f>
        <v xml:space="preserve">4768500
</v>
      </c>
      <c r="P98" s="68" t="str">
        <f>VLOOKUP(A98,'BASE REGISTRO SEPTIEMBRE'!$A$1:$T$889,16,FALSE)</f>
        <v xml:space="preserve">gerenciageneral@coanil.cl
</v>
      </c>
      <c r="Q98" s="68">
        <f>VLOOKUP(A98,'BASE REGISTRO SEPTIEMBRE'!$A$1:$T$889,17,FALSE)</f>
        <v>0</v>
      </c>
      <c r="R98" s="68">
        <f>VLOOKUP(A98,'BASE REGISTRO SEPTIEMBRE'!$A$1:$T$889,18,FALSE)</f>
        <v>93401</v>
      </c>
      <c r="S98" s="68" t="str">
        <f>VLOOKUP(A98,'BASE REGISTRO SEPTIEMBRE'!$A$1:$T$889,19,FALSE)</f>
        <v>Se acompaña Certificado de Antecedentes Financieros de la Institución correspondiente al año 2020, aprobados USUFI</v>
      </c>
      <c r="T98" s="188">
        <f>VLOOKUP(A98,'BASE REGISTRO SEPTIEMBRE'!$A$1:$T$889,20,FALSE)</f>
        <v>37970</v>
      </c>
      <c r="U98" s="175">
        <v>2150</v>
      </c>
      <c r="V98" s="186">
        <v>4006697</v>
      </c>
      <c r="W98" s="186">
        <v>53474011</v>
      </c>
      <c r="X98" s="187">
        <v>44469</v>
      </c>
      <c r="Y98" s="80" t="s">
        <v>6489</v>
      </c>
      <c r="Z98" s="80" t="s">
        <v>6490</v>
      </c>
      <c r="AA98" s="175" t="s">
        <v>181</v>
      </c>
    </row>
    <row r="99" spans="1:27" ht="15.75" customHeight="1" x14ac:dyDescent="0.2">
      <c r="A99" s="185">
        <v>2150</v>
      </c>
      <c r="B99" s="68" t="str">
        <f>VLOOKUP(A99,'BASE REGISTRO SEPTIEMBRE'!$A$1:$T$889,2,FALSE)</f>
        <v>Fundación COANIL</v>
      </c>
      <c r="C99" s="68">
        <f>VLOOKUP(A99,'BASE REGISTRO SEPTIEMBRE'!$A$1:$T$889,3,FALSE)</f>
        <v>702670004</v>
      </c>
      <c r="D99" s="68" t="str">
        <f>VLOOKUP(A99,'BASE REGISTRO SEPTIEMBRE'!$A$1:$T$889,4,FALSE)</f>
        <v>Fundación de Derecho Privado.</v>
      </c>
      <c r="E99" s="68" t="str">
        <f>VLOOKUP(A99,'BASE REGISTRO SEPTIEMBRE'!$A$1:$T$889,5,FALSE)</f>
        <v xml:space="preserve">Decreto Supremo Nº 213, de 17 de febrero de 1975, del Ministerio de Justicia. </v>
      </c>
      <c r="F99" s="68" t="str">
        <f>VLOOKUP(A99,'BASE REGISTRO SEPTIEMBRE'!$A$1:$T$889,6,FALSE)</f>
        <v>Certificado de Vigencia de persona jurídica sin fines de lucro Folio Nº 500395386540, de 24 de junio de 2021, emitido por el Servicio de Registro Civil e Identificación.</v>
      </c>
      <c r="G99" s="68" t="str">
        <f>VLOOKUP(A99,'BASE REGISTRO SEPTIEMBRE'!$A$1:$T$889,7,FALSE)</f>
        <v xml:space="preserve">Propender al desarrollo integral de los niños intelectualmente limitados hasta su incorporación a la vida del trabajo.
</v>
      </c>
      <c r="H99" s="68" t="str">
        <f>VLOOKUP(A99,'BASE REGISTRO SEPTIEMBRE'!$A$1:$T$889,8,FALSE)</f>
        <v>Presidente: 
Presidente: 
Felipe Arteaga Manieu, 
Vicepresidente: 
Edgar Witt Gebert
Secretario: 
Luis Lizama Portal
Tesorero: 
Rodrigo Pablo Roa
Directores:
Álvaro Agustín Morales Adaro
Carolina Beatriz Muñoz Guzmán
Sergio Espejo Yaksic</v>
      </c>
      <c r="I99" s="68" t="str">
        <f>VLOOKUP(A99,'BASE REGISTRO SEPTIEMBRE'!$A$1:$T$889,9,FALSE)</f>
        <v>Duran dos años en sus funciones. Renovación parcial anual de tres directores</v>
      </c>
      <c r="J99" s="68" t="str">
        <f>VLOOKUP(A99,'BASE REGISTRO SEPTIEMBRE'!$A$1:$T$889,10,FALSE)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9" s="68" t="str">
        <f>VLOOKUP(A99,'BASE REGISTRO SEPTIEMBRE'!$A$1:$T$889,11,FALSE)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
      <c r="L99" s="68" t="str">
        <f>VLOOKUP(A99,'BASE REGISTRO SEPTIEMBRE'!$A$1:$T$889,12,FALSE)</f>
        <v xml:space="preserve">Julio Prado N° 1761, comuna de Ñuñoa, Región Metropolitana
</v>
      </c>
      <c r="M99" s="68" t="str">
        <f>VLOOKUP(A99,'BASE REGISTRO SEPTIEMBRE'!$A$1:$T$889,13,FALSE)</f>
        <v>XIII</v>
      </c>
      <c r="N99" s="68" t="str">
        <f>VLOOKUP(A99,'BASE REGISTRO SEPTIEMBRE'!$A$1:$T$889,14,FALSE)</f>
        <v>Ñuñoa</v>
      </c>
      <c r="O99" s="68" t="str">
        <f>VLOOKUP(A99,'BASE REGISTRO SEPTIEMBRE'!$A$1:$T$889,15,FALSE)</f>
        <v xml:space="preserve">4768500
</v>
      </c>
      <c r="P99" s="68" t="str">
        <f>VLOOKUP(A99,'BASE REGISTRO SEPTIEMBRE'!$A$1:$T$889,16,FALSE)</f>
        <v xml:space="preserve">gerenciageneral@coanil.cl
</v>
      </c>
      <c r="Q99" s="68">
        <f>VLOOKUP(A99,'BASE REGISTRO SEPTIEMBRE'!$A$1:$T$889,17,FALSE)</f>
        <v>0</v>
      </c>
      <c r="R99" s="68">
        <f>VLOOKUP(A99,'BASE REGISTRO SEPTIEMBRE'!$A$1:$T$889,18,FALSE)</f>
        <v>93401</v>
      </c>
      <c r="S99" s="68" t="str">
        <f>VLOOKUP(A99,'BASE REGISTRO SEPTIEMBRE'!$A$1:$T$889,19,FALSE)</f>
        <v>Se acompaña Certificado de Antecedentes Financieros de la Institución correspondiente al año 2020, aprobados USUFI</v>
      </c>
      <c r="T99" s="188">
        <f>VLOOKUP(A99,'BASE REGISTRO SEPTIEMBRE'!$A$1:$T$889,20,FALSE)</f>
        <v>37970</v>
      </c>
      <c r="U99" s="175">
        <v>2150</v>
      </c>
      <c r="V99" s="186">
        <v>4838018</v>
      </c>
      <c r="W99" s="186">
        <v>66303815</v>
      </c>
      <c r="X99" s="187">
        <v>44469</v>
      </c>
      <c r="Y99" s="80" t="s">
        <v>6489</v>
      </c>
      <c r="Z99" s="80" t="s">
        <v>6490</v>
      </c>
      <c r="AA99" s="175" t="s">
        <v>7475</v>
      </c>
    </row>
    <row r="100" spans="1:27" ht="15.75" customHeight="1" x14ac:dyDescent="0.2">
      <c r="A100" s="185">
        <v>2260</v>
      </c>
      <c r="B100" s="68" t="str">
        <f>VLOOKUP(A100,'BASE REGISTRO SEPTIEMBRE'!$A$1:$T$889,2,FALSE)</f>
        <v xml:space="preserve">
Corporación Educacional y Asistencial Hellen Keller
</v>
      </c>
      <c r="C100" s="68">
        <f>VLOOKUP(A100,'BASE REGISTRO SEPTIEMBRE'!$A$1:$T$889,3,FALSE)</f>
        <v>711620001</v>
      </c>
      <c r="D100" s="68" t="str">
        <f>VLOOKUP(A100,'BASE REGISTRO SEPTIEMBRE'!$A$1:$T$889,4,FALSE)</f>
        <v>Corporación de Derecho Privado.</v>
      </c>
      <c r="E100" s="68" t="str">
        <f>VLOOKUP(A100,'BASE REGISTRO SEPTIEMBRE'!$A$1:$T$889,5,FALSE)</f>
        <v>Otorgado por Decreto Supremo Nº 500, de 18 de mayo de 2003, del Ministerio de Justicia.</v>
      </c>
      <c r="F100" s="68" t="str">
        <f>VLOOKUP(A100,'BASE REGISTRO SEPTIEMBRE'!$A$1:$T$889,6,FALSE)</f>
        <v>Certificado de vigencia de persona jurídica sin fines de lucro, folio Nº 500395373600, de fecha 24 DE JUNIO DE 2021, del Servicio de Registro Civil e Identificación.</v>
      </c>
      <c r="G100" s="68" t="str">
        <f>VLOOKUP(A100,'BASE REGISTRO SEPTIEMBRE'!$A$1:$T$889,7,FALSE)</f>
        <v>Su objeto será brindar una atención asistencial al menor sordo en situación irregular; y desarrollar iniciativas para impartir educación diferencial.</v>
      </c>
      <c r="H100" s="68" t="str">
        <f>VLOOKUP(A100,'BASE REGISTRO SEPTIEMBRE'!$A$1:$T$889,8,FALSE)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100" s="68" t="str">
        <f>VLOOKUP(A100,'BASE REGISTRO SEPTIEMBRE'!$A$1:$T$889,9,FALSE)</f>
        <v xml:space="preserve">3 años. </v>
      </c>
      <c r="J100" s="68" t="str">
        <f>VLOOKUP(A100,'BASE REGISTRO SEPTIEMBRE'!$A$1:$T$889,10,FALSE)</f>
        <v>14 de enero de 2019 al 14 de enero de 2022.</v>
      </c>
      <c r="K100" s="68" t="str">
        <f>VLOOKUP(A100,'BASE REGISTRO SEPTIEMBRE'!$A$1:$T$889,11,FALSE)</f>
        <v xml:space="preserve">Alicia Cristina Véliz Ilabaca 
</v>
      </c>
      <c r="L100" s="68" t="str">
        <f>VLOOKUP(A100,'BASE REGISTRO SEPTIEMBRE'!$A$1:$T$889,12,FALSE)</f>
        <v xml:space="preserve">Willy Brandt N° 107, comuna La Florida, Región Metropolitana,
</v>
      </c>
      <c r="M100" s="68" t="str">
        <f>VLOOKUP(A100,'BASE REGISTRO SEPTIEMBRE'!$A$1:$T$889,13,FALSE)</f>
        <v>XIII</v>
      </c>
      <c r="N100" s="68" t="str">
        <f>VLOOKUP(A100,'BASE REGISTRO SEPTIEMBRE'!$A$1:$T$889,14,FALSE)</f>
        <v>La Florida</v>
      </c>
      <c r="O100" s="68">
        <f>VLOOKUP(A100,'BASE REGISTRO SEPTIEMBRE'!$A$1:$T$889,15,FALSE)</f>
        <v>225589874</v>
      </c>
      <c r="P100" s="68" t="str">
        <f>VLOOKUP(A100,'BASE REGISTRO SEPTIEMBRE'!$A$1:$T$889,16,FALSE)</f>
        <v xml:space="preserve">centralhellenkeller@gmail.com </v>
      </c>
      <c r="Q100" s="68">
        <f>VLOOKUP(A100,'BASE REGISTRO SEPTIEMBRE'!$A$1:$T$889,17,FALSE)</f>
        <v>0</v>
      </c>
      <c r="R100" s="68">
        <f>VLOOKUP(A100,'BASE REGISTRO SEPTIEMBRE'!$A$1:$T$889,18,FALSE)</f>
        <v>93401</v>
      </c>
      <c r="S100" s="68" t="str">
        <f>VLOOKUP(A100,'BASE REGISTRO SEPTIEMBRE'!$A$1:$T$889,19,FALSE)</f>
        <v>Se acompaña balance general del año 2020, aprobados por el Sub Departamento de Supervisión Financiera Nacional</v>
      </c>
      <c r="T100" s="188">
        <f>VLOOKUP(A100,'BASE REGISTRO SEPTIEMBRE'!$A$1:$T$889,20,FALSE)</f>
        <v>37970</v>
      </c>
      <c r="U100" s="175">
        <v>2260</v>
      </c>
      <c r="V100" s="186">
        <v>0</v>
      </c>
      <c r="W100" s="186">
        <v>29652800</v>
      </c>
      <c r="X100" s="187">
        <v>44469</v>
      </c>
      <c r="Y100" s="80" t="s">
        <v>6489</v>
      </c>
      <c r="Z100" s="80" t="s">
        <v>6490</v>
      </c>
      <c r="AA100" s="175" t="s">
        <v>6549</v>
      </c>
    </row>
    <row r="101" spans="1:27" ht="15.75" customHeight="1" x14ac:dyDescent="0.2">
      <c r="A101" s="185">
        <v>2260</v>
      </c>
      <c r="B101" s="68" t="str">
        <f>VLOOKUP(A101,'BASE REGISTRO SEPTIEMBRE'!$A$1:$T$889,2,FALSE)</f>
        <v xml:space="preserve">
Corporación Educacional y Asistencial Hellen Keller
</v>
      </c>
      <c r="C101" s="68">
        <f>VLOOKUP(A101,'BASE REGISTRO SEPTIEMBRE'!$A$1:$T$889,3,FALSE)</f>
        <v>711620001</v>
      </c>
      <c r="D101" s="68" t="str">
        <f>VLOOKUP(A101,'BASE REGISTRO SEPTIEMBRE'!$A$1:$T$889,4,FALSE)</f>
        <v>Corporación de Derecho Privado.</v>
      </c>
      <c r="E101" s="68" t="str">
        <f>VLOOKUP(A101,'BASE REGISTRO SEPTIEMBRE'!$A$1:$T$889,5,FALSE)</f>
        <v>Otorgado por Decreto Supremo Nº 500, de 18 de mayo de 2003, del Ministerio de Justicia.</v>
      </c>
      <c r="F101" s="68" t="str">
        <f>VLOOKUP(A101,'BASE REGISTRO SEPTIEMBRE'!$A$1:$T$889,6,FALSE)</f>
        <v>Certificado de vigencia de persona jurídica sin fines de lucro, folio Nº 500395373600, de fecha 24 DE JUNIO DE 2021, del Servicio de Registro Civil e Identificación.</v>
      </c>
      <c r="G101" s="68" t="str">
        <f>VLOOKUP(A101,'BASE REGISTRO SEPTIEMBRE'!$A$1:$T$889,7,FALSE)</f>
        <v>Su objeto será brindar una atención asistencial al menor sordo en situación irregular; y desarrollar iniciativas para impartir educación diferencial.</v>
      </c>
      <c r="H101" s="68" t="str">
        <f>VLOOKUP(A101,'BASE REGISTRO SEPTIEMBRE'!$A$1:$T$889,8,FALSE)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101" s="68" t="str">
        <f>VLOOKUP(A101,'BASE REGISTRO SEPTIEMBRE'!$A$1:$T$889,9,FALSE)</f>
        <v xml:space="preserve">3 años. </v>
      </c>
      <c r="J101" s="68" t="str">
        <f>VLOOKUP(A101,'BASE REGISTRO SEPTIEMBRE'!$A$1:$T$889,10,FALSE)</f>
        <v>14 de enero de 2019 al 14 de enero de 2022.</v>
      </c>
      <c r="K101" s="68" t="str">
        <f>VLOOKUP(A101,'BASE REGISTRO SEPTIEMBRE'!$A$1:$T$889,11,FALSE)</f>
        <v xml:space="preserve">Alicia Cristina Véliz Ilabaca 
</v>
      </c>
      <c r="L101" s="68" t="str">
        <f>VLOOKUP(A101,'BASE REGISTRO SEPTIEMBRE'!$A$1:$T$889,12,FALSE)</f>
        <v xml:space="preserve">Willy Brandt N° 107, comuna La Florida, Región Metropolitana,
</v>
      </c>
      <c r="M101" s="68" t="str">
        <f>VLOOKUP(A101,'BASE REGISTRO SEPTIEMBRE'!$A$1:$T$889,13,FALSE)</f>
        <v>XIII</v>
      </c>
      <c r="N101" s="68" t="str">
        <f>VLOOKUP(A101,'BASE REGISTRO SEPTIEMBRE'!$A$1:$T$889,14,FALSE)</f>
        <v>La Florida</v>
      </c>
      <c r="O101" s="68">
        <f>VLOOKUP(A101,'BASE REGISTRO SEPTIEMBRE'!$A$1:$T$889,15,FALSE)</f>
        <v>225589874</v>
      </c>
      <c r="P101" s="68" t="str">
        <f>VLOOKUP(A101,'BASE REGISTRO SEPTIEMBRE'!$A$1:$T$889,16,FALSE)</f>
        <v xml:space="preserve">centralhellenkeller@gmail.com </v>
      </c>
      <c r="Q101" s="68">
        <f>VLOOKUP(A101,'BASE REGISTRO SEPTIEMBRE'!$A$1:$T$889,17,FALSE)</f>
        <v>0</v>
      </c>
      <c r="R101" s="68">
        <f>VLOOKUP(A101,'BASE REGISTRO SEPTIEMBRE'!$A$1:$T$889,18,FALSE)</f>
        <v>93401</v>
      </c>
      <c r="S101" s="68" t="str">
        <f>VLOOKUP(A101,'BASE REGISTRO SEPTIEMBRE'!$A$1:$T$889,19,FALSE)</f>
        <v>Se acompaña balance general del año 2020, aprobados por el Sub Departamento de Supervisión Financiera Nacional</v>
      </c>
      <c r="T101" s="188">
        <f>VLOOKUP(A101,'BASE REGISTRO SEPTIEMBRE'!$A$1:$T$889,20,FALSE)</f>
        <v>37970</v>
      </c>
      <c r="U101" s="175">
        <v>2260</v>
      </c>
      <c r="V101" s="186">
        <v>57797100</v>
      </c>
      <c r="W101" s="186">
        <v>520559214</v>
      </c>
      <c r="X101" s="187">
        <v>44469</v>
      </c>
      <c r="Y101" s="80" t="s">
        <v>6489</v>
      </c>
      <c r="Z101" s="80" t="s">
        <v>6490</v>
      </c>
      <c r="AA101" s="175" t="s">
        <v>6556</v>
      </c>
    </row>
    <row r="102" spans="1:27" ht="15.75" customHeight="1" x14ac:dyDescent="0.2">
      <c r="A102" s="185">
        <v>2260</v>
      </c>
      <c r="B102" s="68" t="str">
        <f>VLOOKUP(A102,'BASE REGISTRO SEPTIEMBRE'!$A$1:$T$889,2,FALSE)</f>
        <v xml:space="preserve">
Corporación Educacional y Asistencial Hellen Keller
</v>
      </c>
      <c r="C102" s="68">
        <f>VLOOKUP(A102,'BASE REGISTRO SEPTIEMBRE'!$A$1:$T$889,3,FALSE)</f>
        <v>711620001</v>
      </c>
      <c r="D102" s="68" t="str">
        <f>VLOOKUP(A102,'BASE REGISTRO SEPTIEMBRE'!$A$1:$T$889,4,FALSE)</f>
        <v>Corporación de Derecho Privado.</v>
      </c>
      <c r="E102" s="68" t="str">
        <f>VLOOKUP(A102,'BASE REGISTRO SEPTIEMBRE'!$A$1:$T$889,5,FALSE)</f>
        <v>Otorgado por Decreto Supremo Nº 500, de 18 de mayo de 2003, del Ministerio de Justicia.</v>
      </c>
      <c r="F102" s="68" t="str">
        <f>VLOOKUP(A102,'BASE REGISTRO SEPTIEMBRE'!$A$1:$T$889,6,FALSE)</f>
        <v>Certificado de vigencia de persona jurídica sin fines de lucro, folio Nº 500395373600, de fecha 24 DE JUNIO DE 2021, del Servicio de Registro Civil e Identificación.</v>
      </c>
      <c r="G102" s="68" t="str">
        <f>VLOOKUP(A102,'BASE REGISTRO SEPTIEMBRE'!$A$1:$T$889,7,FALSE)</f>
        <v>Su objeto será brindar una atención asistencial al menor sordo en situación irregular; y desarrollar iniciativas para impartir educación diferencial.</v>
      </c>
      <c r="H102" s="68" t="str">
        <f>VLOOKUP(A102,'BASE REGISTRO SEPTIEMBRE'!$A$1:$T$889,8,FALSE)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102" s="68" t="str">
        <f>VLOOKUP(A102,'BASE REGISTRO SEPTIEMBRE'!$A$1:$T$889,9,FALSE)</f>
        <v xml:space="preserve">3 años. </v>
      </c>
      <c r="J102" s="68" t="str">
        <f>VLOOKUP(A102,'BASE REGISTRO SEPTIEMBRE'!$A$1:$T$889,10,FALSE)</f>
        <v>14 de enero de 2019 al 14 de enero de 2022.</v>
      </c>
      <c r="K102" s="68" t="str">
        <f>VLOOKUP(A102,'BASE REGISTRO SEPTIEMBRE'!$A$1:$T$889,11,FALSE)</f>
        <v xml:space="preserve">Alicia Cristina Véliz Ilabaca 
</v>
      </c>
      <c r="L102" s="68" t="str">
        <f>VLOOKUP(A102,'BASE REGISTRO SEPTIEMBRE'!$A$1:$T$889,12,FALSE)</f>
        <v xml:space="preserve">Willy Brandt N° 107, comuna La Florida, Región Metropolitana,
</v>
      </c>
      <c r="M102" s="68" t="str">
        <f>VLOOKUP(A102,'BASE REGISTRO SEPTIEMBRE'!$A$1:$T$889,13,FALSE)</f>
        <v>XIII</v>
      </c>
      <c r="N102" s="68" t="str">
        <f>VLOOKUP(A102,'BASE REGISTRO SEPTIEMBRE'!$A$1:$T$889,14,FALSE)</f>
        <v>La Florida</v>
      </c>
      <c r="O102" s="68">
        <f>VLOOKUP(A102,'BASE REGISTRO SEPTIEMBRE'!$A$1:$T$889,15,FALSE)</f>
        <v>225589874</v>
      </c>
      <c r="P102" s="68" t="str">
        <f>VLOOKUP(A102,'BASE REGISTRO SEPTIEMBRE'!$A$1:$T$889,16,FALSE)</f>
        <v xml:space="preserve">centralhellenkeller@gmail.com </v>
      </c>
      <c r="Q102" s="68">
        <f>VLOOKUP(A102,'BASE REGISTRO SEPTIEMBRE'!$A$1:$T$889,17,FALSE)</f>
        <v>0</v>
      </c>
      <c r="R102" s="68">
        <f>VLOOKUP(A102,'BASE REGISTRO SEPTIEMBRE'!$A$1:$T$889,18,FALSE)</f>
        <v>93401</v>
      </c>
      <c r="S102" s="68" t="str">
        <f>VLOOKUP(A102,'BASE REGISTRO SEPTIEMBRE'!$A$1:$T$889,19,FALSE)</f>
        <v>Se acompaña balance general del año 2020, aprobados por el Sub Departamento de Supervisión Financiera Nacional</v>
      </c>
      <c r="T102" s="188">
        <f>VLOOKUP(A102,'BASE REGISTRO SEPTIEMBRE'!$A$1:$T$889,20,FALSE)</f>
        <v>37970</v>
      </c>
      <c r="U102" s="175">
        <v>2260</v>
      </c>
      <c r="V102" s="186">
        <v>19560504</v>
      </c>
      <c r="W102" s="186">
        <v>78562680</v>
      </c>
      <c r="X102" s="187">
        <v>44469</v>
      </c>
      <c r="Y102" s="80" t="s">
        <v>6489</v>
      </c>
      <c r="Z102" s="80" t="s">
        <v>6490</v>
      </c>
      <c r="AA102" s="175" t="s">
        <v>6557</v>
      </c>
    </row>
    <row r="103" spans="1:27" ht="15.75" customHeight="1" x14ac:dyDescent="0.2">
      <c r="A103" s="185">
        <v>2260</v>
      </c>
      <c r="B103" s="68" t="str">
        <f>VLOOKUP(A103,'BASE REGISTRO SEPTIEMBRE'!$A$1:$T$889,2,FALSE)</f>
        <v xml:space="preserve">
Corporación Educacional y Asistencial Hellen Keller
</v>
      </c>
      <c r="C103" s="68">
        <f>VLOOKUP(A103,'BASE REGISTRO SEPTIEMBRE'!$A$1:$T$889,3,FALSE)</f>
        <v>711620001</v>
      </c>
      <c r="D103" s="68" t="str">
        <f>VLOOKUP(A103,'BASE REGISTRO SEPTIEMBRE'!$A$1:$T$889,4,FALSE)</f>
        <v>Corporación de Derecho Privado.</v>
      </c>
      <c r="E103" s="68" t="str">
        <f>VLOOKUP(A103,'BASE REGISTRO SEPTIEMBRE'!$A$1:$T$889,5,FALSE)</f>
        <v>Otorgado por Decreto Supremo Nº 500, de 18 de mayo de 2003, del Ministerio de Justicia.</v>
      </c>
      <c r="F103" s="68" t="str">
        <f>VLOOKUP(A103,'BASE REGISTRO SEPTIEMBRE'!$A$1:$T$889,6,FALSE)</f>
        <v>Certificado de vigencia de persona jurídica sin fines de lucro, folio Nº 500395373600, de fecha 24 DE JUNIO DE 2021, del Servicio de Registro Civil e Identificación.</v>
      </c>
      <c r="G103" s="68" t="str">
        <f>VLOOKUP(A103,'BASE REGISTRO SEPTIEMBRE'!$A$1:$T$889,7,FALSE)</f>
        <v>Su objeto será brindar una atención asistencial al menor sordo en situación irregular; y desarrollar iniciativas para impartir educación diferencial.</v>
      </c>
      <c r="H103" s="68" t="str">
        <f>VLOOKUP(A103,'BASE REGISTRO SEPTIEMBRE'!$A$1:$T$889,8,FALSE)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103" s="68" t="str">
        <f>VLOOKUP(A103,'BASE REGISTRO SEPTIEMBRE'!$A$1:$T$889,9,FALSE)</f>
        <v xml:space="preserve">3 años. </v>
      </c>
      <c r="J103" s="68" t="str">
        <f>VLOOKUP(A103,'BASE REGISTRO SEPTIEMBRE'!$A$1:$T$889,10,FALSE)</f>
        <v>14 de enero de 2019 al 14 de enero de 2022.</v>
      </c>
      <c r="K103" s="68" t="str">
        <f>VLOOKUP(A103,'BASE REGISTRO SEPTIEMBRE'!$A$1:$T$889,11,FALSE)</f>
        <v xml:space="preserve">Alicia Cristina Véliz Ilabaca 
</v>
      </c>
      <c r="L103" s="68" t="str">
        <f>VLOOKUP(A103,'BASE REGISTRO SEPTIEMBRE'!$A$1:$T$889,12,FALSE)</f>
        <v xml:space="preserve">Willy Brandt N° 107, comuna La Florida, Región Metropolitana,
</v>
      </c>
      <c r="M103" s="68" t="str">
        <f>VLOOKUP(A103,'BASE REGISTRO SEPTIEMBRE'!$A$1:$T$889,13,FALSE)</f>
        <v>XIII</v>
      </c>
      <c r="N103" s="68" t="str">
        <f>VLOOKUP(A103,'BASE REGISTRO SEPTIEMBRE'!$A$1:$T$889,14,FALSE)</f>
        <v>La Florida</v>
      </c>
      <c r="O103" s="68">
        <f>VLOOKUP(A103,'BASE REGISTRO SEPTIEMBRE'!$A$1:$T$889,15,FALSE)</f>
        <v>225589874</v>
      </c>
      <c r="P103" s="68" t="str">
        <f>VLOOKUP(A103,'BASE REGISTRO SEPTIEMBRE'!$A$1:$T$889,16,FALSE)</f>
        <v xml:space="preserve">centralhellenkeller@gmail.com </v>
      </c>
      <c r="Q103" s="68">
        <f>VLOOKUP(A103,'BASE REGISTRO SEPTIEMBRE'!$A$1:$T$889,17,FALSE)</f>
        <v>0</v>
      </c>
      <c r="R103" s="68">
        <f>VLOOKUP(A103,'BASE REGISTRO SEPTIEMBRE'!$A$1:$T$889,18,FALSE)</f>
        <v>93401</v>
      </c>
      <c r="S103" s="68" t="str">
        <f>VLOOKUP(A103,'BASE REGISTRO SEPTIEMBRE'!$A$1:$T$889,19,FALSE)</f>
        <v>Se acompaña balance general del año 2020, aprobados por el Sub Departamento de Supervisión Financiera Nacional</v>
      </c>
      <c r="T103" s="188">
        <f>VLOOKUP(A103,'BASE REGISTRO SEPTIEMBRE'!$A$1:$T$889,20,FALSE)</f>
        <v>37970</v>
      </c>
      <c r="U103" s="175">
        <v>2260</v>
      </c>
      <c r="V103" s="186">
        <v>7214940</v>
      </c>
      <c r="W103" s="186">
        <v>69103092</v>
      </c>
      <c r="X103" s="187">
        <v>44469</v>
      </c>
      <c r="Y103" s="80" t="s">
        <v>6489</v>
      </c>
      <c r="Z103" s="80" t="s">
        <v>6490</v>
      </c>
      <c r="AA103" s="175" t="s">
        <v>6558</v>
      </c>
    </row>
    <row r="104" spans="1:27" ht="15.75" customHeight="1" x14ac:dyDescent="0.2">
      <c r="A104" s="185">
        <v>2260</v>
      </c>
      <c r="B104" s="68" t="str">
        <f>VLOOKUP(A104,'BASE REGISTRO SEPTIEMBRE'!$A$1:$T$889,2,FALSE)</f>
        <v xml:space="preserve">
Corporación Educacional y Asistencial Hellen Keller
</v>
      </c>
      <c r="C104" s="68">
        <f>VLOOKUP(A104,'BASE REGISTRO SEPTIEMBRE'!$A$1:$T$889,3,FALSE)</f>
        <v>711620001</v>
      </c>
      <c r="D104" s="68" t="str">
        <f>VLOOKUP(A104,'BASE REGISTRO SEPTIEMBRE'!$A$1:$T$889,4,FALSE)</f>
        <v>Corporación de Derecho Privado.</v>
      </c>
      <c r="E104" s="68" t="str">
        <f>VLOOKUP(A104,'BASE REGISTRO SEPTIEMBRE'!$A$1:$T$889,5,FALSE)</f>
        <v>Otorgado por Decreto Supremo Nº 500, de 18 de mayo de 2003, del Ministerio de Justicia.</v>
      </c>
      <c r="F104" s="68" t="str">
        <f>VLOOKUP(A104,'BASE REGISTRO SEPTIEMBRE'!$A$1:$T$889,6,FALSE)</f>
        <v>Certificado de vigencia de persona jurídica sin fines de lucro, folio Nº 500395373600, de fecha 24 DE JUNIO DE 2021, del Servicio de Registro Civil e Identificación.</v>
      </c>
      <c r="G104" s="68" t="str">
        <f>VLOOKUP(A104,'BASE REGISTRO SEPTIEMBRE'!$A$1:$T$889,7,FALSE)</f>
        <v>Su objeto será brindar una atención asistencial al menor sordo en situación irregular; y desarrollar iniciativas para impartir educación diferencial.</v>
      </c>
      <c r="H104" s="68" t="str">
        <f>VLOOKUP(A104,'BASE REGISTRO SEPTIEMBRE'!$A$1:$T$889,8,FALSE)</f>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
      <c r="I104" s="68" t="str">
        <f>VLOOKUP(A104,'BASE REGISTRO SEPTIEMBRE'!$A$1:$T$889,9,FALSE)</f>
        <v xml:space="preserve">3 años. </v>
      </c>
      <c r="J104" s="68" t="str">
        <f>VLOOKUP(A104,'BASE REGISTRO SEPTIEMBRE'!$A$1:$T$889,10,FALSE)</f>
        <v>14 de enero de 2019 al 14 de enero de 2022.</v>
      </c>
      <c r="K104" s="68" t="str">
        <f>VLOOKUP(A104,'BASE REGISTRO SEPTIEMBRE'!$A$1:$T$889,11,FALSE)</f>
        <v xml:space="preserve">Alicia Cristina Véliz Ilabaca 
</v>
      </c>
      <c r="L104" s="68" t="str">
        <f>VLOOKUP(A104,'BASE REGISTRO SEPTIEMBRE'!$A$1:$T$889,12,FALSE)</f>
        <v xml:space="preserve">Willy Brandt N° 107, comuna La Florida, Región Metropolitana,
</v>
      </c>
      <c r="M104" s="68" t="str">
        <f>VLOOKUP(A104,'BASE REGISTRO SEPTIEMBRE'!$A$1:$T$889,13,FALSE)</f>
        <v>XIII</v>
      </c>
      <c r="N104" s="68" t="str">
        <f>VLOOKUP(A104,'BASE REGISTRO SEPTIEMBRE'!$A$1:$T$889,14,FALSE)</f>
        <v>La Florida</v>
      </c>
      <c r="O104" s="68">
        <f>VLOOKUP(A104,'BASE REGISTRO SEPTIEMBRE'!$A$1:$T$889,15,FALSE)</f>
        <v>225589874</v>
      </c>
      <c r="P104" s="68" t="str">
        <f>VLOOKUP(A104,'BASE REGISTRO SEPTIEMBRE'!$A$1:$T$889,16,FALSE)</f>
        <v xml:space="preserve">centralhellenkeller@gmail.com </v>
      </c>
      <c r="Q104" s="68">
        <f>VLOOKUP(A104,'BASE REGISTRO SEPTIEMBRE'!$A$1:$T$889,17,FALSE)</f>
        <v>0</v>
      </c>
      <c r="R104" s="68">
        <f>VLOOKUP(A104,'BASE REGISTRO SEPTIEMBRE'!$A$1:$T$889,18,FALSE)</f>
        <v>93401</v>
      </c>
      <c r="S104" s="68" t="str">
        <f>VLOOKUP(A104,'BASE REGISTRO SEPTIEMBRE'!$A$1:$T$889,19,FALSE)</f>
        <v>Se acompaña balance general del año 2020, aprobados por el Sub Departamento de Supervisión Financiera Nacional</v>
      </c>
      <c r="T104" s="188">
        <f>VLOOKUP(A104,'BASE REGISTRO SEPTIEMBRE'!$A$1:$T$889,20,FALSE)</f>
        <v>37970</v>
      </c>
      <c r="U104" s="175">
        <v>2260</v>
      </c>
      <c r="V104" s="186">
        <v>5485768</v>
      </c>
      <c r="W104" s="186">
        <v>116387240</v>
      </c>
      <c r="X104" s="187">
        <v>44469</v>
      </c>
      <c r="Y104" s="80" t="s">
        <v>6489</v>
      </c>
      <c r="Z104" s="80" t="s">
        <v>6490</v>
      </c>
      <c r="AA104" s="175" t="s">
        <v>6544</v>
      </c>
    </row>
    <row r="105" spans="1:27" ht="15.75" customHeight="1" x14ac:dyDescent="0.2">
      <c r="A105" s="185">
        <v>2330</v>
      </c>
      <c r="B105" s="68" t="str">
        <f>VLOOKUP(A105,'BASE REGISTRO SEPTIEMBRE'!$A$1:$T$889,2,FALSE)</f>
        <v>Corporación Gabriela Mistral.</v>
      </c>
      <c r="C105" s="68">
        <f>VLOOKUP(A105,'BASE REGISTRO SEPTIEMBRE'!$A$1:$T$889,3,FALSE)</f>
        <v>713523003</v>
      </c>
      <c r="D105" s="68" t="str">
        <f>VLOOKUP(A105,'BASE REGISTRO SEPTIEMBRE'!$A$1:$T$889,4,FALSE)</f>
        <v>Corporación de Derecho Privado.</v>
      </c>
      <c r="E105" s="68" t="str">
        <f>VLOOKUP(A105,'BASE REGISTRO SEPTIEMBRE'!$A$1:$T$889,5,FALSE)</f>
        <v xml:space="preserve">Otorgada por Decreto Supremo Nº 1027, de fecha 07 de noviembre de 1986, del Ministerio de Justicia, publicado en el Diario Oficial el día 22 de noviembre de 1986. </v>
      </c>
      <c r="F105" s="68" t="str">
        <f>VLOOKUP(A105,'BASE REGISTRO SEPTIEMBRE'!$A$1:$T$889,6,FALSE)</f>
        <v xml:space="preserve">Certificado de Vigencia Folio Nº 500396162528, de fecha 30 de junio de 2021, otorgado por el Servicio de Registro Civil e Identificación.
</v>
      </c>
      <c r="G105" s="68" t="str">
        <f>VLOOKUP(A105,'BASE REGISTRO SEPTIEMBRE'!$A$1:$T$889,7,FALSE)</f>
        <v>El desarrollo de actividades de prevención y tratamiento, que sirvan para mejorar la atención a los menores en situación irregular en la Cuarta Región.</v>
      </c>
      <c r="H105" s="68" t="str">
        <f>VLOOKUP(A105,'BASE REGISTRO SEPTIEMBRE'!$A$1:$T$889,8,FALSE)</f>
        <v>Presidente: Francisco León Henríquez Adaros
Vicepresidente: Marcelo Hidalgo Molina
Secretario: Carlos Manuel Calvo Muñoz
Tesorero : Jorge Brusher Mac- Farlane 
Directores:
María Lucrecia Rivera Muñoz
René Corbeaux Cruz</v>
      </c>
      <c r="I105" s="68" t="str">
        <f>VLOOKUP(A105,'BASE REGISTRO SEPTIEMBRE'!$A$1:$T$889,9,FALSE)</f>
        <v>Durarán 03 años en sus cargos.</v>
      </c>
      <c r="J105" s="68" t="str">
        <f>VLOOKUP(A105,'BASE REGISTRO SEPTIEMBRE'!$A$1:$T$889,10,FALSE)</f>
        <v>De 20 de Mayo de 2020 al 20  de Mayo de 2023.</v>
      </c>
      <c r="K105" s="68" t="str">
        <f>VLOOKUP(A105,'BASE REGISTRO SEPTIEMBRE'!$A$1:$T$889,11,FALSE)</f>
        <v xml:space="preserve">Presidente: Francisco León Henríquez Adaros, 
Directora Ejecutiva: María Cristina Meléndez Jiménez,
</v>
      </c>
      <c r="L105" s="68" t="str">
        <f>VLOOKUP(A105,'BASE REGISTRO SEPTIEMBRE'!$A$1:$T$889,12,FALSE)</f>
        <v xml:space="preserve">La Pampilla S/N, Casilla 98, Coquimbo.
</v>
      </c>
      <c r="M105" s="68" t="str">
        <f>VLOOKUP(A105,'BASE REGISTRO SEPTIEMBRE'!$A$1:$T$889,13,FALSE)</f>
        <v>IV</v>
      </c>
      <c r="N105" s="68" t="str">
        <f>VLOOKUP(A105,'BASE REGISTRO SEPTIEMBRE'!$A$1:$T$889,14,FALSE)</f>
        <v>Coquimbo</v>
      </c>
      <c r="O105" s="68" t="str">
        <f>VLOOKUP(A105,'BASE REGISTRO SEPTIEMBRE'!$A$1:$T$889,15,FALSE)</f>
        <v>(51) 2321039</v>
      </c>
      <c r="P105" s="68" t="str">
        <f>VLOOKUP(A105,'BASE REGISTRO SEPTIEMBRE'!$A$1:$T$889,16,FALSE)</f>
        <v xml:space="preserve">cgmistral07@yahoo.es              ugesco@gmail.com
</v>
      </c>
      <c r="Q105" s="68" t="str">
        <f>VLOOKUP(A105,'BASE REGISTRO SEPTIEMBRE'!$A$1:$T$889,17,FALSE)</f>
        <v>Casilla 98</v>
      </c>
      <c r="R105" s="68" t="str">
        <f>VLOOKUP(A105,'BASE REGISTRO SEPTIEMBRE'!$A$1:$T$889,18,FALSE)</f>
        <v>93401: Institución de Asistencia Social</v>
      </c>
      <c r="S105" s="68" t="str">
        <f>VLOOKUP(A105,'BASE REGISTRO SEPTIEMBRE'!$A$1:$T$889,19,FALSE)</f>
        <v xml:space="preserve">Se acompaña certificado financiero correspondiente al año 2020 aprobada por el  Sub Departamento de Supervisión Financiera Nacional. </v>
      </c>
      <c r="T105" s="188">
        <f>VLOOKUP(A105,'BASE REGISTRO SEPTIEMBRE'!$A$1:$T$889,20,FALSE)</f>
        <v>37970</v>
      </c>
      <c r="U105" s="175">
        <v>2330</v>
      </c>
      <c r="V105" s="186">
        <v>14592798</v>
      </c>
      <c r="W105" s="186">
        <v>61401278</v>
      </c>
      <c r="X105" s="187">
        <v>44469</v>
      </c>
      <c r="Y105" s="80" t="s">
        <v>6489</v>
      </c>
      <c r="Z105" s="80" t="s">
        <v>6490</v>
      </c>
      <c r="AA105" s="175" t="s">
        <v>6559</v>
      </c>
    </row>
    <row r="106" spans="1:27" ht="15.75" customHeight="1" x14ac:dyDescent="0.2">
      <c r="A106" s="185">
        <v>2330</v>
      </c>
      <c r="B106" s="68" t="str">
        <f>VLOOKUP(A106,'BASE REGISTRO SEPTIEMBRE'!$A$1:$T$889,2,FALSE)</f>
        <v>Corporación Gabriela Mistral.</v>
      </c>
      <c r="C106" s="68">
        <f>VLOOKUP(A106,'BASE REGISTRO SEPTIEMBRE'!$A$1:$T$889,3,FALSE)</f>
        <v>713523003</v>
      </c>
      <c r="D106" s="68" t="str">
        <f>VLOOKUP(A106,'BASE REGISTRO SEPTIEMBRE'!$A$1:$T$889,4,FALSE)</f>
        <v>Corporación de Derecho Privado.</v>
      </c>
      <c r="E106" s="68" t="str">
        <f>VLOOKUP(A106,'BASE REGISTRO SEPTIEMBRE'!$A$1:$T$889,5,FALSE)</f>
        <v xml:space="preserve">Otorgada por Decreto Supremo Nº 1027, de fecha 07 de noviembre de 1986, del Ministerio de Justicia, publicado en el Diario Oficial el día 22 de noviembre de 1986. </v>
      </c>
      <c r="F106" s="68" t="str">
        <f>VLOOKUP(A106,'BASE REGISTRO SEPTIEMBRE'!$A$1:$T$889,6,FALSE)</f>
        <v xml:space="preserve">Certificado de Vigencia Folio Nº 500396162528, de fecha 30 de junio de 2021, otorgado por el Servicio de Registro Civil e Identificación.
</v>
      </c>
      <c r="G106" s="68" t="str">
        <f>VLOOKUP(A106,'BASE REGISTRO SEPTIEMBRE'!$A$1:$T$889,7,FALSE)</f>
        <v>El desarrollo de actividades de prevención y tratamiento, que sirvan para mejorar la atención a los menores en situación irregular en la Cuarta Región.</v>
      </c>
      <c r="H106" s="68" t="str">
        <f>VLOOKUP(A106,'BASE REGISTRO SEPTIEMBRE'!$A$1:$T$889,8,FALSE)</f>
        <v>Presidente: Francisco León Henríquez Adaros
Vicepresidente: Marcelo Hidalgo Molina
Secretario: Carlos Manuel Calvo Muñoz
Tesorero : Jorge Brusher Mac- Farlane 
Directores:
María Lucrecia Rivera Muñoz
René Corbeaux Cruz</v>
      </c>
      <c r="I106" s="68" t="str">
        <f>VLOOKUP(A106,'BASE REGISTRO SEPTIEMBRE'!$A$1:$T$889,9,FALSE)</f>
        <v>Durarán 03 años en sus cargos.</v>
      </c>
      <c r="J106" s="68" t="str">
        <f>VLOOKUP(A106,'BASE REGISTRO SEPTIEMBRE'!$A$1:$T$889,10,FALSE)</f>
        <v>De 20 de Mayo de 2020 al 20  de Mayo de 2023.</v>
      </c>
      <c r="K106" s="68" t="str">
        <f>VLOOKUP(A106,'BASE REGISTRO SEPTIEMBRE'!$A$1:$T$889,11,FALSE)</f>
        <v xml:space="preserve">Presidente: Francisco León Henríquez Adaros, 
Directora Ejecutiva: María Cristina Meléndez Jiménez,
</v>
      </c>
      <c r="L106" s="68" t="str">
        <f>VLOOKUP(A106,'BASE REGISTRO SEPTIEMBRE'!$A$1:$T$889,12,FALSE)</f>
        <v xml:space="preserve">La Pampilla S/N, Casilla 98, Coquimbo.
</v>
      </c>
      <c r="M106" s="68" t="str">
        <f>VLOOKUP(A106,'BASE REGISTRO SEPTIEMBRE'!$A$1:$T$889,13,FALSE)</f>
        <v>IV</v>
      </c>
      <c r="N106" s="68" t="str">
        <f>VLOOKUP(A106,'BASE REGISTRO SEPTIEMBRE'!$A$1:$T$889,14,FALSE)</f>
        <v>Coquimbo</v>
      </c>
      <c r="O106" s="68" t="str">
        <f>VLOOKUP(A106,'BASE REGISTRO SEPTIEMBRE'!$A$1:$T$889,15,FALSE)</f>
        <v>(51) 2321039</v>
      </c>
      <c r="P106" s="68" t="str">
        <f>VLOOKUP(A106,'BASE REGISTRO SEPTIEMBRE'!$A$1:$T$889,16,FALSE)</f>
        <v xml:space="preserve">cgmistral07@yahoo.es              ugesco@gmail.com
</v>
      </c>
      <c r="Q106" s="68" t="str">
        <f>VLOOKUP(A106,'BASE REGISTRO SEPTIEMBRE'!$A$1:$T$889,17,FALSE)</f>
        <v>Casilla 98</v>
      </c>
      <c r="R106" s="68" t="str">
        <f>VLOOKUP(A106,'BASE REGISTRO SEPTIEMBRE'!$A$1:$T$889,18,FALSE)</f>
        <v>93401: Institución de Asistencia Social</v>
      </c>
      <c r="S106" s="68" t="str">
        <f>VLOOKUP(A106,'BASE REGISTRO SEPTIEMBRE'!$A$1:$T$889,19,FALSE)</f>
        <v xml:space="preserve">Se acompaña certificado financiero correspondiente al año 2020 aprobada por el  Sub Departamento de Supervisión Financiera Nacional. </v>
      </c>
      <c r="T106" s="188">
        <f>VLOOKUP(A106,'BASE REGISTRO SEPTIEMBRE'!$A$1:$T$889,20,FALSE)</f>
        <v>37970</v>
      </c>
      <c r="U106" s="175">
        <v>2330</v>
      </c>
      <c r="V106" s="186">
        <v>9728532</v>
      </c>
      <c r="W106" s="186">
        <v>82338737</v>
      </c>
      <c r="X106" s="187">
        <v>44469</v>
      </c>
      <c r="Y106" s="80" t="s">
        <v>6489</v>
      </c>
      <c r="Z106" s="80" t="s">
        <v>6490</v>
      </c>
      <c r="AA106" s="175" t="s">
        <v>6560</v>
      </c>
    </row>
    <row r="107" spans="1:27" ht="15.75" customHeight="1" x14ac:dyDescent="0.2">
      <c r="A107" s="185">
        <v>2330</v>
      </c>
      <c r="B107" s="68" t="str">
        <f>VLOOKUP(A107,'BASE REGISTRO SEPTIEMBRE'!$A$1:$T$889,2,FALSE)</f>
        <v>Corporación Gabriela Mistral.</v>
      </c>
      <c r="C107" s="68">
        <f>VLOOKUP(A107,'BASE REGISTRO SEPTIEMBRE'!$A$1:$T$889,3,FALSE)</f>
        <v>713523003</v>
      </c>
      <c r="D107" s="68" t="str">
        <f>VLOOKUP(A107,'BASE REGISTRO SEPTIEMBRE'!$A$1:$T$889,4,FALSE)</f>
        <v>Corporación de Derecho Privado.</v>
      </c>
      <c r="E107" s="68" t="str">
        <f>VLOOKUP(A107,'BASE REGISTRO SEPTIEMBRE'!$A$1:$T$889,5,FALSE)</f>
        <v xml:space="preserve">Otorgada por Decreto Supremo Nº 1027, de fecha 07 de noviembre de 1986, del Ministerio de Justicia, publicado en el Diario Oficial el día 22 de noviembre de 1986. </v>
      </c>
      <c r="F107" s="68" t="str">
        <f>VLOOKUP(A107,'BASE REGISTRO SEPTIEMBRE'!$A$1:$T$889,6,FALSE)</f>
        <v xml:space="preserve">Certificado de Vigencia Folio Nº 500396162528, de fecha 30 de junio de 2021, otorgado por el Servicio de Registro Civil e Identificación.
</v>
      </c>
      <c r="G107" s="68" t="str">
        <f>VLOOKUP(A107,'BASE REGISTRO SEPTIEMBRE'!$A$1:$T$889,7,FALSE)</f>
        <v>El desarrollo de actividades de prevención y tratamiento, que sirvan para mejorar la atención a los menores en situación irregular en la Cuarta Región.</v>
      </c>
      <c r="H107" s="68" t="str">
        <f>VLOOKUP(A107,'BASE REGISTRO SEPTIEMBRE'!$A$1:$T$889,8,FALSE)</f>
        <v>Presidente: Francisco León Henríquez Adaros
Vicepresidente: Marcelo Hidalgo Molina
Secretario: Carlos Manuel Calvo Muñoz
Tesorero : Jorge Brusher Mac- Farlane 
Directores:
María Lucrecia Rivera Muñoz
René Corbeaux Cruz</v>
      </c>
      <c r="I107" s="68" t="str">
        <f>VLOOKUP(A107,'BASE REGISTRO SEPTIEMBRE'!$A$1:$T$889,9,FALSE)</f>
        <v>Durarán 03 años en sus cargos.</v>
      </c>
      <c r="J107" s="68" t="str">
        <f>VLOOKUP(A107,'BASE REGISTRO SEPTIEMBRE'!$A$1:$T$889,10,FALSE)</f>
        <v>De 20 de Mayo de 2020 al 20  de Mayo de 2023.</v>
      </c>
      <c r="K107" s="68" t="str">
        <f>VLOOKUP(A107,'BASE REGISTRO SEPTIEMBRE'!$A$1:$T$889,11,FALSE)</f>
        <v xml:space="preserve">Presidente: Francisco León Henríquez Adaros, 
Directora Ejecutiva: María Cristina Meléndez Jiménez,
</v>
      </c>
      <c r="L107" s="68" t="str">
        <f>VLOOKUP(A107,'BASE REGISTRO SEPTIEMBRE'!$A$1:$T$889,12,FALSE)</f>
        <v xml:space="preserve">La Pampilla S/N, Casilla 98, Coquimbo.
</v>
      </c>
      <c r="M107" s="68" t="str">
        <f>VLOOKUP(A107,'BASE REGISTRO SEPTIEMBRE'!$A$1:$T$889,13,FALSE)</f>
        <v>IV</v>
      </c>
      <c r="N107" s="68" t="str">
        <f>VLOOKUP(A107,'BASE REGISTRO SEPTIEMBRE'!$A$1:$T$889,14,FALSE)</f>
        <v>Coquimbo</v>
      </c>
      <c r="O107" s="68" t="str">
        <f>VLOOKUP(A107,'BASE REGISTRO SEPTIEMBRE'!$A$1:$T$889,15,FALSE)</f>
        <v>(51) 2321039</v>
      </c>
      <c r="P107" s="68" t="str">
        <f>VLOOKUP(A107,'BASE REGISTRO SEPTIEMBRE'!$A$1:$T$889,16,FALSE)</f>
        <v xml:space="preserve">cgmistral07@yahoo.es              ugesco@gmail.com
</v>
      </c>
      <c r="Q107" s="68" t="str">
        <f>VLOOKUP(A107,'BASE REGISTRO SEPTIEMBRE'!$A$1:$T$889,17,FALSE)</f>
        <v>Casilla 98</v>
      </c>
      <c r="R107" s="68" t="str">
        <f>VLOOKUP(A107,'BASE REGISTRO SEPTIEMBRE'!$A$1:$T$889,18,FALSE)</f>
        <v>93401: Institución de Asistencia Social</v>
      </c>
      <c r="S107" s="68" t="str">
        <f>VLOOKUP(A107,'BASE REGISTRO SEPTIEMBRE'!$A$1:$T$889,19,FALSE)</f>
        <v xml:space="preserve">Se acompaña certificado financiero correspondiente al año 2020 aprobada por el  Sub Departamento de Supervisión Financiera Nacional. </v>
      </c>
      <c r="T107" s="188">
        <f>VLOOKUP(A107,'BASE REGISTRO SEPTIEMBRE'!$A$1:$T$889,20,FALSE)</f>
        <v>37970</v>
      </c>
      <c r="U107" s="175">
        <v>2330</v>
      </c>
      <c r="V107" s="186">
        <v>51961563</v>
      </c>
      <c r="W107" s="186">
        <v>241555318</v>
      </c>
      <c r="X107" s="187">
        <v>44469</v>
      </c>
      <c r="Y107" s="80" t="s">
        <v>6489</v>
      </c>
      <c r="Z107" s="80" t="s">
        <v>6490</v>
      </c>
      <c r="AA107" s="175" t="s">
        <v>6561</v>
      </c>
    </row>
    <row r="108" spans="1:27" ht="15.75" customHeight="1" x14ac:dyDescent="0.2">
      <c r="A108" s="185">
        <v>2330</v>
      </c>
      <c r="B108" s="68" t="str">
        <f>VLOOKUP(A108,'BASE REGISTRO SEPTIEMBRE'!$A$1:$T$889,2,FALSE)</f>
        <v>Corporación Gabriela Mistral.</v>
      </c>
      <c r="C108" s="68">
        <f>VLOOKUP(A108,'BASE REGISTRO SEPTIEMBRE'!$A$1:$T$889,3,FALSE)</f>
        <v>713523003</v>
      </c>
      <c r="D108" s="68" t="str">
        <f>VLOOKUP(A108,'BASE REGISTRO SEPTIEMBRE'!$A$1:$T$889,4,FALSE)</f>
        <v>Corporación de Derecho Privado.</v>
      </c>
      <c r="E108" s="68" t="str">
        <f>VLOOKUP(A108,'BASE REGISTRO SEPTIEMBRE'!$A$1:$T$889,5,FALSE)</f>
        <v xml:space="preserve">Otorgada por Decreto Supremo Nº 1027, de fecha 07 de noviembre de 1986, del Ministerio de Justicia, publicado en el Diario Oficial el día 22 de noviembre de 1986. </v>
      </c>
      <c r="F108" s="68" t="str">
        <f>VLOOKUP(A108,'BASE REGISTRO SEPTIEMBRE'!$A$1:$T$889,6,FALSE)</f>
        <v xml:space="preserve">Certificado de Vigencia Folio Nº 500396162528, de fecha 30 de junio de 2021, otorgado por el Servicio de Registro Civil e Identificación.
</v>
      </c>
      <c r="G108" s="68" t="str">
        <f>VLOOKUP(A108,'BASE REGISTRO SEPTIEMBRE'!$A$1:$T$889,7,FALSE)</f>
        <v>El desarrollo de actividades de prevención y tratamiento, que sirvan para mejorar la atención a los menores en situación irregular en la Cuarta Región.</v>
      </c>
      <c r="H108" s="68" t="str">
        <f>VLOOKUP(A108,'BASE REGISTRO SEPTIEMBRE'!$A$1:$T$889,8,FALSE)</f>
        <v>Presidente: Francisco León Henríquez Adaros
Vicepresidente: Marcelo Hidalgo Molina
Secretario: Carlos Manuel Calvo Muñoz
Tesorero : Jorge Brusher Mac- Farlane 
Directores:
María Lucrecia Rivera Muñoz
René Corbeaux Cruz</v>
      </c>
      <c r="I108" s="68" t="str">
        <f>VLOOKUP(A108,'BASE REGISTRO SEPTIEMBRE'!$A$1:$T$889,9,FALSE)</f>
        <v>Durarán 03 años en sus cargos.</v>
      </c>
      <c r="J108" s="68" t="str">
        <f>VLOOKUP(A108,'BASE REGISTRO SEPTIEMBRE'!$A$1:$T$889,10,FALSE)</f>
        <v>De 20 de Mayo de 2020 al 20  de Mayo de 2023.</v>
      </c>
      <c r="K108" s="68" t="str">
        <f>VLOOKUP(A108,'BASE REGISTRO SEPTIEMBRE'!$A$1:$T$889,11,FALSE)</f>
        <v xml:space="preserve">Presidente: Francisco León Henríquez Adaros, 
Directora Ejecutiva: María Cristina Meléndez Jiménez,
</v>
      </c>
      <c r="L108" s="68" t="str">
        <f>VLOOKUP(A108,'BASE REGISTRO SEPTIEMBRE'!$A$1:$T$889,12,FALSE)</f>
        <v xml:space="preserve">La Pampilla S/N, Casilla 98, Coquimbo.
</v>
      </c>
      <c r="M108" s="68" t="str">
        <f>VLOOKUP(A108,'BASE REGISTRO SEPTIEMBRE'!$A$1:$T$889,13,FALSE)</f>
        <v>IV</v>
      </c>
      <c r="N108" s="68" t="str">
        <f>VLOOKUP(A108,'BASE REGISTRO SEPTIEMBRE'!$A$1:$T$889,14,FALSE)</f>
        <v>Coquimbo</v>
      </c>
      <c r="O108" s="68" t="str">
        <f>VLOOKUP(A108,'BASE REGISTRO SEPTIEMBRE'!$A$1:$T$889,15,FALSE)</f>
        <v>(51) 2321039</v>
      </c>
      <c r="P108" s="68" t="str">
        <f>VLOOKUP(A108,'BASE REGISTRO SEPTIEMBRE'!$A$1:$T$889,16,FALSE)</f>
        <v xml:space="preserve">cgmistral07@yahoo.es              ugesco@gmail.com
</v>
      </c>
      <c r="Q108" s="68" t="str">
        <f>VLOOKUP(A108,'BASE REGISTRO SEPTIEMBRE'!$A$1:$T$889,17,FALSE)</f>
        <v>Casilla 98</v>
      </c>
      <c r="R108" s="68" t="str">
        <f>VLOOKUP(A108,'BASE REGISTRO SEPTIEMBRE'!$A$1:$T$889,18,FALSE)</f>
        <v>93401: Institución de Asistencia Social</v>
      </c>
      <c r="S108" s="68" t="str">
        <f>VLOOKUP(A108,'BASE REGISTRO SEPTIEMBRE'!$A$1:$T$889,19,FALSE)</f>
        <v xml:space="preserve">Se acompaña certificado financiero correspondiente al año 2020 aprobada por el  Sub Departamento de Supervisión Financiera Nacional. </v>
      </c>
      <c r="T108" s="188">
        <f>VLOOKUP(A108,'BASE REGISTRO SEPTIEMBRE'!$A$1:$T$889,20,FALSE)</f>
        <v>37970</v>
      </c>
      <c r="U108" s="175">
        <v>2330</v>
      </c>
      <c r="V108" s="186">
        <v>0</v>
      </c>
      <c r="W108" s="186">
        <v>91389216</v>
      </c>
      <c r="X108" s="187">
        <v>44469</v>
      </c>
      <c r="Y108" s="80" t="s">
        <v>6489</v>
      </c>
      <c r="Z108" s="80" t="s">
        <v>6490</v>
      </c>
      <c r="AA108" s="175" t="s">
        <v>6501</v>
      </c>
    </row>
    <row r="109" spans="1:27" ht="15.75" customHeight="1" x14ac:dyDescent="0.2">
      <c r="A109" s="185">
        <v>2330</v>
      </c>
      <c r="B109" s="68" t="str">
        <f>VLOOKUP(A109,'BASE REGISTRO SEPTIEMBRE'!$A$1:$T$889,2,FALSE)</f>
        <v>Corporación Gabriela Mistral.</v>
      </c>
      <c r="C109" s="68">
        <f>VLOOKUP(A109,'BASE REGISTRO SEPTIEMBRE'!$A$1:$T$889,3,FALSE)</f>
        <v>713523003</v>
      </c>
      <c r="D109" s="68" t="str">
        <f>VLOOKUP(A109,'BASE REGISTRO SEPTIEMBRE'!$A$1:$T$889,4,FALSE)</f>
        <v>Corporación de Derecho Privado.</v>
      </c>
      <c r="E109" s="68" t="str">
        <f>VLOOKUP(A109,'BASE REGISTRO SEPTIEMBRE'!$A$1:$T$889,5,FALSE)</f>
        <v xml:space="preserve">Otorgada por Decreto Supremo Nº 1027, de fecha 07 de noviembre de 1986, del Ministerio de Justicia, publicado en el Diario Oficial el día 22 de noviembre de 1986. </v>
      </c>
      <c r="F109" s="68" t="str">
        <f>VLOOKUP(A109,'BASE REGISTRO SEPTIEMBRE'!$A$1:$T$889,6,FALSE)</f>
        <v xml:space="preserve">Certificado de Vigencia Folio Nº 500396162528, de fecha 30 de junio de 2021, otorgado por el Servicio de Registro Civil e Identificación.
</v>
      </c>
      <c r="G109" s="68" t="str">
        <f>VLOOKUP(A109,'BASE REGISTRO SEPTIEMBRE'!$A$1:$T$889,7,FALSE)</f>
        <v>El desarrollo de actividades de prevención y tratamiento, que sirvan para mejorar la atención a los menores en situación irregular en la Cuarta Región.</v>
      </c>
      <c r="H109" s="68" t="str">
        <f>VLOOKUP(A109,'BASE REGISTRO SEPTIEMBRE'!$A$1:$T$889,8,FALSE)</f>
        <v>Presidente: Francisco León Henríquez Adaros
Vicepresidente: Marcelo Hidalgo Molina
Secretario: Carlos Manuel Calvo Muñoz
Tesorero : Jorge Brusher Mac- Farlane 
Directores:
María Lucrecia Rivera Muñoz
René Corbeaux Cruz</v>
      </c>
      <c r="I109" s="68" t="str">
        <f>VLOOKUP(A109,'BASE REGISTRO SEPTIEMBRE'!$A$1:$T$889,9,FALSE)</f>
        <v>Durarán 03 años en sus cargos.</v>
      </c>
      <c r="J109" s="68" t="str">
        <f>VLOOKUP(A109,'BASE REGISTRO SEPTIEMBRE'!$A$1:$T$889,10,FALSE)</f>
        <v>De 20 de Mayo de 2020 al 20  de Mayo de 2023.</v>
      </c>
      <c r="K109" s="68" t="str">
        <f>VLOOKUP(A109,'BASE REGISTRO SEPTIEMBRE'!$A$1:$T$889,11,FALSE)</f>
        <v xml:space="preserve">Presidente: Francisco León Henríquez Adaros, 
Directora Ejecutiva: María Cristina Meléndez Jiménez,
</v>
      </c>
      <c r="L109" s="68" t="str">
        <f>VLOOKUP(A109,'BASE REGISTRO SEPTIEMBRE'!$A$1:$T$889,12,FALSE)</f>
        <v xml:space="preserve">La Pampilla S/N, Casilla 98, Coquimbo.
</v>
      </c>
      <c r="M109" s="68" t="str">
        <f>VLOOKUP(A109,'BASE REGISTRO SEPTIEMBRE'!$A$1:$T$889,13,FALSE)</f>
        <v>IV</v>
      </c>
      <c r="N109" s="68" t="str">
        <f>VLOOKUP(A109,'BASE REGISTRO SEPTIEMBRE'!$A$1:$T$889,14,FALSE)</f>
        <v>Coquimbo</v>
      </c>
      <c r="O109" s="68" t="str">
        <f>VLOOKUP(A109,'BASE REGISTRO SEPTIEMBRE'!$A$1:$T$889,15,FALSE)</f>
        <v>(51) 2321039</v>
      </c>
      <c r="P109" s="68" t="str">
        <f>VLOOKUP(A109,'BASE REGISTRO SEPTIEMBRE'!$A$1:$T$889,16,FALSE)</f>
        <v xml:space="preserve">cgmistral07@yahoo.es              ugesco@gmail.com
</v>
      </c>
      <c r="Q109" s="68" t="str">
        <f>VLOOKUP(A109,'BASE REGISTRO SEPTIEMBRE'!$A$1:$T$889,17,FALSE)</f>
        <v>Casilla 98</v>
      </c>
      <c r="R109" s="68" t="str">
        <f>VLOOKUP(A109,'BASE REGISTRO SEPTIEMBRE'!$A$1:$T$889,18,FALSE)</f>
        <v>93401: Institución de Asistencia Social</v>
      </c>
      <c r="S109" s="68" t="str">
        <f>VLOOKUP(A109,'BASE REGISTRO SEPTIEMBRE'!$A$1:$T$889,19,FALSE)</f>
        <v xml:space="preserve">Se acompaña certificado financiero correspondiente al año 2020 aprobada por el  Sub Departamento de Supervisión Financiera Nacional. </v>
      </c>
      <c r="T109" s="188">
        <f>VLOOKUP(A109,'BASE REGISTRO SEPTIEMBRE'!$A$1:$T$889,20,FALSE)</f>
        <v>37970</v>
      </c>
      <c r="U109" s="175">
        <v>2330</v>
      </c>
      <c r="V109" s="186">
        <v>8490355</v>
      </c>
      <c r="W109" s="186">
        <v>78889530</v>
      </c>
      <c r="X109" s="187">
        <v>44469</v>
      </c>
      <c r="Y109" s="80" t="s">
        <v>6489</v>
      </c>
      <c r="Z109" s="80" t="s">
        <v>6490</v>
      </c>
      <c r="AA109" s="175" t="s">
        <v>6562</v>
      </c>
    </row>
    <row r="110" spans="1:27" ht="15.75" customHeight="1" x14ac:dyDescent="0.2">
      <c r="A110" s="185">
        <v>2330</v>
      </c>
      <c r="B110" s="68" t="str">
        <f>VLOOKUP(A110,'BASE REGISTRO SEPTIEMBRE'!$A$1:$T$889,2,FALSE)</f>
        <v>Corporación Gabriela Mistral.</v>
      </c>
      <c r="C110" s="68">
        <f>VLOOKUP(A110,'BASE REGISTRO SEPTIEMBRE'!$A$1:$T$889,3,FALSE)</f>
        <v>713523003</v>
      </c>
      <c r="D110" s="68" t="str">
        <f>VLOOKUP(A110,'BASE REGISTRO SEPTIEMBRE'!$A$1:$T$889,4,FALSE)</f>
        <v>Corporación de Derecho Privado.</v>
      </c>
      <c r="E110" s="68" t="str">
        <f>VLOOKUP(A110,'BASE REGISTRO SEPTIEMBRE'!$A$1:$T$889,5,FALSE)</f>
        <v xml:space="preserve">Otorgada por Decreto Supremo Nº 1027, de fecha 07 de noviembre de 1986, del Ministerio de Justicia, publicado en el Diario Oficial el día 22 de noviembre de 1986. </v>
      </c>
      <c r="F110" s="68" t="str">
        <f>VLOOKUP(A110,'BASE REGISTRO SEPTIEMBRE'!$A$1:$T$889,6,FALSE)</f>
        <v xml:space="preserve">Certificado de Vigencia Folio Nº 500396162528, de fecha 30 de junio de 2021, otorgado por el Servicio de Registro Civil e Identificación.
</v>
      </c>
      <c r="G110" s="68" t="str">
        <f>VLOOKUP(A110,'BASE REGISTRO SEPTIEMBRE'!$A$1:$T$889,7,FALSE)</f>
        <v>El desarrollo de actividades de prevención y tratamiento, que sirvan para mejorar la atención a los menores en situación irregular en la Cuarta Región.</v>
      </c>
      <c r="H110" s="68" t="str">
        <f>VLOOKUP(A110,'BASE REGISTRO SEPTIEMBRE'!$A$1:$T$889,8,FALSE)</f>
        <v>Presidente: Francisco León Henríquez Adaros
Vicepresidente: Marcelo Hidalgo Molina
Secretario: Carlos Manuel Calvo Muñoz
Tesorero : Jorge Brusher Mac- Farlane 
Directores:
María Lucrecia Rivera Muñoz
René Corbeaux Cruz</v>
      </c>
      <c r="I110" s="68" t="str">
        <f>VLOOKUP(A110,'BASE REGISTRO SEPTIEMBRE'!$A$1:$T$889,9,FALSE)</f>
        <v>Durarán 03 años en sus cargos.</v>
      </c>
      <c r="J110" s="68" t="str">
        <f>VLOOKUP(A110,'BASE REGISTRO SEPTIEMBRE'!$A$1:$T$889,10,FALSE)</f>
        <v>De 20 de Mayo de 2020 al 20  de Mayo de 2023.</v>
      </c>
      <c r="K110" s="68" t="str">
        <f>VLOOKUP(A110,'BASE REGISTRO SEPTIEMBRE'!$A$1:$T$889,11,FALSE)</f>
        <v xml:space="preserve">Presidente: Francisco León Henríquez Adaros, 
Directora Ejecutiva: María Cristina Meléndez Jiménez,
</v>
      </c>
      <c r="L110" s="68" t="str">
        <f>VLOOKUP(A110,'BASE REGISTRO SEPTIEMBRE'!$A$1:$T$889,12,FALSE)</f>
        <v xml:space="preserve">La Pampilla S/N, Casilla 98, Coquimbo.
</v>
      </c>
      <c r="M110" s="68" t="str">
        <f>VLOOKUP(A110,'BASE REGISTRO SEPTIEMBRE'!$A$1:$T$889,13,FALSE)</f>
        <v>IV</v>
      </c>
      <c r="N110" s="68" t="str">
        <f>VLOOKUP(A110,'BASE REGISTRO SEPTIEMBRE'!$A$1:$T$889,14,FALSE)</f>
        <v>Coquimbo</v>
      </c>
      <c r="O110" s="68" t="str">
        <f>VLOOKUP(A110,'BASE REGISTRO SEPTIEMBRE'!$A$1:$T$889,15,FALSE)</f>
        <v>(51) 2321039</v>
      </c>
      <c r="P110" s="68" t="str">
        <f>VLOOKUP(A110,'BASE REGISTRO SEPTIEMBRE'!$A$1:$T$889,16,FALSE)</f>
        <v xml:space="preserve">cgmistral07@yahoo.es              ugesco@gmail.com
</v>
      </c>
      <c r="Q110" s="68" t="str">
        <f>VLOOKUP(A110,'BASE REGISTRO SEPTIEMBRE'!$A$1:$T$889,17,FALSE)</f>
        <v>Casilla 98</v>
      </c>
      <c r="R110" s="68" t="str">
        <f>VLOOKUP(A110,'BASE REGISTRO SEPTIEMBRE'!$A$1:$T$889,18,FALSE)</f>
        <v>93401: Institución de Asistencia Social</v>
      </c>
      <c r="S110" s="68" t="str">
        <f>VLOOKUP(A110,'BASE REGISTRO SEPTIEMBRE'!$A$1:$T$889,19,FALSE)</f>
        <v xml:space="preserve">Se acompaña certificado financiero correspondiente al año 2020 aprobada por el  Sub Departamento de Supervisión Financiera Nacional. </v>
      </c>
      <c r="T110" s="188">
        <f>VLOOKUP(A110,'BASE REGISTRO SEPTIEMBRE'!$A$1:$T$889,20,FALSE)</f>
        <v>37970</v>
      </c>
      <c r="U110" s="175">
        <v>2330</v>
      </c>
      <c r="V110" s="186">
        <v>0</v>
      </c>
      <c r="W110" s="186">
        <v>38915506</v>
      </c>
      <c r="X110" s="187">
        <v>44469</v>
      </c>
      <c r="Y110" s="80" t="s">
        <v>6489</v>
      </c>
      <c r="Z110" s="80" t="s">
        <v>6490</v>
      </c>
      <c r="AA110" s="175" t="s">
        <v>6524</v>
      </c>
    </row>
    <row r="111" spans="1:27" ht="15.75" customHeight="1" x14ac:dyDescent="0.2">
      <c r="A111" s="185">
        <v>2330</v>
      </c>
      <c r="B111" s="68" t="str">
        <f>VLOOKUP(A111,'BASE REGISTRO SEPTIEMBRE'!$A$1:$T$889,2,FALSE)</f>
        <v>Corporación Gabriela Mistral.</v>
      </c>
      <c r="C111" s="68">
        <f>VLOOKUP(A111,'BASE REGISTRO SEPTIEMBRE'!$A$1:$T$889,3,FALSE)</f>
        <v>713523003</v>
      </c>
      <c r="D111" s="68" t="str">
        <f>VLOOKUP(A111,'BASE REGISTRO SEPTIEMBRE'!$A$1:$T$889,4,FALSE)</f>
        <v>Corporación de Derecho Privado.</v>
      </c>
      <c r="E111" s="68" t="str">
        <f>VLOOKUP(A111,'BASE REGISTRO SEPTIEMBRE'!$A$1:$T$889,5,FALSE)</f>
        <v xml:space="preserve">Otorgada por Decreto Supremo Nº 1027, de fecha 07 de noviembre de 1986, del Ministerio de Justicia, publicado en el Diario Oficial el día 22 de noviembre de 1986. </v>
      </c>
      <c r="F111" s="68" t="str">
        <f>VLOOKUP(A111,'BASE REGISTRO SEPTIEMBRE'!$A$1:$T$889,6,FALSE)</f>
        <v xml:space="preserve">Certificado de Vigencia Folio Nº 500396162528, de fecha 30 de junio de 2021, otorgado por el Servicio de Registro Civil e Identificación.
</v>
      </c>
      <c r="G111" s="68" t="str">
        <f>VLOOKUP(A111,'BASE REGISTRO SEPTIEMBRE'!$A$1:$T$889,7,FALSE)</f>
        <v>El desarrollo de actividades de prevención y tratamiento, que sirvan para mejorar la atención a los menores en situación irregular en la Cuarta Región.</v>
      </c>
      <c r="H111" s="68" t="str">
        <f>VLOOKUP(A111,'BASE REGISTRO SEPTIEMBRE'!$A$1:$T$889,8,FALSE)</f>
        <v>Presidente: Francisco León Henríquez Adaros
Vicepresidente: Marcelo Hidalgo Molina
Secretario: Carlos Manuel Calvo Muñoz
Tesorero : Jorge Brusher Mac- Farlane 
Directores:
María Lucrecia Rivera Muñoz
René Corbeaux Cruz</v>
      </c>
      <c r="I111" s="68" t="str">
        <f>VLOOKUP(A111,'BASE REGISTRO SEPTIEMBRE'!$A$1:$T$889,9,FALSE)</f>
        <v>Durarán 03 años en sus cargos.</v>
      </c>
      <c r="J111" s="68" t="str">
        <f>VLOOKUP(A111,'BASE REGISTRO SEPTIEMBRE'!$A$1:$T$889,10,FALSE)</f>
        <v>De 20 de Mayo de 2020 al 20  de Mayo de 2023.</v>
      </c>
      <c r="K111" s="68" t="str">
        <f>VLOOKUP(A111,'BASE REGISTRO SEPTIEMBRE'!$A$1:$T$889,11,FALSE)</f>
        <v xml:space="preserve">Presidente: Francisco León Henríquez Adaros, 
Directora Ejecutiva: María Cristina Meléndez Jiménez,
</v>
      </c>
      <c r="L111" s="68" t="str">
        <f>VLOOKUP(A111,'BASE REGISTRO SEPTIEMBRE'!$A$1:$T$889,12,FALSE)</f>
        <v xml:space="preserve">La Pampilla S/N, Casilla 98, Coquimbo.
</v>
      </c>
      <c r="M111" s="68" t="str">
        <f>VLOOKUP(A111,'BASE REGISTRO SEPTIEMBRE'!$A$1:$T$889,13,FALSE)</f>
        <v>IV</v>
      </c>
      <c r="N111" s="68" t="str">
        <f>VLOOKUP(A111,'BASE REGISTRO SEPTIEMBRE'!$A$1:$T$889,14,FALSE)</f>
        <v>Coquimbo</v>
      </c>
      <c r="O111" s="68" t="str">
        <f>VLOOKUP(A111,'BASE REGISTRO SEPTIEMBRE'!$A$1:$T$889,15,FALSE)</f>
        <v>(51) 2321039</v>
      </c>
      <c r="P111" s="68" t="str">
        <f>VLOOKUP(A111,'BASE REGISTRO SEPTIEMBRE'!$A$1:$T$889,16,FALSE)</f>
        <v xml:space="preserve">cgmistral07@yahoo.es              ugesco@gmail.com
</v>
      </c>
      <c r="Q111" s="68" t="str">
        <f>VLOOKUP(A111,'BASE REGISTRO SEPTIEMBRE'!$A$1:$T$889,17,FALSE)</f>
        <v>Casilla 98</v>
      </c>
      <c r="R111" s="68" t="str">
        <f>VLOOKUP(A111,'BASE REGISTRO SEPTIEMBRE'!$A$1:$T$889,18,FALSE)</f>
        <v>93401: Institución de Asistencia Social</v>
      </c>
      <c r="S111" s="68" t="str">
        <f>VLOOKUP(A111,'BASE REGISTRO SEPTIEMBRE'!$A$1:$T$889,19,FALSE)</f>
        <v xml:space="preserve">Se acompaña certificado financiero correspondiente al año 2020 aprobada por el  Sub Departamento de Supervisión Financiera Nacional. </v>
      </c>
      <c r="T111" s="188">
        <f>VLOOKUP(A111,'BASE REGISTRO SEPTIEMBRE'!$A$1:$T$889,20,FALSE)</f>
        <v>37970</v>
      </c>
      <c r="U111" s="175">
        <v>2330</v>
      </c>
      <c r="V111" s="186">
        <v>37587510</v>
      </c>
      <c r="W111" s="186">
        <v>481811505</v>
      </c>
      <c r="X111" s="187">
        <v>44469</v>
      </c>
      <c r="Y111" s="80" t="s">
        <v>6489</v>
      </c>
      <c r="Z111" s="80" t="s">
        <v>6490</v>
      </c>
      <c r="AA111" s="175" t="s">
        <v>6525</v>
      </c>
    </row>
    <row r="112" spans="1:27" ht="15.75" customHeight="1" x14ac:dyDescent="0.2">
      <c r="A112" s="185">
        <v>2330</v>
      </c>
      <c r="B112" s="68" t="str">
        <f>VLOOKUP(A112,'BASE REGISTRO SEPTIEMBRE'!$A$1:$T$889,2,FALSE)</f>
        <v>Corporación Gabriela Mistral.</v>
      </c>
      <c r="C112" s="68">
        <f>VLOOKUP(A112,'BASE REGISTRO SEPTIEMBRE'!$A$1:$T$889,3,FALSE)</f>
        <v>713523003</v>
      </c>
      <c r="D112" s="68" t="str">
        <f>VLOOKUP(A112,'BASE REGISTRO SEPTIEMBRE'!$A$1:$T$889,4,FALSE)</f>
        <v>Corporación de Derecho Privado.</v>
      </c>
      <c r="E112" s="68" t="str">
        <f>VLOOKUP(A112,'BASE REGISTRO SEPTIEMBRE'!$A$1:$T$889,5,FALSE)</f>
        <v xml:space="preserve">Otorgada por Decreto Supremo Nº 1027, de fecha 07 de noviembre de 1986, del Ministerio de Justicia, publicado en el Diario Oficial el día 22 de noviembre de 1986. </v>
      </c>
      <c r="F112" s="68" t="str">
        <f>VLOOKUP(A112,'BASE REGISTRO SEPTIEMBRE'!$A$1:$T$889,6,FALSE)</f>
        <v xml:space="preserve">Certificado de Vigencia Folio Nº 500396162528, de fecha 30 de junio de 2021, otorgado por el Servicio de Registro Civil e Identificación.
</v>
      </c>
      <c r="G112" s="68" t="str">
        <f>VLOOKUP(A112,'BASE REGISTRO SEPTIEMBRE'!$A$1:$T$889,7,FALSE)</f>
        <v>El desarrollo de actividades de prevención y tratamiento, que sirvan para mejorar la atención a los menores en situación irregular en la Cuarta Región.</v>
      </c>
      <c r="H112" s="68" t="str">
        <f>VLOOKUP(A112,'BASE REGISTRO SEPTIEMBRE'!$A$1:$T$889,8,FALSE)</f>
        <v>Presidente: Francisco León Henríquez Adaros
Vicepresidente: Marcelo Hidalgo Molina
Secretario: Carlos Manuel Calvo Muñoz
Tesorero : Jorge Brusher Mac- Farlane 
Directores:
María Lucrecia Rivera Muñoz
René Corbeaux Cruz</v>
      </c>
      <c r="I112" s="68" t="str">
        <f>VLOOKUP(A112,'BASE REGISTRO SEPTIEMBRE'!$A$1:$T$889,9,FALSE)</f>
        <v>Durarán 03 años en sus cargos.</v>
      </c>
      <c r="J112" s="68" t="str">
        <f>VLOOKUP(A112,'BASE REGISTRO SEPTIEMBRE'!$A$1:$T$889,10,FALSE)</f>
        <v>De 20 de Mayo de 2020 al 20  de Mayo de 2023.</v>
      </c>
      <c r="K112" s="68" t="str">
        <f>VLOOKUP(A112,'BASE REGISTRO SEPTIEMBRE'!$A$1:$T$889,11,FALSE)</f>
        <v xml:space="preserve">Presidente: Francisco León Henríquez Adaros, 
Directora Ejecutiva: María Cristina Meléndez Jiménez,
</v>
      </c>
      <c r="L112" s="68" t="str">
        <f>VLOOKUP(A112,'BASE REGISTRO SEPTIEMBRE'!$A$1:$T$889,12,FALSE)</f>
        <v xml:space="preserve">La Pampilla S/N, Casilla 98, Coquimbo.
</v>
      </c>
      <c r="M112" s="68" t="str">
        <f>VLOOKUP(A112,'BASE REGISTRO SEPTIEMBRE'!$A$1:$T$889,13,FALSE)</f>
        <v>IV</v>
      </c>
      <c r="N112" s="68" t="str">
        <f>VLOOKUP(A112,'BASE REGISTRO SEPTIEMBRE'!$A$1:$T$889,14,FALSE)</f>
        <v>Coquimbo</v>
      </c>
      <c r="O112" s="68" t="str">
        <f>VLOOKUP(A112,'BASE REGISTRO SEPTIEMBRE'!$A$1:$T$889,15,FALSE)</f>
        <v>(51) 2321039</v>
      </c>
      <c r="P112" s="68" t="str">
        <f>VLOOKUP(A112,'BASE REGISTRO SEPTIEMBRE'!$A$1:$T$889,16,FALSE)</f>
        <v xml:space="preserve">cgmistral07@yahoo.es              ugesco@gmail.com
</v>
      </c>
      <c r="Q112" s="68" t="str">
        <f>VLOOKUP(A112,'BASE REGISTRO SEPTIEMBRE'!$A$1:$T$889,17,FALSE)</f>
        <v>Casilla 98</v>
      </c>
      <c r="R112" s="68" t="str">
        <f>VLOOKUP(A112,'BASE REGISTRO SEPTIEMBRE'!$A$1:$T$889,18,FALSE)</f>
        <v>93401: Institución de Asistencia Social</v>
      </c>
      <c r="S112" s="68" t="str">
        <f>VLOOKUP(A112,'BASE REGISTRO SEPTIEMBRE'!$A$1:$T$889,19,FALSE)</f>
        <v xml:space="preserve">Se acompaña certificado financiero correspondiente al año 2020 aprobada por el  Sub Departamento de Supervisión Financiera Nacional. </v>
      </c>
      <c r="T112" s="188">
        <f>VLOOKUP(A112,'BASE REGISTRO SEPTIEMBRE'!$A$1:$T$889,20,FALSE)</f>
        <v>37970</v>
      </c>
      <c r="U112" s="175">
        <v>2330</v>
      </c>
      <c r="V112" s="186">
        <v>11092100</v>
      </c>
      <c r="W112" s="186">
        <v>174047775</v>
      </c>
      <c r="X112" s="187">
        <v>44469</v>
      </c>
      <c r="Y112" s="80" t="s">
        <v>6489</v>
      </c>
      <c r="Z112" s="80" t="s">
        <v>6490</v>
      </c>
      <c r="AA112" s="175" t="s">
        <v>6563</v>
      </c>
    </row>
    <row r="113" spans="1:27" ht="15.75" customHeight="1" x14ac:dyDescent="0.2">
      <c r="A113" s="185">
        <v>2330</v>
      </c>
      <c r="B113" s="68" t="str">
        <f>VLOOKUP(A113,'BASE REGISTRO SEPTIEMBRE'!$A$1:$T$889,2,FALSE)</f>
        <v>Corporación Gabriela Mistral.</v>
      </c>
      <c r="C113" s="68">
        <f>VLOOKUP(A113,'BASE REGISTRO SEPTIEMBRE'!$A$1:$T$889,3,FALSE)</f>
        <v>713523003</v>
      </c>
      <c r="D113" s="68" t="str">
        <f>VLOOKUP(A113,'BASE REGISTRO SEPTIEMBRE'!$A$1:$T$889,4,FALSE)</f>
        <v>Corporación de Derecho Privado.</v>
      </c>
      <c r="E113" s="68" t="str">
        <f>VLOOKUP(A113,'BASE REGISTRO SEPTIEMBRE'!$A$1:$T$889,5,FALSE)</f>
        <v xml:space="preserve">Otorgada por Decreto Supremo Nº 1027, de fecha 07 de noviembre de 1986, del Ministerio de Justicia, publicado en el Diario Oficial el día 22 de noviembre de 1986. </v>
      </c>
      <c r="F113" s="68" t="str">
        <f>VLOOKUP(A113,'BASE REGISTRO SEPTIEMBRE'!$A$1:$T$889,6,FALSE)</f>
        <v xml:space="preserve">Certificado de Vigencia Folio Nº 500396162528, de fecha 30 de junio de 2021, otorgado por el Servicio de Registro Civil e Identificación.
</v>
      </c>
      <c r="G113" s="68" t="str">
        <f>VLOOKUP(A113,'BASE REGISTRO SEPTIEMBRE'!$A$1:$T$889,7,FALSE)</f>
        <v>El desarrollo de actividades de prevención y tratamiento, que sirvan para mejorar la atención a los menores en situación irregular en la Cuarta Región.</v>
      </c>
      <c r="H113" s="68" t="str">
        <f>VLOOKUP(A113,'BASE REGISTRO SEPTIEMBRE'!$A$1:$T$889,8,FALSE)</f>
        <v>Presidente: Francisco León Henríquez Adaros
Vicepresidente: Marcelo Hidalgo Molina
Secretario: Carlos Manuel Calvo Muñoz
Tesorero : Jorge Brusher Mac- Farlane 
Directores:
María Lucrecia Rivera Muñoz
René Corbeaux Cruz</v>
      </c>
      <c r="I113" s="68" t="str">
        <f>VLOOKUP(A113,'BASE REGISTRO SEPTIEMBRE'!$A$1:$T$889,9,FALSE)</f>
        <v>Durarán 03 años en sus cargos.</v>
      </c>
      <c r="J113" s="68" t="str">
        <f>VLOOKUP(A113,'BASE REGISTRO SEPTIEMBRE'!$A$1:$T$889,10,FALSE)</f>
        <v>De 20 de Mayo de 2020 al 20  de Mayo de 2023.</v>
      </c>
      <c r="K113" s="68" t="str">
        <f>VLOOKUP(A113,'BASE REGISTRO SEPTIEMBRE'!$A$1:$T$889,11,FALSE)</f>
        <v xml:space="preserve">Presidente: Francisco León Henríquez Adaros, 
Directora Ejecutiva: María Cristina Meléndez Jiménez,
</v>
      </c>
      <c r="L113" s="68" t="str">
        <f>VLOOKUP(A113,'BASE REGISTRO SEPTIEMBRE'!$A$1:$T$889,12,FALSE)</f>
        <v xml:space="preserve">La Pampilla S/N, Casilla 98, Coquimbo.
</v>
      </c>
      <c r="M113" s="68" t="str">
        <f>VLOOKUP(A113,'BASE REGISTRO SEPTIEMBRE'!$A$1:$T$889,13,FALSE)</f>
        <v>IV</v>
      </c>
      <c r="N113" s="68" t="str">
        <f>VLOOKUP(A113,'BASE REGISTRO SEPTIEMBRE'!$A$1:$T$889,14,FALSE)</f>
        <v>Coquimbo</v>
      </c>
      <c r="O113" s="68" t="str">
        <f>VLOOKUP(A113,'BASE REGISTRO SEPTIEMBRE'!$A$1:$T$889,15,FALSE)</f>
        <v>(51) 2321039</v>
      </c>
      <c r="P113" s="68" t="str">
        <f>VLOOKUP(A113,'BASE REGISTRO SEPTIEMBRE'!$A$1:$T$889,16,FALSE)</f>
        <v xml:space="preserve">cgmistral07@yahoo.es              ugesco@gmail.com
</v>
      </c>
      <c r="Q113" s="68" t="str">
        <f>VLOOKUP(A113,'BASE REGISTRO SEPTIEMBRE'!$A$1:$T$889,17,FALSE)</f>
        <v>Casilla 98</v>
      </c>
      <c r="R113" s="68" t="str">
        <f>VLOOKUP(A113,'BASE REGISTRO SEPTIEMBRE'!$A$1:$T$889,18,FALSE)</f>
        <v>93401: Institución de Asistencia Social</v>
      </c>
      <c r="S113" s="68" t="str">
        <f>VLOOKUP(A113,'BASE REGISTRO SEPTIEMBRE'!$A$1:$T$889,19,FALSE)</f>
        <v xml:space="preserve">Se acompaña certificado financiero correspondiente al año 2020 aprobada por el  Sub Departamento de Supervisión Financiera Nacional. </v>
      </c>
      <c r="T113" s="188">
        <f>VLOOKUP(A113,'BASE REGISTRO SEPTIEMBRE'!$A$1:$T$889,20,FALSE)</f>
        <v>37970</v>
      </c>
      <c r="U113" s="175">
        <v>2330</v>
      </c>
      <c r="V113" s="186">
        <v>9138924</v>
      </c>
      <c r="W113" s="186">
        <v>9138924</v>
      </c>
      <c r="X113" s="187">
        <v>44469</v>
      </c>
      <c r="Y113" s="80" t="s">
        <v>6489</v>
      </c>
      <c r="Z113" s="80" t="s">
        <v>6490</v>
      </c>
      <c r="AA113" s="175" t="s">
        <v>6604</v>
      </c>
    </row>
    <row r="114" spans="1:27" ht="15.75" customHeight="1" x14ac:dyDescent="0.2">
      <c r="A114" s="185">
        <v>2330</v>
      </c>
      <c r="B114" s="68" t="str">
        <f>VLOOKUP(A114,'BASE REGISTRO SEPTIEMBRE'!$A$1:$T$889,2,FALSE)</f>
        <v>Corporación Gabriela Mistral.</v>
      </c>
      <c r="C114" s="68">
        <f>VLOOKUP(A114,'BASE REGISTRO SEPTIEMBRE'!$A$1:$T$889,3,FALSE)</f>
        <v>713523003</v>
      </c>
      <c r="D114" s="68" t="str">
        <f>VLOOKUP(A114,'BASE REGISTRO SEPTIEMBRE'!$A$1:$T$889,4,FALSE)</f>
        <v>Corporación de Derecho Privado.</v>
      </c>
      <c r="E114" s="68" t="str">
        <f>VLOOKUP(A114,'BASE REGISTRO SEPTIEMBRE'!$A$1:$T$889,5,FALSE)</f>
        <v xml:space="preserve">Otorgada por Decreto Supremo Nº 1027, de fecha 07 de noviembre de 1986, del Ministerio de Justicia, publicado en el Diario Oficial el día 22 de noviembre de 1986. </v>
      </c>
      <c r="F114" s="68" t="str">
        <f>VLOOKUP(A114,'BASE REGISTRO SEPTIEMBRE'!$A$1:$T$889,6,FALSE)</f>
        <v xml:space="preserve">Certificado de Vigencia Folio Nº 500396162528, de fecha 30 de junio de 2021, otorgado por el Servicio de Registro Civil e Identificación.
</v>
      </c>
      <c r="G114" s="68" t="str">
        <f>VLOOKUP(A114,'BASE REGISTRO SEPTIEMBRE'!$A$1:$T$889,7,FALSE)</f>
        <v>El desarrollo de actividades de prevención y tratamiento, que sirvan para mejorar la atención a los menores en situación irregular en la Cuarta Región.</v>
      </c>
      <c r="H114" s="68" t="str">
        <f>VLOOKUP(A114,'BASE REGISTRO SEPTIEMBRE'!$A$1:$T$889,8,FALSE)</f>
        <v>Presidente: Francisco León Henríquez Adaros
Vicepresidente: Marcelo Hidalgo Molina
Secretario: Carlos Manuel Calvo Muñoz
Tesorero : Jorge Brusher Mac- Farlane 
Directores:
María Lucrecia Rivera Muñoz
René Corbeaux Cruz</v>
      </c>
      <c r="I114" s="68" t="str">
        <f>VLOOKUP(A114,'BASE REGISTRO SEPTIEMBRE'!$A$1:$T$889,9,FALSE)</f>
        <v>Durarán 03 años en sus cargos.</v>
      </c>
      <c r="J114" s="68" t="str">
        <f>VLOOKUP(A114,'BASE REGISTRO SEPTIEMBRE'!$A$1:$T$889,10,FALSE)</f>
        <v>De 20 de Mayo de 2020 al 20  de Mayo de 2023.</v>
      </c>
      <c r="K114" s="68" t="str">
        <f>VLOOKUP(A114,'BASE REGISTRO SEPTIEMBRE'!$A$1:$T$889,11,FALSE)</f>
        <v xml:space="preserve">Presidente: Francisco León Henríquez Adaros, 
Directora Ejecutiva: María Cristina Meléndez Jiménez,
</v>
      </c>
      <c r="L114" s="68" t="str">
        <f>VLOOKUP(A114,'BASE REGISTRO SEPTIEMBRE'!$A$1:$T$889,12,FALSE)</f>
        <v xml:space="preserve">La Pampilla S/N, Casilla 98, Coquimbo.
</v>
      </c>
      <c r="M114" s="68" t="str">
        <f>VLOOKUP(A114,'BASE REGISTRO SEPTIEMBRE'!$A$1:$T$889,13,FALSE)</f>
        <v>IV</v>
      </c>
      <c r="N114" s="68" t="str">
        <f>VLOOKUP(A114,'BASE REGISTRO SEPTIEMBRE'!$A$1:$T$889,14,FALSE)</f>
        <v>Coquimbo</v>
      </c>
      <c r="O114" s="68" t="str">
        <f>VLOOKUP(A114,'BASE REGISTRO SEPTIEMBRE'!$A$1:$T$889,15,FALSE)</f>
        <v>(51) 2321039</v>
      </c>
      <c r="P114" s="68" t="str">
        <f>VLOOKUP(A114,'BASE REGISTRO SEPTIEMBRE'!$A$1:$T$889,16,FALSE)</f>
        <v xml:space="preserve">cgmistral07@yahoo.es              ugesco@gmail.com
</v>
      </c>
      <c r="Q114" s="68" t="str">
        <f>VLOOKUP(A114,'BASE REGISTRO SEPTIEMBRE'!$A$1:$T$889,17,FALSE)</f>
        <v>Casilla 98</v>
      </c>
      <c r="R114" s="68" t="str">
        <f>VLOOKUP(A114,'BASE REGISTRO SEPTIEMBRE'!$A$1:$T$889,18,FALSE)</f>
        <v>93401: Institución de Asistencia Social</v>
      </c>
      <c r="S114" s="68" t="str">
        <f>VLOOKUP(A114,'BASE REGISTRO SEPTIEMBRE'!$A$1:$T$889,19,FALSE)</f>
        <v xml:space="preserve">Se acompaña certificado financiero correspondiente al año 2020 aprobada por el  Sub Departamento de Supervisión Financiera Nacional. </v>
      </c>
      <c r="T114" s="188">
        <f>VLOOKUP(A114,'BASE REGISTRO SEPTIEMBRE'!$A$1:$T$889,20,FALSE)</f>
        <v>37970</v>
      </c>
      <c r="U114" s="175">
        <v>2330</v>
      </c>
      <c r="V114" s="186">
        <v>17924084</v>
      </c>
      <c r="W114" s="186">
        <v>176577100</v>
      </c>
      <c r="X114" s="187">
        <v>44469</v>
      </c>
      <c r="Y114" s="80" t="s">
        <v>6489</v>
      </c>
      <c r="Z114" s="80" t="s">
        <v>6490</v>
      </c>
      <c r="AA114" s="175" t="s">
        <v>6514</v>
      </c>
    </row>
    <row r="115" spans="1:27" ht="15.75" customHeight="1" x14ac:dyDescent="0.2">
      <c r="A115" s="185">
        <v>2330</v>
      </c>
      <c r="B115" s="68" t="str">
        <f>VLOOKUP(A115,'BASE REGISTRO SEPTIEMBRE'!$A$1:$T$889,2,FALSE)</f>
        <v>Corporación Gabriela Mistral.</v>
      </c>
      <c r="C115" s="68">
        <f>VLOOKUP(A115,'BASE REGISTRO SEPTIEMBRE'!$A$1:$T$889,3,FALSE)</f>
        <v>713523003</v>
      </c>
      <c r="D115" s="68" t="str">
        <f>VLOOKUP(A115,'BASE REGISTRO SEPTIEMBRE'!$A$1:$T$889,4,FALSE)</f>
        <v>Corporación de Derecho Privado.</v>
      </c>
      <c r="E115" s="68" t="str">
        <f>VLOOKUP(A115,'BASE REGISTRO SEPTIEMBRE'!$A$1:$T$889,5,FALSE)</f>
        <v xml:space="preserve">Otorgada por Decreto Supremo Nº 1027, de fecha 07 de noviembre de 1986, del Ministerio de Justicia, publicado en el Diario Oficial el día 22 de noviembre de 1986. </v>
      </c>
      <c r="F115" s="68" t="str">
        <f>VLOOKUP(A115,'BASE REGISTRO SEPTIEMBRE'!$A$1:$T$889,6,FALSE)</f>
        <v xml:space="preserve">Certificado de Vigencia Folio Nº 500396162528, de fecha 30 de junio de 2021, otorgado por el Servicio de Registro Civil e Identificación.
</v>
      </c>
      <c r="G115" s="68" t="str">
        <f>VLOOKUP(A115,'BASE REGISTRO SEPTIEMBRE'!$A$1:$T$889,7,FALSE)</f>
        <v>El desarrollo de actividades de prevención y tratamiento, que sirvan para mejorar la atención a los menores en situación irregular en la Cuarta Región.</v>
      </c>
      <c r="H115" s="68" t="str">
        <f>VLOOKUP(A115,'BASE REGISTRO SEPTIEMBRE'!$A$1:$T$889,8,FALSE)</f>
        <v>Presidente: Francisco León Henríquez Adaros
Vicepresidente: Marcelo Hidalgo Molina
Secretario: Carlos Manuel Calvo Muñoz
Tesorero : Jorge Brusher Mac- Farlane 
Directores:
María Lucrecia Rivera Muñoz
René Corbeaux Cruz</v>
      </c>
      <c r="I115" s="68" t="str">
        <f>VLOOKUP(A115,'BASE REGISTRO SEPTIEMBRE'!$A$1:$T$889,9,FALSE)</f>
        <v>Durarán 03 años en sus cargos.</v>
      </c>
      <c r="J115" s="68" t="str">
        <f>VLOOKUP(A115,'BASE REGISTRO SEPTIEMBRE'!$A$1:$T$889,10,FALSE)</f>
        <v>De 20 de Mayo de 2020 al 20  de Mayo de 2023.</v>
      </c>
      <c r="K115" s="68" t="str">
        <f>VLOOKUP(A115,'BASE REGISTRO SEPTIEMBRE'!$A$1:$T$889,11,FALSE)</f>
        <v xml:space="preserve">Presidente: Francisco León Henríquez Adaros, 
Directora Ejecutiva: María Cristina Meléndez Jiménez,
</v>
      </c>
      <c r="L115" s="68" t="str">
        <f>VLOOKUP(A115,'BASE REGISTRO SEPTIEMBRE'!$A$1:$T$889,12,FALSE)</f>
        <v xml:space="preserve">La Pampilla S/N, Casilla 98, Coquimbo.
</v>
      </c>
      <c r="M115" s="68" t="str">
        <f>VLOOKUP(A115,'BASE REGISTRO SEPTIEMBRE'!$A$1:$T$889,13,FALSE)</f>
        <v>IV</v>
      </c>
      <c r="N115" s="68" t="str">
        <f>VLOOKUP(A115,'BASE REGISTRO SEPTIEMBRE'!$A$1:$T$889,14,FALSE)</f>
        <v>Coquimbo</v>
      </c>
      <c r="O115" s="68" t="str">
        <f>VLOOKUP(A115,'BASE REGISTRO SEPTIEMBRE'!$A$1:$T$889,15,FALSE)</f>
        <v>(51) 2321039</v>
      </c>
      <c r="P115" s="68" t="str">
        <f>VLOOKUP(A115,'BASE REGISTRO SEPTIEMBRE'!$A$1:$T$889,16,FALSE)</f>
        <v xml:space="preserve">cgmistral07@yahoo.es              ugesco@gmail.com
</v>
      </c>
      <c r="Q115" s="68" t="str">
        <f>VLOOKUP(A115,'BASE REGISTRO SEPTIEMBRE'!$A$1:$T$889,17,FALSE)</f>
        <v>Casilla 98</v>
      </c>
      <c r="R115" s="68" t="str">
        <f>VLOOKUP(A115,'BASE REGISTRO SEPTIEMBRE'!$A$1:$T$889,18,FALSE)</f>
        <v>93401: Institución de Asistencia Social</v>
      </c>
      <c r="S115" s="68" t="str">
        <f>VLOOKUP(A115,'BASE REGISTRO SEPTIEMBRE'!$A$1:$T$889,19,FALSE)</f>
        <v xml:space="preserve">Se acompaña certificado financiero correspondiente al año 2020 aprobada por el  Sub Departamento de Supervisión Financiera Nacional. </v>
      </c>
      <c r="T115" s="188">
        <f>VLOOKUP(A115,'BASE REGISTRO SEPTIEMBRE'!$A$1:$T$889,20,FALSE)</f>
        <v>37970</v>
      </c>
      <c r="U115" s="175">
        <v>2330</v>
      </c>
      <c r="V115" s="186">
        <v>10701385</v>
      </c>
      <c r="W115" s="186">
        <v>130627667</v>
      </c>
      <c r="X115" s="187">
        <v>44469</v>
      </c>
      <c r="Y115" s="80" t="s">
        <v>6489</v>
      </c>
      <c r="Z115" s="80" t="s">
        <v>6490</v>
      </c>
      <c r="AA115" s="175" t="s">
        <v>7479</v>
      </c>
    </row>
    <row r="116" spans="1:27" ht="15.75" customHeight="1" x14ac:dyDescent="0.2">
      <c r="A116" s="185">
        <v>2450</v>
      </c>
      <c r="B116" s="68" t="str">
        <f>VLOOKUP(A116,'BASE REGISTRO SEPTIEMBRE'!$A$1:$T$889,2,FALSE)</f>
        <v>Corporación Metodista</v>
      </c>
      <c r="C116" s="68">
        <f>VLOOKUP(A116,'BASE REGISTRO SEPTIEMBRE'!$A$1:$T$889,3,FALSE)</f>
        <v>700028100</v>
      </c>
      <c r="D116" s="68" t="str">
        <f>VLOOKUP(A116,'BASE REGISTRO SEPTIEMBRE'!$A$1:$T$889,4,FALSE)</f>
        <v>Corporación de Derecho Privado</v>
      </c>
      <c r="E116" s="68" t="str">
        <f>VLOOKUP(A116,'BASE REGISTRO SEPTIEMBRE'!$A$1:$T$889,5,FALSE)</f>
        <v>Otorgada por Decreto Supremo N° 2929, de 15 de septiembre de 1996, por el Ministerio de Justicia.</v>
      </c>
      <c r="F116" s="68" t="str">
        <f>VLOOKUP(A116,'BASE REGISTRO SEPTIEMBRE'!$A$1:$T$889,6,FALSE)</f>
        <v>Certificado de Vigencia Folio N° 500404152599, de 17 de agosto de 2021, del Servicio de Registro Civil e Identificación</v>
      </c>
      <c r="G116" s="68" t="str">
        <f>VLOOKUP(A116,'BASE REGISTRO SEPTIEMBRE'!$A$1:$T$889,7,FALSE)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6" s="68" t="str">
        <f>VLOOKUP(A116,'BASE REGISTRO SEPTIEMBRE'!$A$1:$T$889,8,FALSE)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
      <c r="I116" s="68" t="str">
        <f>VLOOKUP(A116,'BASE REGISTRO SEPTIEMBRE'!$A$1:$T$889,9,FALSE)</f>
        <v>Un año en sus cargos.</v>
      </c>
      <c r="J116" s="68" t="str">
        <f>VLOOKUP(A116,'BASE REGISTRO SEPTIEMBRE'!$A$1:$T$889,10,FALSE)</f>
        <v>15 de mayo de 2019 a 15 de mayo de 2020. Se acompaña 
Ley N° 21239, que prorroga mandato de directorios por tiempos de pandemia</v>
      </c>
      <c r="K116" s="68" t="str">
        <f>VLOOKUP(A116,'BASE REGISTRO SEPTIEMBRE'!$A$1:$T$889,11,FALSE)</f>
        <v xml:space="preserve">Presidente: Obispo (H) Neftalí Aravena Bravo,
Poder: Superintendente Distrito Concepción: Olga Romero Sanzana, 
</v>
      </c>
      <c r="L116" s="68" t="str">
        <f>VLOOKUP(A116,'BASE REGISTRO SEPTIEMBRE'!$A$1:$T$889,12,FALSE)</f>
        <v xml:space="preserve">Sargento Aldea N° 1041, comuna de Santiago, Región Metropolitana
</v>
      </c>
      <c r="M116" s="68" t="str">
        <f>VLOOKUP(A116,'BASE REGISTRO SEPTIEMBRE'!$A$1:$T$889,13,FALSE)</f>
        <v>XIII</v>
      </c>
      <c r="N116" s="68" t="str">
        <f>VLOOKUP(A116,'BASE REGISTRO SEPTIEMBRE'!$A$1:$T$889,14,FALSE)</f>
        <v>Santiago</v>
      </c>
      <c r="O116" s="68" t="str">
        <f>VLOOKUP(A116,'BASE REGISTRO SEPTIEMBRE'!$A$1:$T$889,15,FALSE)</f>
        <v>225569454- 225517112</v>
      </c>
      <c r="P116" s="68" t="str">
        <f>VLOOKUP(A116,'BASE REGISTRO SEPTIEMBRE'!$A$1:$T$889,16,FALSE)</f>
        <v>cormetoficinalegal@gmail.com</v>
      </c>
      <c r="Q116" s="68">
        <f>VLOOKUP(A116,'BASE REGISTRO SEPTIEMBRE'!$A$1:$T$889,17,FALSE)</f>
        <v>0</v>
      </c>
      <c r="R116" s="68">
        <f>VLOOKUP(A116,'BASE REGISTRO SEPTIEMBRE'!$A$1:$T$889,18,FALSE)</f>
        <v>93401</v>
      </c>
      <c r="S116" s="68" t="str">
        <f>VLOOKUP(A116,'BASE REGISTRO SEPTIEMBRE'!$A$1:$T$889,19,FALSE)</f>
        <v xml:space="preserve">Se acompaña certificado financiero de la Institución, correspondiente a antecedentes del año 2020, aprobado por el Sub Depto Supervisión Financiera. </v>
      </c>
      <c r="T116" s="188">
        <f>VLOOKUP(A116,'BASE REGISTRO SEPTIEMBRE'!$A$1:$T$889,20,FALSE)</f>
        <v>37970</v>
      </c>
      <c r="U116" s="175">
        <v>2450</v>
      </c>
      <c r="V116" s="186">
        <v>12368821</v>
      </c>
      <c r="W116" s="186">
        <v>147780840</v>
      </c>
      <c r="X116" s="187">
        <v>44469</v>
      </c>
      <c r="Y116" s="80" t="s">
        <v>6489</v>
      </c>
      <c r="Z116" s="80" t="s">
        <v>6490</v>
      </c>
      <c r="AA116" s="175" t="s">
        <v>6521</v>
      </c>
    </row>
    <row r="117" spans="1:27" ht="15.75" customHeight="1" x14ac:dyDescent="0.2">
      <c r="A117" s="185">
        <v>2450</v>
      </c>
      <c r="B117" s="68" t="str">
        <f>VLOOKUP(A117,'BASE REGISTRO SEPTIEMBRE'!$A$1:$T$889,2,FALSE)</f>
        <v>Corporación Metodista</v>
      </c>
      <c r="C117" s="68">
        <f>VLOOKUP(A117,'BASE REGISTRO SEPTIEMBRE'!$A$1:$T$889,3,FALSE)</f>
        <v>700028100</v>
      </c>
      <c r="D117" s="68" t="str">
        <f>VLOOKUP(A117,'BASE REGISTRO SEPTIEMBRE'!$A$1:$T$889,4,FALSE)</f>
        <v>Corporación de Derecho Privado</v>
      </c>
      <c r="E117" s="68" t="str">
        <f>VLOOKUP(A117,'BASE REGISTRO SEPTIEMBRE'!$A$1:$T$889,5,FALSE)</f>
        <v>Otorgada por Decreto Supremo N° 2929, de 15 de septiembre de 1996, por el Ministerio de Justicia.</v>
      </c>
      <c r="F117" s="68" t="str">
        <f>VLOOKUP(A117,'BASE REGISTRO SEPTIEMBRE'!$A$1:$T$889,6,FALSE)</f>
        <v>Certificado de Vigencia Folio N° 500404152599, de 17 de agosto de 2021, del Servicio de Registro Civil e Identificación</v>
      </c>
      <c r="G117" s="68" t="str">
        <f>VLOOKUP(A117,'BASE REGISTRO SEPTIEMBRE'!$A$1:$T$889,7,FALSE)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7" s="68" t="str">
        <f>VLOOKUP(A117,'BASE REGISTRO SEPTIEMBRE'!$A$1:$T$889,8,FALSE)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
      <c r="I117" s="68" t="str">
        <f>VLOOKUP(A117,'BASE REGISTRO SEPTIEMBRE'!$A$1:$T$889,9,FALSE)</f>
        <v>Un año en sus cargos.</v>
      </c>
      <c r="J117" s="68" t="str">
        <f>VLOOKUP(A117,'BASE REGISTRO SEPTIEMBRE'!$A$1:$T$889,10,FALSE)</f>
        <v>15 de mayo de 2019 a 15 de mayo de 2020. Se acompaña 
Ley N° 21239, que prorroga mandato de directorios por tiempos de pandemia</v>
      </c>
      <c r="K117" s="68" t="str">
        <f>VLOOKUP(A117,'BASE REGISTRO SEPTIEMBRE'!$A$1:$T$889,11,FALSE)</f>
        <v xml:space="preserve">Presidente: Obispo (H) Neftalí Aravena Bravo,
Poder: Superintendente Distrito Concepción: Olga Romero Sanzana, 
</v>
      </c>
      <c r="L117" s="68" t="str">
        <f>VLOOKUP(A117,'BASE REGISTRO SEPTIEMBRE'!$A$1:$T$889,12,FALSE)</f>
        <v xml:space="preserve">Sargento Aldea N° 1041, comuna de Santiago, Región Metropolitana
</v>
      </c>
      <c r="M117" s="68" t="str">
        <f>VLOOKUP(A117,'BASE REGISTRO SEPTIEMBRE'!$A$1:$T$889,13,FALSE)</f>
        <v>XIII</v>
      </c>
      <c r="N117" s="68" t="str">
        <f>VLOOKUP(A117,'BASE REGISTRO SEPTIEMBRE'!$A$1:$T$889,14,FALSE)</f>
        <v>Santiago</v>
      </c>
      <c r="O117" s="68" t="str">
        <f>VLOOKUP(A117,'BASE REGISTRO SEPTIEMBRE'!$A$1:$T$889,15,FALSE)</f>
        <v>225569454- 225517112</v>
      </c>
      <c r="P117" s="68" t="str">
        <f>VLOOKUP(A117,'BASE REGISTRO SEPTIEMBRE'!$A$1:$T$889,16,FALSE)</f>
        <v>cormetoficinalegal@gmail.com</v>
      </c>
      <c r="Q117" s="68">
        <f>VLOOKUP(A117,'BASE REGISTRO SEPTIEMBRE'!$A$1:$T$889,17,FALSE)</f>
        <v>0</v>
      </c>
      <c r="R117" s="68">
        <f>VLOOKUP(A117,'BASE REGISTRO SEPTIEMBRE'!$A$1:$T$889,18,FALSE)</f>
        <v>93401</v>
      </c>
      <c r="S117" s="68" t="str">
        <f>VLOOKUP(A117,'BASE REGISTRO SEPTIEMBRE'!$A$1:$T$889,19,FALSE)</f>
        <v xml:space="preserve">Se acompaña certificado financiero de la Institución, correspondiente a antecedentes del año 2020, aprobado por el Sub Depto Supervisión Financiera. </v>
      </c>
      <c r="T117" s="188">
        <f>VLOOKUP(A117,'BASE REGISTRO SEPTIEMBRE'!$A$1:$T$889,20,FALSE)</f>
        <v>37970</v>
      </c>
      <c r="U117" s="175">
        <v>2450</v>
      </c>
      <c r="V117" s="186">
        <v>9096516</v>
      </c>
      <c r="W117" s="186">
        <v>200945805</v>
      </c>
      <c r="X117" s="187">
        <v>44469</v>
      </c>
      <c r="Y117" s="80" t="s">
        <v>6489</v>
      </c>
      <c r="Z117" s="80" t="s">
        <v>6490</v>
      </c>
      <c r="AA117" s="175" t="s">
        <v>6564</v>
      </c>
    </row>
    <row r="118" spans="1:27" ht="15.75" customHeight="1" x14ac:dyDescent="0.2">
      <c r="A118" s="185">
        <v>2550</v>
      </c>
      <c r="B118" s="68" t="str">
        <f>VLOOKUP(A118,'BASE REGISTRO SEPTIEMBRE'!$A$1:$T$889,2,FALSE)</f>
        <v xml:space="preserve">Corporación Municipal de Conchalí  de Educación, Salud y Atención de Menores, CORESAM </v>
      </c>
      <c r="C118" s="68">
        <f>VLOOKUP(A118,'BASE REGISTRO SEPTIEMBRE'!$A$1:$T$889,3,FALSE)</f>
        <v>708781002</v>
      </c>
      <c r="D118" s="68" t="str">
        <f>VLOOKUP(A118,'BASE REGISTRO SEPTIEMBRE'!$A$1:$T$889,4,FALSE)</f>
        <v>Corporación de Derecho Privado.</v>
      </c>
      <c r="E118" s="68" t="str">
        <f>VLOOKUP(A118,'BASE REGISTRO SEPTIEMBRE'!$A$1:$T$889,5,FALSE)</f>
        <v xml:space="preserve">Decreto Supremo Nº 1226, de  7 de septiembre de 1981, del Ministerio de Justicia. </v>
      </c>
      <c r="F118" s="68" t="str">
        <f>VLOOKUP(A118,'BASE REGISTRO SEPTIEMBRE'!$A$1:$T$889,6,FALSE)</f>
        <v>Certificado de Vigencia, Folio Nº 500354573727, emitido con fecha 06 de noviembre de 2020, por el Servicio de Registro Civil e Identificación.</v>
      </c>
      <c r="G118" s="68" t="str">
        <f>VLOOKUP(A118,'BASE REGISTRO SEPTIEMBRE'!$A$1:$T$889,7,FALSE)</f>
        <v>Administrar y operar servicios en las áreas de educación, salud y atención de menores que haya tomado a su cargo la I. Municipalidad de Conchalí, adoptando las medidas necesarias para su dotación, ampliación y perfeccionamiento.</v>
      </c>
      <c r="H118" s="68" t="str">
        <f>VLOOKUP(A118,'BASE REGISTRO SEPTIEMBRE'!$A$1:$T$889,8,FALSE)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8" s="68" t="str">
        <f>VLOOKUP(A118,'BASE REGISTRO SEPTIEMBRE'!$A$1:$T$889,9,FALSE)</f>
        <v xml:space="preserve">Dos años en sus cargos.
</v>
      </c>
      <c r="J118" s="68" t="str">
        <f>VLOOKUP(A118,'BASE REGISTRO SEPTIEMBRE'!$A$1:$T$889,10,FALSE)</f>
        <v>14-03-2019 según consta en Certificado de persona jurídica sin fines de lucro, Folio Nº 50035457050, emitido con fecha 06 de noviembre de 2020</v>
      </c>
      <c r="K118" s="68" t="str">
        <f>VLOOKUP(A118,'BASE REGISTRO SEPTIEMBRE'!$A$1:$T$889,11,FALSE)</f>
        <v xml:space="preserve">Presidente: Rene de La Vega Fuentes, 
Secretaria General: Tania Alejandra Alvarado Sotomayor
</v>
      </c>
      <c r="L118" s="68" t="str">
        <f>VLOOKUP(A118,'BASE REGISTRO SEPTIEMBRE'!$A$1:$T$889,12,FALSE)</f>
        <v xml:space="preserve">Avda. Guanaco N° 2531, Recoleta, Región Metropolitana
</v>
      </c>
      <c r="M118" s="68" t="str">
        <f>VLOOKUP(A118,'BASE REGISTRO SEPTIEMBRE'!$A$1:$T$889,13,FALSE)</f>
        <v>XIII</v>
      </c>
      <c r="N118" s="68" t="str">
        <f>VLOOKUP(A118,'BASE REGISTRO SEPTIEMBRE'!$A$1:$T$889,14,FALSE)</f>
        <v>Recoleta</v>
      </c>
      <c r="O118" s="68" t="str">
        <f>VLOOKUP(A118,'BASE REGISTRO SEPTIEMBRE'!$A$1:$T$889,15,FALSE)</f>
        <v>Fono: 7307900-7307902,</v>
      </c>
      <c r="P118" s="68" t="str">
        <f>VLOOKUP(A118,'BASE REGISTRO SEPTIEMBRE'!$A$1:$T$889,16,FALSE)</f>
        <v xml:space="preserve"> coresam@gmail.com</v>
      </c>
      <c r="Q118" s="68">
        <f>VLOOKUP(A118,'BASE REGISTRO SEPTIEMBRE'!$A$1:$T$889,17,FALSE)</f>
        <v>0</v>
      </c>
      <c r="R118" s="68">
        <f>VLOOKUP(A118,'BASE REGISTRO SEPTIEMBRE'!$A$1:$T$889,18,FALSE)</f>
        <v>93101</v>
      </c>
      <c r="S118" s="68" t="str">
        <f>VLOOKUP(A118,'BASE REGISTRO SEPTIEMBRE'!$A$1:$T$889,19,FALSE)</f>
        <v>Se acompaña Certificado de Antecedentes Financieros de la Institución, correspondiente  al año 2019 remitidos ara aprobación del Subdepartamento de Supervisión Financiera</v>
      </c>
      <c r="T118" s="188">
        <f>VLOOKUP(A118,'BASE REGISTRO SEPTIEMBRE'!$A$1:$T$889,20,FALSE)</f>
        <v>37970</v>
      </c>
      <c r="U118" s="175">
        <v>2550</v>
      </c>
      <c r="V118" s="186">
        <v>0</v>
      </c>
      <c r="W118" s="186">
        <v>145071907</v>
      </c>
      <c r="X118" s="187">
        <v>44469</v>
      </c>
      <c r="Y118" s="80" t="s">
        <v>6489</v>
      </c>
      <c r="Z118" s="80" t="s">
        <v>6490</v>
      </c>
      <c r="AA118" s="175" t="s">
        <v>6565</v>
      </c>
    </row>
    <row r="119" spans="1:27" ht="15.75" customHeight="1" x14ac:dyDescent="0.2">
      <c r="A119" s="185">
        <v>2550</v>
      </c>
      <c r="B119" s="68" t="str">
        <f>VLOOKUP(A119,'BASE REGISTRO SEPTIEMBRE'!$A$1:$T$889,2,FALSE)</f>
        <v xml:space="preserve">Corporación Municipal de Conchalí  de Educación, Salud y Atención de Menores, CORESAM </v>
      </c>
      <c r="C119" s="68">
        <f>VLOOKUP(A119,'BASE REGISTRO SEPTIEMBRE'!$A$1:$T$889,3,FALSE)</f>
        <v>708781002</v>
      </c>
      <c r="D119" s="68" t="str">
        <f>VLOOKUP(A119,'BASE REGISTRO SEPTIEMBRE'!$A$1:$T$889,4,FALSE)</f>
        <v>Corporación de Derecho Privado.</v>
      </c>
      <c r="E119" s="68" t="str">
        <f>VLOOKUP(A119,'BASE REGISTRO SEPTIEMBRE'!$A$1:$T$889,5,FALSE)</f>
        <v xml:space="preserve">Decreto Supremo Nº 1226, de  7 de septiembre de 1981, del Ministerio de Justicia. </v>
      </c>
      <c r="F119" s="68" t="str">
        <f>VLOOKUP(A119,'BASE REGISTRO SEPTIEMBRE'!$A$1:$T$889,6,FALSE)</f>
        <v>Certificado de Vigencia, Folio Nº 500354573727, emitido con fecha 06 de noviembre de 2020, por el Servicio de Registro Civil e Identificación.</v>
      </c>
      <c r="G119" s="68" t="str">
        <f>VLOOKUP(A119,'BASE REGISTRO SEPTIEMBRE'!$A$1:$T$889,7,FALSE)</f>
        <v>Administrar y operar servicios en las áreas de educación, salud y atención de menores que haya tomado a su cargo la I. Municipalidad de Conchalí, adoptando las medidas necesarias para su dotación, ampliación y perfeccionamiento.</v>
      </c>
      <c r="H119" s="68" t="str">
        <f>VLOOKUP(A119,'BASE REGISTRO SEPTIEMBRE'!$A$1:$T$889,8,FALSE)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9" s="68" t="str">
        <f>VLOOKUP(A119,'BASE REGISTRO SEPTIEMBRE'!$A$1:$T$889,9,FALSE)</f>
        <v xml:space="preserve">Dos años en sus cargos.
</v>
      </c>
      <c r="J119" s="68" t="str">
        <f>VLOOKUP(A119,'BASE REGISTRO SEPTIEMBRE'!$A$1:$T$889,10,FALSE)</f>
        <v>14-03-2019 según consta en Certificado de persona jurídica sin fines de lucro, Folio Nº 50035457050, emitido con fecha 06 de noviembre de 2020</v>
      </c>
      <c r="K119" s="68" t="str">
        <f>VLOOKUP(A119,'BASE REGISTRO SEPTIEMBRE'!$A$1:$T$889,11,FALSE)</f>
        <v xml:space="preserve">Presidente: Rene de La Vega Fuentes, 
Secretaria General: Tania Alejandra Alvarado Sotomayor
</v>
      </c>
      <c r="L119" s="68" t="str">
        <f>VLOOKUP(A119,'BASE REGISTRO SEPTIEMBRE'!$A$1:$T$889,12,FALSE)</f>
        <v xml:space="preserve">Avda. Guanaco N° 2531, Recoleta, Región Metropolitana
</v>
      </c>
      <c r="M119" s="68" t="str">
        <f>VLOOKUP(A119,'BASE REGISTRO SEPTIEMBRE'!$A$1:$T$889,13,FALSE)</f>
        <v>XIII</v>
      </c>
      <c r="N119" s="68" t="str">
        <f>VLOOKUP(A119,'BASE REGISTRO SEPTIEMBRE'!$A$1:$T$889,14,FALSE)</f>
        <v>Recoleta</v>
      </c>
      <c r="O119" s="68" t="str">
        <f>VLOOKUP(A119,'BASE REGISTRO SEPTIEMBRE'!$A$1:$T$889,15,FALSE)</f>
        <v>Fono: 7307900-7307902,</v>
      </c>
      <c r="P119" s="68" t="str">
        <f>VLOOKUP(A119,'BASE REGISTRO SEPTIEMBRE'!$A$1:$T$889,16,FALSE)</f>
        <v xml:space="preserve"> coresam@gmail.com</v>
      </c>
      <c r="Q119" s="68">
        <f>VLOOKUP(A119,'BASE REGISTRO SEPTIEMBRE'!$A$1:$T$889,17,FALSE)</f>
        <v>0</v>
      </c>
      <c r="R119" s="68">
        <f>VLOOKUP(A119,'BASE REGISTRO SEPTIEMBRE'!$A$1:$T$889,18,FALSE)</f>
        <v>93101</v>
      </c>
      <c r="S119" s="68" t="str">
        <f>VLOOKUP(A119,'BASE REGISTRO SEPTIEMBRE'!$A$1:$T$889,19,FALSE)</f>
        <v>Se acompaña Certificado de Antecedentes Financieros de la Institución, correspondiente  al año 2019 remitidos ara aprobación del Subdepartamento de Supervisión Financiera</v>
      </c>
      <c r="T119" s="188">
        <f>VLOOKUP(A119,'BASE REGISTRO SEPTIEMBRE'!$A$1:$T$889,20,FALSE)</f>
        <v>37970</v>
      </c>
      <c r="U119" s="175">
        <v>2550</v>
      </c>
      <c r="V119" s="186">
        <v>0</v>
      </c>
      <c r="W119" s="186">
        <v>44833143</v>
      </c>
      <c r="X119" s="187">
        <v>44469</v>
      </c>
      <c r="Y119" s="80" t="s">
        <v>6489</v>
      </c>
      <c r="Z119" s="80" t="s">
        <v>6490</v>
      </c>
      <c r="AA119" s="175" t="s">
        <v>229</v>
      </c>
    </row>
    <row r="120" spans="1:27" ht="15.75" customHeight="1" x14ac:dyDescent="0.2">
      <c r="A120" s="185">
        <v>3200</v>
      </c>
      <c r="B120" s="68" t="str">
        <f>VLOOKUP(A120,'BASE REGISTRO SEPTIEMBRE'!$A$1:$T$889,2,FALSE)</f>
        <v>Corporación para la Orientación, Protección y Rehabilitación del Menor PROMESI</v>
      </c>
      <c r="C120" s="68">
        <f>VLOOKUP(A120,'BASE REGISTRO SEPTIEMBRE'!$A$1:$T$889,3,FALSE)</f>
        <v>709963007</v>
      </c>
      <c r="D120" s="68" t="str">
        <f>VLOOKUP(A120,'BASE REGISTRO SEPTIEMBRE'!$A$1:$T$889,4,FALSE)</f>
        <v>70.996.300-7</v>
      </c>
      <c r="E120" s="68" t="str">
        <f>VLOOKUP(A120,'BASE REGISTRO SEPTIEMBRE'!$A$1:$T$889,5,FALSE)</f>
        <v>Corporación de Derecho Privado.Decreto Supremo N° 10, de 5 de enero de 1982, del Ministerio de Justicia.</v>
      </c>
      <c r="F120" s="68" t="str">
        <f>VLOOKUP(A120,'BASE REGISTRO SEPTIEMBRE'!$A$1:$T$889,6,FALSE)</f>
        <v>Certificado de Vigencia de Persona Jurídica sin Fines de Lucro, folio N° 500397281206, de fecha 07 de julio de 2021, emitido por el Servicio de Registro Civil e Identificación.</v>
      </c>
      <c r="G120" s="68" t="str">
        <f>VLOOKUP(A120,'BASE REGISTRO SEPTIEMBRE'!$A$1:$T$889,7,FALSE)</f>
        <v>Asistencia, protección, orientación, capacitación y rehabilitación de menores en situación irregular y/o con desajustes conductuales.</v>
      </c>
      <c r="H120" s="68" t="str">
        <f>VLOOKUP(A120,'BASE REGISTRO SEPTIEMBRE'!$A$1:$T$889,8,FALSE)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0" s="68" t="str">
        <f>VLOOKUP(A120,'BASE REGISTRO SEPTIEMBRE'!$A$1:$T$889,9,FALSE)</f>
        <v xml:space="preserve">Anual. Reelección indefinida.
</v>
      </c>
      <c r="J120" s="68" t="str">
        <f>VLOOKUP(A120,'BASE REGISTRO SEPTIEMBRE'!$A$1:$T$889,10,FALSE)</f>
        <v>Directorio elegido con fecha 12 de julio de 2021.</v>
      </c>
      <c r="K120" s="68" t="str">
        <f>VLOOKUP(A120,'BASE REGISTRO SEPTIEMBRE'!$A$1:$T$889,11,FALSE)</f>
        <v xml:space="preserve">Presidenta: Josefina Andrea Riveaux García Huidobro, 
Directora Ejecutiva: Bernardita García – Huidobro Catalan, 
Sub Directora Ejecutiva: Karina Rojas Arancibia
</v>
      </c>
      <c r="L120" s="68" t="str">
        <f>VLOOKUP(A120,'BASE REGISTRO SEPTIEMBRE'!$A$1:$T$889,12,FALSE)</f>
        <v xml:space="preserve">Los Cerezos N° 91, comuna de Ñuñoa, Región Metropolitana.
</v>
      </c>
      <c r="M120" s="68" t="str">
        <f>VLOOKUP(A120,'BASE REGISTRO SEPTIEMBRE'!$A$1:$T$889,13,FALSE)</f>
        <v>XIII</v>
      </c>
      <c r="N120" s="68" t="str">
        <f>VLOOKUP(A120,'BASE REGISTRO SEPTIEMBRE'!$A$1:$T$889,14,FALSE)</f>
        <v xml:space="preserve"> Ñuñoa</v>
      </c>
      <c r="O120" s="68">
        <f>VLOOKUP(A120,'BASE REGISTRO SEPTIEMBRE'!$A$1:$T$889,15,FALSE)</f>
        <v>0</v>
      </c>
      <c r="P120" s="68" t="str">
        <f>VLOOKUP(A120,'BASE REGISTRO SEPTIEMBRE'!$A$1:$T$889,16,FALSE)</f>
        <v xml:space="preserve">promesidireccion@gmail.com
dierccion@promesi.cl
</v>
      </c>
      <c r="Q120" s="68">
        <f>VLOOKUP(A120,'BASE REGISTRO SEPTIEMBRE'!$A$1:$T$889,17,FALSE)</f>
        <v>0</v>
      </c>
      <c r="R120" s="68" t="str">
        <f>VLOOKUP(A120,'BASE REGISTRO SEPTIEMBRE'!$A$1:$T$889,18,FALSE)</f>
        <v>93401: Instituciones de Asistencia Social</v>
      </c>
      <c r="S120" s="68" t="str">
        <f>VLOOKUP(A120,'BASE REGISTRO SEPTIEMBRE'!$A$1:$T$889,19,FALSE)</f>
        <v>Se acompaña Certificado financiero correspondiente al año 2020, aprobado por el Subdepartamento de Supervisión Financiera de la Dirección Nacional.</v>
      </c>
      <c r="T120" s="188">
        <f>VLOOKUP(A120,'BASE REGISTRO SEPTIEMBRE'!$A$1:$T$889,20,FALSE)</f>
        <v>37970</v>
      </c>
      <c r="U120" s="175">
        <v>3200</v>
      </c>
      <c r="V120" s="186">
        <v>8708394</v>
      </c>
      <c r="W120" s="186">
        <v>98161238</v>
      </c>
      <c r="X120" s="187">
        <v>44469</v>
      </c>
      <c r="Y120" s="80" t="s">
        <v>6489</v>
      </c>
      <c r="Z120" s="80" t="s">
        <v>6490</v>
      </c>
      <c r="AA120" s="175" t="s">
        <v>6566</v>
      </c>
    </row>
    <row r="121" spans="1:27" ht="15.75" customHeight="1" x14ac:dyDescent="0.2">
      <c r="A121" s="185">
        <v>3200</v>
      </c>
      <c r="B121" s="68" t="str">
        <f>VLOOKUP(A121,'BASE REGISTRO SEPTIEMBRE'!$A$1:$T$889,2,FALSE)</f>
        <v>Corporación para la Orientación, Protección y Rehabilitación del Menor PROMESI</v>
      </c>
      <c r="C121" s="68">
        <f>VLOOKUP(A121,'BASE REGISTRO SEPTIEMBRE'!$A$1:$T$889,3,FALSE)</f>
        <v>709963007</v>
      </c>
      <c r="D121" s="68" t="str">
        <f>VLOOKUP(A121,'BASE REGISTRO SEPTIEMBRE'!$A$1:$T$889,4,FALSE)</f>
        <v>70.996.300-7</v>
      </c>
      <c r="E121" s="68" t="str">
        <f>VLOOKUP(A121,'BASE REGISTRO SEPTIEMBRE'!$A$1:$T$889,5,FALSE)</f>
        <v>Corporación de Derecho Privado.Decreto Supremo N° 10, de 5 de enero de 1982, del Ministerio de Justicia.</v>
      </c>
      <c r="F121" s="68" t="str">
        <f>VLOOKUP(A121,'BASE REGISTRO SEPTIEMBRE'!$A$1:$T$889,6,FALSE)</f>
        <v>Certificado de Vigencia de Persona Jurídica sin Fines de Lucro, folio N° 500397281206, de fecha 07 de julio de 2021, emitido por el Servicio de Registro Civil e Identificación.</v>
      </c>
      <c r="G121" s="68" t="str">
        <f>VLOOKUP(A121,'BASE REGISTRO SEPTIEMBRE'!$A$1:$T$889,7,FALSE)</f>
        <v>Asistencia, protección, orientación, capacitación y rehabilitación de menores en situación irregular y/o con desajustes conductuales.</v>
      </c>
      <c r="H121" s="68" t="str">
        <f>VLOOKUP(A121,'BASE REGISTRO SEPTIEMBRE'!$A$1:$T$889,8,FALSE)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1" s="68" t="str">
        <f>VLOOKUP(A121,'BASE REGISTRO SEPTIEMBRE'!$A$1:$T$889,9,FALSE)</f>
        <v xml:space="preserve">Anual. Reelección indefinida.
</v>
      </c>
      <c r="J121" s="68" t="str">
        <f>VLOOKUP(A121,'BASE REGISTRO SEPTIEMBRE'!$A$1:$T$889,10,FALSE)</f>
        <v>Directorio elegido con fecha 12 de julio de 2021.</v>
      </c>
      <c r="K121" s="68" t="str">
        <f>VLOOKUP(A121,'BASE REGISTRO SEPTIEMBRE'!$A$1:$T$889,11,FALSE)</f>
        <v xml:space="preserve">Presidenta: Josefina Andrea Riveaux García Huidobro, 
Directora Ejecutiva: Bernardita García – Huidobro Catalan, 
Sub Directora Ejecutiva: Karina Rojas Arancibia
</v>
      </c>
      <c r="L121" s="68" t="str">
        <f>VLOOKUP(A121,'BASE REGISTRO SEPTIEMBRE'!$A$1:$T$889,12,FALSE)</f>
        <v xml:space="preserve">Los Cerezos N° 91, comuna de Ñuñoa, Región Metropolitana.
</v>
      </c>
      <c r="M121" s="68" t="str">
        <f>VLOOKUP(A121,'BASE REGISTRO SEPTIEMBRE'!$A$1:$T$889,13,FALSE)</f>
        <v>XIII</v>
      </c>
      <c r="N121" s="68" t="str">
        <f>VLOOKUP(A121,'BASE REGISTRO SEPTIEMBRE'!$A$1:$T$889,14,FALSE)</f>
        <v xml:space="preserve"> Ñuñoa</v>
      </c>
      <c r="O121" s="68">
        <f>VLOOKUP(A121,'BASE REGISTRO SEPTIEMBRE'!$A$1:$T$889,15,FALSE)</f>
        <v>0</v>
      </c>
      <c r="P121" s="68" t="str">
        <f>VLOOKUP(A121,'BASE REGISTRO SEPTIEMBRE'!$A$1:$T$889,16,FALSE)</f>
        <v xml:space="preserve">promesidireccion@gmail.com
dierccion@promesi.cl
</v>
      </c>
      <c r="Q121" s="68">
        <f>VLOOKUP(A121,'BASE REGISTRO SEPTIEMBRE'!$A$1:$T$889,17,FALSE)</f>
        <v>0</v>
      </c>
      <c r="R121" s="68" t="str">
        <f>VLOOKUP(A121,'BASE REGISTRO SEPTIEMBRE'!$A$1:$T$889,18,FALSE)</f>
        <v>93401: Instituciones de Asistencia Social</v>
      </c>
      <c r="S121" s="68" t="str">
        <f>VLOOKUP(A121,'BASE REGISTRO SEPTIEMBRE'!$A$1:$T$889,19,FALSE)</f>
        <v>Se acompaña Certificado financiero correspondiente al año 2020, aprobado por el Subdepartamento de Supervisión Financiera de la Dirección Nacional.</v>
      </c>
      <c r="T121" s="188">
        <f>VLOOKUP(A121,'BASE REGISTRO SEPTIEMBRE'!$A$1:$T$889,20,FALSE)</f>
        <v>37970</v>
      </c>
      <c r="U121" s="175">
        <v>3200</v>
      </c>
      <c r="V121" s="186">
        <v>8001429</v>
      </c>
      <c r="W121" s="186">
        <v>95236529</v>
      </c>
      <c r="X121" s="187">
        <v>44469</v>
      </c>
      <c r="Y121" s="80" t="s">
        <v>6489</v>
      </c>
      <c r="Z121" s="80" t="s">
        <v>6490</v>
      </c>
      <c r="AA121" s="175" t="s">
        <v>7480</v>
      </c>
    </row>
    <row r="122" spans="1:27" ht="15.75" customHeight="1" x14ac:dyDescent="0.2">
      <c r="A122" s="185">
        <v>3200</v>
      </c>
      <c r="B122" s="68" t="str">
        <f>VLOOKUP(A122,'BASE REGISTRO SEPTIEMBRE'!$A$1:$T$889,2,FALSE)</f>
        <v>Corporación para la Orientación, Protección y Rehabilitación del Menor PROMESI</v>
      </c>
      <c r="C122" s="68">
        <f>VLOOKUP(A122,'BASE REGISTRO SEPTIEMBRE'!$A$1:$T$889,3,FALSE)</f>
        <v>709963007</v>
      </c>
      <c r="D122" s="68" t="str">
        <f>VLOOKUP(A122,'BASE REGISTRO SEPTIEMBRE'!$A$1:$T$889,4,FALSE)</f>
        <v>70.996.300-7</v>
      </c>
      <c r="E122" s="68" t="str">
        <f>VLOOKUP(A122,'BASE REGISTRO SEPTIEMBRE'!$A$1:$T$889,5,FALSE)</f>
        <v>Corporación de Derecho Privado.Decreto Supremo N° 10, de 5 de enero de 1982, del Ministerio de Justicia.</v>
      </c>
      <c r="F122" s="68" t="str">
        <f>VLOOKUP(A122,'BASE REGISTRO SEPTIEMBRE'!$A$1:$T$889,6,FALSE)</f>
        <v>Certificado de Vigencia de Persona Jurídica sin Fines de Lucro, folio N° 500397281206, de fecha 07 de julio de 2021, emitido por el Servicio de Registro Civil e Identificación.</v>
      </c>
      <c r="G122" s="68" t="str">
        <f>VLOOKUP(A122,'BASE REGISTRO SEPTIEMBRE'!$A$1:$T$889,7,FALSE)</f>
        <v>Asistencia, protección, orientación, capacitación y rehabilitación de menores en situación irregular y/o con desajustes conductuales.</v>
      </c>
      <c r="H122" s="68" t="str">
        <f>VLOOKUP(A122,'BASE REGISTRO SEPTIEMBRE'!$A$1:$T$889,8,FALSE)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2" s="68" t="str">
        <f>VLOOKUP(A122,'BASE REGISTRO SEPTIEMBRE'!$A$1:$T$889,9,FALSE)</f>
        <v xml:space="preserve">Anual. Reelección indefinida.
</v>
      </c>
      <c r="J122" s="68" t="str">
        <f>VLOOKUP(A122,'BASE REGISTRO SEPTIEMBRE'!$A$1:$T$889,10,FALSE)</f>
        <v>Directorio elegido con fecha 12 de julio de 2021.</v>
      </c>
      <c r="K122" s="68" t="str">
        <f>VLOOKUP(A122,'BASE REGISTRO SEPTIEMBRE'!$A$1:$T$889,11,FALSE)</f>
        <v xml:space="preserve">Presidenta: Josefina Andrea Riveaux García Huidobro, 
Directora Ejecutiva: Bernardita García – Huidobro Catalan, 
Sub Directora Ejecutiva: Karina Rojas Arancibia
</v>
      </c>
      <c r="L122" s="68" t="str">
        <f>VLOOKUP(A122,'BASE REGISTRO SEPTIEMBRE'!$A$1:$T$889,12,FALSE)</f>
        <v xml:space="preserve">Los Cerezos N° 91, comuna de Ñuñoa, Región Metropolitana.
</v>
      </c>
      <c r="M122" s="68" t="str">
        <f>VLOOKUP(A122,'BASE REGISTRO SEPTIEMBRE'!$A$1:$T$889,13,FALSE)</f>
        <v>XIII</v>
      </c>
      <c r="N122" s="68" t="str">
        <f>VLOOKUP(A122,'BASE REGISTRO SEPTIEMBRE'!$A$1:$T$889,14,FALSE)</f>
        <v xml:space="preserve"> Ñuñoa</v>
      </c>
      <c r="O122" s="68">
        <f>VLOOKUP(A122,'BASE REGISTRO SEPTIEMBRE'!$A$1:$T$889,15,FALSE)</f>
        <v>0</v>
      </c>
      <c r="P122" s="68" t="str">
        <f>VLOOKUP(A122,'BASE REGISTRO SEPTIEMBRE'!$A$1:$T$889,16,FALSE)</f>
        <v xml:space="preserve">promesidireccion@gmail.com
dierccion@promesi.cl
</v>
      </c>
      <c r="Q122" s="68">
        <f>VLOOKUP(A122,'BASE REGISTRO SEPTIEMBRE'!$A$1:$T$889,17,FALSE)</f>
        <v>0</v>
      </c>
      <c r="R122" s="68" t="str">
        <f>VLOOKUP(A122,'BASE REGISTRO SEPTIEMBRE'!$A$1:$T$889,18,FALSE)</f>
        <v>93401: Instituciones de Asistencia Social</v>
      </c>
      <c r="S122" s="68" t="str">
        <f>VLOOKUP(A122,'BASE REGISTRO SEPTIEMBRE'!$A$1:$T$889,19,FALSE)</f>
        <v>Se acompaña Certificado financiero correspondiente al año 2020, aprobado por el Subdepartamento de Supervisión Financiera de la Dirección Nacional.</v>
      </c>
      <c r="T122" s="188">
        <f>VLOOKUP(A122,'BASE REGISTRO SEPTIEMBRE'!$A$1:$T$889,20,FALSE)</f>
        <v>37970</v>
      </c>
      <c r="U122" s="175">
        <v>3200</v>
      </c>
      <c r="V122" s="186">
        <v>6708601</v>
      </c>
      <c r="W122" s="186">
        <v>74007518</v>
      </c>
      <c r="X122" s="187">
        <v>44469</v>
      </c>
      <c r="Y122" s="80" t="s">
        <v>6489</v>
      </c>
      <c r="Z122" s="80" t="s">
        <v>6490</v>
      </c>
      <c r="AA122" s="175" t="s">
        <v>7481</v>
      </c>
    </row>
    <row r="123" spans="1:27" ht="15.75" customHeight="1" x14ac:dyDescent="0.2">
      <c r="A123" s="185">
        <v>3200</v>
      </c>
      <c r="B123" s="68" t="str">
        <f>VLOOKUP(A123,'BASE REGISTRO SEPTIEMBRE'!$A$1:$T$889,2,FALSE)</f>
        <v>Corporación para la Orientación, Protección y Rehabilitación del Menor PROMESI</v>
      </c>
      <c r="C123" s="68">
        <f>VLOOKUP(A123,'BASE REGISTRO SEPTIEMBRE'!$A$1:$T$889,3,FALSE)</f>
        <v>709963007</v>
      </c>
      <c r="D123" s="68" t="str">
        <f>VLOOKUP(A123,'BASE REGISTRO SEPTIEMBRE'!$A$1:$T$889,4,FALSE)</f>
        <v>70.996.300-7</v>
      </c>
      <c r="E123" s="68" t="str">
        <f>VLOOKUP(A123,'BASE REGISTRO SEPTIEMBRE'!$A$1:$T$889,5,FALSE)</f>
        <v>Corporación de Derecho Privado.Decreto Supremo N° 10, de 5 de enero de 1982, del Ministerio de Justicia.</v>
      </c>
      <c r="F123" s="68" t="str">
        <f>VLOOKUP(A123,'BASE REGISTRO SEPTIEMBRE'!$A$1:$T$889,6,FALSE)</f>
        <v>Certificado de Vigencia de Persona Jurídica sin Fines de Lucro, folio N° 500397281206, de fecha 07 de julio de 2021, emitido por el Servicio de Registro Civil e Identificación.</v>
      </c>
      <c r="G123" s="68" t="str">
        <f>VLOOKUP(A123,'BASE REGISTRO SEPTIEMBRE'!$A$1:$T$889,7,FALSE)</f>
        <v>Asistencia, protección, orientación, capacitación y rehabilitación de menores en situación irregular y/o con desajustes conductuales.</v>
      </c>
      <c r="H123" s="68" t="str">
        <f>VLOOKUP(A123,'BASE REGISTRO SEPTIEMBRE'!$A$1:$T$889,8,FALSE)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3" s="68" t="str">
        <f>VLOOKUP(A123,'BASE REGISTRO SEPTIEMBRE'!$A$1:$T$889,9,FALSE)</f>
        <v xml:space="preserve">Anual. Reelección indefinida.
</v>
      </c>
      <c r="J123" s="68" t="str">
        <f>VLOOKUP(A123,'BASE REGISTRO SEPTIEMBRE'!$A$1:$T$889,10,FALSE)</f>
        <v>Directorio elegido con fecha 12 de julio de 2021.</v>
      </c>
      <c r="K123" s="68" t="str">
        <f>VLOOKUP(A123,'BASE REGISTRO SEPTIEMBRE'!$A$1:$T$889,11,FALSE)</f>
        <v xml:space="preserve">Presidenta: Josefina Andrea Riveaux García Huidobro, 
Directora Ejecutiva: Bernardita García – Huidobro Catalan, 
Sub Directora Ejecutiva: Karina Rojas Arancibia
</v>
      </c>
      <c r="L123" s="68" t="str">
        <f>VLOOKUP(A123,'BASE REGISTRO SEPTIEMBRE'!$A$1:$T$889,12,FALSE)</f>
        <v xml:space="preserve">Los Cerezos N° 91, comuna de Ñuñoa, Región Metropolitana.
</v>
      </c>
      <c r="M123" s="68" t="str">
        <f>VLOOKUP(A123,'BASE REGISTRO SEPTIEMBRE'!$A$1:$T$889,13,FALSE)</f>
        <v>XIII</v>
      </c>
      <c r="N123" s="68" t="str">
        <f>VLOOKUP(A123,'BASE REGISTRO SEPTIEMBRE'!$A$1:$T$889,14,FALSE)</f>
        <v xml:space="preserve"> Ñuñoa</v>
      </c>
      <c r="O123" s="68">
        <f>VLOOKUP(A123,'BASE REGISTRO SEPTIEMBRE'!$A$1:$T$889,15,FALSE)</f>
        <v>0</v>
      </c>
      <c r="P123" s="68" t="str">
        <f>VLOOKUP(A123,'BASE REGISTRO SEPTIEMBRE'!$A$1:$T$889,16,FALSE)</f>
        <v xml:space="preserve">promesidireccion@gmail.com
dierccion@promesi.cl
</v>
      </c>
      <c r="Q123" s="68">
        <f>VLOOKUP(A123,'BASE REGISTRO SEPTIEMBRE'!$A$1:$T$889,17,FALSE)</f>
        <v>0</v>
      </c>
      <c r="R123" s="68" t="str">
        <f>VLOOKUP(A123,'BASE REGISTRO SEPTIEMBRE'!$A$1:$T$889,18,FALSE)</f>
        <v>93401: Instituciones de Asistencia Social</v>
      </c>
      <c r="S123" s="68" t="str">
        <f>VLOOKUP(A123,'BASE REGISTRO SEPTIEMBRE'!$A$1:$T$889,19,FALSE)</f>
        <v>Se acompaña Certificado financiero correspondiente al año 2020, aprobado por el Subdepartamento de Supervisión Financiera de la Dirección Nacional.</v>
      </c>
      <c r="T123" s="188">
        <f>VLOOKUP(A123,'BASE REGISTRO SEPTIEMBRE'!$A$1:$T$889,20,FALSE)</f>
        <v>37970</v>
      </c>
      <c r="U123" s="175">
        <v>3200</v>
      </c>
      <c r="V123" s="186">
        <v>13479611</v>
      </c>
      <c r="W123" s="186">
        <v>217627078</v>
      </c>
      <c r="X123" s="187">
        <v>44469</v>
      </c>
      <c r="Y123" s="80" t="s">
        <v>6489</v>
      </c>
      <c r="Z123" s="80" t="s">
        <v>6490</v>
      </c>
      <c r="AA123" s="175" t="s">
        <v>6534</v>
      </c>
    </row>
    <row r="124" spans="1:27" ht="15.75" customHeight="1" x14ac:dyDescent="0.2">
      <c r="A124" s="185">
        <v>3450</v>
      </c>
      <c r="B124" s="68" t="str">
        <f>VLOOKUP(A124,'BASE REGISTRO SEPTIEMBRE'!$A$1:$T$889,2,FALSE)</f>
        <v>Cruz Roja Chilena</v>
      </c>
      <c r="C124" s="68">
        <f>VLOOKUP(A124,'BASE REGISTRO SEPTIEMBRE'!$A$1:$T$889,3,FALSE)</f>
        <v>705121001</v>
      </c>
      <c r="D124" s="68" t="str">
        <f>VLOOKUP(A124,'BASE REGISTRO SEPTIEMBRE'!$A$1:$T$889,4,FALSE)</f>
        <v>Persona jurídica regida por la Ley N° 3.924.</v>
      </c>
      <c r="E124" s="68" t="str">
        <f>VLOOKUP(A124,'BASE REGISTRO SEPTIEMBRE'!$A$1:$T$889,5,FALSE)</f>
        <v>Otorgada por la Ley N° 3.924.</v>
      </c>
      <c r="F124" s="68" t="str">
        <f>VLOOKUP(A124,'BASE REGISTRO SEPTIEMBRE'!$A$1:$T$889,6,FALSE)</f>
        <v>Indefinida.</v>
      </c>
      <c r="G124" s="68" t="str">
        <f>VLOOKUP(A124,'BASE REGISTRO SEPTIEMBRE'!$A$1:$T$889,7,FALSE)</f>
        <v xml:space="preserve">Mejoramiento de la salud pública, educación higiénica, asistencia y bienestar social y sanitario, y al alivio del sufrimiento humano.
</v>
      </c>
      <c r="H124" s="68" t="str">
        <f>VLOOKUP(A124,'BASE REGISTRO SEPTIEMBRE'!$A$1:$T$889,8,FALSE)</f>
        <v xml:space="preserve">Presidenta Nacional: 
María Teresa Cienfuegos Ugarte, 
Primera Vicepresidenta: 
Rosario Sau Vásquez, 
Segunda Vicepresidenta: 
Ana María Orellana Sepúlveda, 
Secretario: 
Felipe González Godoy
Tesorera Nacional: 
Aurora Sánchez Urrutia, </v>
      </c>
      <c r="I124" s="68" t="str">
        <f>VLOOKUP(A124,'BASE REGISTRO SEPTIEMBRE'!$A$1:$T$889,9,FALSE)</f>
        <v xml:space="preserve"> 4 años.</v>
      </c>
      <c r="J124" s="68" t="str">
        <f>VLOOKUP(A124,'BASE REGISTRO SEPTIEMBRE'!$A$1:$T$889,10,FALSE)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4" s="68" t="str">
        <f>VLOOKUP(A124,'BASE REGISTRO SEPTIEMBRE'!$A$1:$T$889,11,FALSE)</f>
        <v xml:space="preserve">María Teresa Cienfuegos Ugarte,
</v>
      </c>
      <c r="L124" s="68" t="str">
        <f>VLOOKUP(A124,'BASE REGISTRO SEPTIEMBRE'!$A$1:$T$889,12,FALSE)</f>
        <v xml:space="preserve">Avda. Santa María 0150, comuna de Providencia, Región Metropolitana.
</v>
      </c>
      <c r="M124" s="68" t="str">
        <f>VLOOKUP(A124,'BASE REGISTRO SEPTIEMBRE'!$A$1:$T$889,13,FALSE)</f>
        <v>XIII</v>
      </c>
      <c r="N124" s="68" t="str">
        <f>VLOOKUP(A124,'BASE REGISTRO SEPTIEMBRE'!$A$1:$T$889,14,FALSE)</f>
        <v>Providencia</v>
      </c>
      <c r="O124" s="68" t="str">
        <f>VLOOKUP(A124,'BASE REGISTRO SEPTIEMBRE'!$A$1:$T$889,15,FALSE)</f>
        <v>562 27834100</v>
      </c>
      <c r="P124" s="68" t="str">
        <f>VLOOKUP(A124,'BASE REGISTRO SEPTIEMBRE'!$A$1:$T$889,16,FALSE)</f>
        <v xml:space="preserve">cruzroja@cruzroja.cl
www.cruzroja.cl
</v>
      </c>
      <c r="Q124" s="68">
        <f>VLOOKUP(A124,'BASE REGISTRO SEPTIEMBRE'!$A$1:$T$889,17,FALSE)</f>
        <v>0</v>
      </c>
      <c r="R124" s="68" t="str">
        <f>VLOOKUP(A124,'BASE REGISTRO SEPTIEMBRE'!$A$1:$T$889,18,FALSE)</f>
        <v>93401: Instituciones de Asistencia Social</v>
      </c>
      <c r="S124" s="68" t="str">
        <f>VLOOKUP(A124,'BASE REGISTRO SEPTIEMBRE'!$A$1:$T$889,19,FALSE)</f>
        <v xml:space="preserve">Se acompañan antecedentes financieros correspondientes al año 2019, aprobados por la Unidad de Supervisión Financiera.
</v>
      </c>
      <c r="T124" s="188">
        <f>VLOOKUP(A124,'BASE REGISTRO SEPTIEMBRE'!$A$1:$T$889,20,FALSE)</f>
        <v>37970</v>
      </c>
      <c r="U124" s="175">
        <v>3450</v>
      </c>
      <c r="V124" s="186">
        <v>72601100</v>
      </c>
      <c r="W124" s="186">
        <v>290071083</v>
      </c>
      <c r="X124" s="187">
        <v>44469</v>
      </c>
      <c r="Y124" s="80" t="s">
        <v>6489</v>
      </c>
      <c r="Z124" s="80" t="s">
        <v>6490</v>
      </c>
      <c r="AA124" s="175" t="s">
        <v>6568</v>
      </c>
    </row>
    <row r="125" spans="1:27" ht="15.75" customHeight="1" x14ac:dyDescent="0.2">
      <c r="A125" s="185">
        <v>3450</v>
      </c>
      <c r="B125" s="68" t="str">
        <f>VLOOKUP(A125,'BASE REGISTRO SEPTIEMBRE'!$A$1:$T$889,2,FALSE)</f>
        <v>Cruz Roja Chilena</v>
      </c>
      <c r="C125" s="68">
        <f>VLOOKUP(A125,'BASE REGISTRO SEPTIEMBRE'!$A$1:$T$889,3,FALSE)</f>
        <v>705121001</v>
      </c>
      <c r="D125" s="68" t="str">
        <f>VLOOKUP(A125,'BASE REGISTRO SEPTIEMBRE'!$A$1:$T$889,4,FALSE)</f>
        <v>Persona jurídica regida por la Ley N° 3.924.</v>
      </c>
      <c r="E125" s="68" t="str">
        <f>VLOOKUP(A125,'BASE REGISTRO SEPTIEMBRE'!$A$1:$T$889,5,FALSE)</f>
        <v>Otorgada por la Ley N° 3.924.</v>
      </c>
      <c r="F125" s="68" t="str">
        <f>VLOOKUP(A125,'BASE REGISTRO SEPTIEMBRE'!$A$1:$T$889,6,FALSE)</f>
        <v>Indefinida.</v>
      </c>
      <c r="G125" s="68" t="str">
        <f>VLOOKUP(A125,'BASE REGISTRO SEPTIEMBRE'!$A$1:$T$889,7,FALSE)</f>
        <v xml:space="preserve">Mejoramiento de la salud pública, educación higiénica, asistencia y bienestar social y sanitario, y al alivio del sufrimiento humano.
</v>
      </c>
      <c r="H125" s="68" t="str">
        <f>VLOOKUP(A125,'BASE REGISTRO SEPTIEMBRE'!$A$1:$T$889,8,FALSE)</f>
        <v xml:space="preserve">Presidenta Nacional: 
María Teresa Cienfuegos Ugarte, 
Primera Vicepresidenta: 
Rosario Sau Vásquez, 
Segunda Vicepresidenta: 
Ana María Orellana Sepúlveda, 
Secretario: 
Felipe González Godoy
Tesorera Nacional: 
Aurora Sánchez Urrutia, </v>
      </c>
      <c r="I125" s="68" t="str">
        <f>VLOOKUP(A125,'BASE REGISTRO SEPTIEMBRE'!$A$1:$T$889,9,FALSE)</f>
        <v xml:space="preserve"> 4 años.</v>
      </c>
      <c r="J125" s="68" t="str">
        <f>VLOOKUP(A125,'BASE REGISTRO SEPTIEMBRE'!$A$1:$T$889,10,FALSE)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5" s="68" t="str">
        <f>VLOOKUP(A125,'BASE REGISTRO SEPTIEMBRE'!$A$1:$T$889,11,FALSE)</f>
        <v xml:space="preserve">María Teresa Cienfuegos Ugarte,
</v>
      </c>
      <c r="L125" s="68" t="str">
        <f>VLOOKUP(A125,'BASE REGISTRO SEPTIEMBRE'!$A$1:$T$889,12,FALSE)</f>
        <v xml:space="preserve">Avda. Santa María 0150, comuna de Providencia, Región Metropolitana.
</v>
      </c>
      <c r="M125" s="68" t="str">
        <f>VLOOKUP(A125,'BASE REGISTRO SEPTIEMBRE'!$A$1:$T$889,13,FALSE)</f>
        <v>XIII</v>
      </c>
      <c r="N125" s="68" t="str">
        <f>VLOOKUP(A125,'BASE REGISTRO SEPTIEMBRE'!$A$1:$T$889,14,FALSE)</f>
        <v>Providencia</v>
      </c>
      <c r="O125" s="68" t="str">
        <f>VLOOKUP(A125,'BASE REGISTRO SEPTIEMBRE'!$A$1:$T$889,15,FALSE)</f>
        <v>562 27834100</v>
      </c>
      <c r="P125" s="68" t="str">
        <f>VLOOKUP(A125,'BASE REGISTRO SEPTIEMBRE'!$A$1:$T$889,16,FALSE)</f>
        <v xml:space="preserve">cruzroja@cruzroja.cl
www.cruzroja.cl
</v>
      </c>
      <c r="Q125" s="68">
        <f>VLOOKUP(A125,'BASE REGISTRO SEPTIEMBRE'!$A$1:$T$889,17,FALSE)</f>
        <v>0</v>
      </c>
      <c r="R125" s="68" t="str">
        <f>VLOOKUP(A125,'BASE REGISTRO SEPTIEMBRE'!$A$1:$T$889,18,FALSE)</f>
        <v>93401: Instituciones de Asistencia Social</v>
      </c>
      <c r="S125" s="68" t="str">
        <f>VLOOKUP(A125,'BASE REGISTRO SEPTIEMBRE'!$A$1:$T$889,19,FALSE)</f>
        <v xml:space="preserve">Se acompañan antecedentes financieros correspondientes al año 2019, aprobados por la Unidad de Supervisión Financiera.
</v>
      </c>
      <c r="T125" s="188">
        <f>VLOOKUP(A125,'BASE REGISTRO SEPTIEMBRE'!$A$1:$T$889,20,FALSE)</f>
        <v>37970</v>
      </c>
      <c r="U125" s="175">
        <v>3450</v>
      </c>
      <c r="V125" s="186">
        <v>22198741</v>
      </c>
      <c r="W125" s="186">
        <v>76236324</v>
      </c>
      <c r="X125" s="187">
        <v>44469</v>
      </c>
      <c r="Y125" s="80" t="s">
        <v>6489</v>
      </c>
      <c r="Z125" s="80" t="s">
        <v>6490</v>
      </c>
      <c r="AA125" s="175" t="s">
        <v>6569</v>
      </c>
    </row>
    <row r="126" spans="1:27" ht="15.75" customHeight="1" x14ac:dyDescent="0.2">
      <c r="A126" s="185">
        <v>3650</v>
      </c>
      <c r="B126" s="68" t="str">
        <f>VLOOKUP(A126,'BASE REGISTRO SEPTIEMBRE'!$A$1:$T$889,2,FALSE)</f>
        <v>Fundación de Beneficencia Aldea de Niños Cardenal Raúl Silva Henríquez</v>
      </c>
      <c r="C126" s="68">
        <f>VLOOKUP(A126,'BASE REGISTRO SEPTIEMBRE'!$A$1:$T$889,3,FALSE)</f>
        <v>714041002</v>
      </c>
      <c r="D126" s="68" t="str">
        <f>VLOOKUP(A126,'BASE REGISTRO SEPTIEMBRE'!$A$1:$T$889,4,FALSE)</f>
        <v>Fundación de Derecho Público.</v>
      </c>
      <c r="E126" s="68" t="str">
        <f>VLOOKUP(A126,'BASE REGISTRO SEPTIEMBRE'!$A$1:$T$889,5,FALSE)</f>
        <v>Erigida de acuerdo al Derecho Canónico, por Decreto N° 314, del Arzobispado de Santiago, de fecha 1 de octubre de 1999.</v>
      </c>
      <c r="F126" s="68" t="str">
        <f>VLOOKUP(A126,'BASE REGISTRO SEPTIEMBRE'!$A$1:$T$889,6,FALSE)</f>
        <v>Certificado del Arzobispado de Santiago C/1090/2021, de fecha 10 de agosto de 2021, emitido por el Arzobispado de Santiago.</v>
      </c>
      <c r="G126" s="68" t="str">
        <f>VLOOKUP(A126,'BASE REGISTRO SEPTIEMBRE'!$A$1:$T$889,7,FALSE)</f>
        <v xml:space="preserve">Dar hogar a los niños desamparados que carecen de él; educarlos y prepararlos para la vida. </v>
      </c>
      <c r="H126" s="68" t="str">
        <f>VLOOKUP(A126,'BASE REGISTRO SEPTIEMBRE'!$A$1:$T$889,8,FALSE)</f>
        <v xml:space="preserve">Presidente: Rodrigo Dominguez Wagner, 
Vicepresidente Ejecutivo: Pablo de Iruarrizaga Samaniego,
Directores: 
Teresa Izquierdo Walker, 
Raúl Rencoret Domínguez, 
María Luisa Sepúlveda Edwards, 
María Teresa Correa Fontecilla,
Adriana Swett Lira
</v>
      </c>
      <c r="I126" s="68" t="str">
        <f>VLOOKUP(A126,'BASE REGISTRO SEPTIEMBRE'!$A$1:$T$889,9,FALSE)</f>
        <v>Durarán 3 años en sus cargos.</v>
      </c>
      <c r="J126" s="68" t="str">
        <f>VLOOKUP(A126,'BASE REGISTRO SEPTIEMBRE'!$A$1:$T$889,10,FALSE)</f>
        <v>3 años, hasta el 24 de septiembre de 2022.</v>
      </c>
      <c r="K126" s="68" t="str">
        <f>VLOOKUP(A126,'BASE REGISTRO SEPTIEMBRE'!$A$1:$T$889,11,FALSE)</f>
        <v xml:space="preserve">
Rodrigo Dominguez Wagner,   Poder: Soraya Marcela Hernández Lemus, RUT N° 12.882.805-7
</v>
      </c>
      <c r="L126" s="68" t="str">
        <f>VLOOKUP(A126,'BASE REGISTRO SEPTIEMBRE'!$A$1:$T$889,12,FALSE)</f>
        <v xml:space="preserve">Camino del Pastor s/n, comuna de El Quisco
</v>
      </c>
      <c r="M126" s="68" t="str">
        <f>VLOOKUP(A126,'BASE REGISTRO SEPTIEMBRE'!$A$1:$T$889,13,FALSE)</f>
        <v>V</v>
      </c>
      <c r="N126" s="68" t="str">
        <f>VLOOKUP(A126,'BASE REGISTRO SEPTIEMBRE'!$A$1:$T$889,14,FALSE)</f>
        <v>El Quisco</v>
      </c>
      <c r="O126" s="68">
        <f>VLOOKUP(A126,'BASE REGISTRO SEPTIEMBRE'!$A$1:$T$889,15,FALSE)</f>
        <v>352471664</v>
      </c>
      <c r="P126" s="68" t="str">
        <f>VLOOKUP(A126,'BASE REGISTRO SEPTIEMBRE'!$A$1:$T$889,16,FALSE)</f>
        <v>ALDEACARDENAL.DIRECCION@GMAIL.COM</v>
      </c>
      <c r="Q126" s="68">
        <f>VLOOKUP(A126,'BASE REGISTRO SEPTIEMBRE'!$A$1:$T$889,17,FALSE)</f>
        <v>0</v>
      </c>
      <c r="R126" s="68" t="str">
        <f>VLOOKUP(A126,'BASE REGISTRO SEPTIEMBRE'!$A$1:$T$889,18,FALSE)</f>
        <v>93401: Institución de Asistencia Social.</v>
      </c>
      <c r="S126" s="68" t="str">
        <f>VLOOKUP(A126,'BASE REGISTRO SEPTIEMBRE'!$A$1:$T$889,19,FALSE)</f>
        <v>Antecedentes Financieros correspondientes al año 2020, aprobados por el  Sub Departamento de Supervisión Financiera Nacional</v>
      </c>
      <c r="T126" s="188">
        <f>VLOOKUP(A126,'BASE REGISTRO SEPTIEMBRE'!$A$1:$T$889,20,FALSE)</f>
        <v>37970</v>
      </c>
      <c r="U126" s="175">
        <v>3650</v>
      </c>
      <c r="V126" s="186">
        <v>43024834</v>
      </c>
      <c r="W126" s="186">
        <v>427203316</v>
      </c>
      <c r="X126" s="187">
        <v>44469</v>
      </c>
      <c r="Y126" s="80" t="s">
        <v>6489</v>
      </c>
      <c r="Z126" s="80" t="s">
        <v>6490</v>
      </c>
      <c r="AA126" s="175" t="s">
        <v>6570</v>
      </c>
    </row>
    <row r="127" spans="1:27" ht="15.75" customHeight="1" x14ac:dyDescent="0.2">
      <c r="A127" s="185">
        <v>3800</v>
      </c>
      <c r="B127" s="68" t="str">
        <f>VLOOKUP(A127,'BASE REGISTRO SEPTIEMBRE'!$A$1:$T$889,2,FALSE)</f>
        <v>Fundación Ciudad del Niño Ricardo Espinosa</v>
      </c>
      <c r="C127" s="68">
        <f>VLOOKUP(A127,'BASE REGISTRO SEPTIEMBRE'!$A$1:$T$889,3,FALSE)</f>
        <v>700177300</v>
      </c>
      <c r="D127" s="68" t="str">
        <f>VLOOKUP(A127,'BASE REGISTRO SEPTIEMBRE'!$A$1:$T$889,4,FALSE)</f>
        <v>Fundación de Derecho Público</v>
      </c>
      <c r="E127" s="68" t="str">
        <f>VLOOKUP(A127,'BASE REGISTRO SEPTIEMBRE'!$A$1:$T$889,5,FALSE)</f>
        <v>Erigida de acuerdo al Derecho Canónico. Fundada por la autoridad eclesiástica del Arzobispado de Concepción por Decretos N°s. 1563, 1564 y 1565, del 14 de julio de 1958.</v>
      </c>
      <c r="F127" s="68" t="str">
        <f>VLOOKUP(A127,'BASE REGISTRO SEPTIEMBRE'!$A$1:$T$889,6,FALSE)</f>
        <v>Indefinida</v>
      </c>
      <c r="G127" s="68" t="str">
        <f>VLOOKUP(A127,'BASE REGISTRO SEPTIEMBRE'!$A$1:$T$889,7,FALSE)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7" s="68" t="str">
        <f>VLOOKUP(A127,'BASE REGISTRO SEPTIEMBRE'!$A$1:$T$889,8,FALSE)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7" s="68" t="str">
        <f>VLOOKUP(A127,'BASE REGISTRO SEPTIEMBRE'!$A$1:$T$889,9,FALSE)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7" s="68" t="str">
        <f>VLOOKUP(A127,'BASE REGISTRO SEPTIEMBRE'!$A$1:$T$889,10,FALSE)</f>
        <v>Designación de Presidente y Representante Legal: Por periodo de 3 años (17-12-2012). Aprobación autoridad eclesiástica: 25-08-2020.</v>
      </c>
      <c r="K127" s="68" t="str">
        <f>VLOOKUP(A127,'BASE REGISTRO SEPTIEMBRE'!$A$1:$T$889,11,FALSE)</f>
        <v xml:space="preserve">Padre José Teodoro Cartes Gómez 
</v>
      </c>
      <c r="L127" s="68" t="str">
        <f>VLOOKUP(A127,'BASE REGISTRO SEPTIEMBRE'!$A$1:$T$889,12,FALSE)</f>
        <v xml:space="preserve">Arteaga Alemparte S/N, comuna de Hualpen
</v>
      </c>
      <c r="M127" s="68" t="str">
        <f>VLOOKUP(A127,'BASE REGISTRO SEPTIEMBRE'!$A$1:$T$889,13,FALSE)</f>
        <v>VIII</v>
      </c>
      <c r="N127" s="68" t="str">
        <f>VLOOKUP(A127,'BASE REGISTRO SEPTIEMBRE'!$A$1:$T$889,14,FALSE)</f>
        <v>Hualpen</v>
      </c>
      <c r="O127" s="68">
        <f>VLOOKUP(A127,'BASE REGISTRO SEPTIEMBRE'!$A$1:$T$889,15,FALSE)</f>
        <v>0</v>
      </c>
      <c r="P127" s="68" t="str">
        <f>VLOOKUP(A127,'BASE REGISTRO SEPTIEMBRE'!$A$1:$T$889,16,FALSE)</f>
        <v xml:space="preserve"> administracion@fundacioncdn.cl</v>
      </c>
      <c r="Q127" s="68">
        <f>VLOOKUP(A127,'BASE REGISTRO SEPTIEMBRE'!$A$1:$T$889,17,FALSE)</f>
        <v>0</v>
      </c>
      <c r="R127" s="68" t="str">
        <f>VLOOKUP(A127,'BASE REGISTRO SEPTIEMBRE'!$A$1:$T$889,18,FALSE)</f>
        <v>93401: Instituciones de Asistencia Social</v>
      </c>
      <c r="S127" s="68" t="str">
        <f>VLOOKUP(A127,'BASE REGISTRO SEPTIEMBRE'!$A$1:$T$889,19,FALSE)</f>
        <v>Se acompañan Antecedentes financieros del año 2020, aprobados por el  Subdepartamento de Supervisión  Financiera Nacional.</v>
      </c>
      <c r="T127" s="188">
        <f>VLOOKUP(A127,'BASE REGISTRO SEPTIEMBRE'!$A$1:$T$889,20,FALSE)</f>
        <v>37970</v>
      </c>
      <c r="U127" s="175">
        <v>3800</v>
      </c>
      <c r="V127" s="186">
        <v>25429173</v>
      </c>
      <c r="W127" s="186">
        <v>227149315</v>
      </c>
      <c r="X127" s="187">
        <v>44469</v>
      </c>
      <c r="Y127" s="80" t="s">
        <v>6489</v>
      </c>
      <c r="Z127" s="80" t="s">
        <v>6490</v>
      </c>
      <c r="AA127" s="175" t="s">
        <v>6518</v>
      </c>
    </row>
    <row r="128" spans="1:27" ht="15.75" customHeight="1" x14ac:dyDescent="0.2">
      <c r="A128" s="185">
        <v>3800</v>
      </c>
      <c r="B128" s="68" t="str">
        <f>VLOOKUP(A128,'BASE REGISTRO SEPTIEMBRE'!$A$1:$T$889,2,FALSE)</f>
        <v>Fundación Ciudad del Niño Ricardo Espinosa</v>
      </c>
      <c r="C128" s="68">
        <f>VLOOKUP(A128,'BASE REGISTRO SEPTIEMBRE'!$A$1:$T$889,3,FALSE)</f>
        <v>700177300</v>
      </c>
      <c r="D128" s="68" t="str">
        <f>VLOOKUP(A128,'BASE REGISTRO SEPTIEMBRE'!$A$1:$T$889,4,FALSE)</f>
        <v>Fundación de Derecho Público</v>
      </c>
      <c r="E128" s="68" t="str">
        <f>VLOOKUP(A128,'BASE REGISTRO SEPTIEMBRE'!$A$1:$T$889,5,FALSE)</f>
        <v>Erigida de acuerdo al Derecho Canónico. Fundada por la autoridad eclesiástica del Arzobispado de Concepción por Decretos N°s. 1563, 1564 y 1565, del 14 de julio de 1958.</v>
      </c>
      <c r="F128" s="68" t="str">
        <f>VLOOKUP(A128,'BASE REGISTRO SEPTIEMBRE'!$A$1:$T$889,6,FALSE)</f>
        <v>Indefinida</v>
      </c>
      <c r="G128" s="68" t="str">
        <f>VLOOKUP(A128,'BASE REGISTRO SEPTIEMBRE'!$A$1:$T$889,7,FALSE)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8" s="68" t="str">
        <f>VLOOKUP(A128,'BASE REGISTRO SEPTIEMBRE'!$A$1:$T$889,8,FALSE)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8" s="68" t="str">
        <f>VLOOKUP(A128,'BASE REGISTRO SEPTIEMBRE'!$A$1:$T$889,9,FALSE)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8" s="68" t="str">
        <f>VLOOKUP(A128,'BASE REGISTRO SEPTIEMBRE'!$A$1:$T$889,10,FALSE)</f>
        <v>Designación de Presidente y Representante Legal: Por periodo de 3 años (17-12-2012). Aprobación autoridad eclesiástica: 25-08-2020.</v>
      </c>
      <c r="K128" s="68" t="str">
        <f>VLOOKUP(A128,'BASE REGISTRO SEPTIEMBRE'!$A$1:$T$889,11,FALSE)</f>
        <v xml:space="preserve">Padre José Teodoro Cartes Gómez 
</v>
      </c>
      <c r="L128" s="68" t="str">
        <f>VLOOKUP(A128,'BASE REGISTRO SEPTIEMBRE'!$A$1:$T$889,12,FALSE)</f>
        <v xml:space="preserve">Arteaga Alemparte S/N, comuna de Hualpen
</v>
      </c>
      <c r="M128" s="68" t="str">
        <f>VLOOKUP(A128,'BASE REGISTRO SEPTIEMBRE'!$A$1:$T$889,13,FALSE)</f>
        <v>VIII</v>
      </c>
      <c r="N128" s="68" t="str">
        <f>VLOOKUP(A128,'BASE REGISTRO SEPTIEMBRE'!$A$1:$T$889,14,FALSE)</f>
        <v>Hualpen</v>
      </c>
      <c r="O128" s="68">
        <f>VLOOKUP(A128,'BASE REGISTRO SEPTIEMBRE'!$A$1:$T$889,15,FALSE)</f>
        <v>0</v>
      </c>
      <c r="P128" s="68" t="str">
        <f>VLOOKUP(A128,'BASE REGISTRO SEPTIEMBRE'!$A$1:$T$889,16,FALSE)</f>
        <v xml:space="preserve"> administracion@fundacioncdn.cl</v>
      </c>
      <c r="Q128" s="68">
        <f>VLOOKUP(A128,'BASE REGISTRO SEPTIEMBRE'!$A$1:$T$889,17,FALSE)</f>
        <v>0</v>
      </c>
      <c r="R128" s="68" t="str">
        <f>VLOOKUP(A128,'BASE REGISTRO SEPTIEMBRE'!$A$1:$T$889,18,FALSE)</f>
        <v>93401: Instituciones de Asistencia Social</v>
      </c>
      <c r="S128" s="68" t="str">
        <f>VLOOKUP(A128,'BASE REGISTRO SEPTIEMBRE'!$A$1:$T$889,19,FALSE)</f>
        <v>Se acompañan Antecedentes financieros del año 2020, aprobados por el  Subdepartamento de Supervisión  Financiera Nacional.</v>
      </c>
      <c r="T128" s="188">
        <f>VLOOKUP(A128,'BASE REGISTRO SEPTIEMBRE'!$A$1:$T$889,20,FALSE)</f>
        <v>37970</v>
      </c>
      <c r="U128" s="175">
        <v>3800</v>
      </c>
      <c r="V128" s="186">
        <v>76861917</v>
      </c>
      <c r="W128" s="186">
        <v>803250364</v>
      </c>
      <c r="X128" s="187">
        <v>44469</v>
      </c>
      <c r="Y128" s="80" t="s">
        <v>6489</v>
      </c>
      <c r="Z128" s="80" t="s">
        <v>6490</v>
      </c>
      <c r="AA128" s="175" t="s">
        <v>148</v>
      </c>
    </row>
    <row r="129" spans="1:27" ht="15.75" customHeight="1" x14ac:dyDescent="0.2">
      <c r="A129" s="185">
        <v>3800</v>
      </c>
      <c r="B129" s="68" t="str">
        <f>VLOOKUP(A129,'BASE REGISTRO SEPTIEMBRE'!$A$1:$T$889,2,FALSE)</f>
        <v>Fundación Ciudad del Niño Ricardo Espinosa</v>
      </c>
      <c r="C129" s="68">
        <f>VLOOKUP(A129,'BASE REGISTRO SEPTIEMBRE'!$A$1:$T$889,3,FALSE)</f>
        <v>700177300</v>
      </c>
      <c r="D129" s="68" t="str">
        <f>VLOOKUP(A129,'BASE REGISTRO SEPTIEMBRE'!$A$1:$T$889,4,FALSE)</f>
        <v>Fundación de Derecho Público</v>
      </c>
      <c r="E129" s="68" t="str">
        <f>VLOOKUP(A129,'BASE REGISTRO SEPTIEMBRE'!$A$1:$T$889,5,FALSE)</f>
        <v>Erigida de acuerdo al Derecho Canónico. Fundada por la autoridad eclesiástica del Arzobispado de Concepción por Decretos N°s. 1563, 1564 y 1565, del 14 de julio de 1958.</v>
      </c>
      <c r="F129" s="68" t="str">
        <f>VLOOKUP(A129,'BASE REGISTRO SEPTIEMBRE'!$A$1:$T$889,6,FALSE)</f>
        <v>Indefinida</v>
      </c>
      <c r="G129" s="68" t="str">
        <f>VLOOKUP(A129,'BASE REGISTRO SEPTIEMBRE'!$A$1:$T$889,7,FALSE)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9" s="68" t="str">
        <f>VLOOKUP(A129,'BASE REGISTRO SEPTIEMBRE'!$A$1:$T$889,8,FALSE)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9" s="68" t="str">
        <f>VLOOKUP(A129,'BASE REGISTRO SEPTIEMBRE'!$A$1:$T$889,9,FALSE)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9" s="68" t="str">
        <f>VLOOKUP(A129,'BASE REGISTRO SEPTIEMBRE'!$A$1:$T$889,10,FALSE)</f>
        <v>Designación de Presidente y Representante Legal: Por periodo de 3 años (17-12-2012). Aprobación autoridad eclesiástica: 25-08-2020.</v>
      </c>
      <c r="K129" s="68" t="str">
        <f>VLOOKUP(A129,'BASE REGISTRO SEPTIEMBRE'!$A$1:$T$889,11,FALSE)</f>
        <v xml:space="preserve">Padre José Teodoro Cartes Gómez 
</v>
      </c>
      <c r="L129" s="68" t="str">
        <f>VLOOKUP(A129,'BASE REGISTRO SEPTIEMBRE'!$A$1:$T$889,12,FALSE)</f>
        <v xml:space="preserve">Arteaga Alemparte S/N, comuna de Hualpen
</v>
      </c>
      <c r="M129" s="68" t="str">
        <f>VLOOKUP(A129,'BASE REGISTRO SEPTIEMBRE'!$A$1:$T$889,13,FALSE)</f>
        <v>VIII</v>
      </c>
      <c r="N129" s="68" t="str">
        <f>VLOOKUP(A129,'BASE REGISTRO SEPTIEMBRE'!$A$1:$T$889,14,FALSE)</f>
        <v>Hualpen</v>
      </c>
      <c r="O129" s="68">
        <f>VLOOKUP(A129,'BASE REGISTRO SEPTIEMBRE'!$A$1:$T$889,15,FALSE)</f>
        <v>0</v>
      </c>
      <c r="P129" s="68" t="str">
        <f>VLOOKUP(A129,'BASE REGISTRO SEPTIEMBRE'!$A$1:$T$889,16,FALSE)</f>
        <v xml:space="preserve"> administracion@fundacioncdn.cl</v>
      </c>
      <c r="Q129" s="68">
        <f>VLOOKUP(A129,'BASE REGISTRO SEPTIEMBRE'!$A$1:$T$889,17,FALSE)</f>
        <v>0</v>
      </c>
      <c r="R129" s="68" t="str">
        <f>VLOOKUP(A129,'BASE REGISTRO SEPTIEMBRE'!$A$1:$T$889,18,FALSE)</f>
        <v>93401: Instituciones de Asistencia Social</v>
      </c>
      <c r="S129" s="68" t="str">
        <f>VLOOKUP(A129,'BASE REGISTRO SEPTIEMBRE'!$A$1:$T$889,19,FALSE)</f>
        <v>Se acompañan Antecedentes financieros del año 2020, aprobados por el  Subdepartamento de Supervisión  Financiera Nacional.</v>
      </c>
      <c r="T129" s="188">
        <f>VLOOKUP(A129,'BASE REGISTRO SEPTIEMBRE'!$A$1:$T$889,20,FALSE)</f>
        <v>37970</v>
      </c>
      <c r="U129" s="175">
        <v>3800</v>
      </c>
      <c r="V129" s="186">
        <v>79721628</v>
      </c>
      <c r="W129" s="186">
        <v>850045743</v>
      </c>
      <c r="X129" s="187">
        <v>44469</v>
      </c>
      <c r="Y129" s="80" t="s">
        <v>6489</v>
      </c>
      <c r="Z129" s="80" t="s">
        <v>6490</v>
      </c>
      <c r="AA129" s="175" t="s">
        <v>6550</v>
      </c>
    </row>
    <row r="130" spans="1:27" ht="15.75" customHeight="1" x14ac:dyDescent="0.2">
      <c r="A130" s="185">
        <v>3800</v>
      </c>
      <c r="B130" s="68" t="str">
        <f>VLOOKUP(A130,'BASE REGISTRO SEPTIEMBRE'!$A$1:$T$889,2,FALSE)</f>
        <v>Fundación Ciudad del Niño Ricardo Espinosa</v>
      </c>
      <c r="C130" s="68">
        <f>VLOOKUP(A130,'BASE REGISTRO SEPTIEMBRE'!$A$1:$T$889,3,FALSE)</f>
        <v>700177300</v>
      </c>
      <c r="D130" s="68" t="str">
        <f>VLOOKUP(A130,'BASE REGISTRO SEPTIEMBRE'!$A$1:$T$889,4,FALSE)</f>
        <v>Fundación de Derecho Público</v>
      </c>
      <c r="E130" s="68" t="str">
        <f>VLOOKUP(A130,'BASE REGISTRO SEPTIEMBRE'!$A$1:$T$889,5,FALSE)</f>
        <v>Erigida de acuerdo al Derecho Canónico. Fundada por la autoridad eclesiástica del Arzobispado de Concepción por Decretos N°s. 1563, 1564 y 1565, del 14 de julio de 1958.</v>
      </c>
      <c r="F130" s="68" t="str">
        <f>VLOOKUP(A130,'BASE REGISTRO SEPTIEMBRE'!$A$1:$T$889,6,FALSE)</f>
        <v>Indefinida</v>
      </c>
      <c r="G130" s="68" t="str">
        <f>VLOOKUP(A130,'BASE REGISTRO SEPTIEMBRE'!$A$1:$T$889,7,FALSE)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30" s="68" t="str">
        <f>VLOOKUP(A130,'BASE REGISTRO SEPTIEMBRE'!$A$1:$T$889,8,FALSE)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30" s="68" t="str">
        <f>VLOOKUP(A130,'BASE REGISTRO SEPTIEMBRE'!$A$1:$T$889,9,FALSE)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30" s="68" t="str">
        <f>VLOOKUP(A130,'BASE REGISTRO SEPTIEMBRE'!$A$1:$T$889,10,FALSE)</f>
        <v>Designación de Presidente y Representante Legal: Por periodo de 3 años (17-12-2012). Aprobación autoridad eclesiástica: 25-08-2020.</v>
      </c>
      <c r="K130" s="68" t="str">
        <f>VLOOKUP(A130,'BASE REGISTRO SEPTIEMBRE'!$A$1:$T$889,11,FALSE)</f>
        <v xml:space="preserve">Padre José Teodoro Cartes Gómez 
</v>
      </c>
      <c r="L130" s="68" t="str">
        <f>VLOOKUP(A130,'BASE REGISTRO SEPTIEMBRE'!$A$1:$T$889,12,FALSE)</f>
        <v xml:space="preserve">Arteaga Alemparte S/N, comuna de Hualpen
</v>
      </c>
      <c r="M130" s="68" t="str">
        <f>VLOOKUP(A130,'BASE REGISTRO SEPTIEMBRE'!$A$1:$T$889,13,FALSE)</f>
        <v>VIII</v>
      </c>
      <c r="N130" s="68" t="str">
        <f>VLOOKUP(A130,'BASE REGISTRO SEPTIEMBRE'!$A$1:$T$889,14,FALSE)</f>
        <v>Hualpen</v>
      </c>
      <c r="O130" s="68">
        <f>VLOOKUP(A130,'BASE REGISTRO SEPTIEMBRE'!$A$1:$T$889,15,FALSE)</f>
        <v>0</v>
      </c>
      <c r="P130" s="68" t="str">
        <f>VLOOKUP(A130,'BASE REGISTRO SEPTIEMBRE'!$A$1:$T$889,16,FALSE)</f>
        <v xml:space="preserve"> administracion@fundacioncdn.cl</v>
      </c>
      <c r="Q130" s="68">
        <f>VLOOKUP(A130,'BASE REGISTRO SEPTIEMBRE'!$A$1:$T$889,17,FALSE)</f>
        <v>0</v>
      </c>
      <c r="R130" s="68" t="str">
        <f>VLOOKUP(A130,'BASE REGISTRO SEPTIEMBRE'!$A$1:$T$889,18,FALSE)</f>
        <v>93401: Instituciones de Asistencia Social</v>
      </c>
      <c r="S130" s="68" t="str">
        <f>VLOOKUP(A130,'BASE REGISTRO SEPTIEMBRE'!$A$1:$T$889,19,FALSE)</f>
        <v>Se acompañan Antecedentes financieros del año 2020, aprobados por el  Subdepartamento de Supervisión  Financiera Nacional.</v>
      </c>
      <c r="T130" s="188">
        <f>VLOOKUP(A130,'BASE REGISTRO SEPTIEMBRE'!$A$1:$T$889,20,FALSE)</f>
        <v>37970</v>
      </c>
      <c r="U130" s="175">
        <v>3800</v>
      </c>
      <c r="V130" s="186">
        <v>27599550</v>
      </c>
      <c r="W130" s="186">
        <v>212858182</v>
      </c>
      <c r="X130" s="187">
        <v>44469</v>
      </c>
      <c r="Y130" s="80" t="s">
        <v>6489</v>
      </c>
      <c r="Z130" s="80" t="s">
        <v>6490</v>
      </c>
      <c r="AA130" s="175" t="s">
        <v>6542</v>
      </c>
    </row>
    <row r="131" spans="1:27" ht="15.75" customHeight="1" x14ac:dyDescent="0.2">
      <c r="A131" s="185">
        <v>3800</v>
      </c>
      <c r="B131" s="68" t="str">
        <f>VLOOKUP(A131,'BASE REGISTRO SEPTIEMBRE'!$A$1:$T$889,2,FALSE)</f>
        <v>Fundación Ciudad del Niño Ricardo Espinosa</v>
      </c>
      <c r="C131" s="68">
        <f>VLOOKUP(A131,'BASE REGISTRO SEPTIEMBRE'!$A$1:$T$889,3,FALSE)</f>
        <v>700177300</v>
      </c>
      <c r="D131" s="68" t="str">
        <f>VLOOKUP(A131,'BASE REGISTRO SEPTIEMBRE'!$A$1:$T$889,4,FALSE)</f>
        <v>Fundación de Derecho Público</v>
      </c>
      <c r="E131" s="68" t="str">
        <f>VLOOKUP(A131,'BASE REGISTRO SEPTIEMBRE'!$A$1:$T$889,5,FALSE)</f>
        <v>Erigida de acuerdo al Derecho Canónico. Fundada por la autoridad eclesiástica del Arzobispado de Concepción por Decretos N°s. 1563, 1564 y 1565, del 14 de julio de 1958.</v>
      </c>
      <c r="F131" s="68" t="str">
        <f>VLOOKUP(A131,'BASE REGISTRO SEPTIEMBRE'!$A$1:$T$889,6,FALSE)</f>
        <v>Indefinida</v>
      </c>
      <c r="G131" s="68" t="str">
        <f>VLOOKUP(A131,'BASE REGISTRO SEPTIEMBRE'!$A$1:$T$889,7,FALSE)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31" s="68" t="str">
        <f>VLOOKUP(A131,'BASE REGISTRO SEPTIEMBRE'!$A$1:$T$889,8,FALSE)</f>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31" s="68" t="str">
        <f>VLOOKUP(A131,'BASE REGISTRO SEPTIEMBRE'!$A$1:$T$889,9,FALSE)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31" s="68" t="str">
        <f>VLOOKUP(A131,'BASE REGISTRO SEPTIEMBRE'!$A$1:$T$889,10,FALSE)</f>
        <v>Designación de Presidente y Representante Legal: Por periodo de 3 años (17-12-2012). Aprobación autoridad eclesiástica: 25-08-2020.</v>
      </c>
      <c r="K131" s="68" t="str">
        <f>VLOOKUP(A131,'BASE REGISTRO SEPTIEMBRE'!$A$1:$T$889,11,FALSE)</f>
        <v xml:space="preserve">Padre José Teodoro Cartes Gómez 
</v>
      </c>
      <c r="L131" s="68" t="str">
        <f>VLOOKUP(A131,'BASE REGISTRO SEPTIEMBRE'!$A$1:$T$889,12,FALSE)</f>
        <v xml:space="preserve">Arteaga Alemparte S/N, comuna de Hualpen
</v>
      </c>
      <c r="M131" s="68" t="str">
        <f>VLOOKUP(A131,'BASE REGISTRO SEPTIEMBRE'!$A$1:$T$889,13,FALSE)</f>
        <v>VIII</v>
      </c>
      <c r="N131" s="68" t="str">
        <f>VLOOKUP(A131,'BASE REGISTRO SEPTIEMBRE'!$A$1:$T$889,14,FALSE)</f>
        <v>Hualpen</v>
      </c>
      <c r="O131" s="68">
        <f>VLOOKUP(A131,'BASE REGISTRO SEPTIEMBRE'!$A$1:$T$889,15,FALSE)</f>
        <v>0</v>
      </c>
      <c r="P131" s="68" t="str">
        <f>VLOOKUP(A131,'BASE REGISTRO SEPTIEMBRE'!$A$1:$T$889,16,FALSE)</f>
        <v xml:space="preserve"> administracion@fundacioncdn.cl</v>
      </c>
      <c r="Q131" s="68">
        <f>VLOOKUP(A131,'BASE REGISTRO SEPTIEMBRE'!$A$1:$T$889,17,FALSE)</f>
        <v>0</v>
      </c>
      <c r="R131" s="68" t="str">
        <f>VLOOKUP(A131,'BASE REGISTRO SEPTIEMBRE'!$A$1:$T$889,18,FALSE)</f>
        <v>93401: Instituciones de Asistencia Social</v>
      </c>
      <c r="S131" s="68" t="str">
        <f>VLOOKUP(A131,'BASE REGISTRO SEPTIEMBRE'!$A$1:$T$889,19,FALSE)</f>
        <v>Se acompañan Antecedentes financieros del año 2020, aprobados por el  Subdepartamento de Supervisión  Financiera Nacional.</v>
      </c>
      <c r="T131" s="188">
        <f>VLOOKUP(A131,'BASE REGISTRO SEPTIEMBRE'!$A$1:$T$889,20,FALSE)</f>
        <v>37970</v>
      </c>
      <c r="U131" s="175">
        <v>3800</v>
      </c>
      <c r="V131" s="186">
        <v>57460646</v>
      </c>
      <c r="W131" s="186">
        <v>422047268</v>
      </c>
      <c r="X131" s="187">
        <v>44469</v>
      </c>
      <c r="Y131" s="80" t="s">
        <v>6489</v>
      </c>
      <c r="Z131" s="80" t="s">
        <v>6490</v>
      </c>
      <c r="AA131" s="175" t="s">
        <v>6571</v>
      </c>
    </row>
    <row r="132" spans="1:27" ht="15.75" customHeight="1" x14ac:dyDescent="0.2">
      <c r="A132" s="185">
        <v>3842</v>
      </c>
      <c r="B132" s="68" t="str">
        <f>VLOOKUP(A132,'BASE REGISTRO SEPTIEMBRE'!$A$1:$T$889,2,FALSE)</f>
        <v>Corporación de Desarrollo Social de la Asociación Cristiana de Jóvenes de Santiago. (ACJ de Santiago)</v>
      </c>
      <c r="C132" s="68">
        <f>VLOOKUP(A132,'BASE REGISTRO SEPTIEMBRE'!$A$1:$T$889,3,FALSE)</f>
        <v>719400000</v>
      </c>
      <c r="D132" s="68" t="str">
        <f>VLOOKUP(A132,'BASE REGISTRO SEPTIEMBRE'!$A$1:$T$889,4,FALSE)</f>
        <v>Corporación de Derecho Privado.</v>
      </c>
      <c r="E132" s="68" t="str">
        <f>VLOOKUP(A132,'BASE REGISTRO SEPTIEMBRE'!$A$1:$T$889,5,FALSE)</f>
        <v>Otorgada por Decreto Supremo Nº 528, de fecha 16 de mayo de 1991, del Ministerio de Justicia, publicado en el Diario Oficial el día 19 de noviembre de 1991.</v>
      </c>
      <c r="F132" s="68" t="str">
        <f>VLOOKUP(A132,'BASE REGISTRO SEPTIEMBRE'!$A$1:$T$889,6,FALSE)</f>
        <v>Certificado de vigencia Folio Nº 500401142878, de fecha 30 de julio de 2021, emitido por el Servicio de Registro Civil e Identificación.</v>
      </c>
      <c r="G132" s="68" t="str">
        <f>VLOOKUP(A132,'BASE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2" s="68" t="str">
        <f>VLOOKUP(A132,'BASE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2" s="68" t="str">
        <f>VLOOKUP(A132,'BASE REGISTRO SEPTIEMBRE'!$A$1:$T$889,9,FALSE)</f>
        <v>Tres años.</v>
      </c>
      <c r="J132" s="68" t="str">
        <f>VLOOKUP(A132,'BASE REGISTRO SEPTIEMBRE'!$A$1:$T$889,10,FALSE)</f>
        <v xml:space="preserve">De 13 de junio de 2019 al 13 de junio de 2022. 
</v>
      </c>
      <c r="K132" s="68" t="str">
        <f>VLOOKUP(A132,'BASE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2" s="68" t="str">
        <f>VLOOKUP(A132,'BASE REGISTRO SEPTIEMBRE'!$A$1:$T$889,12,FALSE)</f>
        <v xml:space="preserve">Santa Isabel Nº 345, Santiago, Región Metropolitana. 
</v>
      </c>
      <c r="M132" s="68" t="str">
        <f>VLOOKUP(A132,'BASE REGISTRO SEPTIEMBRE'!$A$1:$T$889,13,FALSE)</f>
        <v>XIII</v>
      </c>
      <c r="N132" s="68" t="str">
        <f>VLOOKUP(A132,'BASE REGISTRO SEPTIEMBRE'!$A$1:$T$889,14,FALSE)</f>
        <v>Santiago</v>
      </c>
      <c r="O132" s="68" t="str">
        <f>VLOOKUP(A132,'BASE REGISTRO SEPTIEMBRE'!$A$1:$T$889,15,FALSE)</f>
        <v>2228893- 2225181     Jaime Enrique Vilches González: 992386370- oficina: 226346252</v>
      </c>
      <c r="P132" s="68" t="str">
        <f>VLOOKUP(A132,'BASE REGISTRO SEPTIEMBRE'!$A$1:$T$889,16,FALSE)</f>
        <v xml:space="preserve">corporacion.central@gmail.com
vilches.jaime@gmail.com
</v>
      </c>
      <c r="Q132" s="68">
        <f>VLOOKUP(A132,'BASE REGISTRO SEPTIEMBRE'!$A$1:$T$889,17,FALSE)</f>
        <v>0</v>
      </c>
      <c r="R132" s="68" t="str">
        <f>VLOOKUP(A132,'BASE REGISTRO SEPTIEMBRE'!$A$1:$T$889,18,FALSE)</f>
        <v>93401: Institución de Asistencia Social</v>
      </c>
      <c r="S132" s="68" t="str">
        <f>VLOOKUP(A132,'BASE REGISTRO SEPTIEMBRE'!$A$1:$T$889,19,FALSE)</f>
        <v xml:space="preserve">Se acompaña certificado de antecedentes financieros, correspondiente al año 2020 aprobados por el Sub Departamento de Supervisión Financiera Nacional. </v>
      </c>
      <c r="T132" s="188">
        <f>VLOOKUP(A132,'BASE REGISTRO SEPTIEMBRE'!$A$1:$T$889,20,FALSE)</f>
        <v>37970</v>
      </c>
      <c r="U132" s="175">
        <v>3842</v>
      </c>
      <c r="V132" s="186">
        <v>0</v>
      </c>
      <c r="W132" s="186">
        <v>27126798</v>
      </c>
      <c r="X132" s="187">
        <v>44469</v>
      </c>
      <c r="Y132" s="80" t="s">
        <v>6489</v>
      </c>
      <c r="Z132" s="80" t="s">
        <v>6490</v>
      </c>
      <c r="AA132" s="175" t="s">
        <v>6522</v>
      </c>
    </row>
    <row r="133" spans="1:27" ht="15.75" customHeight="1" x14ac:dyDescent="0.2">
      <c r="A133" s="185">
        <v>3842</v>
      </c>
      <c r="B133" s="68" t="str">
        <f>VLOOKUP(A133,'BASE REGISTRO SEPTIEMBRE'!$A$1:$T$889,2,FALSE)</f>
        <v>Corporación de Desarrollo Social de la Asociación Cristiana de Jóvenes de Santiago. (ACJ de Santiago)</v>
      </c>
      <c r="C133" s="68">
        <f>VLOOKUP(A133,'BASE REGISTRO SEPTIEMBRE'!$A$1:$T$889,3,FALSE)</f>
        <v>719400000</v>
      </c>
      <c r="D133" s="68" t="str">
        <f>VLOOKUP(A133,'BASE REGISTRO SEPTIEMBRE'!$A$1:$T$889,4,FALSE)</f>
        <v>Corporación de Derecho Privado.</v>
      </c>
      <c r="E133" s="68" t="str">
        <f>VLOOKUP(A133,'BASE REGISTRO SEPTIEMBRE'!$A$1:$T$889,5,FALSE)</f>
        <v>Otorgada por Decreto Supremo Nº 528, de fecha 16 de mayo de 1991, del Ministerio de Justicia, publicado en el Diario Oficial el día 19 de noviembre de 1991.</v>
      </c>
      <c r="F133" s="68" t="str">
        <f>VLOOKUP(A133,'BASE REGISTRO SEPTIEMBRE'!$A$1:$T$889,6,FALSE)</f>
        <v>Certificado de vigencia Folio Nº 500401142878, de fecha 30 de julio de 2021, emitido por el Servicio de Registro Civil e Identificación.</v>
      </c>
      <c r="G133" s="68" t="str">
        <f>VLOOKUP(A133,'BASE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3" s="68" t="str">
        <f>VLOOKUP(A133,'BASE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3" s="68" t="str">
        <f>VLOOKUP(A133,'BASE REGISTRO SEPTIEMBRE'!$A$1:$T$889,9,FALSE)</f>
        <v>Tres años.</v>
      </c>
      <c r="J133" s="68" t="str">
        <f>VLOOKUP(A133,'BASE REGISTRO SEPTIEMBRE'!$A$1:$T$889,10,FALSE)</f>
        <v xml:space="preserve">De 13 de junio de 2019 al 13 de junio de 2022. 
</v>
      </c>
      <c r="K133" s="68" t="str">
        <f>VLOOKUP(A133,'BASE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3" s="68" t="str">
        <f>VLOOKUP(A133,'BASE REGISTRO SEPTIEMBRE'!$A$1:$T$889,12,FALSE)</f>
        <v xml:space="preserve">Santa Isabel Nº 345, Santiago, Región Metropolitana. 
</v>
      </c>
      <c r="M133" s="68" t="str">
        <f>VLOOKUP(A133,'BASE REGISTRO SEPTIEMBRE'!$A$1:$T$889,13,FALSE)</f>
        <v>XIII</v>
      </c>
      <c r="N133" s="68" t="str">
        <f>VLOOKUP(A133,'BASE REGISTRO SEPTIEMBRE'!$A$1:$T$889,14,FALSE)</f>
        <v>Santiago</v>
      </c>
      <c r="O133" s="68" t="str">
        <f>VLOOKUP(A133,'BASE REGISTRO SEPTIEMBRE'!$A$1:$T$889,15,FALSE)</f>
        <v>2228893- 2225181     Jaime Enrique Vilches González: 992386370- oficina: 226346252</v>
      </c>
      <c r="P133" s="68" t="str">
        <f>VLOOKUP(A133,'BASE REGISTRO SEPTIEMBRE'!$A$1:$T$889,16,FALSE)</f>
        <v xml:space="preserve">corporacion.central@gmail.com
vilches.jaime@gmail.com
</v>
      </c>
      <c r="Q133" s="68">
        <f>VLOOKUP(A133,'BASE REGISTRO SEPTIEMBRE'!$A$1:$T$889,17,FALSE)</f>
        <v>0</v>
      </c>
      <c r="R133" s="68" t="str">
        <f>VLOOKUP(A133,'BASE REGISTRO SEPTIEMBRE'!$A$1:$T$889,18,FALSE)</f>
        <v>93401: Institución de Asistencia Social</v>
      </c>
      <c r="S133" s="68" t="str">
        <f>VLOOKUP(A133,'BASE REGISTRO SEPTIEMBRE'!$A$1:$T$889,19,FALSE)</f>
        <v xml:space="preserve">Se acompaña certificado de antecedentes financieros, correspondiente al año 2020 aprobados por el Sub Departamento de Supervisión Financiera Nacional. </v>
      </c>
      <c r="T133" s="188">
        <f>VLOOKUP(A133,'BASE REGISTRO SEPTIEMBRE'!$A$1:$T$889,20,FALSE)</f>
        <v>37970</v>
      </c>
      <c r="U133" s="175">
        <v>3842</v>
      </c>
      <c r="V133" s="186">
        <v>15398768</v>
      </c>
      <c r="W133" s="186">
        <v>108630686</v>
      </c>
      <c r="X133" s="187">
        <v>44469</v>
      </c>
      <c r="Y133" s="80" t="s">
        <v>6489</v>
      </c>
      <c r="Z133" s="80" t="s">
        <v>6490</v>
      </c>
      <c r="AA133" s="175" t="s">
        <v>6572</v>
      </c>
    </row>
    <row r="134" spans="1:27" ht="15.75" customHeight="1" x14ac:dyDescent="0.2">
      <c r="A134" s="185">
        <v>3842</v>
      </c>
      <c r="B134" s="68" t="str">
        <f>VLOOKUP(A134,'BASE REGISTRO SEPTIEMBRE'!$A$1:$T$889,2,FALSE)</f>
        <v>Corporación de Desarrollo Social de la Asociación Cristiana de Jóvenes de Santiago. (ACJ de Santiago)</v>
      </c>
      <c r="C134" s="68">
        <f>VLOOKUP(A134,'BASE REGISTRO SEPTIEMBRE'!$A$1:$T$889,3,FALSE)</f>
        <v>719400000</v>
      </c>
      <c r="D134" s="68" t="str">
        <f>VLOOKUP(A134,'BASE REGISTRO SEPTIEMBRE'!$A$1:$T$889,4,FALSE)</f>
        <v>Corporación de Derecho Privado.</v>
      </c>
      <c r="E134" s="68" t="str">
        <f>VLOOKUP(A134,'BASE REGISTRO SEPTIEMBRE'!$A$1:$T$889,5,FALSE)</f>
        <v>Otorgada por Decreto Supremo Nº 528, de fecha 16 de mayo de 1991, del Ministerio de Justicia, publicado en el Diario Oficial el día 19 de noviembre de 1991.</v>
      </c>
      <c r="F134" s="68" t="str">
        <f>VLOOKUP(A134,'BASE REGISTRO SEPTIEMBRE'!$A$1:$T$889,6,FALSE)</f>
        <v>Certificado de vigencia Folio Nº 500401142878, de fecha 30 de julio de 2021, emitido por el Servicio de Registro Civil e Identificación.</v>
      </c>
      <c r="G134" s="68" t="str">
        <f>VLOOKUP(A134,'BASE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4" s="68" t="str">
        <f>VLOOKUP(A134,'BASE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4" s="68" t="str">
        <f>VLOOKUP(A134,'BASE REGISTRO SEPTIEMBRE'!$A$1:$T$889,9,FALSE)</f>
        <v>Tres años.</v>
      </c>
      <c r="J134" s="68" t="str">
        <f>VLOOKUP(A134,'BASE REGISTRO SEPTIEMBRE'!$A$1:$T$889,10,FALSE)</f>
        <v xml:space="preserve">De 13 de junio de 2019 al 13 de junio de 2022. 
</v>
      </c>
      <c r="K134" s="68" t="str">
        <f>VLOOKUP(A134,'BASE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4" s="68" t="str">
        <f>VLOOKUP(A134,'BASE REGISTRO SEPTIEMBRE'!$A$1:$T$889,12,FALSE)</f>
        <v xml:space="preserve">Santa Isabel Nº 345, Santiago, Región Metropolitana. 
</v>
      </c>
      <c r="M134" s="68" t="str">
        <f>VLOOKUP(A134,'BASE REGISTRO SEPTIEMBRE'!$A$1:$T$889,13,FALSE)</f>
        <v>XIII</v>
      </c>
      <c r="N134" s="68" t="str">
        <f>VLOOKUP(A134,'BASE REGISTRO SEPTIEMBRE'!$A$1:$T$889,14,FALSE)</f>
        <v>Santiago</v>
      </c>
      <c r="O134" s="68" t="str">
        <f>VLOOKUP(A134,'BASE REGISTRO SEPTIEMBRE'!$A$1:$T$889,15,FALSE)</f>
        <v>2228893- 2225181     Jaime Enrique Vilches González: 992386370- oficina: 226346252</v>
      </c>
      <c r="P134" s="68" t="str">
        <f>VLOOKUP(A134,'BASE REGISTRO SEPTIEMBRE'!$A$1:$T$889,16,FALSE)</f>
        <v xml:space="preserve">corporacion.central@gmail.com
vilches.jaime@gmail.com
</v>
      </c>
      <c r="Q134" s="68">
        <f>VLOOKUP(A134,'BASE REGISTRO SEPTIEMBRE'!$A$1:$T$889,17,FALSE)</f>
        <v>0</v>
      </c>
      <c r="R134" s="68" t="str">
        <f>VLOOKUP(A134,'BASE REGISTRO SEPTIEMBRE'!$A$1:$T$889,18,FALSE)</f>
        <v>93401: Institución de Asistencia Social</v>
      </c>
      <c r="S134" s="68" t="str">
        <f>VLOOKUP(A134,'BASE REGISTRO SEPTIEMBRE'!$A$1:$T$889,19,FALSE)</f>
        <v xml:space="preserve">Se acompaña certificado de antecedentes financieros, correspondiente al año 2020 aprobados por el Sub Departamento de Supervisión Financiera Nacional. </v>
      </c>
      <c r="T134" s="188">
        <f>VLOOKUP(A134,'BASE REGISTRO SEPTIEMBRE'!$A$1:$T$889,20,FALSE)</f>
        <v>37970</v>
      </c>
      <c r="U134" s="175">
        <v>3842</v>
      </c>
      <c r="V134" s="186">
        <v>95965737</v>
      </c>
      <c r="W134" s="186">
        <v>646280131</v>
      </c>
      <c r="X134" s="187">
        <v>44469</v>
      </c>
      <c r="Y134" s="80" t="s">
        <v>6489</v>
      </c>
      <c r="Z134" s="80" t="s">
        <v>6490</v>
      </c>
      <c r="AA134" s="175" t="s">
        <v>6507</v>
      </c>
    </row>
    <row r="135" spans="1:27" ht="15.75" customHeight="1" x14ac:dyDescent="0.2">
      <c r="A135" s="185">
        <v>3842</v>
      </c>
      <c r="B135" s="68" t="str">
        <f>VLOOKUP(A135,'BASE REGISTRO SEPTIEMBRE'!$A$1:$T$889,2,FALSE)</f>
        <v>Corporación de Desarrollo Social de la Asociación Cristiana de Jóvenes de Santiago. (ACJ de Santiago)</v>
      </c>
      <c r="C135" s="68">
        <f>VLOOKUP(A135,'BASE REGISTRO SEPTIEMBRE'!$A$1:$T$889,3,FALSE)</f>
        <v>719400000</v>
      </c>
      <c r="D135" s="68" t="str">
        <f>VLOOKUP(A135,'BASE REGISTRO SEPTIEMBRE'!$A$1:$T$889,4,FALSE)</f>
        <v>Corporación de Derecho Privado.</v>
      </c>
      <c r="E135" s="68" t="str">
        <f>VLOOKUP(A135,'BASE REGISTRO SEPTIEMBRE'!$A$1:$T$889,5,FALSE)</f>
        <v>Otorgada por Decreto Supremo Nº 528, de fecha 16 de mayo de 1991, del Ministerio de Justicia, publicado en el Diario Oficial el día 19 de noviembre de 1991.</v>
      </c>
      <c r="F135" s="68" t="str">
        <f>VLOOKUP(A135,'BASE REGISTRO SEPTIEMBRE'!$A$1:$T$889,6,FALSE)</f>
        <v>Certificado de vigencia Folio Nº 500401142878, de fecha 30 de julio de 2021, emitido por el Servicio de Registro Civil e Identificación.</v>
      </c>
      <c r="G135" s="68" t="str">
        <f>VLOOKUP(A135,'BASE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5" s="68" t="str">
        <f>VLOOKUP(A135,'BASE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5" s="68" t="str">
        <f>VLOOKUP(A135,'BASE REGISTRO SEPTIEMBRE'!$A$1:$T$889,9,FALSE)</f>
        <v>Tres años.</v>
      </c>
      <c r="J135" s="68" t="str">
        <f>VLOOKUP(A135,'BASE REGISTRO SEPTIEMBRE'!$A$1:$T$889,10,FALSE)</f>
        <v xml:space="preserve">De 13 de junio de 2019 al 13 de junio de 2022. 
</v>
      </c>
      <c r="K135" s="68" t="str">
        <f>VLOOKUP(A135,'BASE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5" s="68" t="str">
        <f>VLOOKUP(A135,'BASE REGISTRO SEPTIEMBRE'!$A$1:$T$889,12,FALSE)</f>
        <v xml:space="preserve">Santa Isabel Nº 345, Santiago, Región Metropolitana. 
</v>
      </c>
      <c r="M135" s="68" t="str">
        <f>VLOOKUP(A135,'BASE REGISTRO SEPTIEMBRE'!$A$1:$T$889,13,FALSE)</f>
        <v>XIII</v>
      </c>
      <c r="N135" s="68" t="str">
        <f>VLOOKUP(A135,'BASE REGISTRO SEPTIEMBRE'!$A$1:$T$889,14,FALSE)</f>
        <v>Santiago</v>
      </c>
      <c r="O135" s="68" t="str">
        <f>VLOOKUP(A135,'BASE REGISTRO SEPTIEMBRE'!$A$1:$T$889,15,FALSE)</f>
        <v>2228893- 2225181     Jaime Enrique Vilches González: 992386370- oficina: 226346252</v>
      </c>
      <c r="P135" s="68" t="str">
        <f>VLOOKUP(A135,'BASE REGISTRO SEPTIEMBRE'!$A$1:$T$889,16,FALSE)</f>
        <v xml:space="preserve">corporacion.central@gmail.com
vilches.jaime@gmail.com
</v>
      </c>
      <c r="Q135" s="68">
        <f>VLOOKUP(A135,'BASE REGISTRO SEPTIEMBRE'!$A$1:$T$889,17,FALSE)</f>
        <v>0</v>
      </c>
      <c r="R135" s="68" t="str">
        <f>VLOOKUP(A135,'BASE REGISTRO SEPTIEMBRE'!$A$1:$T$889,18,FALSE)</f>
        <v>93401: Institución de Asistencia Social</v>
      </c>
      <c r="S135" s="68" t="str">
        <f>VLOOKUP(A135,'BASE REGISTRO SEPTIEMBRE'!$A$1:$T$889,19,FALSE)</f>
        <v xml:space="preserve">Se acompaña certificado de antecedentes financieros, correspondiente al año 2020 aprobados por el Sub Departamento de Supervisión Financiera Nacional. </v>
      </c>
      <c r="T135" s="188">
        <f>VLOOKUP(A135,'BASE REGISTRO SEPTIEMBRE'!$A$1:$T$889,20,FALSE)</f>
        <v>37970</v>
      </c>
      <c r="U135" s="175">
        <v>3842</v>
      </c>
      <c r="V135" s="186">
        <v>8628620</v>
      </c>
      <c r="W135" s="186">
        <v>72480408</v>
      </c>
      <c r="X135" s="187">
        <v>44469</v>
      </c>
      <c r="Y135" s="80" t="s">
        <v>6489</v>
      </c>
      <c r="Z135" s="80" t="s">
        <v>6490</v>
      </c>
      <c r="AA135" s="175" t="s">
        <v>6573</v>
      </c>
    </row>
    <row r="136" spans="1:27" ht="15.75" customHeight="1" x14ac:dyDescent="0.2">
      <c r="A136" s="185">
        <v>3842</v>
      </c>
      <c r="B136" s="68" t="str">
        <f>VLOOKUP(A136,'BASE REGISTRO SEPTIEMBRE'!$A$1:$T$889,2,FALSE)</f>
        <v>Corporación de Desarrollo Social de la Asociación Cristiana de Jóvenes de Santiago. (ACJ de Santiago)</v>
      </c>
      <c r="C136" s="68">
        <f>VLOOKUP(A136,'BASE REGISTRO SEPTIEMBRE'!$A$1:$T$889,3,FALSE)</f>
        <v>719400000</v>
      </c>
      <c r="D136" s="68" t="str">
        <f>VLOOKUP(A136,'BASE REGISTRO SEPTIEMBRE'!$A$1:$T$889,4,FALSE)</f>
        <v>Corporación de Derecho Privado.</v>
      </c>
      <c r="E136" s="68" t="str">
        <f>VLOOKUP(A136,'BASE REGISTRO SEPTIEMBRE'!$A$1:$T$889,5,FALSE)</f>
        <v>Otorgada por Decreto Supremo Nº 528, de fecha 16 de mayo de 1991, del Ministerio de Justicia, publicado en el Diario Oficial el día 19 de noviembre de 1991.</v>
      </c>
      <c r="F136" s="68" t="str">
        <f>VLOOKUP(A136,'BASE REGISTRO SEPTIEMBRE'!$A$1:$T$889,6,FALSE)</f>
        <v>Certificado de vigencia Folio Nº 500401142878, de fecha 30 de julio de 2021, emitido por el Servicio de Registro Civil e Identificación.</v>
      </c>
      <c r="G136" s="68" t="str">
        <f>VLOOKUP(A136,'BASE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6" s="68" t="str">
        <f>VLOOKUP(A136,'BASE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6" s="68" t="str">
        <f>VLOOKUP(A136,'BASE REGISTRO SEPTIEMBRE'!$A$1:$T$889,9,FALSE)</f>
        <v>Tres años.</v>
      </c>
      <c r="J136" s="68" t="str">
        <f>VLOOKUP(A136,'BASE REGISTRO SEPTIEMBRE'!$A$1:$T$889,10,FALSE)</f>
        <v xml:space="preserve">De 13 de junio de 2019 al 13 de junio de 2022. 
</v>
      </c>
      <c r="K136" s="68" t="str">
        <f>VLOOKUP(A136,'BASE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6" s="68" t="str">
        <f>VLOOKUP(A136,'BASE REGISTRO SEPTIEMBRE'!$A$1:$T$889,12,FALSE)</f>
        <v xml:space="preserve">Santa Isabel Nº 345, Santiago, Región Metropolitana. 
</v>
      </c>
      <c r="M136" s="68" t="str">
        <f>VLOOKUP(A136,'BASE REGISTRO SEPTIEMBRE'!$A$1:$T$889,13,FALSE)</f>
        <v>XIII</v>
      </c>
      <c r="N136" s="68" t="str">
        <f>VLOOKUP(A136,'BASE REGISTRO SEPTIEMBRE'!$A$1:$T$889,14,FALSE)</f>
        <v>Santiago</v>
      </c>
      <c r="O136" s="68" t="str">
        <f>VLOOKUP(A136,'BASE REGISTRO SEPTIEMBRE'!$A$1:$T$889,15,FALSE)</f>
        <v>2228893- 2225181     Jaime Enrique Vilches González: 992386370- oficina: 226346252</v>
      </c>
      <c r="P136" s="68" t="str">
        <f>VLOOKUP(A136,'BASE REGISTRO SEPTIEMBRE'!$A$1:$T$889,16,FALSE)</f>
        <v xml:space="preserve">corporacion.central@gmail.com
vilches.jaime@gmail.com
</v>
      </c>
      <c r="Q136" s="68">
        <f>VLOOKUP(A136,'BASE REGISTRO SEPTIEMBRE'!$A$1:$T$889,17,FALSE)</f>
        <v>0</v>
      </c>
      <c r="R136" s="68" t="str">
        <f>VLOOKUP(A136,'BASE REGISTRO SEPTIEMBRE'!$A$1:$T$889,18,FALSE)</f>
        <v>93401: Institución de Asistencia Social</v>
      </c>
      <c r="S136" s="68" t="str">
        <f>VLOOKUP(A136,'BASE REGISTRO SEPTIEMBRE'!$A$1:$T$889,19,FALSE)</f>
        <v xml:space="preserve">Se acompaña certificado de antecedentes financieros, correspondiente al año 2020 aprobados por el Sub Departamento de Supervisión Financiera Nacional. </v>
      </c>
      <c r="T136" s="188">
        <f>VLOOKUP(A136,'BASE REGISTRO SEPTIEMBRE'!$A$1:$T$889,20,FALSE)</f>
        <v>37970</v>
      </c>
      <c r="U136" s="175">
        <v>3842</v>
      </c>
      <c r="V136" s="186">
        <v>18170960</v>
      </c>
      <c r="W136" s="186">
        <v>317213114</v>
      </c>
      <c r="X136" s="187">
        <v>44469</v>
      </c>
      <c r="Y136" s="80" t="s">
        <v>6489</v>
      </c>
      <c r="Z136" s="80" t="s">
        <v>6490</v>
      </c>
      <c r="AA136" s="175" t="s">
        <v>6574</v>
      </c>
    </row>
    <row r="137" spans="1:27" ht="15.75" customHeight="1" x14ac:dyDescent="0.2">
      <c r="A137" s="185">
        <v>3842</v>
      </c>
      <c r="B137" s="68" t="str">
        <f>VLOOKUP(A137,'BASE REGISTRO SEPTIEMBRE'!$A$1:$T$889,2,FALSE)</f>
        <v>Corporación de Desarrollo Social de la Asociación Cristiana de Jóvenes de Santiago. (ACJ de Santiago)</v>
      </c>
      <c r="C137" s="68">
        <f>VLOOKUP(A137,'BASE REGISTRO SEPTIEMBRE'!$A$1:$T$889,3,FALSE)</f>
        <v>719400000</v>
      </c>
      <c r="D137" s="68" t="str">
        <f>VLOOKUP(A137,'BASE REGISTRO SEPTIEMBRE'!$A$1:$T$889,4,FALSE)</f>
        <v>Corporación de Derecho Privado.</v>
      </c>
      <c r="E137" s="68" t="str">
        <f>VLOOKUP(A137,'BASE REGISTRO SEPTIEMBRE'!$A$1:$T$889,5,FALSE)</f>
        <v>Otorgada por Decreto Supremo Nº 528, de fecha 16 de mayo de 1991, del Ministerio de Justicia, publicado en el Diario Oficial el día 19 de noviembre de 1991.</v>
      </c>
      <c r="F137" s="68" t="str">
        <f>VLOOKUP(A137,'BASE REGISTRO SEPTIEMBRE'!$A$1:$T$889,6,FALSE)</f>
        <v>Certificado de vigencia Folio Nº 500401142878, de fecha 30 de julio de 2021, emitido por el Servicio de Registro Civil e Identificación.</v>
      </c>
      <c r="G137" s="68" t="str">
        <f>VLOOKUP(A137,'BASE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7" s="68" t="str">
        <f>VLOOKUP(A137,'BASE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7" s="68" t="str">
        <f>VLOOKUP(A137,'BASE REGISTRO SEPTIEMBRE'!$A$1:$T$889,9,FALSE)</f>
        <v>Tres años.</v>
      </c>
      <c r="J137" s="68" t="str">
        <f>VLOOKUP(A137,'BASE REGISTRO SEPTIEMBRE'!$A$1:$T$889,10,FALSE)</f>
        <v xml:space="preserve">De 13 de junio de 2019 al 13 de junio de 2022. 
</v>
      </c>
      <c r="K137" s="68" t="str">
        <f>VLOOKUP(A137,'BASE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7" s="68" t="str">
        <f>VLOOKUP(A137,'BASE REGISTRO SEPTIEMBRE'!$A$1:$T$889,12,FALSE)</f>
        <v xml:space="preserve">Santa Isabel Nº 345, Santiago, Región Metropolitana. 
</v>
      </c>
      <c r="M137" s="68" t="str">
        <f>VLOOKUP(A137,'BASE REGISTRO SEPTIEMBRE'!$A$1:$T$889,13,FALSE)</f>
        <v>XIII</v>
      </c>
      <c r="N137" s="68" t="str">
        <f>VLOOKUP(A137,'BASE REGISTRO SEPTIEMBRE'!$A$1:$T$889,14,FALSE)</f>
        <v>Santiago</v>
      </c>
      <c r="O137" s="68" t="str">
        <f>VLOOKUP(A137,'BASE REGISTRO SEPTIEMBRE'!$A$1:$T$889,15,FALSE)</f>
        <v>2228893- 2225181     Jaime Enrique Vilches González: 992386370- oficina: 226346252</v>
      </c>
      <c r="P137" s="68" t="str">
        <f>VLOOKUP(A137,'BASE REGISTRO SEPTIEMBRE'!$A$1:$T$889,16,FALSE)</f>
        <v xml:space="preserve">corporacion.central@gmail.com
vilches.jaime@gmail.com
</v>
      </c>
      <c r="Q137" s="68">
        <f>VLOOKUP(A137,'BASE REGISTRO SEPTIEMBRE'!$A$1:$T$889,17,FALSE)</f>
        <v>0</v>
      </c>
      <c r="R137" s="68" t="str">
        <f>VLOOKUP(A137,'BASE REGISTRO SEPTIEMBRE'!$A$1:$T$889,18,FALSE)</f>
        <v>93401: Institución de Asistencia Social</v>
      </c>
      <c r="S137" s="68" t="str">
        <f>VLOOKUP(A137,'BASE REGISTRO SEPTIEMBRE'!$A$1:$T$889,19,FALSE)</f>
        <v xml:space="preserve">Se acompaña certificado de antecedentes financieros, correspondiente al año 2020 aprobados por el Sub Departamento de Supervisión Financiera Nacional. </v>
      </c>
      <c r="T137" s="188">
        <f>VLOOKUP(A137,'BASE REGISTRO SEPTIEMBRE'!$A$1:$T$889,20,FALSE)</f>
        <v>37970</v>
      </c>
      <c r="U137" s="175">
        <v>3842</v>
      </c>
      <c r="V137" s="186">
        <v>33921596</v>
      </c>
      <c r="W137" s="186">
        <v>308291887</v>
      </c>
      <c r="X137" s="187">
        <v>44469</v>
      </c>
      <c r="Y137" s="80" t="s">
        <v>6489</v>
      </c>
      <c r="Z137" s="80" t="s">
        <v>6490</v>
      </c>
      <c r="AA137" s="175" t="s">
        <v>6575</v>
      </c>
    </row>
    <row r="138" spans="1:27" ht="15.75" customHeight="1" x14ac:dyDescent="0.2">
      <c r="A138" s="185">
        <v>3842</v>
      </c>
      <c r="B138" s="68" t="str">
        <f>VLOOKUP(A138,'BASE REGISTRO SEPTIEMBRE'!$A$1:$T$889,2,FALSE)</f>
        <v>Corporación de Desarrollo Social de la Asociación Cristiana de Jóvenes de Santiago. (ACJ de Santiago)</v>
      </c>
      <c r="C138" s="68">
        <f>VLOOKUP(A138,'BASE REGISTRO SEPTIEMBRE'!$A$1:$T$889,3,FALSE)</f>
        <v>719400000</v>
      </c>
      <c r="D138" s="68" t="str">
        <f>VLOOKUP(A138,'BASE REGISTRO SEPTIEMBRE'!$A$1:$T$889,4,FALSE)</f>
        <v>Corporación de Derecho Privado.</v>
      </c>
      <c r="E138" s="68" t="str">
        <f>VLOOKUP(A138,'BASE REGISTRO SEPTIEMBRE'!$A$1:$T$889,5,FALSE)</f>
        <v>Otorgada por Decreto Supremo Nº 528, de fecha 16 de mayo de 1991, del Ministerio de Justicia, publicado en el Diario Oficial el día 19 de noviembre de 1991.</v>
      </c>
      <c r="F138" s="68" t="str">
        <f>VLOOKUP(A138,'BASE REGISTRO SEPTIEMBRE'!$A$1:$T$889,6,FALSE)</f>
        <v>Certificado de vigencia Folio Nº 500401142878, de fecha 30 de julio de 2021, emitido por el Servicio de Registro Civil e Identificación.</v>
      </c>
      <c r="G138" s="68" t="str">
        <f>VLOOKUP(A138,'BASE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8" s="68" t="str">
        <f>VLOOKUP(A138,'BASE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8" s="68" t="str">
        <f>VLOOKUP(A138,'BASE REGISTRO SEPTIEMBRE'!$A$1:$T$889,9,FALSE)</f>
        <v>Tres años.</v>
      </c>
      <c r="J138" s="68" t="str">
        <f>VLOOKUP(A138,'BASE REGISTRO SEPTIEMBRE'!$A$1:$T$889,10,FALSE)</f>
        <v xml:space="preserve">De 13 de junio de 2019 al 13 de junio de 2022. 
</v>
      </c>
      <c r="K138" s="68" t="str">
        <f>VLOOKUP(A138,'BASE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8" s="68" t="str">
        <f>VLOOKUP(A138,'BASE REGISTRO SEPTIEMBRE'!$A$1:$T$889,12,FALSE)</f>
        <v xml:space="preserve">Santa Isabel Nº 345, Santiago, Región Metropolitana. 
</v>
      </c>
      <c r="M138" s="68" t="str">
        <f>VLOOKUP(A138,'BASE REGISTRO SEPTIEMBRE'!$A$1:$T$889,13,FALSE)</f>
        <v>XIII</v>
      </c>
      <c r="N138" s="68" t="str">
        <f>VLOOKUP(A138,'BASE REGISTRO SEPTIEMBRE'!$A$1:$T$889,14,FALSE)</f>
        <v>Santiago</v>
      </c>
      <c r="O138" s="68" t="str">
        <f>VLOOKUP(A138,'BASE REGISTRO SEPTIEMBRE'!$A$1:$T$889,15,FALSE)</f>
        <v>2228893- 2225181     Jaime Enrique Vilches González: 992386370- oficina: 226346252</v>
      </c>
      <c r="P138" s="68" t="str">
        <f>VLOOKUP(A138,'BASE REGISTRO SEPTIEMBRE'!$A$1:$T$889,16,FALSE)</f>
        <v xml:space="preserve">corporacion.central@gmail.com
vilches.jaime@gmail.com
</v>
      </c>
      <c r="Q138" s="68">
        <f>VLOOKUP(A138,'BASE REGISTRO SEPTIEMBRE'!$A$1:$T$889,17,FALSE)</f>
        <v>0</v>
      </c>
      <c r="R138" s="68" t="str">
        <f>VLOOKUP(A138,'BASE REGISTRO SEPTIEMBRE'!$A$1:$T$889,18,FALSE)</f>
        <v>93401: Institución de Asistencia Social</v>
      </c>
      <c r="S138" s="68" t="str">
        <f>VLOOKUP(A138,'BASE REGISTRO SEPTIEMBRE'!$A$1:$T$889,19,FALSE)</f>
        <v xml:space="preserve">Se acompaña certificado de antecedentes financieros, correspondiente al año 2020 aprobados por el Sub Departamento de Supervisión Financiera Nacional. </v>
      </c>
      <c r="T138" s="188">
        <f>VLOOKUP(A138,'BASE REGISTRO SEPTIEMBRE'!$A$1:$T$889,20,FALSE)</f>
        <v>37970</v>
      </c>
      <c r="U138" s="175">
        <v>3842</v>
      </c>
      <c r="V138" s="186">
        <v>31781940</v>
      </c>
      <c r="W138" s="186">
        <v>238933648</v>
      </c>
      <c r="X138" s="187">
        <v>44469</v>
      </c>
      <c r="Y138" s="80" t="s">
        <v>6489</v>
      </c>
      <c r="Z138" s="80" t="s">
        <v>6490</v>
      </c>
      <c r="AA138" s="175" t="s">
        <v>6541</v>
      </c>
    </row>
    <row r="139" spans="1:27" ht="15.75" customHeight="1" x14ac:dyDescent="0.2">
      <c r="A139" s="185">
        <v>3842</v>
      </c>
      <c r="B139" s="68" t="str">
        <f>VLOOKUP(A139,'BASE REGISTRO SEPTIEMBRE'!$A$1:$T$889,2,FALSE)</f>
        <v>Corporación de Desarrollo Social de la Asociación Cristiana de Jóvenes de Santiago. (ACJ de Santiago)</v>
      </c>
      <c r="C139" s="68">
        <f>VLOOKUP(A139,'BASE REGISTRO SEPTIEMBRE'!$A$1:$T$889,3,FALSE)</f>
        <v>719400000</v>
      </c>
      <c r="D139" s="68" t="str">
        <f>VLOOKUP(A139,'BASE REGISTRO SEPTIEMBRE'!$A$1:$T$889,4,FALSE)</f>
        <v>Corporación de Derecho Privado.</v>
      </c>
      <c r="E139" s="68" t="str">
        <f>VLOOKUP(A139,'BASE REGISTRO SEPTIEMBRE'!$A$1:$T$889,5,FALSE)</f>
        <v>Otorgada por Decreto Supremo Nº 528, de fecha 16 de mayo de 1991, del Ministerio de Justicia, publicado en el Diario Oficial el día 19 de noviembre de 1991.</v>
      </c>
      <c r="F139" s="68" t="str">
        <f>VLOOKUP(A139,'BASE REGISTRO SEPTIEMBRE'!$A$1:$T$889,6,FALSE)</f>
        <v>Certificado de vigencia Folio Nº 500401142878, de fecha 30 de julio de 2021, emitido por el Servicio de Registro Civil e Identificación.</v>
      </c>
      <c r="G139" s="68" t="str">
        <f>VLOOKUP(A139,'BASE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9" s="68" t="str">
        <f>VLOOKUP(A139,'BASE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39" s="68" t="str">
        <f>VLOOKUP(A139,'BASE REGISTRO SEPTIEMBRE'!$A$1:$T$889,9,FALSE)</f>
        <v>Tres años.</v>
      </c>
      <c r="J139" s="68" t="str">
        <f>VLOOKUP(A139,'BASE REGISTRO SEPTIEMBRE'!$A$1:$T$889,10,FALSE)</f>
        <v xml:space="preserve">De 13 de junio de 2019 al 13 de junio de 2022. 
</v>
      </c>
      <c r="K139" s="68" t="str">
        <f>VLOOKUP(A139,'BASE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39" s="68" t="str">
        <f>VLOOKUP(A139,'BASE REGISTRO SEPTIEMBRE'!$A$1:$T$889,12,FALSE)</f>
        <v xml:space="preserve">Santa Isabel Nº 345, Santiago, Región Metropolitana. 
</v>
      </c>
      <c r="M139" s="68" t="str">
        <f>VLOOKUP(A139,'BASE REGISTRO SEPTIEMBRE'!$A$1:$T$889,13,FALSE)</f>
        <v>XIII</v>
      </c>
      <c r="N139" s="68" t="str">
        <f>VLOOKUP(A139,'BASE REGISTRO SEPTIEMBRE'!$A$1:$T$889,14,FALSE)</f>
        <v>Santiago</v>
      </c>
      <c r="O139" s="68" t="str">
        <f>VLOOKUP(A139,'BASE REGISTRO SEPTIEMBRE'!$A$1:$T$889,15,FALSE)</f>
        <v>2228893- 2225181     Jaime Enrique Vilches González: 992386370- oficina: 226346252</v>
      </c>
      <c r="P139" s="68" t="str">
        <f>VLOOKUP(A139,'BASE REGISTRO SEPTIEMBRE'!$A$1:$T$889,16,FALSE)</f>
        <v xml:space="preserve">corporacion.central@gmail.com
vilches.jaime@gmail.com
</v>
      </c>
      <c r="Q139" s="68">
        <f>VLOOKUP(A139,'BASE REGISTRO SEPTIEMBRE'!$A$1:$T$889,17,FALSE)</f>
        <v>0</v>
      </c>
      <c r="R139" s="68" t="str">
        <f>VLOOKUP(A139,'BASE REGISTRO SEPTIEMBRE'!$A$1:$T$889,18,FALSE)</f>
        <v>93401: Institución de Asistencia Social</v>
      </c>
      <c r="S139" s="68" t="str">
        <f>VLOOKUP(A139,'BASE REGISTRO SEPTIEMBRE'!$A$1:$T$889,19,FALSE)</f>
        <v xml:space="preserve">Se acompaña certificado de antecedentes financieros, correspondiente al año 2020 aprobados por el Sub Departamento de Supervisión Financiera Nacional. </v>
      </c>
      <c r="T139" s="188">
        <f>VLOOKUP(A139,'BASE REGISTRO SEPTIEMBRE'!$A$1:$T$889,20,FALSE)</f>
        <v>37970</v>
      </c>
      <c r="U139" s="175">
        <v>3842</v>
      </c>
      <c r="V139" s="186">
        <v>20177868</v>
      </c>
      <c r="W139" s="186">
        <v>187426387</v>
      </c>
      <c r="X139" s="187">
        <v>44469</v>
      </c>
      <c r="Y139" s="80" t="s">
        <v>6489</v>
      </c>
      <c r="Z139" s="80" t="s">
        <v>6490</v>
      </c>
      <c r="AA139" s="175" t="s">
        <v>6555</v>
      </c>
    </row>
    <row r="140" spans="1:27" ht="15.75" customHeight="1" x14ac:dyDescent="0.2">
      <c r="A140" s="185">
        <v>3842</v>
      </c>
      <c r="B140" s="68" t="str">
        <f>VLOOKUP(A140,'BASE REGISTRO SEPTIEMBRE'!$A$1:$T$889,2,FALSE)</f>
        <v>Corporación de Desarrollo Social de la Asociación Cristiana de Jóvenes de Santiago. (ACJ de Santiago)</v>
      </c>
      <c r="C140" s="68">
        <f>VLOOKUP(A140,'BASE REGISTRO SEPTIEMBRE'!$A$1:$T$889,3,FALSE)</f>
        <v>719400000</v>
      </c>
      <c r="D140" s="68" t="str">
        <f>VLOOKUP(A140,'BASE REGISTRO SEPTIEMBRE'!$A$1:$T$889,4,FALSE)</f>
        <v>Corporación de Derecho Privado.</v>
      </c>
      <c r="E140" s="68" t="str">
        <f>VLOOKUP(A140,'BASE REGISTRO SEPTIEMBRE'!$A$1:$T$889,5,FALSE)</f>
        <v>Otorgada por Decreto Supremo Nº 528, de fecha 16 de mayo de 1991, del Ministerio de Justicia, publicado en el Diario Oficial el día 19 de noviembre de 1991.</v>
      </c>
      <c r="F140" s="68" t="str">
        <f>VLOOKUP(A140,'BASE REGISTRO SEPTIEMBRE'!$A$1:$T$889,6,FALSE)</f>
        <v>Certificado de vigencia Folio Nº 500401142878, de fecha 30 de julio de 2021, emitido por el Servicio de Registro Civil e Identificación.</v>
      </c>
      <c r="G140" s="68" t="str">
        <f>VLOOKUP(A140,'BASE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40" s="68" t="str">
        <f>VLOOKUP(A140,'BASE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40" s="68" t="str">
        <f>VLOOKUP(A140,'BASE REGISTRO SEPTIEMBRE'!$A$1:$T$889,9,FALSE)</f>
        <v>Tres años.</v>
      </c>
      <c r="J140" s="68" t="str">
        <f>VLOOKUP(A140,'BASE REGISTRO SEPTIEMBRE'!$A$1:$T$889,10,FALSE)</f>
        <v xml:space="preserve">De 13 de junio de 2019 al 13 de junio de 2022. 
</v>
      </c>
      <c r="K140" s="68" t="str">
        <f>VLOOKUP(A140,'BASE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40" s="68" t="str">
        <f>VLOOKUP(A140,'BASE REGISTRO SEPTIEMBRE'!$A$1:$T$889,12,FALSE)</f>
        <v xml:space="preserve">Santa Isabel Nº 345, Santiago, Región Metropolitana. 
</v>
      </c>
      <c r="M140" s="68" t="str">
        <f>VLOOKUP(A140,'BASE REGISTRO SEPTIEMBRE'!$A$1:$T$889,13,FALSE)</f>
        <v>XIII</v>
      </c>
      <c r="N140" s="68" t="str">
        <f>VLOOKUP(A140,'BASE REGISTRO SEPTIEMBRE'!$A$1:$T$889,14,FALSE)</f>
        <v>Santiago</v>
      </c>
      <c r="O140" s="68" t="str">
        <f>VLOOKUP(A140,'BASE REGISTRO SEPTIEMBRE'!$A$1:$T$889,15,FALSE)</f>
        <v>2228893- 2225181     Jaime Enrique Vilches González: 992386370- oficina: 226346252</v>
      </c>
      <c r="P140" s="68" t="str">
        <f>VLOOKUP(A140,'BASE REGISTRO SEPTIEMBRE'!$A$1:$T$889,16,FALSE)</f>
        <v xml:space="preserve">corporacion.central@gmail.com
vilches.jaime@gmail.com
</v>
      </c>
      <c r="Q140" s="68">
        <f>VLOOKUP(A140,'BASE REGISTRO SEPTIEMBRE'!$A$1:$T$889,17,FALSE)</f>
        <v>0</v>
      </c>
      <c r="R140" s="68" t="str">
        <f>VLOOKUP(A140,'BASE REGISTRO SEPTIEMBRE'!$A$1:$T$889,18,FALSE)</f>
        <v>93401: Institución de Asistencia Social</v>
      </c>
      <c r="S140" s="68" t="str">
        <f>VLOOKUP(A140,'BASE REGISTRO SEPTIEMBRE'!$A$1:$T$889,19,FALSE)</f>
        <v xml:space="preserve">Se acompaña certificado de antecedentes financieros, correspondiente al año 2020 aprobados por el Sub Departamento de Supervisión Financiera Nacional. </v>
      </c>
      <c r="T140" s="188">
        <f>VLOOKUP(A140,'BASE REGISTRO SEPTIEMBRE'!$A$1:$T$889,20,FALSE)</f>
        <v>37970</v>
      </c>
      <c r="U140" s="175">
        <v>3842</v>
      </c>
      <c r="V140" s="186">
        <v>17440156</v>
      </c>
      <c r="W140" s="186">
        <v>166758716</v>
      </c>
      <c r="X140" s="187">
        <v>44469</v>
      </c>
      <c r="Y140" s="80" t="s">
        <v>6489</v>
      </c>
      <c r="Z140" s="80" t="s">
        <v>6490</v>
      </c>
      <c r="AA140" s="175" t="s">
        <v>5595</v>
      </c>
    </row>
    <row r="141" spans="1:27" ht="15.75" customHeight="1" x14ac:dyDescent="0.2">
      <c r="A141" s="185">
        <v>3842</v>
      </c>
      <c r="B141" s="68" t="str">
        <f>VLOOKUP(A141,'BASE REGISTRO SEPTIEMBRE'!$A$1:$T$889,2,FALSE)</f>
        <v>Corporación de Desarrollo Social de la Asociación Cristiana de Jóvenes de Santiago. (ACJ de Santiago)</v>
      </c>
      <c r="C141" s="68">
        <f>VLOOKUP(A141,'BASE REGISTRO SEPTIEMBRE'!$A$1:$T$889,3,FALSE)</f>
        <v>719400000</v>
      </c>
      <c r="D141" s="68" t="str">
        <f>VLOOKUP(A141,'BASE REGISTRO SEPTIEMBRE'!$A$1:$T$889,4,FALSE)</f>
        <v>Corporación de Derecho Privado.</v>
      </c>
      <c r="E141" s="68" t="str">
        <f>VLOOKUP(A141,'BASE REGISTRO SEPTIEMBRE'!$A$1:$T$889,5,FALSE)</f>
        <v>Otorgada por Decreto Supremo Nº 528, de fecha 16 de mayo de 1991, del Ministerio de Justicia, publicado en el Diario Oficial el día 19 de noviembre de 1991.</v>
      </c>
      <c r="F141" s="68" t="str">
        <f>VLOOKUP(A141,'BASE REGISTRO SEPTIEMBRE'!$A$1:$T$889,6,FALSE)</f>
        <v>Certificado de vigencia Folio Nº 500401142878, de fecha 30 de julio de 2021, emitido por el Servicio de Registro Civil e Identificación.</v>
      </c>
      <c r="G141" s="68" t="str">
        <f>VLOOKUP(A141,'BASE REGISTRO SEPTIEMBRE'!$A$1:$T$889,7,FALSE)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41" s="68" t="str">
        <f>VLOOKUP(A141,'BASE REGISTRO SEPTIEMBRE'!$A$1:$T$889,8,FALSE)</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I141" s="68" t="str">
        <f>VLOOKUP(A141,'BASE REGISTRO SEPTIEMBRE'!$A$1:$T$889,9,FALSE)</f>
        <v>Tres años.</v>
      </c>
      <c r="J141" s="68" t="str">
        <f>VLOOKUP(A141,'BASE REGISTRO SEPTIEMBRE'!$A$1:$T$889,10,FALSE)</f>
        <v xml:space="preserve">De 13 de junio de 2019 al 13 de junio de 2022. 
</v>
      </c>
      <c r="K141" s="68" t="str">
        <f>VLOOKUP(A141,'BASE REGISTRO SEPTIEMBRE'!$A$1:$T$889,11,FALSE)</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L141" s="68" t="str">
        <f>VLOOKUP(A141,'BASE REGISTRO SEPTIEMBRE'!$A$1:$T$889,12,FALSE)</f>
        <v xml:space="preserve">Santa Isabel Nº 345, Santiago, Región Metropolitana. 
</v>
      </c>
      <c r="M141" s="68" t="str">
        <f>VLOOKUP(A141,'BASE REGISTRO SEPTIEMBRE'!$A$1:$T$889,13,FALSE)</f>
        <v>XIII</v>
      </c>
      <c r="N141" s="68" t="str">
        <f>VLOOKUP(A141,'BASE REGISTRO SEPTIEMBRE'!$A$1:$T$889,14,FALSE)</f>
        <v>Santiago</v>
      </c>
      <c r="O141" s="68" t="str">
        <f>VLOOKUP(A141,'BASE REGISTRO SEPTIEMBRE'!$A$1:$T$889,15,FALSE)</f>
        <v>2228893- 2225181     Jaime Enrique Vilches González: 992386370- oficina: 226346252</v>
      </c>
      <c r="P141" s="68" t="str">
        <f>VLOOKUP(A141,'BASE REGISTRO SEPTIEMBRE'!$A$1:$T$889,16,FALSE)</f>
        <v xml:space="preserve">corporacion.central@gmail.com
vilches.jaime@gmail.com
</v>
      </c>
      <c r="Q141" s="68">
        <f>VLOOKUP(A141,'BASE REGISTRO SEPTIEMBRE'!$A$1:$T$889,17,FALSE)</f>
        <v>0</v>
      </c>
      <c r="R141" s="68" t="str">
        <f>VLOOKUP(A141,'BASE REGISTRO SEPTIEMBRE'!$A$1:$T$889,18,FALSE)</f>
        <v>93401: Institución de Asistencia Social</v>
      </c>
      <c r="S141" s="68" t="str">
        <f>VLOOKUP(A141,'BASE REGISTRO SEPTIEMBRE'!$A$1:$T$889,19,FALSE)</f>
        <v xml:space="preserve">Se acompaña certificado de antecedentes financieros, correspondiente al año 2020 aprobados por el Sub Departamento de Supervisión Financiera Nacional. </v>
      </c>
      <c r="T141" s="188">
        <f>VLOOKUP(A141,'BASE REGISTRO SEPTIEMBRE'!$A$1:$T$889,20,FALSE)</f>
        <v>37970</v>
      </c>
      <c r="U141" s="175">
        <v>3842</v>
      </c>
      <c r="V141" s="186">
        <v>9553029</v>
      </c>
      <c r="W141" s="186">
        <v>103325698</v>
      </c>
      <c r="X141" s="187">
        <v>44469</v>
      </c>
      <c r="Y141" s="80" t="s">
        <v>6489</v>
      </c>
      <c r="Z141" s="80" t="s">
        <v>6490</v>
      </c>
      <c r="AA141" s="175" t="s">
        <v>6544</v>
      </c>
    </row>
    <row r="142" spans="1:27" ht="15.75" customHeight="1" x14ac:dyDescent="0.2">
      <c r="A142" s="185">
        <v>3846</v>
      </c>
      <c r="B142" s="68" t="str">
        <f>VLOOKUP(A142,'BASE REGISTRO SEPTIEMBRE'!$A$1:$T$889,2,FALSE)</f>
        <v>Parroquia Sagrado Corazón de Jesús de Coronel</v>
      </c>
      <c r="C142" s="68">
        <f>VLOOKUP(A142,'BASE REGISTRO SEPTIEMBRE'!$A$1:$T$889,3,FALSE)</f>
        <v>800665612</v>
      </c>
      <c r="D142" s="68" t="str">
        <f>VLOOKUP(A142,'BASE REGISTRO SEPTIEMBRE'!$A$1:$T$889,4,FALSE)</f>
        <v>Institución eclesiástica</v>
      </c>
      <c r="E142" s="68" t="str">
        <f>VLOOKUP(A142,'BASE REGISTRO SEPTIEMBRE'!$A$1:$T$889,5,FALSE)</f>
        <v>Erigida de acuerdo al Derecho Canónico, por Decreto S/N, de 1954, de la Autoridad Eclesiástica hoy del Arzobispado de Concepción.</v>
      </c>
      <c r="F142" s="68" t="str">
        <f>VLOOKUP(A142,'BASE REGISTRO SEPTIEMBRE'!$A$1:$T$889,6,FALSE)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G142" s="68" t="str">
        <f>VLOOKUP(A142,'BASE REGISTRO SEPTIEMBRE'!$A$1:$T$889,7,FALSE)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H142" s="68" t="str">
        <f>VLOOKUP(A142,'BASE REGISTRO SEPTIEMBRE'!$A$1:$T$889,8,FALSE)</f>
        <v>no tiene</v>
      </c>
      <c r="I142" s="68">
        <f>VLOOKUP(A142,'BASE REGISTRO SEPTIEMBRE'!$A$1:$T$889,9,FALSE)</f>
        <v>0</v>
      </c>
      <c r="J142" s="68">
        <f>VLOOKUP(A142,'BASE REGISTRO SEPTIEMBRE'!$A$1:$T$889,10,FALSE)</f>
        <v>0</v>
      </c>
      <c r="K142" s="68" t="str">
        <f>VLOOKUP(A142,'BASE REGISTRO SEPTIEMBRE'!$A$1:$T$889,11,FALSE)</f>
        <v xml:space="preserve">Pbro. Ricardo Andrés Oliva Salazar, 
</v>
      </c>
      <c r="L142" s="68" t="str">
        <f>VLOOKUP(A142,'BASE REGISTRO SEPTIEMBRE'!$A$1:$T$889,12,FALSE)</f>
        <v xml:space="preserve">Manuel Montt N° 01180, Villa Mora, comuna de Coronel, Octava Región
</v>
      </c>
      <c r="M142" s="68" t="str">
        <f>VLOOKUP(A142,'BASE REGISTRO SEPTIEMBRE'!$A$1:$T$889,13,FALSE)</f>
        <v>VIII</v>
      </c>
      <c r="N142" s="68" t="str">
        <f>VLOOKUP(A142,'BASE REGISTRO SEPTIEMBRE'!$A$1:$T$889,14,FALSE)</f>
        <v>Coronel</v>
      </c>
      <c r="O142" s="68" t="str">
        <f>VLOOKUP(A142,'BASE REGISTRO SEPTIEMBRE'!$A$1:$T$889,15,FALSE)</f>
        <v>. Fono: 41-2711094.</v>
      </c>
      <c r="P142" s="68">
        <f>VLOOKUP(A142,'BASE REGISTRO SEPTIEMBRE'!$A$1:$T$889,16,FALSE)</f>
        <v>0</v>
      </c>
      <c r="Q142" s="68">
        <f>VLOOKUP(A142,'BASE REGISTRO SEPTIEMBRE'!$A$1:$T$889,17,FALSE)</f>
        <v>0</v>
      </c>
      <c r="R142" s="68" t="str">
        <f>VLOOKUP(A142,'BASE REGISTRO SEPTIEMBRE'!$A$1:$T$889,18,FALSE)</f>
        <v>93910: Organizaciones Religiosas</v>
      </c>
      <c r="S142" s="68" t="str">
        <f>VLOOKUP(A142,'BASE REGISTRO SEPTIEMBRE'!$A$1:$T$889,19,FALSE)</f>
        <v>Se acompaña Certificado de Antecedentes Financieros, correspondiente al año 2020, aprobados por el Departamento de Administración y Finanzas.</v>
      </c>
      <c r="T142" s="188">
        <f>VLOOKUP(A142,'BASE REGISTRO SEPTIEMBRE'!$A$1:$T$889,20,FALSE)</f>
        <v>37970</v>
      </c>
      <c r="U142" s="175">
        <v>3846</v>
      </c>
      <c r="V142" s="186">
        <v>4004617</v>
      </c>
      <c r="W142" s="186">
        <v>60959190</v>
      </c>
      <c r="X142" s="187">
        <v>44469</v>
      </c>
      <c r="Y142" s="80" t="s">
        <v>6489</v>
      </c>
      <c r="Z142" s="80" t="s">
        <v>6490</v>
      </c>
      <c r="AA142" s="175" t="s">
        <v>6521</v>
      </c>
    </row>
    <row r="143" spans="1:27" ht="15.75" customHeight="1" x14ac:dyDescent="0.2">
      <c r="A143" s="185">
        <v>3848</v>
      </c>
      <c r="B143" s="68" t="str">
        <f>VLOOKUP(A143,'BASE REGISTRO SEPTIEMBRE'!$A$1:$T$889,2,FALSE)</f>
        <v>Parroquia San Pablo</v>
      </c>
      <c r="C143" s="68">
        <f>VLOOKUP(A143,'BASE REGISTRO SEPTIEMBRE'!$A$1:$T$889,3,FALSE)</f>
        <v>702085047</v>
      </c>
      <c r="D143" s="68" t="str">
        <f>VLOOKUP(A143,'BASE REGISTRO SEPTIEMBRE'!$A$1:$T$889,4,FALSE)</f>
        <v>Institución eclesiástica</v>
      </c>
      <c r="E143" s="68" t="str">
        <f>VLOOKUP(A143,'BASE REGISTRO SEPTIEMBRE'!$A$1:$T$889,5,FALSE)</f>
        <v>Erigida de acuerdo al Derecho Canónico</v>
      </c>
      <c r="F143" s="68" t="str">
        <f>VLOOKUP(A143,'BASE REGISTRO SEPTIEMBRE'!$A$1:$T$889,6,FALSE)</f>
        <v>Indefinida</v>
      </c>
      <c r="G143" s="68" t="str">
        <f>VLOOKUP(A143,'BASE REGISTRO SEPTIEMBRE'!$A$1:$T$889,7,FALSE)</f>
        <v xml:space="preserve">Actividad religiosa
</v>
      </c>
      <c r="H143" s="68" t="str">
        <f>VLOOKUP(A143,'BASE REGISTRO SEPTIEMBRE'!$A$1:$T$889,8,FALSE)</f>
        <v>no tiene</v>
      </c>
      <c r="I143" s="68">
        <f>VLOOKUP(A143,'BASE REGISTRO SEPTIEMBRE'!$A$1:$T$889,9,FALSE)</f>
        <v>0</v>
      </c>
      <c r="J143" s="68">
        <f>VLOOKUP(A143,'BASE REGISTRO SEPTIEMBRE'!$A$1:$T$889,10,FALSE)</f>
        <v>0</v>
      </c>
      <c r="K143" s="68" t="str">
        <f>VLOOKUP(A143,'BASE REGISTRO SEPTIEMBRE'!$A$1:$T$889,11,FALSE)</f>
        <v xml:space="preserve">Pbro. Juan Carlos Hernandez Mansilla, 
</v>
      </c>
      <c r="L143" s="68" t="str">
        <f>VLOOKUP(A143,'BASE REGISTRO SEPTIEMBRE'!$A$1:$T$889,12,FALSE)</f>
        <v xml:space="preserve">Janequeo esq Diego Portales s/n, Población Bdo O’Higgins, Puerto Montt.
</v>
      </c>
      <c r="M143" s="68" t="str">
        <f>VLOOKUP(A143,'BASE REGISTRO SEPTIEMBRE'!$A$1:$T$889,13,FALSE)</f>
        <v>X</v>
      </c>
      <c r="N143" s="68" t="str">
        <f>VLOOKUP(A143,'BASE REGISTRO SEPTIEMBRE'!$A$1:$T$889,14,FALSE)</f>
        <v xml:space="preserve"> Puerto Montt</v>
      </c>
      <c r="O143" s="68" t="str">
        <f>VLOOKUP(A143,'BASE REGISTRO SEPTIEMBRE'!$A$1:$T$889,15,FALSE)</f>
        <v>652260103-652251031.</v>
      </c>
      <c r="P143" s="68" t="str">
        <f>VLOOKUP(A143,'BASE REGISTRO SEPTIEMBRE'!$A$1:$T$889,16,FALSE)</f>
        <v>infosanpablo@gmail.com</v>
      </c>
      <c r="Q143" s="68">
        <f>VLOOKUP(A143,'BASE REGISTRO SEPTIEMBRE'!$A$1:$T$889,17,FALSE)</f>
        <v>0</v>
      </c>
      <c r="R143" s="68" t="str">
        <f>VLOOKUP(A143,'BASE REGISTRO SEPTIEMBRE'!$A$1:$T$889,18,FALSE)</f>
        <v>93910: Organizaciones Religiosas</v>
      </c>
      <c r="S143" s="68" t="str">
        <f>VLOOKUP(A143,'BASE REGISTRO SEPTIEMBRE'!$A$1:$T$889,19,FALSE)</f>
        <v>Se acompañan antecedentes financieros correspondientes al año 2019, aprobados por el Sub departamento de Supervisión Nacional.</v>
      </c>
      <c r="T143" s="188">
        <f>VLOOKUP(A143,'BASE REGISTRO SEPTIEMBRE'!$A$1:$T$889,20,FALSE)</f>
        <v>37970</v>
      </c>
      <c r="U143" s="175">
        <v>3848</v>
      </c>
      <c r="V143" s="186">
        <v>0</v>
      </c>
      <c r="W143" s="186">
        <v>50429984</v>
      </c>
      <c r="X143" s="187">
        <v>44469</v>
      </c>
      <c r="Y143" s="80" t="s">
        <v>6489</v>
      </c>
      <c r="Z143" s="80" t="s">
        <v>6490</v>
      </c>
      <c r="AA143" s="175" t="s">
        <v>6535</v>
      </c>
    </row>
    <row r="144" spans="1:27" ht="15.75" customHeight="1" x14ac:dyDescent="0.2">
      <c r="A144" s="185">
        <v>3950</v>
      </c>
      <c r="B144" s="68" t="str">
        <f>VLOOKUP(A144,'BASE REGISTRO SEPTIEMBRE'!$A$1:$T$889,2,FALSE)</f>
        <v>Fundación de Beneficencia Hogar de Cristo</v>
      </c>
      <c r="C144" s="68">
        <f>VLOOKUP(A144,'BASE REGISTRO SEPTIEMBRE'!$A$1:$T$889,3,FALSE)</f>
        <v>814968006</v>
      </c>
      <c r="D144" s="68" t="str">
        <f>VLOOKUP(A144,'BASE REGISTRO SEPTIEMBRE'!$A$1:$T$889,4,FALSE)</f>
        <v>Fundación de Derecho Privado.</v>
      </c>
      <c r="E144" s="68" t="str">
        <f>VLOOKUP(A144,'BASE REGISTRO SEPTIEMBRE'!$A$1:$T$889,5,FALSE)</f>
        <v xml:space="preserve">Decreto Supremo Nº1688, de 09 de abril de 1945, del Ministerio de Justicia. </v>
      </c>
      <c r="F144" s="68" t="str">
        <f>VLOOKUP(A144,'BASE REGISTRO SEPTIEMBRE'!$A$1:$T$889,6,FALSE)</f>
        <v>Certificado de Vigencia Folio Nº 500399136909, emitido por el Servicio de Registro Civil e Identificación con fecha 19 de julio de 2021.</v>
      </c>
      <c r="G144" s="68" t="str">
        <f>VLOOKUP(A144,'BASE REGISTRO SEPTIEMBRE'!$A$1:$T$889,7,FALSE)</f>
        <v xml:space="preserve">La creación y mantenimiento de obras de beneficencia y educación popular gratuita, especialmente por medio de hogares para indigentes, centros abiertos, guarderías y salas cuna.
</v>
      </c>
      <c r="H144" s="68" t="str">
        <f>VLOOKUP(A144,'BASE REGISTRO SEPTIEMBRE'!$A$1:$T$889,8,FALSE)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44" s="68" t="str">
        <f>VLOOKUP(A144,'BASE REGISTRO SEPTIEMBRE'!$A$1:$T$889,9,FALSE)</f>
        <v>Durarán 2 años en sus funciones. Renovación del Directorio cada año, por parcialidades de cuatro directores a la vez.
Duración de Mesa Directiva: Cada año.</v>
      </c>
      <c r="J144" s="68" t="str">
        <f>VLOOKUP(A144,'BASE REGISTRO SEPTIEMBRE'!$A$1:$T$889,10,FALSE)</f>
        <v>Dos años de duración.
Fecha nombramiento: 12-11-2020.</v>
      </c>
      <c r="K144" s="68" t="str">
        <f>VLOOKUP(A144,'BASE REGISTRO SEPTIEMBRE'!$A$1:$T$889,11,FALSE)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44" s="68" t="str">
        <f>VLOOKUP(A144,'BASE REGISTRO SEPTIEMBRE'!$A$1:$T$889,12,FALSE)</f>
        <v xml:space="preserve">Hogar de Cristo N° 3812, comuna de Estación Central, Región Metropolitana
</v>
      </c>
      <c r="M144" s="68" t="str">
        <f>VLOOKUP(A144,'BASE REGISTRO SEPTIEMBRE'!$A$1:$T$889,13,FALSE)</f>
        <v>XIII</v>
      </c>
      <c r="N144" s="68" t="str">
        <f>VLOOKUP(A144,'BASE REGISTRO SEPTIEMBRE'!$A$1:$T$889,14,FALSE)</f>
        <v>Estación Central</v>
      </c>
      <c r="O144" s="68">
        <f>VLOOKUP(A144,'BASE REGISTRO SEPTIEMBRE'!$A$1:$T$889,15,FALSE)</f>
        <v>225409300</v>
      </c>
      <c r="P144" s="68" t="str">
        <f>VLOOKUP(A144,'BASE REGISTRO SEPTIEMBRE'!$A$1:$T$889,16,FALSE)</f>
        <v xml:space="preserve"> hogardecristo@hogardecristo.cl  </v>
      </c>
      <c r="Q144" s="68">
        <f>VLOOKUP(A144,'BASE REGISTRO SEPTIEMBRE'!$A$1:$T$889,17,FALSE)</f>
        <v>0</v>
      </c>
      <c r="R144" s="68" t="str">
        <f>VLOOKUP(A144,'BASE REGISTRO SEPTIEMBRE'!$A$1:$T$889,18,FALSE)</f>
        <v>93401: Institución de Asistencia Social.</v>
      </c>
      <c r="S144" s="68" t="str">
        <f>VLOOKUP(A144,'BASE REGISTRO SEPTIEMBRE'!$A$1:$T$889,19,FALSE)</f>
        <v xml:space="preserve">Certificado de Antecedentes financieros, correspondientes al año 2020, aprobados por  USUFI </v>
      </c>
      <c r="T144" s="188">
        <f>VLOOKUP(A144,'BASE REGISTRO SEPTIEMBRE'!$A$1:$T$889,20,FALSE)</f>
        <v>37970</v>
      </c>
      <c r="U144" s="175">
        <v>3950</v>
      </c>
      <c r="V144" s="186">
        <v>25087503</v>
      </c>
      <c r="W144" s="186">
        <v>155297253</v>
      </c>
      <c r="X144" s="187">
        <v>44469</v>
      </c>
      <c r="Y144" s="80" t="s">
        <v>6489</v>
      </c>
      <c r="Z144" s="80" t="s">
        <v>6490</v>
      </c>
      <c r="AA144" s="175" t="s">
        <v>6572</v>
      </c>
    </row>
    <row r="145" spans="1:27" ht="15.75" customHeight="1" x14ac:dyDescent="0.2">
      <c r="A145" s="185">
        <v>3950</v>
      </c>
      <c r="B145" s="68" t="str">
        <f>VLOOKUP(A145,'BASE REGISTRO SEPTIEMBRE'!$A$1:$T$889,2,FALSE)</f>
        <v>Fundación de Beneficencia Hogar de Cristo</v>
      </c>
      <c r="C145" s="68">
        <f>VLOOKUP(A145,'BASE REGISTRO SEPTIEMBRE'!$A$1:$T$889,3,FALSE)</f>
        <v>814968006</v>
      </c>
      <c r="D145" s="68" t="str">
        <f>VLOOKUP(A145,'BASE REGISTRO SEPTIEMBRE'!$A$1:$T$889,4,FALSE)</f>
        <v>Fundación de Derecho Privado.</v>
      </c>
      <c r="E145" s="68" t="str">
        <f>VLOOKUP(A145,'BASE REGISTRO SEPTIEMBRE'!$A$1:$T$889,5,FALSE)</f>
        <v xml:space="preserve">Decreto Supremo Nº1688, de 09 de abril de 1945, del Ministerio de Justicia. </v>
      </c>
      <c r="F145" s="68" t="str">
        <f>VLOOKUP(A145,'BASE REGISTRO SEPTIEMBRE'!$A$1:$T$889,6,FALSE)</f>
        <v>Certificado de Vigencia Folio Nº 500399136909, emitido por el Servicio de Registro Civil e Identificación con fecha 19 de julio de 2021.</v>
      </c>
      <c r="G145" s="68" t="str">
        <f>VLOOKUP(A145,'BASE REGISTRO SEPTIEMBRE'!$A$1:$T$889,7,FALSE)</f>
        <v xml:space="preserve">La creación y mantenimiento de obras de beneficencia y educación popular gratuita, especialmente por medio de hogares para indigentes, centros abiertos, guarderías y salas cuna.
</v>
      </c>
      <c r="H145" s="68" t="str">
        <f>VLOOKUP(A145,'BASE REGISTRO SEPTIEMBRE'!$A$1:$T$889,8,FALSE)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45" s="68" t="str">
        <f>VLOOKUP(A145,'BASE REGISTRO SEPTIEMBRE'!$A$1:$T$889,9,FALSE)</f>
        <v>Durarán 2 años en sus funciones. Renovación del Directorio cada año, por parcialidades de cuatro directores a la vez.
Duración de Mesa Directiva: Cada año.</v>
      </c>
      <c r="J145" s="68" t="str">
        <f>VLOOKUP(A145,'BASE REGISTRO SEPTIEMBRE'!$A$1:$T$889,10,FALSE)</f>
        <v>Dos años de duración.
Fecha nombramiento: 12-11-2020.</v>
      </c>
      <c r="K145" s="68" t="str">
        <f>VLOOKUP(A145,'BASE REGISTRO SEPTIEMBRE'!$A$1:$T$889,11,FALSE)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45" s="68" t="str">
        <f>VLOOKUP(A145,'BASE REGISTRO SEPTIEMBRE'!$A$1:$T$889,12,FALSE)</f>
        <v xml:space="preserve">Hogar de Cristo N° 3812, comuna de Estación Central, Región Metropolitana
</v>
      </c>
      <c r="M145" s="68" t="str">
        <f>VLOOKUP(A145,'BASE REGISTRO SEPTIEMBRE'!$A$1:$T$889,13,FALSE)</f>
        <v>XIII</v>
      </c>
      <c r="N145" s="68" t="str">
        <f>VLOOKUP(A145,'BASE REGISTRO SEPTIEMBRE'!$A$1:$T$889,14,FALSE)</f>
        <v>Estación Central</v>
      </c>
      <c r="O145" s="68">
        <f>VLOOKUP(A145,'BASE REGISTRO SEPTIEMBRE'!$A$1:$T$889,15,FALSE)</f>
        <v>225409300</v>
      </c>
      <c r="P145" s="68" t="str">
        <f>VLOOKUP(A145,'BASE REGISTRO SEPTIEMBRE'!$A$1:$T$889,16,FALSE)</f>
        <v xml:space="preserve"> hogardecristo@hogardecristo.cl  </v>
      </c>
      <c r="Q145" s="68">
        <f>VLOOKUP(A145,'BASE REGISTRO SEPTIEMBRE'!$A$1:$T$889,17,FALSE)</f>
        <v>0</v>
      </c>
      <c r="R145" s="68" t="str">
        <f>VLOOKUP(A145,'BASE REGISTRO SEPTIEMBRE'!$A$1:$T$889,18,FALSE)</f>
        <v>93401: Institución de Asistencia Social.</v>
      </c>
      <c r="S145" s="68" t="str">
        <f>VLOOKUP(A145,'BASE REGISTRO SEPTIEMBRE'!$A$1:$T$889,19,FALSE)</f>
        <v xml:space="preserve">Certificado de Antecedentes financieros, correspondientes al año 2020, aprobados por  USUFI </v>
      </c>
      <c r="T145" s="188">
        <f>VLOOKUP(A145,'BASE REGISTRO SEPTIEMBRE'!$A$1:$T$889,20,FALSE)</f>
        <v>37970</v>
      </c>
      <c r="U145" s="175">
        <v>3950</v>
      </c>
      <c r="V145" s="186">
        <v>30288874</v>
      </c>
      <c r="W145" s="186">
        <v>257601437</v>
      </c>
      <c r="X145" s="187">
        <v>44469</v>
      </c>
      <c r="Y145" s="80" t="s">
        <v>6489</v>
      </c>
      <c r="Z145" s="80" t="s">
        <v>6490</v>
      </c>
      <c r="AA145" s="175" t="s">
        <v>6525</v>
      </c>
    </row>
    <row r="146" spans="1:27" ht="15.75" customHeight="1" x14ac:dyDescent="0.2">
      <c r="A146" s="185">
        <v>3950</v>
      </c>
      <c r="B146" s="68" t="str">
        <f>VLOOKUP(A146,'BASE REGISTRO SEPTIEMBRE'!$A$1:$T$889,2,FALSE)</f>
        <v>Fundación de Beneficencia Hogar de Cristo</v>
      </c>
      <c r="C146" s="68">
        <f>VLOOKUP(A146,'BASE REGISTRO SEPTIEMBRE'!$A$1:$T$889,3,FALSE)</f>
        <v>814968006</v>
      </c>
      <c r="D146" s="68" t="str">
        <f>VLOOKUP(A146,'BASE REGISTRO SEPTIEMBRE'!$A$1:$T$889,4,FALSE)</f>
        <v>Fundación de Derecho Privado.</v>
      </c>
      <c r="E146" s="68" t="str">
        <f>VLOOKUP(A146,'BASE REGISTRO SEPTIEMBRE'!$A$1:$T$889,5,FALSE)</f>
        <v xml:space="preserve">Decreto Supremo Nº1688, de 09 de abril de 1945, del Ministerio de Justicia. </v>
      </c>
      <c r="F146" s="68" t="str">
        <f>VLOOKUP(A146,'BASE REGISTRO SEPTIEMBRE'!$A$1:$T$889,6,FALSE)</f>
        <v>Certificado de Vigencia Folio Nº 500399136909, emitido por el Servicio de Registro Civil e Identificación con fecha 19 de julio de 2021.</v>
      </c>
      <c r="G146" s="68" t="str">
        <f>VLOOKUP(A146,'BASE REGISTRO SEPTIEMBRE'!$A$1:$T$889,7,FALSE)</f>
        <v xml:space="preserve">La creación y mantenimiento de obras de beneficencia y educación popular gratuita, especialmente por medio de hogares para indigentes, centros abiertos, guarderías y salas cuna.
</v>
      </c>
      <c r="H146" s="68" t="str">
        <f>VLOOKUP(A146,'BASE REGISTRO SEPTIEMBRE'!$A$1:$T$889,8,FALSE)</f>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
      <c r="I146" s="68" t="str">
        <f>VLOOKUP(A146,'BASE REGISTRO SEPTIEMBRE'!$A$1:$T$889,9,FALSE)</f>
        <v>Durarán 2 años en sus funciones. Renovación del Directorio cada año, por parcialidades de cuatro directores a la vez.
Duración de Mesa Directiva: Cada año.</v>
      </c>
      <c r="J146" s="68" t="str">
        <f>VLOOKUP(A146,'BASE REGISTRO SEPTIEMBRE'!$A$1:$T$889,10,FALSE)</f>
        <v>Dos años de duración.
Fecha nombramiento: 12-11-2020.</v>
      </c>
      <c r="K146" s="68" t="str">
        <f>VLOOKUP(A146,'BASE REGISTRO SEPTIEMBRE'!$A$1:$T$889,11,FALSE)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
      <c r="L146" s="68" t="str">
        <f>VLOOKUP(A146,'BASE REGISTRO SEPTIEMBRE'!$A$1:$T$889,12,FALSE)</f>
        <v xml:space="preserve">Hogar de Cristo N° 3812, comuna de Estación Central, Región Metropolitana
</v>
      </c>
      <c r="M146" s="68" t="str">
        <f>VLOOKUP(A146,'BASE REGISTRO SEPTIEMBRE'!$A$1:$T$889,13,FALSE)</f>
        <v>XIII</v>
      </c>
      <c r="N146" s="68" t="str">
        <f>VLOOKUP(A146,'BASE REGISTRO SEPTIEMBRE'!$A$1:$T$889,14,FALSE)</f>
        <v>Estación Central</v>
      </c>
      <c r="O146" s="68">
        <f>VLOOKUP(A146,'BASE REGISTRO SEPTIEMBRE'!$A$1:$T$889,15,FALSE)</f>
        <v>225409300</v>
      </c>
      <c r="P146" s="68" t="str">
        <f>VLOOKUP(A146,'BASE REGISTRO SEPTIEMBRE'!$A$1:$T$889,16,FALSE)</f>
        <v xml:space="preserve"> hogardecristo@hogardecristo.cl  </v>
      </c>
      <c r="Q146" s="68">
        <f>VLOOKUP(A146,'BASE REGISTRO SEPTIEMBRE'!$A$1:$T$889,17,FALSE)</f>
        <v>0</v>
      </c>
      <c r="R146" s="68" t="str">
        <f>VLOOKUP(A146,'BASE REGISTRO SEPTIEMBRE'!$A$1:$T$889,18,FALSE)</f>
        <v>93401: Institución de Asistencia Social.</v>
      </c>
      <c r="S146" s="68" t="str">
        <f>VLOOKUP(A146,'BASE REGISTRO SEPTIEMBRE'!$A$1:$T$889,19,FALSE)</f>
        <v xml:space="preserve">Certificado de Antecedentes financieros, correspondientes al año 2020, aprobados por  USUFI </v>
      </c>
      <c r="T146" s="188">
        <f>VLOOKUP(A146,'BASE REGISTRO SEPTIEMBRE'!$A$1:$T$889,20,FALSE)</f>
        <v>37970</v>
      </c>
      <c r="U146" s="175">
        <v>3950</v>
      </c>
      <c r="V146" s="186">
        <v>10853392</v>
      </c>
      <c r="W146" s="186">
        <v>33632614</v>
      </c>
      <c r="X146" s="187">
        <v>44469</v>
      </c>
      <c r="Y146" s="80" t="s">
        <v>6489</v>
      </c>
      <c r="Z146" s="80" t="s">
        <v>6490</v>
      </c>
      <c r="AA146" s="175" t="s">
        <v>70</v>
      </c>
    </row>
    <row r="147" spans="1:27" ht="15.75" customHeight="1" x14ac:dyDescent="0.2">
      <c r="A147" s="185">
        <v>4100</v>
      </c>
      <c r="B147" s="68" t="str">
        <f>VLOOKUP(A147,'BASE REGISTRO SEPTIEMBRE'!$A$1:$T$889,2,FALSE)</f>
        <v>Fundación Hogar Infantil Club de Leones de Talca</v>
      </c>
      <c r="C147" s="68">
        <f>VLOOKUP(A147,'BASE REGISTRO SEPTIEMBRE'!$A$1:$T$889,3,FALSE)</f>
        <v>707182008</v>
      </c>
      <c r="D147" s="68" t="str">
        <f>VLOOKUP(A147,'BASE REGISTRO SEPTIEMBRE'!$A$1:$T$889,4,FALSE)</f>
        <v>Fundación de Derecho Privado</v>
      </c>
      <c r="E147" s="68" t="str">
        <f>VLOOKUP(A147,'BASE REGISTRO SEPTIEMBRE'!$A$1:$T$889,5,FALSE)</f>
        <v>Otorgada por Decreto Supremo N° 298, de fecha 18 de febrero de 1971, del Ministerio de Justicia.</v>
      </c>
      <c r="F147" s="68" t="str">
        <f>VLOOKUP(A147,'BASE REGISTRO SEPTIEMBRE'!$A$1:$T$889,6,FALSE)</f>
        <v>Certificado de Vigencia, folio Nº 500163618736, de 03 de octubre de 2017, emitido por el SRCeI.</v>
      </c>
      <c r="G147" s="68" t="str">
        <f>VLOOKUP(A147,'BASE REGISTRO SEPTIEMBRE'!$A$1:$T$889,7,FALSE)</f>
        <v>La asistencia y protección integral de la niñez en situación irregular de la provincia de Talca.</v>
      </c>
      <c r="H147" s="68" t="str">
        <f>VLOOKUP(A147,'BASE REGISTRO SEPTIEMBRE'!$A$1:$T$889,8,FALSE)</f>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
      <c r="I147" s="68" t="str">
        <f>VLOOKUP(A147,'BASE REGISTRO SEPTIEMBRE'!$A$1:$T$889,9,FALSE)</f>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
      <c r="J147" s="68" t="str">
        <f>VLOOKUP(A147,'BASE REGISTRO SEPTIEMBRE'!$A$1:$T$889,10,FALSE)</f>
        <v>Hasta el 25 de enero de 2021</v>
      </c>
      <c r="K147" s="68" t="str">
        <f>VLOOKUP(A147,'BASE REGISTRO SEPTIEMBRE'!$A$1:$T$889,11,FALSE)</f>
        <v xml:space="preserve">Américo Águila Uribe,
</v>
      </c>
      <c r="L147" s="68" t="str">
        <f>VLOOKUP(A147,'BASE REGISTRO SEPTIEMBRE'!$A$1:$T$889,12,FALSE)</f>
        <v xml:space="preserve">1 Norte N° 541,  comuna de Talca, Séptima Región.
</v>
      </c>
      <c r="M147" s="68" t="str">
        <f>VLOOKUP(A147,'BASE REGISTRO SEPTIEMBRE'!$A$1:$T$889,13,FALSE)</f>
        <v>VII</v>
      </c>
      <c r="N147" s="68" t="str">
        <f>VLOOKUP(A147,'BASE REGISTRO SEPTIEMBRE'!$A$1:$T$889,14,FALSE)</f>
        <v>Talca</v>
      </c>
      <c r="O147" s="68" t="str">
        <f>VLOOKUP(A147,'BASE REGISTRO SEPTIEMBRE'!$A$1:$T$889,15,FALSE)</f>
        <v>Fono: 685986</v>
      </c>
      <c r="P147" s="68" t="str">
        <f>VLOOKUP(A147,'BASE REGISTRO SEPTIEMBRE'!$A$1:$T$889,16,FALSE)</f>
        <v xml:space="preserve">funhogarinfantil@hotmail.com
</v>
      </c>
      <c r="Q147" s="68">
        <f>VLOOKUP(A147,'BASE REGISTRO SEPTIEMBRE'!$A$1:$T$889,17,FALSE)</f>
        <v>0</v>
      </c>
      <c r="R147" s="68">
        <f>VLOOKUP(A147,'BASE REGISTRO SEPTIEMBRE'!$A$1:$T$889,18,FALSE)</f>
        <v>91401</v>
      </c>
      <c r="S147" s="68" t="str">
        <f>VLOOKUP(A147,'BASE REGISTRO SEPTIEMBRE'!$A$1:$T$889,19,FALSE)</f>
        <v xml:space="preserve">Se acompañan antecedentes financieros correspondientes al año 2019, aprobados Subdepartamento de Supervisión Financiera Nacional
</v>
      </c>
      <c r="T147" s="188">
        <f>VLOOKUP(A147,'BASE REGISTRO SEPTIEMBRE'!$A$1:$T$889,20,FALSE)</f>
        <v>37970</v>
      </c>
      <c r="U147" s="175">
        <v>4100</v>
      </c>
      <c r="V147" s="186">
        <v>0</v>
      </c>
      <c r="W147" s="186">
        <v>37277791</v>
      </c>
      <c r="X147" s="187">
        <v>44469</v>
      </c>
      <c r="Y147" s="80" t="s">
        <v>6489</v>
      </c>
      <c r="Z147" s="80" t="s">
        <v>6490</v>
      </c>
      <c r="AA147" s="175" t="s">
        <v>6508</v>
      </c>
    </row>
    <row r="148" spans="1:27" ht="15.75" customHeight="1" x14ac:dyDescent="0.2">
      <c r="A148" s="185">
        <v>4250</v>
      </c>
      <c r="B148" s="68" t="str">
        <f>VLOOKUP(A148,'BASE REGISTRO SEPTIEMBRE'!$A$1:$T$889,2,FALSE)</f>
        <v xml:space="preserve">Fundación Mi Casa </v>
      </c>
      <c r="C148" s="68" t="str">
        <f>VLOOKUP(A148,'BASE REGISTRO SEPTIEMBRE'!$A$1:$T$889,3,FALSE)</f>
        <v>70015680K</v>
      </c>
      <c r="D148" s="68" t="str">
        <f>VLOOKUP(A148,'BASE REGISTRO SEPTIEMBRE'!$A$1:$T$889,4,FALSE)</f>
        <v>Fundación de derecho privado</v>
      </c>
      <c r="E148" s="68" t="str">
        <f>VLOOKUP(A148,'BASE REGISTRO SEPTIEMBRE'!$A$1:$T$889,5,FALSE)</f>
        <v>Otorgado por Decreto Supremo Nº 1360, de fecha 22 de febrero de 1952, del Ministerio de Justicia.</v>
      </c>
      <c r="F148" s="68" t="str">
        <f>VLOOKUP(A148,'BASE REGISTRO SEPTIEMBRE'!$A$1:$T$889,6,FALSE)</f>
        <v xml:space="preserve">Certificado de Vigencia extendido por el SRCeI, folio Nº 
500395957973, de fecha 29 de junio de 2021.
</v>
      </c>
      <c r="G148" s="68" t="str">
        <f>VLOOKUP(A148,'BASE REGISTRO SEPTIEMBRE'!$A$1:$T$889,7,FALSE)</f>
        <v>Readaptar  y moralizar a niños y jóvenes vagos o desamparados.</v>
      </c>
      <c r="H148" s="68" t="str">
        <f>VLOOKUP(A148,'BASE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8" s="68" t="str">
        <f>VLOOKUP(A148,'BASE REGISTRO SEPTIEMBRE'!$A$1:$T$889,9,FALSE)</f>
        <v>5 años.</v>
      </c>
      <c r="J148" s="68" t="str">
        <f>VLOOKUP(A148,'BASE REGISTRO SEPTIEMBRE'!$A$1:$T$889,10,FALSE)</f>
        <v xml:space="preserve"> 5 años
24 de octubre de 2019 al 24 de octubre del 2024
</v>
      </c>
      <c r="K148" s="68" t="str">
        <f>VLOOKUP(A148,'BASE REGISTRO SEPTIEMBRE'!$A$1:$T$889,11,FALSE)</f>
        <v xml:space="preserve">Gerente General: Delia María Del Gatto Reyes       
Presidente: Fernando Enrique Correa Ríos, 
Representante Legal:  Luis Mario Riquelme Navarro            
Mandataria: Paulina Andrea Herrera Godoy            
</v>
      </c>
      <c r="L148" s="68" t="str">
        <f>VLOOKUP(A148,'BASE REGISTRO SEPTIEMBRE'!$A$1:$T$889,12,FALSE)</f>
        <v xml:space="preserve">Luis Barros Valdes Nº 775, comuna de Providencia, Santiago.
</v>
      </c>
      <c r="M148" s="68" t="str">
        <f>VLOOKUP(A148,'BASE REGISTRO SEPTIEMBRE'!$A$1:$T$889,13,FALSE)</f>
        <v>XIII</v>
      </c>
      <c r="N148" s="68" t="str">
        <f>VLOOKUP(A148,'BASE REGISTRO SEPTIEMBRE'!$A$1:$T$889,14,FALSE)</f>
        <v>Providencia</v>
      </c>
      <c r="O148" s="68" t="str">
        <f>VLOOKUP(A148,'BASE REGISTRO SEPTIEMBRE'!$A$1:$T$889,15,FALSE)</f>
        <v xml:space="preserve">02-7903800
</v>
      </c>
      <c r="P148" s="68" t="str">
        <f>VLOOKUP(A148,'BASE REGISTRO SEPTIEMBRE'!$A$1:$T$889,16,FALSE)</f>
        <v>•	info@fundacionmicasa.cl</v>
      </c>
      <c r="Q148" s="68">
        <f>VLOOKUP(A148,'BASE REGISTRO SEPTIEMBRE'!$A$1:$T$889,17,FALSE)</f>
        <v>0</v>
      </c>
      <c r="R148" s="68">
        <f>VLOOKUP(A148,'BASE REGISTRO SEPTIEMBRE'!$A$1:$T$889,18,FALSE)</f>
        <v>93401</v>
      </c>
      <c r="S148" s="68" t="str">
        <f>VLOOKUP(A148,'BASE REGISTRO SEPTIEMBRE'!$A$1:$T$889,19,FALSE)</f>
        <v>Se acompaña certificado financiero correspondiente al año 2020, aprobados por el Subdepartamento de Supervisión Financiera Nacional.</v>
      </c>
      <c r="T148" s="188">
        <f>VLOOKUP(A148,'BASE REGISTRO SEPTIEMBRE'!$A$1:$T$889,20,FALSE)</f>
        <v>37970</v>
      </c>
      <c r="U148" s="175">
        <v>4250</v>
      </c>
      <c r="V148" s="186">
        <v>10420339</v>
      </c>
      <c r="W148" s="186">
        <v>96166937</v>
      </c>
      <c r="X148" s="187">
        <v>44469</v>
      </c>
      <c r="Y148" s="80" t="s">
        <v>6489</v>
      </c>
      <c r="Z148" s="80" t="s">
        <v>6490</v>
      </c>
      <c r="AA148" s="175" t="s">
        <v>6515</v>
      </c>
    </row>
    <row r="149" spans="1:27" ht="15.75" customHeight="1" x14ac:dyDescent="0.2">
      <c r="A149" s="185">
        <v>4250</v>
      </c>
      <c r="B149" s="68" t="str">
        <f>VLOOKUP(A149,'BASE REGISTRO SEPTIEMBRE'!$A$1:$T$889,2,FALSE)</f>
        <v xml:space="preserve">Fundación Mi Casa </v>
      </c>
      <c r="C149" s="68" t="str">
        <f>VLOOKUP(A149,'BASE REGISTRO SEPTIEMBRE'!$A$1:$T$889,3,FALSE)</f>
        <v>70015680K</v>
      </c>
      <c r="D149" s="68" t="str">
        <f>VLOOKUP(A149,'BASE REGISTRO SEPTIEMBRE'!$A$1:$T$889,4,FALSE)</f>
        <v>Fundación de derecho privado</v>
      </c>
      <c r="E149" s="68" t="str">
        <f>VLOOKUP(A149,'BASE REGISTRO SEPTIEMBRE'!$A$1:$T$889,5,FALSE)</f>
        <v>Otorgado por Decreto Supremo Nº 1360, de fecha 22 de febrero de 1952, del Ministerio de Justicia.</v>
      </c>
      <c r="F149" s="68" t="str">
        <f>VLOOKUP(A149,'BASE REGISTRO SEPTIEMBRE'!$A$1:$T$889,6,FALSE)</f>
        <v xml:space="preserve">Certificado de Vigencia extendido por el SRCeI, folio Nº 
500395957973, de fecha 29 de junio de 2021.
</v>
      </c>
      <c r="G149" s="68" t="str">
        <f>VLOOKUP(A149,'BASE REGISTRO SEPTIEMBRE'!$A$1:$T$889,7,FALSE)</f>
        <v>Readaptar  y moralizar a niños y jóvenes vagos o desamparados.</v>
      </c>
      <c r="H149" s="68" t="str">
        <f>VLOOKUP(A149,'BASE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49" s="68" t="str">
        <f>VLOOKUP(A149,'BASE REGISTRO SEPTIEMBRE'!$A$1:$T$889,9,FALSE)</f>
        <v>5 años.</v>
      </c>
      <c r="J149" s="68" t="str">
        <f>VLOOKUP(A149,'BASE REGISTRO SEPTIEMBRE'!$A$1:$T$889,10,FALSE)</f>
        <v xml:space="preserve"> 5 años
24 de octubre de 2019 al 24 de octubre del 2024
</v>
      </c>
      <c r="K149" s="68" t="str">
        <f>VLOOKUP(A149,'BASE REGISTRO SEPTIEMBRE'!$A$1:$T$889,11,FALSE)</f>
        <v xml:space="preserve">Gerente General: Delia María Del Gatto Reyes       
Presidente: Fernando Enrique Correa Ríos, 
Representante Legal:  Luis Mario Riquelme Navarro            
Mandataria: Paulina Andrea Herrera Godoy            
</v>
      </c>
      <c r="L149" s="68" t="str">
        <f>VLOOKUP(A149,'BASE REGISTRO SEPTIEMBRE'!$A$1:$T$889,12,FALSE)</f>
        <v xml:space="preserve">Luis Barros Valdes Nº 775, comuna de Providencia, Santiago.
</v>
      </c>
      <c r="M149" s="68" t="str">
        <f>VLOOKUP(A149,'BASE REGISTRO SEPTIEMBRE'!$A$1:$T$889,13,FALSE)</f>
        <v>XIII</v>
      </c>
      <c r="N149" s="68" t="str">
        <f>VLOOKUP(A149,'BASE REGISTRO SEPTIEMBRE'!$A$1:$T$889,14,FALSE)</f>
        <v>Providencia</v>
      </c>
      <c r="O149" s="68" t="str">
        <f>VLOOKUP(A149,'BASE REGISTRO SEPTIEMBRE'!$A$1:$T$889,15,FALSE)</f>
        <v xml:space="preserve">02-7903800
</v>
      </c>
      <c r="P149" s="68" t="str">
        <f>VLOOKUP(A149,'BASE REGISTRO SEPTIEMBRE'!$A$1:$T$889,16,FALSE)</f>
        <v>•	info@fundacionmicasa.cl</v>
      </c>
      <c r="Q149" s="68">
        <f>VLOOKUP(A149,'BASE REGISTRO SEPTIEMBRE'!$A$1:$T$889,17,FALSE)</f>
        <v>0</v>
      </c>
      <c r="R149" s="68">
        <f>VLOOKUP(A149,'BASE REGISTRO SEPTIEMBRE'!$A$1:$T$889,18,FALSE)</f>
        <v>93401</v>
      </c>
      <c r="S149" s="68" t="str">
        <f>VLOOKUP(A149,'BASE REGISTRO SEPTIEMBRE'!$A$1:$T$889,19,FALSE)</f>
        <v>Se acompaña certificado financiero correspondiente al año 2020, aprobados por el Subdepartamento de Supervisión Financiera Nacional.</v>
      </c>
      <c r="T149" s="188">
        <f>VLOOKUP(A149,'BASE REGISTRO SEPTIEMBRE'!$A$1:$T$889,20,FALSE)</f>
        <v>37970</v>
      </c>
      <c r="U149" s="175">
        <v>4250</v>
      </c>
      <c r="V149" s="186">
        <v>101335639</v>
      </c>
      <c r="W149" s="186">
        <v>643337888</v>
      </c>
      <c r="X149" s="187">
        <v>44469</v>
      </c>
      <c r="Y149" s="80" t="s">
        <v>6489</v>
      </c>
      <c r="Z149" s="80" t="s">
        <v>6490</v>
      </c>
      <c r="AA149" s="175" t="s">
        <v>6492</v>
      </c>
    </row>
    <row r="150" spans="1:27" ht="15.75" customHeight="1" x14ac:dyDescent="0.2">
      <c r="A150" s="185">
        <v>4250</v>
      </c>
      <c r="B150" s="68" t="str">
        <f>VLOOKUP(A150,'BASE REGISTRO SEPTIEMBRE'!$A$1:$T$889,2,FALSE)</f>
        <v xml:space="preserve">Fundación Mi Casa </v>
      </c>
      <c r="C150" s="68" t="str">
        <f>VLOOKUP(A150,'BASE REGISTRO SEPTIEMBRE'!$A$1:$T$889,3,FALSE)</f>
        <v>70015680K</v>
      </c>
      <c r="D150" s="68" t="str">
        <f>VLOOKUP(A150,'BASE REGISTRO SEPTIEMBRE'!$A$1:$T$889,4,FALSE)</f>
        <v>Fundación de derecho privado</v>
      </c>
      <c r="E150" s="68" t="str">
        <f>VLOOKUP(A150,'BASE REGISTRO SEPTIEMBRE'!$A$1:$T$889,5,FALSE)</f>
        <v>Otorgado por Decreto Supremo Nº 1360, de fecha 22 de febrero de 1952, del Ministerio de Justicia.</v>
      </c>
      <c r="F150" s="68" t="str">
        <f>VLOOKUP(A150,'BASE REGISTRO SEPTIEMBRE'!$A$1:$T$889,6,FALSE)</f>
        <v xml:space="preserve">Certificado de Vigencia extendido por el SRCeI, folio Nº 
500395957973, de fecha 29 de junio de 2021.
</v>
      </c>
      <c r="G150" s="68" t="str">
        <f>VLOOKUP(A150,'BASE REGISTRO SEPTIEMBRE'!$A$1:$T$889,7,FALSE)</f>
        <v>Readaptar  y moralizar a niños y jóvenes vagos o desamparados.</v>
      </c>
      <c r="H150" s="68" t="str">
        <f>VLOOKUP(A150,'BASE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0" s="68" t="str">
        <f>VLOOKUP(A150,'BASE REGISTRO SEPTIEMBRE'!$A$1:$T$889,9,FALSE)</f>
        <v>5 años.</v>
      </c>
      <c r="J150" s="68" t="str">
        <f>VLOOKUP(A150,'BASE REGISTRO SEPTIEMBRE'!$A$1:$T$889,10,FALSE)</f>
        <v xml:space="preserve"> 5 años
24 de octubre de 2019 al 24 de octubre del 2024
</v>
      </c>
      <c r="K150" s="68" t="str">
        <f>VLOOKUP(A150,'BASE REGISTRO SEPTIEMBRE'!$A$1:$T$889,11,FALSE)</f>
        <v xml:space="preserve">Gerente General: Delia María Del Gatto Reyes       
Presidente: Fernando Enrique Correa Ríos, 
Representante Legal:  Luis Mario Riquelme Navarro            
Mandataria: Paulina Andrea Herrera Godoy            
</v>
      </c>
      <c r="L150" s="68" t="str">
        <f>VLOOKUP(A150,'BASE REGISTRO SEPTIEMBRE'!$A$1:$T$889,12,FALSE)</f>
        <v xml:space="preserve">Luis Barros Valdes Nº 775, comuna de Providencia, Santiago.
</v>
      </c>
      <c r="M150" s="68" t="str">
        <f>VLOOKUP(A150,'BASE REGISTRO SEPTIEMBRE'!$A$1:$T$889,13,FALSE)</f>
        <v>XIII</v>
      </c>
      <c r="N150" s="68" t="str">
        <f>VLOOKUP(A150,'BASE REGISTRO SEPTIEMBRE'!$A$1:$T$889,14,FALSE)</f>
        <v>Providencia</v>
      </c>
      <c r="O150" s="68" t="str">
        <f>VLOOKUP(A150,'BASE REGISTRO SEPTIEMBRE'!$A$1:$T$889,15,FALSE)</f>
        <v xml:space="preserve">02-7903800
</v>
      </c>
      <c r="P150" s="68" t="str">
        <f>VLOOKUP(A150,'BASE REGISTRO SEPTIEMBRE'!$A$1:$T$889,16,FALSE)</f>
        <v>•	info@fundacionmicasa.cl</v>
      </c>
      <c r="Q150" s="68">
        <f>VLOOKUP(A150,'BASE REGISTRO SEPTIEMBRE'!$A$1:$T$889,17,FALSE)</f>
        <v>0</v>
      </c>
      <c r="R150" s="68">
        <f>VLOOKUP(A150,'BASE REGISTRO SEPTIEMBRE'!$A$1:$T$889,18,FALSE)</f>
        <v>93401</v>
      </c>
      <c r="S150" s="68" t="str">
        <f>VLOOKUP(A150,'BASE REGISTRO SEPTIEMBRE'!$A$1:$T$889,19,FALSE)</f>
        <v>Se acompaña certificado financiero correspondiente al año 2020, aprobados por el Subdepartamento de Supervisión Financiera Nacional.</v>
      </c>
      <c r="T150" s="188">
        <f>VLOOKUP(A150,'BASE REGISTRO SEPTIEMBRE'!$A$1:$T$889,20,FALSE)</f>
        <v>37970</v>
      </c>
      <c r="U150" s="175">
        <v>4250</v>
      </c>
      <c r="V150" s="186">
        <v>2667924</v>
      </c>
      <c r="W150" s="186">
        <v>219429600</v>
      </c>
      <c r="X150" s="187">
        <v>44469</v>
      </c>
      <c r="Y150" s="80" t="s">
        <v>6489</v>
      </c>
      <c r="Z150" s="80" t="s">
        <v>6490</v>
      </c>
      <c r="AA150" s="175" t="s">
        <v>6509</v>
      </c>
    </row>
    <row r="151" spans="1:27" ht="15.75" customHeight="1" x14ac:dyDescent="0.2">
      <c r="A151" s="185">
        <v>4250</v>
      </c>
      <c r="B151" s="68" t="str">
        <f>VLOOKUP(A151,'BASE REGISTRO SEPTIEMBRE'!$A$1:$T$889,2,FALSE)</f>
        <v xml:space="preserve">Fundación Mi Casa </v>
      </c>
      <c r="C151" s="68" t="str">
        <f>VLOOKUP(A151,'BASE REGISTRO SEPTIEMBRE'!$A$1:$T$889,3,FALSE)</f>
        <v>70015680K</v>
      </c>
      <c r="D151" s="68" t="str">
        <f>VLOOKUP(A151,'BASE REGISTRO SEPTIEMBRE'!$A$1:$T$889,4,FALSE)</f>
        <v>Fundación de derecho privado</v>
      </c>
      <c r="E151" s="68" t="str">
        <f>VLOOKUP(A151,'BASE REGISTRO SEPTIEMBRE'!$A$1:$T$889,5,FALSE)</f>
        <v>Otorgado por Decreto Supremo Nº 1360, de fecha 22 de febrero de 1952, del Ministerio de Justicia.</v>
      </c>
      <c r="F151" s="68" t="str">
        <f>VLOOKUP(A151,'BASE REGISTRO SEPTIEMBRE'!$A$1:$T$889,6,FALSE)</f>
        <v xml:space="preserve">Certificado de Vigencia extendido por el SRCeI, folio Nº 
500395957973, de fecha 29 de junio de 2021.
</v>
      </c>
      <c r="G151" s="68" t="str">
        <f>VLOOKUP(A151,'BASE REGISTRO SEPTIEMBRE'!$A$1:$T$889,7,FALSE)</f>
        <v>Readaptar  y moralizar a niños y jóvenes vagos o desamparados.</v>
      </c>
      <c r="H151" s="68" t="str">
        <f>VLOOKUP(A151,'BASE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1" s="68" t="str">
        <f>VLOOKUP(A151,'BASE REGISTRO SEPTIEMBRE'!$A$1:$T$889,9,FALSE)</f>
        <v>5 años.</v>
      </c>
      <c r="J151" s="68" t="str">
        <f>VLOOKUP(A151,'BASE REGISTRO SEPTIEMBRE'!$A$1:$T$889,10,FALSE)</f>
        <v xml:space="preserve"> 5 años
24 de octubre de 2019 al 24 de octubre del 2024
</v>
      </c>
      <c r="K151" s="68" t="str">
        <f>VLOOKUP(A151,'BASE REGISTRO SEPTIEMBRE'!$A$1:$T$889,11,FALSE)</f>
        <v xml:space="preserve">Gerente General: Delia María Del Gatto Reyes       
Presidente: Fernando Enrique Correa Ríos, 
Representante Legal:  Luis Mario Riquelme Navarro            
Mandataria: Paulina Andrea Herrera Godoy            
</v>
      </c>
      <c r="L151" s="68" t="str">
        <f>VLOOKUP(A151,'BASE REGISTRO SEPTIEMBRE'!$A$1:$T$889,12,FALSE)</f>
        <v xml:space="preserve">Luis Barros Valdes Nº 775, comuna de Providencia, Santiago.
</v>
      </c>
      <c r="M151" s="68" t="str">
        <f>VLOOKUP(A151,'BASE REGISTRO SEPTIEMBRE'!$A$1:$T$889,13,FALSE)</f>
        <v>XIII</v>
      </c>
      <c r="N151" s="68" t="str">
        <f>VLOOKUP(A151,'BASE REGISTRO SEPTIEMBRE'!$A$1:$T$889,14,FALSE)</f>
        <v>Providencia</v>
      </c>
      <c r="O151" s="68" t="str">
        <f>VLOOKUP(A151,'BASE REGISTRO SEPTIEMBRE'!$A$1:$T$889,15,FALSE)</f>
        <v xml:space="preserve">02-7903800
</v>
      </c>
      <c r="P151" s="68" t="str">
        <f>VLOOKUP(A151,'BASE REGISTRO SEPTIEMBRE'!$A$1:$T$889,16,FALSE)</f>
        <v>•	info@fundacionmicasa.cl</v>
      </c>
      <c r="Q151" s="68">
        <f>VLOOKUP(A151,'BASE REGISTRO SEPTIEMBRE'!$A$1:$T$889,17,FALSE)</f>
        <v>0</v>
      </c>
      <c r="R151" s="68">
        <f>VLOOKUP(A151,'BASE REGISTRO SEPTIEMBRE'!$A$1:$T$889,18,FALSE)</f>
        <v>93401</v>
      </c>
      <c r="S151" s="68" t="str">
        <f>VLOOKUP(A151,'BASE REGISTRO SEPTIEMBRE'!$A$1:$T$889,19,FALSE)</f>
        <v>Se acompaña certificado financiero correspondiente al año 2020, aprobados por el Subdepartamento de Supervisión Financiera Nacional.</v>
      </c>
      <c r="T151" s="188">
        <f>VLOOKUP(A151,'BASE REGISTRO SEPTIEMBRE'!$A$1:$T$889,20,FALSE)</f>
        <v>37970</v>
      </c>
      <c r="U151" s="175">
        <v>4250</v>
      </c>
      <c r="V151" s="186">
        <v>24530796</v>
      </c>
      <c r="W151" s="186">
        <v>173799888</v>
      </c>
      <c r="X151" s="187">
        <v>44469</v>
      </c>
      <c r="Y151" s="80" t="s">
        <v>6489</v>
      </c>
      <c r="Z151" s="80" t="s">
        <v>6490</v>
      </c>
      <c r="AA151" s="175" t="s">
        <v>6504</v>
      </c>
    </row>
    <row r="152" spans="1:27" ht="15.75" customHeight="1" x14ac:dyDescent="0.2">
      <c r="A152" s="185">
        <v>4250</v>
      </c>
      <c r="B152" s="68" t="str">
        <f>VLOOKUP(A152,'BASE REGISTRO SEPTIEMBRE'!$A$1:$T$889,2,FALSE)</f>
        <v xml:space="preserve">Fundación Mi Casa </v>
      </c>
      <c r="C152" s="68" t="str">
        <f>VLOOKUP(A152,'BASE REGISTRO SEPTIEMBRE'!$A$1:$T$889,3,FALSE)</f>
        <v>70015680K</v>
      </c>
      <c r="D152" s="68" t="str">
        <f>VLOOKUP(A152,'BASE REGISTRO SEPTIEMBRE'!$A$1:$T$889,4,FALSE)</f>
        <v>Fundación de derecho privado</v>
      </c>
      <c r="E152" s="68" t="str">
        <f>VLOOKUP(A152,'BASE REGISTRO SEPTIEMBRE'!$A$1:$T$889,5,FALSE)</f>
        <v>Otorgado por Decreto Supremo Nº 1360, de fecha 22 de febrero de 1952, del Ministerio de Justicia.</v>
      </c>
      <c r="F152" s="68" t="str">
        <f>VLOOKUP(A152,'BASE REGISTRO SEPTIEMBRE'!$A$1:$T$889,6,FALSE)</f>
        <v xml:space="preserve">Certificado de Vigencia extendido por el SRCeI, folio Nº 
500395957973, de fecha 29 de junio de 2021.
</v>
      </c>
      <c r="G152" s="68" t="str">
        <f>VLOOKUP(A152,'BASE REGISTRO SEPTIEMBRE'!$A$1:$T$889,7,FALSE)</f>
        <v>Readaptar  y moralizar a niños y jóvenes vagos o desamparados.</v>
      </c>
      <c r="H152" s="68" t="str">
        <f>VLOOKUP(A152,'BASE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2" s="68" t="str">
        <f>VLOOKUP(A152,'BASE REGISTRO SEPTIEMBRE'!$A$1:$T$889,9,FALSE)</f>
        <v>5 años.</v>
      </c>
      <c r="J152" s="68" t="str">
        <f>VLOOKUP(A152,'BASE REGISTRO SEPTIEMBRE'!$A$1:$T$889,10,FALSE)</f>
        <v xml:space="preserve"> 5 años
24 de octubre de 2019 al 24 de octubre del 2024
</v>
      </c>
      <c r="K152" s="68" t="str">
        <f>VLOOKUP(A152,'BASE REGISTRO SEPTIEMBRE'!$A$1:$T$889,11,FALSE)</f>
        <v xml:space="preserve">Gerente General: Delia María Del Gatto Reyes       
Presidente: Fernando Enrique Correa Ríos, 
Representante Legal:  Luis Mario Riquelme Navarro            
Mandataria: Paulina Andrea Herrera Godoy            
</v>
      </c>
      <c r="L152" s="68" t="str">
        <f>VLOOKUP(A152,'BASE REGISTRO SEPTIEMBRE'!$A$1:$T$889,12,FALSE)</f>
        <v xml:space="preserve">Luis Barros Valdes Nº 775, comuna de Providencia, Santiago.
</v>
      </c>
      <c r="M152" s="68" t="str">
        <f>VLOOKUP(A152,'BASE REGISTRO SEPTIEMBRE'!$A$1:$T$889,13,FALSE)</f>
        <v>XIII</v>
      </c>
      <c r="N152" s="68" t="str">
        <f>VLOOKUP(A152,'BASE REGISTRO SEPTIEMBRE'!$A$1:$T$889,14,FALSE)</f>
        <v>Providencia</v>
      </c>
      <c r="O152" s="68" t="str">
        <f>VLOOKUP(A152,'BASE REGISTRO SEPTIEMBRE'!$A$1:$T$889,15,FALSE)</f>
        <v xml:space="preserve">02-7903800
</v>
      </c>
      <c r="P152" s="68" t="str">
        <f>VLOOKUP(A152,'BASE REGISTRO SEPTIEMBRE'!$A$1:$T$889,16,FALSE)</f>
        <v>•	info@fundacionmicasa.cl</v>
      </c>
      <c r="Q152" s="68">
        <f>VLOOKUP(A152,'BASE REGISTRO SEPTIEMBRE'!$A$1:$T$889,17,FALSE)</f>
        <v>0</v>
      </c>
      <c r="R152" s="68">
        <f>VLOOKUP(A152,'BASE REGISTRO SEPTIEMBRE'!$A$1:$T$889,18,FALSE)</f>
        <v>93401</v>
      </c>
      <c r="S152" s="68" t="str">
        <f>VLOOKUP(A152,'BASE REGISTRO SEPTIEMBRE'!$A$1:$T$889,19,FALSE)</f>
        <v>Se acompaña certificado financiero correspondiente al año 2020, aprobados por el Subdepartamento de Supervisión Financiera Nacional.</v>
      </c>
      <c r="T152" s="188">
        <f>VLOOKUP(A152,'BASE REGISTRO SEPTIEMBRE'!$A$1:$T$889,20,FALSE)</f>
        <v>37970</v>
      </c>
      <c r="U152" s="175">
        <v>4250</v>
      </c>
      <c r="V152" s="186">
        <v>105357000</v>
      </c>
      <c r="W152" s="186">
        <v>674660436</v>
      </c>
      <c r="X152" s="187">
        <v>44469</v>
      </c>
      <c r="Y152" s="80" t="s">
        <v>6489</v>
      </c>
      <c r="Z152" s="80" t="s">
        <v>6490</v>
      </c>
      <c r="AA152" s="175" t="s">
        <v>6493</v>
      </c>
    </row>
    <row r="153" spans="1:27" ht="15.75" customHeight="1" x14ac:dyDescent="0.2">
      <c r="A153" s="185">
        <v>4250</v>
      </c>
      <c r="B153" s="68" t="str">
        <f>VLOOKUP(A153,'BASE REGISTRO SEPTIEMBRE'!$A$1:$T$889,2,FALSE)</f>
        <v xml:space="preserve">Fundación Mi Casa </v>
      </c>
      <c r="C153" s="68" t="str">
        <f>VLOOKUP(A153,'BASE REGISTRO SEPTIEMBRE'!$A$1:$T$889,3,FALSE)</f>
        <v>70015680K</v>
      </c>
      <c r="D153" s="68" t="str">
        <f>VLOOKUP(A153,'BASE REGISTRO SEPTIEMBRE'!$A$1:$T$889,4,FALSE)</f>
        <v>Fundación de derecho privado</v>
      </c>
      <c r="E153" s="68" t="str">
        <f>VLOOKUP(A153,'BASE REGISTRO SEPTIEMBRE'!$A$1:$T$889,5,FALSE)</f>
        <v>Otorgado por Decreto Supremo Nº 1360, de fecha 22 de febrero de 1952, del Ministerio de Justicia.</v>
      </c>
      <c r="F153" s="68" t="str">
        <f>VLOOKUP(A153,'BASE REGISTRO SEPTIEMBRE'!$A$1:$T$889,6,FALSE)</f>
        <v xml:space="preserve">Certificado de Vigencia extendido por el SRCeI, folio Nº 
500395957973, de fecha 29 de junio de 2021.
</v>
      </c>
      <c r="G153" s="68" t="str">
        <f>VLOOKUP(A153,'BASE REGISTRO SEPTIEMBRE'!$A$1:$T$889,7,FALSE)</f>
        <v>Readaptar  y moralizar a niños y jóvenes vagos o desamparados.</v>
      </c>
      <c r="H153" s="68" t="str">
        <f>VLOOKUP(A153,'BASE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3" s="68" t="str">
        <f>VLOOKUP(A153,'BASE REGISTRO SEPTIEMBRE'!$A$1:$T$889,9,FALSE)</f>
        <v>5 años.</v>
      </c>
      <c r="J153" s="68" t="str">
        <f>VLOOKUP(A153,'BASE REGISTRO SEPTIEMBRE'!$A$1:$T$889,10,FALSE)</f>
        <v xml:space="preserve"> 5 años
24 de octubre de 2019 al 24 de octubre del 2024
</v>
      </c>
      <c r="K153" s="68" t="str">
        <f>VLOOKUP(A153,'BASE REGISTRO SEPTIEMBRE'!$A$1:$T$889,11,FALSE)</f>
        <v xml:space="preserve">Gerente General: Delia María Del Gatto Reyes       
Presidente: Fernando Enrique Correa Ríos, 
Representante Legal:  Luis Mario Riquelme Navarro            
Mandataria: Paulina Andrea Herrera Godoy            
</v>
      </c>
      <c r="L153" s="68" t="str">
        <f>VLOOKUP(A153,'BASE REGISTRO SEPTIEMBRE'!$A$1:$T$889,12,FALSE)</f>
        <v xml:space="preserve">Luis Barros Valdes Nº 775, comuna de Providencia, Santiago.
</v>
      </c>
      <c r="M153" s="68" t="str">
        <f>VLOOKUP(A153,'BASE REGISTRO SEPTIEMBRE'!$A$1:$T$889,13,FALSE)</f>
        <v>XIII</v>
      </c>
      <c r="N153" s="68" t="str">
        <f>VLOOKUP(A153,'BASE REGISTRO SEPTIEMBRE'!$A$1:$T$889,14,FALSE)</f>
        <v>Providencia</v>
      </c>
      <c r="O153" s="68" t="str">
        <f>VLOOKUP(A153,'BASE REGISTRO SEPTIEMBRE'!$A$1:$T$889,15,FALSE)</f>
        <v xml:space="preserve">02-7903800
</v>
      </c>
      <c r="P153" s="68" t="str">
        <f>VLOOKUP(A153,'BASE REGISTRO SEPTIEMBRE'!$A$1:$T$889,16,FALSE)</f>
        <v>•	info@fundacionmicasa.cl</v>
      </c>
      <c r="Q153" s="68">
        <f>VLOOKUP(A153,'BASE REGISTRO SEPTIEMBRE'!$A$1:$T$889,17,FALSE)</f>
        <v>0</v>
      </c>
      <c r="R153" s="68">
        <f>VLOOKUP(A153,'BASE REGISTRO SEPTIEMBRE'!$A$1:$T$889,18,FALSE)</f>
        <v>93401</v>
      </c>
      <c r="S153" s="68" t="str">
        <f>VLOOKUP(A153,'BASE REGISTRO SEPTIEMBRE'!$A$1:$T$889,19,FALSE)</f>
        <v>Se acompaña certificado financiero correspondiente al año 2020, aprobados por el Subdepartamento de Supervisión Financiera Nacional.</v>
      </c>
      <c r="T153" s="188">
        <f>VLOOKUP(A153,'BASE REGISTRO SEPTIEMBRE'!$A$1:$T$889,20,FALSE)</f>
        <v>37970</v>
      </c>
      <c r="U153" s="175">
        <v>4250</v>
      </c>
      <c r="V153" s="186">
        <v>17465638</v>
      </c>
      <c r="W153" s="186">
        <v>213355719</v>
      </c>
      <c r="X153" s="187">
        <v>44469</v>
      </c>
      <c r="Y153" s="80" t="s">
        <v>6489</v>
      </c>
      <c r="Z153" s="80" t="s">
        <v>6490</v>
      </c>
      <c r="AA153" s="175" t="s">
        <v>6577</v>
      </c>
    </row>
    <row r="154" spans="1:27" ht="15.75" customHeight="1" x14ac:dyDescent="0.2">
      <c r="A154" s="185">
        <v>4250</v>
      </c>
      <c r="B154" s="68" t="str">
        <f>VLOOKUP(A154,'BASE REGISTRO SEPTIEMBRE'!$A$1:$T$889,2,FALSE)</f>
        <v xml:space="preserve">Fundación Mi Casa </v>
      </c>
      <c r="C154" s="68" t="str">
        <f>VLOOKUP(A154,'BASE REGISTRO SEPTIEMBRE'!$A$1:$T$889,3,FALSE)</f>
        <v>70015680K</v>
      </c>
      <c r="D154" s="68" t="str">
        <f>VLOOKUP(A154,'BASE REGISTRO SEPTIEMBRE'!$A$1:$T$889,4,FALSE)</f>
        <v>Fundación de derecho privado</v>
      </c>
      <c r="E154" s="68" t="str">
        <f>VLOOKUP(A154,'BASE REGISTRO SEPTIEMBRE'!$A$1:$T$889,5,FALSE)</f>
        <v>Otorgado por Decreto Supremo Nº 1360, de fecha 22 de febrero de 1952, del Ministerio de Justicia.</v>
      </c>
      <c r="F154" s="68" t="str">
        <f>VLOOKUP(A154,'BASE REGISTRO SEPTIEMBRE'!$A$1:$T$889,6,FALSE)</f>
        <v xml:space="preserve">Certificado de Vigencia extendido por el SRCeI, folio Nº 
500395957973, de fecha 29 de junio de 2021.
</v>
      </c>
      <c r="G154" s="68" t="str">
        <f>VLOOKUP(A154,'BASE REGISTRO SEPTIEMBRE'!$A$1:$T$889,7,FALSE)</f>
        <v>Readaptar  y moralizar a niños y jóvenes vagos o desamparados.</v>
      </c>
      <c r="H154" s="68" t="str">
        <f>VLOOKUP(A154,'BASE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4" s="68" t="str">
        <f>VLOOKUP(A154,'BASE REGISTRO SEPTIEMBRE'!$A$1:$T$889,9,FALSE)</f>
        <v>5 años.</v>
      </c>
      <c r="J154" s="68" t="str">
        <f>VLOOKUP(A154,'BASE REGISTRO SEPTIEMBRE'!$A$1:$T$889,10,FALSE)</f>
        <v xml:space="preserve"> 5 años
24 de octubre de 2019 al 24 de octubre del 2024
</v>
      </c>
      <c r="K154" s="68" t="str">
        <f>VLOOKUP(A154,'BASE REGISTRO SEPTIEMBRE'!$A$1:$T$889,11,FALSE)</f>
        <v xml:space="preserve">Gerente General: Delia María Del Gatto Reyes       
Presidente: Fernando Enrique Correa Ríos, 
Representante Legal:  Luis Mario Riquelme Navarro            
Mandataria: Paulina Andrea Herrera Godoy            
</v>
      </c>
      <c r="L154" s="68" t="str">
        <f>VLOOKUP(A154,'BASE REGISTRO SEPTIEMBRE'!$A$1:$T$889,12,FALSE)</f>
        <v xml:space="preserve">Luis Barros Valdes Nº 775, comuna de Providencia, Santiago.
</v>
      </c>
      <c r="M154" s="68" t="str">
        <f>VLOOKUP(A154,'BASE REGISTRO SEPTIEMBRE'!$A$1:$T$889,13,FALSE)</f>
        <v>XIII</v>
      </c>
      <c r="N154" s="68" t="str">
        <f>VLOOKUP(A154,'BASE REGISTRO SEPTIEMBRE'!$A$1:$T$889,14,FALSE)</f>
        <v>Providencia</v>
      </c>
      <c r="O154" s="68" t="str">
        <f>VLOOKUP(A154,'BASE REGISTRO SEPTIEMBRE'!$A$1:$T$889,15,FALSE)</f>
        <v xml:space="preserve">02-7903800
</v>
      </c>
      <c r="P154" s="68" t="str">
        <f>VLOOKUP(A154,'BASE REGISTRO SEPTIEMBRE'!$A$1:$T$889,16,FALSE)</f>
        <v>•	info@fundacionmicasa.cl</v>
      </c>
      <c r="Q154" s="68">
        <f>VLOOKUP(A154,'BASE REGISTRO SEPTIEMBRE'!$A$1:$T$889,17,FALSE)</f>
        <v>0</v>
      </c>
      <c r="R154" s="68">
        <f>VLOOKUP(A154,'BASE REGISTRO SEPTIEMBRE'!$A$1:$T$889,18,FALSE)</f>
        <v>93401</v>
      </c>
      <c r="S154" s="68" t="str">
        <f>VLOOKUP(A154,'BASE REGISTRO SEPTIEMBRE'!$A$1:$T$889,19,FALSE)</f>
        <v>Se acompaña certificado financiero correspondiente al año 2020, aprobados por el Subdepartamento de Supervisión Financiera Nacional.</v>
      </c>
      <c r="T154" s="188">
        <f>VLOOKUP(A154,'BASE REGISTRO SEPTIEMBRE'!$A$1:$T$889,20,FALSE)</f>
        <v>37970</v>
      </c>
      <c r="U154" s="175">
        <v>4250</v>
      </c>
      <c r="V154" s="186">
        <v>5353020</v>
      </c>
      <c r="W154" s="186">
        <v>49651200</v>
      </c>
      <c r="X154" s="187">
        <v>44469</v>
      </c>
      <c r="Y154" s="80" t="s">
        <v>6489</v>
      </c>
      <c r="Z154" s="80" t="s">
        <v>6490</v>
      </c>
      <c r="AA154" s="175" t="s">
        <v>6578</v>
      </c>
    </row>
    <row r="155" spans="1:27" ht="15.75" customHeight="1" x14ac:dyDescent="0.2">
      <c r="A155" s="185">
        <v>4250</v>
      </c>
      <c r="B155" s="68" t="str">
        <f>VLOOKUP(A155,'BASE REGISTRO SEPTIEMBRE'!$A$1:$T$889,2,FALSE)</f>
        <v xml:space="preserve">Fundación Mi Casa </v>
      </c>
      <c r="C155" s="68" t="str">
        <f>VLOOKUP(A155,'BASE REGISTRO SEPTIEMBRE'!$A$1:$T$889,3,FALSE)</f>
        <v>70015680K</v>
      </c>
      <c r="D155" s="68" t="str">
        <f>VLOOKUP(A155,'BASE REGISTRO SEPTIEMBRE'!$A$1:$T$889,4,FALSE)</f>
        <v>Fundación de derecho privado</v>
      </c>
      <c r="E155" s="68" t="str">
        <f>VLOOKUP(A155,'BASE REGISTRO SEPTIEMBRE'!$A$1:$T$889,5,FALSE)</f>
        <v>Otorgado por Decreto Supremo Nº 1360, de fecha 22 de febrero de 1952, del Ministerio de Justicia.</v>
      </c>
      <c r="F155" s="68" t="str">
        <f>VLOOKUP(A155,'BASE REGISTRO SEPTIEMBRE'!$A$1:$T$889,6,FALSE)</f>
        <v xml:space="preserve">Certificado de Vigencia extendido por el SRCeI, folio Nº 
500395957973, de fecha 29 de junio de 2021.
</v>
      </c>
      <c r="G155" s="68" t="str">
        <f>VLOOKUP(A155,'BASE REGISTRO SEPTIEMBRE'!$A$1:$T$889,7,FALSE)</f>
        <v>Readaptar  y moralizar a niños y jóvenes vagos o desamparados.</v>
      </c>
      <c r="H155" s="68" t="str">
        <f>VLOOKUP(A155,'BASE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5" s="68" t="str">
        <f>VLOOKUP(A155,'BASE REGISTRO SEPTIEMBRE'!$A$1:$T$889,9,FALSE)</f>
        <v>5 años.</v>
      </c>
      <c r="J155" s="68" t="str">
        <f>VLOOKUP(A155,'BASE REGISTRO SEPTIEMBRE'!$A$1:$T$889,10,FALSE)</f>
        <v xml:space="preserve"> 5 años
24 de octubre de 2019 al 24 de octubre del 2024
</v>
      </c>
      <c r="K155" s="68" t="str">
        <f>VLOOKUP(A155,'BASE REGISTRO SEPTIEMBRE'!$A$1:$T$889,11,FALSE)</f>
        <v xml:space="preserve">Gerente General: Delia María Del Gatto Reyes       
Presidente: Fernando Enrique Correa Ríos, 
Representante Legal:  Luis Mario Riquelme Navarro            
Mandataria: Paulina Andrea Herrera Godoy            
</v>
      </c>
      <c r="L155" s="68" t="str">
        <f>VLOOKUP(A155,'BASE REGISTRO SEPTIEMBRE'!$A$1:$T$889,12,FALSE)</f>
        <v xml:space="preserve">Luis Barros Valdes Nº 775, comuna de Providencia, Santiago.
</v>
      </c>
      <c r="M155" s="68" t="str">
        <f>VLOOKUP(A155,'BASE REGISTRO SEPTIEMBRE'!$A$1:$T$889,13,FALSE)</f>
        <v>XIII</v>
      </c>
      <c r="N155" s="68" t="str">
        <f>VLOOKUP(A155,'BASE REGISTRO SEPTIEMBRE'!$A$1:$T$889,14,FALSE)</f>
        <v>Providencia</v>
      </c>
      <c r="O155" s="68" t="str">
        <f>VLOOKUP(A155,'BASE REGISTRO SEPTIEMBRE'!$A$1:$T$889,15,FALSE)</f>
        <v xml:space="preserve">02-7903800
</v>
      </c>
      <c r="P155" s="68" t="str">
        <f>VLOOKUP(A155,'BASE REGISTRO SEPTIEMBRE'!$A$1:$T$889,16,FALSE)</f>
        <v>•	info@fundacionmicasa.cl</v>
      </c>
      <c r="Q155" s="68">
        <f>VLOOKUP(A155,'BASE REGISTRO SEPTIEMBRE'!$A$1:$T$889,17,FALSE)</f>
        <v>0</v>
      </c>
      <c r="R155" s="68">
        <f>VLOOKUP(A155,'BASE REGISTRO SEPTIEMBRE'!$A$1:$T$889,18,FALSE)</f>
        <v>93401</v>
      </c>
      <c r="S155" s="68" t="str">
        <f>VLOOKUP(A155,'BASE REGISTRO SEPTIEMBRE'!$A$1:$T$889,19,FALSE)</f>
        <v>Se acompaña certificado financiero correspondiente al año 2020, aprobados por el Subdepartamento de Supervisión Financiera Nacional.</v>
      </c>
      <c r="T155" s="188">
        <f>VLOOKUP(A155,'BASE REGISTRO SEPTIEMBRE'!$A$1:$T$889,20,FALSE)</f>
        <v>37970</v>
      </c>
      <c r="U155" s="175">
        <v>4250</v>
      </c>
      <c r="V155" s="186">
        <v>7944192</v>
      </c>
      <c r="W155" s="186">
        <v>71497696</v>
      </c>
      <c r="X155" s="187">
        <v>44469</v>
      </c>
      <c r="Y155" s="80" t="s">
        <v>6489</v>
      </c>
      <c r="Z155" s="80" t="s">
        <v>6490</v>
      </c>
      <c r="AA155" s="175" t="s">
        <v>6516</v>
      </c>
    </row>
    <row r="156" spans="1:27" ht="15.75" customHeight="1" x14ac:dyDescent="0.2">
      <c r="A156" s="185">
        <v>4250</v>
      </c>
      <c r="B156" s="68" t="str">
        <f>VLOOKUP(A156,'BASE REGISTRO SEPTIEMBRE'!$A$1:$T$889,2,FALSE)</f>
        <v xml:space="preserve">Fundación Mi Casa </v>
      </c>
      <c r="C156" s="68" t="str">
        <f>VLOOKUP(A156,'BASE REGISTRO SEPTIEMBRE'!$A$1:$T$889,3,FALSE)</f>
        <v>70015680K</v>
      </c>
      <c r="D156" s="68" t="str">
        <f>VLOOKUP(A156,'BASE REGISTRO SEPTIEMBRE'!$A$1:$T$889,4,FALSE)</f>
        <v>Fundación de derecho privado</v>
      </c>
      <c r="E156" s="68" t="str">
        <f>VLOOKUP(A156,'BASE REGISTRO SEPTIEMBRE'!$A$1:$T$889,5,FALSE)</f>
        <v>Otorgado por Decreto Supremo Nº 1360, de fecha 22 de febrero de 1952, del Ministerio de Justicia.</v>
      </c>
      <c r="F156" s="68" t="str">
        <f>VLOOKUP(A156,'BASE REGISTRO SEPTIEMBRE'!$A$1:$T$889,6,FALSE)</f>
        <v xml:space="preserve">Certificado de Vigencia extendido por el SRCeI, folio Nº 
500395957973, de fecha 29 de junio de 2021.
</v>
      </c>
      <c r="G156" s="68" t="str">
        <f>VLOOKUP(A156,'BASE REGISTRO SEPTIEMBRE'!$A$1:$T$889,7,FALSE)</f>
        <v>Readaptar  y moralizar a niños y jóvenes vagos o desamparados.</v>
      </c>
      <c r="H156" s="68" t="str">
        <f>VLOOKUP(A156,'BASE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6" s="68" t="str">
        <f>VLOOKUP(A156,'BASE REGISTRO SEPTIEMBRE'!$A$1:$T$889,9,FALSE)</f>
        <v>5 años.</v>
      </c>
      <c r="J156" s="68" t="str">
        <f>VLOOKUP(A156,'BASE REGISTRO SEPTIEMBRE'!$A$1:$T$889,10,FALSE)</f>
        <v xml:space="preserve"> 5 años
24 de octubre de 2019 al 24 de octubre del 2024
</v>
      </c>
      <c r="K156" s="68" t="str">
        <f>VLOOKUP(A156,'BASE REGISTRO SEPTIEMBRE'!$A$1:$T$889,11,FALSE)</f>
        <v xml:space="preserve">Gerente General: Delia María Del Gatto Reyes       
Presidente: Fernando Enrique Correa Ríos, 
Representante Legal:  Luis Mario Riquelme Navarro            
Mandataria: Paulina Andrea Herrera Godoy            
</v>
      </c>
      <c r="L156" s="68" t="str">
        <f>VLOOKUP(A156,'BASE REGISTRO SEPTIEMBRE'!$A$1:$T$889,12,FALSE)</f>
        <v xml:space="preserve">Luis Barros Valdes Nº 775, comuna de Providencia, Santiago.
</v>
      </c>
      <c r="M156" s="68" t="str">
        <f>VLOOKUP(A156,'BASE REGISTRO SEPTIEMBRE'!$A$1:$T$889,13,FALSE)</f>
        <v>XIII</v>
      </c>
      <c r="N156" s="68" t="str">
        <f>VLOOKUP(A156,'BASE REGISTRO SEPTIEMBRE'!$A$1:$T$889,14,FALSE)</f>
        <v>Providencia</v>
      </c>
      <c r="O156" s="68" t="str">
        <f>VLOOKUP(A156,'BASE REGISTRO SEPTIEMBRE'!$A$1:$T$889,15,FALSE)</f>
        <v xml:space="preserve">02-7903800
</v>
      </c>
      <c r="P156" s="68" t="str">
        <f>VLOOKUP(A156,'BASE REGISTRO SEPTIEMBRE'!$A$1:$T$889,16,FALSE)</f>
        <v>•	info@fundacionmicasa.cl</v>
      </c>
      <c r="Q156" s="68">
        <f>VLOOKUP(A156,'BASE REGISTRO SEPTIEMBRE'!$A$1:$T$889,17,FALSE)</f>
        <v>0</v>
      </c>
      <c r="R156" s="68">
        <f>VLOOKUP(A156,'BASE REGISTRO SEPTIEMBRE'!$A$1:$T$889,18,FALSE)</f>
        <v>93401</v>
      </c>
      <c r="S156" s="68" t="str">
        <f>VLOOKUP(A156,'BASE REGISTRO SEPTIEMBRE'!$A$1:$T$889,19,FALSE)</f>
        <v>Se acompaña certificado financiero correspondiente al año 2020, aprobados por el Subdepartamento de Supervisión Financiera Nacional.</v>
      </c>
      <c r="T156" s="188">
        <f>VLOOKUP(A156,'BASE REGISTRO SEPTIEMBRE'!$A$1:$T$889,20,FALSE)</f>
        <v>37970</v>
      </c>
      <c r="U156" s="175">
        <v>4250</v>
      </c>
      <c r="V156" s="186">
        <v>31087168</v>
      </c>
      <c r="W156" s="186">
        <v>303772383</v>
      </c>
      <c r="X156" s="187">
        <v>44469</v>
      </c>
      <c r="Y156" s="80" t="s">
        <v>6489</v>
      </c>
      <c r="Z156" s="80" t="s">
        <v>6490</v>
      </c>
      <c r="AA156" s="175" t="s">
        <v>6579</v>
      </c>
    </row>
    <row r="157" spans="1:27" ht="15.75" customHeight="1" x14ac:dyDescent="0.2">
      <c r="A157" s="185">
        <v>4250</v>
      </c>
      <c r="B157" s="68" t="str">
        <f>VLOOKUP(A157,'BASE REGISTRO SEPTIEMBRE'!$A$1:$T$889,2,FALSE)</f>
        <v xml:space="preserve">Fundación Mi Casa </v>
      </c>
      <c r="C157" s="68" t="str">
        <f>VLOOKUP(A157,'BASE REGISTRO SEPTIEMBRE'!$A$1:$T$889,3,FALSE)</f>
        <v>70015680K</v>
      </c>
      <c r="D157" s="68" t="str">
        <f>VLOOKUP(A157,'BASE REGISTRO SEPTIEMBRE'!$A$1:$T$889,4,FALSE)</f>
        <v>Fundación de derecho privado</v>
      </c>
      <c r="E157" s="68" t="str">
        <f>VLOOKUP(A157,'BASE REGISTRO SEPTIEMBRE'!$A$1:$T$889,5,FALSE)</f>
        <v>Otorgado por Decreto Supremo Nº 1360, de fecha 22 de febrero de 1952, del Ministerio de Justicia.</v>
      </c>
      <c r="F157" s="68" t="str">
        <f>VLOOKUP(A157,'BASE REGISTRO SEPTIEMBRE'!$A$1:$T$889,6,FALSE)</f>
        <v xml:space="preserve">Certificado de Vigencia extendido por el SRCeI, folio Nº 
500395957973, de fecha 29 de junio de 2021.
</v>
      </c>
      <c r="G157" s="68" t="str">
        <f>VLOOKUP(A157,'BASE REGISTRO SEPTIEMBRE'!$A$1:$T$889,7,FALSE)</f>
        <v>Readaptar  y moralizar a niños y jóvenes vagos o desamparados.</v>
      </c>
      <c r="H157" s="68" t="str">
        <f>VLOOKUP(A157,'BASE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7" s="68" t="str">
        <f>VLOOKUP(A157,'BASE REGISTRO SEPTIEMBRE'!$A$1:$T$889,9,FALSE)</f>
        <v>5 años.</v>
      </c>
      <c r="J157" s="68" t="str">
        <f>VLOOKUP(A157,'BASE REGISTRO SEPTIEMBRE'!$A$1:$T$889,10,FALSE)</f>
        <v xml:space="preserve"> 5 años
24 de octubre de 2019 al 24 de octubre del 2024
</v>
      </c>
      <c r="K157" s="68" t="str">
        <f>VLOOKUP(A157,'BASE REGISTRO SEPTIEMBRE'!$A$1:$T$889,11,FALSE)</f>
        <v xml:space="preserve">Gerente General: Delia María Del Gatto Reyes       
Presidente: Fernando Enrique Correa Ríos, 
Representante Legal:  Luis Mario Riquelme Navarro            
Mandataria: Paulina Andrea Herrera Godoy            
</v>
      </c>
      <c r="L157" s="68" t="str">
        <f>VLOOKUP(A157,'BASE REGISTRO SEPTIEMBRE'!$A$1:$T$889,12,FALSE)</f>
        <v xml:space="preserve">Luis Barros Valdes Nº 775, comuna de Providencia, Santiago.
</v>
      </c>
      <c r="M157" s="68" t="str">
        <f>VLOOKUP(A157,'BASE REGISTRO SEPTIEMBRE'!$A$1:$T$889,13,FALSE)</f>
        <v>XIII</v>
      </c>
      <c r="N157" s="68" t="str">
        <f>VLOOKUP(A157,'BASE REGISTRO SEPTIEMBRE'!$A$1:$T$889,14,FALSE)</f>
        <v>Providencia</v>
      </c>
      <c r="O157" s="68" t="str">
        <f>VLOOKUP(A157,'BASE REGISTRO SEPTIEMBRE'!$A$1:$T$889,15,FALSE)</f>
        <v xml:space="preserve">02-7903800
</v>
      </c>
      <c r="P157" s="68" t="str">
        <f>VLOOKUP(A157,'BASE REGISTRO SEPTIEMBRE'!$A$1:$T$889,16,FALSE)</f>
        <v>•	info@fundacionmicasa.cl</v>
      </c>
      <c r="Q157" s="68">
        <f>VLOOKUP(A157,'BASE REGISTRO SEPTIEMBRE'!$A$1:$T$889,17,FALSE)</f>
        <v>0</v>
      </c>
      <c r="R157" s="68">
        <f>VLOOKUP(A157,'BASE REGISTRO SEPTIEMBRE'!$A$1:$T$889,18,FALSE)</f>
        <v>93401</v>
      </c>
      <c r="S157" s="68" t="str">
        <f>VLOOKUP(A157,'BASE REGISTRO SEPTIEMBRE'!$A$1:$T$889,19,FALSE)</f>
        <v>Se acompaña certificado financiero correspondiente al año 2020, aprobados por el Subdepartamento de Supervisión Financiera Nacional.</v>
      </c>
      <c r="T157" s="188">
        <f>VLOOKUP(A157,'BASE REGISTRO SEPTIEMBRE'!$A$1:$T$889,20,FALSE)</f>
        <v>37970</v>
      </c>
      <c r="U157" s="175">
        <v>4250</v>
      </c>
      <c r="V157" s="186">
        <v>14041980</v>
      </c>
      <c r="W157" s="186">
        <v>109387800</v>
      </c>
      <c r="X157" s="187">
        <v>44469</v>
      </c>
      <c r="Y157" s="80" t="s">
        <v>6489</v>
      </c>
      <c r="Z157" s="80" t="s">
        <v>6490</v>
      </c>
      <c r="AA157" s="175" t="s">
        <v>6500</v>
      </c>
    </row>
    <row r="158" spans="1:27" ht="15.75" customHeight="1" x14ac:dyDescent="0.2">
      <c r="A158" s="185">
        <v>4250</v>
      </c>
      <c r="B158" s="68" t="str">
        <f>VLOOKUP(A158,'BASE REGISTRO SEPTIEMBRE'!$A$1:$T$889,2,FALSE)</f>
        <v xml:space="preserve">Fundación Mi Casa </v>
      </c>
      <c r="C158" s="68" t="str">
        <f>VLOOKUP(A158,'BASE REGISTRO SEPTIEMBRE'!$A$1:$T$889,3,FALSE)</f>
        <v>70015680K</v>
      </c>
      <c r="D158" s="68" t="str">
        <f>VLOOKUP(A158,'BASE REGISTRO SEPTIEMBRE'!$A$1:$T$889,4,FALSE)</f>
        <v>Fundación de derecho privado</v>
      </c>
      <c r="E158" s="68" t="str">
        <f>VLOOKUP(A158,'BASE REGISTRO SEPTIEMBRE'!$A$1:$T$889,5,FALSE)</f>
        <v>Otorgado por Decreto Supremo Nº 1360, de fecha 22 de febrero de 1952, del Ministerio de Justicia.</v>
      </c>
      <c r="F158" s="68" t="str">
        <f>VLOOKUP(A158,'BASE REGISTRO SEPTIEMBRE'!$A$1:$T$889,6,FALSE)</f>
        <v xml:space="preserve">Certificado de Vigencia extendido por el SRCeI, folio Nº 
500395957973, de fecha 29 de junio de 2021.
</v>
      </c>
      <c r="G158" s="68" t="str">
        <f>VLOOKUP(A158,'BASE REGISTRO SEPTIEMBRE'!$A$1:$T$889,7,FALSE)</f>
        <v>Readaptar  y moralizar a niños y jóvenes vagos o desamparados.</v>
      </c>
      <c r="H158" s="68" t="str">
        <f>VLOOKUP(A158,'BASE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8" s="68" t="str">
        <f>VLOOKUP(A158,'BASE REGISTRO SEPTIEMBRE'!$A$1:$T$889,9,FALSE)</f>
        <v>5 años.</v>
      </c>
      <c r="J158" s="68" t="str">
        <f>VLOOKUP(A158,'BASE REGISTRO SEPTIEMBRE'!$A$1:$T$889,10,FALSE)</f>
        <v xml:space="preserve"> 5 años
24 de octubre de 2019 al 24 de octubre del 2024
</v>
      </c>
      <c r="K158" s="68" t="str">
        <f>VLOOKUP(A158,'BASE REGISTRO SEPTIEMBRE'!$A$1:$T$889,11,FALSE)</f>
        <v xml:space="preserve">Gerente General: Delia María Del Gatto Reyes       
Presidente: Fernando Enrique Correa Ríos, 
Representante Legal:  Luis Mario Riquelme Navarro            
Mandataria: Paulina Andrea Herrera Godoy            
</v>
      </c>
      <c r="L158" s="68" t="str">
        <f>VLOOKUP(A158,'BASE REGISTRO SEPTIEMBRE'!$A$1:$T$889,12,FALSE)</f>
        <v xml:space="preserve">Luis Barros Valdes Nº 775, comuna de Providencia, Santiago.
</v>
      </c>
      <c r="M158" s="68" t="str">
        <f>VLOOKUP(A158,'BASE REGISTRO SEPTIEMBRE'!$A$1:$T$889,13,FALSE)</f>
        <v>XIII</v>
      </c>
      <c r="N158" s="68" t="str">
        <f>VLOOKUP(A158,'BASE REGISTRO SEPTIEMBRE'!$A$1:$T$889,14,FALSE)</f>
        <v>Providencia</v>
      </c>
      <c r="O158" s="68" t="str">
        <f>VLOOKUP(A158,'BASE REGISTRO SEPTIEMBRE'!$A$1:$T$889,15,FALSE)</f>
        <v xml:space="preserve">02-7903800
</v>
      </c>
      <c r="P158" s="68" t="str">
        <f>VLOOKUP(A158,'BASE REGISTRO SEPTIEMBRE'!$A$1:$T$889,16,FALSE)</f>
        <v>•	info@fundacionmicasa.cl</v>
      </c>
      <c r="Q158" s="68">
        <f>VLOOKUP(A158,'BASE REGISTRO SEPTIEMBRE'!$A$1:$T$889,17,FALSE)</f>
        <v>0</v>
      </c>
      <c r="R158" s="68">
        <f>VLOOKUP(A158,'BASE REGISTRO SEPTIEMBRE'!$A$1:$T$889,18,FALSE)</f>
        <v>93401</v>
      </c>
      <c r="S158" s="68" t="str">
        <f>VLOOKUP(A158,'BASE REGISTRO SEPTIEMBRE'!$A$1:$T$889,19,FALSE)</f>
        <v>Se acompaña certificado financiero correspondiente al año 2020, aprobados por el Subdepartamento de Supervisión Financiera Nacional.</v>
      </c>
      <c r="T158" s="188">
        <f>VLOOKUP(A158,'BASE REGISTRO SEPTIEMBRE'!$A$1:$T$889,20,FALSE)</f>
        <v>37970</v>
      </c>
      <c r="U158" s="175">
        <v>4250</v>
      </c>
      <c r="V158" s="186">
        <v>2741677</v>
      </c>
      <c r="W158" s="186">
        <v>24492307</v>
      </c>
      <c r="X158" s="187">
        <v>44469</v>
      </c>
      <c r="Y158" s="80" t="s">
        <v>6489</v>
      </c>
      <c r="Z158" s="80" t="s">
        <v>6490</v>
      </c>
      <c r="AA158" s="175" t="s">
        <v>6561</v>
      </c>
    </row>
    <row r="159" spans="1:27" ht="15.75" customHeight="1" x14ac:dyDescent="0.2">
      <c r="A159" s="185">
        <v>4250</v>
      </c>
      <c r="B159" s="68" t="str">
        <f>VLOOKUP(A159,'BASE REGISTRO SEPTIEMBRE'!$A$1:$T$889,2,FALSE)</f>
        <v xml:space="preserve">Fundación Mi Casa </v>
      </c>
      <c r="C159" s="68" t="str">
        <f>VLOOKUP(A159,'BASE REGISTRO SEPTIEMBRE'!$A$1:$T$889,3,FALSE)</f>
        <v>70015680K</v>
      </c>
      <c r="D159" s="68" t="str">
        <f>VLOOKUP(A159,'BASE REGISTRO SEPTIEMBRE'!$A$1:$T$889,4,FALSE)</f>
        <v>Fundación de derecho privado</v>
      </c>
      <c r="E159" s="68" t="str">
        <f>VLOOKUP(A159,'BASE REGISTRO SEPTIEMBRE'!$A$1:$T$889,5,FALSE)</f>
        <v>Otorgado por Decreto Supremo Nº 1360, de fecha 22 de febrero de 1952, del Ministerio de Justicia.</v>
      </c>
      <c r="F159" s="68" t="str">
        <f>VLOOKUP(A159,'BASE REGISTRO SEPTIEMBRE'!$A$1:$T$889,6,FALSE)</f>
        <v xml:space="preserve">Certificado de Vigencia extendido por el SRCeI, folio Nº 
500395957973, de fecha 29 de junio de 2021.
</v>
      </c>
      <c r="G159" s="68" t="str">
        <f>VLOOKUP(A159,'BASE REGISTRO SEPTIEMBRE'!$A$1:$T$889,7,FALSE)</f>
        <v>Readaptar  y moralizar a niños y jóvenes vagos o desamparados.</v>
      </c>
      <c r="H159" s="68" t="str">
        <f>VLOOKUP(A159,'BASE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59" s="68" t="str">
        <f>VLOOKUP(A159,'BASE REGISTRO SEPTIEMBRE'!$A$1:$T$889,9,FALSE)</f>
        <v>5 años.</v>
      </c>
      <c r="J159" s="68" t="str">
        <f>VLOOKUP(A159,'BASE REGISTRO SEPTIEMBRE'!$A$1:$T$889,10,FALSE)</f>
        <v xml:space="preserve"> 5 años
24 de octubre de 2019 al 24 de octubre del 2024
</v>
      </c>
      <c r="K159" s="68" t="str">
        <f>VLOOKUP(A159,'BASE REGISTRO SEPTIEMBRE'!$A$1:$T$889,11,FALSE)</f>
        <v xml:space="preserve">Gerente General: Delia María Del Gatto Reyes       
Presidente: Fernando Enrique Correa Ríos, 
Representante Legal:  Luis Mario Riquelme Navarro            
Mandataria: Paulina Andrea Herrera Godoy            
</v>
      </c>
      <c r="L159" s="68" t="str">
        <f>VLOOKUP(A159,'BASE REGISTRO SEPTIEMBRE'!$A$1:$T$889,12,FALSE)</f>
        <v xml:space="preserve">Luis Barros Valdes Nº 775, comuna de Providencia, Santiago.
</v>
      </c>
      <c r="M159" s="68" t="str">
        <f>VLOOKUP(A159,'BASE REGISTRO SEPTIEMBRE'!$A$1:$T$889,13,FALSE)</f>
        <v>XIII</v>
      </c>
      <c r="N159" s="68" t="str">
        <f>VLOOKUP(A159,'BASE REGISTRO SEPTIEMBRE'!$A$1:$T$889,14,FALSE)</f>
        <v>Providencia</v>
      </c>
      <c r="O159" s="68" t="str">
        <f>VLOOKUP(A159,'BASE REGISTRO SEPTIEMBRE'!$A$1:$T$889,15,FALSE)</f>
        <v xml:space="preserve">02-7903800
</v>
      </c>
      <c r="P159" s="68" t="str">
        <f>VLOOKUP(A159,'BASE REGISTRO SEPTIEMBRE'!$A$1:$T$889,16,FALSE)</f>
        <v>•	info@fundacionmicasa.cl</v>
      </c>
      <c r="Q159" s="68">
        <f>VLOOKUP(A159,'BASE REGISTRO SEPTIEMBRE'!$A$1:$T$889,17,FALSE)</f>
        <v>0</v>
      </c>
      <c r="R159" s="68">
        <f>VLOOKUP(A159,'BASE REGISTRO SEPTIEMBRE'!$A$1:$T$889,18,FALSE)</f>
        <v>93401</v>
      </c>
      <c r="S159" s="68" t="str">
        <f>VLOOKUP(A159,'BASE REGISTRO SEPTIEMBRE'!$A$1:$T$889,19,FALSE)</f>
        <v>Se acompaña certificado financiero correspondiente al año 2020, aprobados por el Subdepartamento de Supervisión Financiera Nacional.</v>
      </c>
      <c r="T159" s="188">
        <f>VLOOKUP(A159,'BASE REGISTRO SEPTIEMBRE'!$A$1:$T$889,20,FALSE)</f>
        <v>37970</v>
      </c>
      <c r="U159" s="175">
        <v>4250</v>
      </c>
      <c r="V159" s="186">
        <v>3290013</v>
      </c>
      <c r="W159" s="186">
        <v>29244568</v>
      </c>
      <c r="X159" s="187">
        <v>44469</v>
      </c>
      <c r="Y159" s="80" t="s">
        <v>6489</v>
      </c>
      <c r="Z159" s="80" t="s">
        <v>6490</v>
      </c>
      <c r="AA159" s="175" t="s">
        <v>6501</v>
      </c>
    </row>
    <row r="160" spans="1:27" ht="15.75" customHeight="1" x14ac:dyDescent="0.2">
      <c r="A160" s="185">
        <v>4250</v>
      </c>
      <c r="B160" s="68" t="str">
        <f>VLOOKUP(A160,'BASE REGISTRO SEPTIEMBRE'!$A$1:$T$889,2,FALSE)</f>
        <v xml:space="preserve">Fundación Mi Casa </v>
      </c>
      <c r="C160" s="68" t="str">
        <f>VLOOKUP(A160,'BASE REGISTRO SEPTIEMBRE'!$A$1:$T$889,3,FALSE)</f>
        <v>70015680K</v>
      </c>
      <c r="D160" s="68" t="str">
        <f>VLOOKUP(A160,'BASE REGISTRO SEPTIEMBRE'!$A$1:$T$889,4,FALSE)</f>
        <v>Fundación de derecho privado</v>
      </c>
      <c r="E160" s="68" t="str">
        <f>VLOOKUP(A160,'BASE REGISTRO SEPTIEMBRE'!$A$1:$T$889,5,FALSE)</f>
        <v>Otorgado por Decreto Supremo Nº 1360, de fecha 22 de febrero de 1952, del Ministerio de Justicia.</v>
      </c>
      <c r="F160" s="68" t="str">
        <f>VLOOKUP(A160,'BASE REGISTRO SEPTIEMBRE'!$A$1:$T$889,6,FALSE)</f>
        <v xml:space="preserve">Certificado de Vigencia extendido por el SRCeI, folio Nº 
500395957973, de fecha 29 de junio de 2021.
</v>
      </c>
      <c r="G160" s="68" t="str">
        <f>VLOOKUP(A160,'BASE REGISTRO SEPTIEMBRE'!$A$1:$T$889,7,FALSE)</f>
        <v>Readaptar  y moralizar a niños y jóvenes vagos o desamparados.</v>
      </c>
      <c r="H160" s="68" t="str">
        <f>VLOOKUP(A160,'BASE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0" s="68" t="str">
        <f>VLOOKUP(A160,'BASE REGISTRO SEPTIEMBRE'!$A$1:$T$889,9,FALSE)</f>
        <v>5 años.</v>
      </c>
      <c r="J160" s="68" t="str">
        <f>VLOOKUP(A160,'BASE REGISTRO SEPTIEMBRE'!$A$1:$T$889,10,FALSE)</f>
        <v xml:space="preserve"> 5 años
24 de octubre de 2019 al 24 de octubre del 2024
</v>
      </c>
      <c r="K160" s="68" t="str">
        <f>VLOOKUP(A160,'BASE REGISTRO SEPTIEMBRE'!$A$1:$T$889,11,FALSE)</f>
        <v xml:space="preserve">Gerente General: Delia María Del Gatto Reyes       
Presidente: Fernando Enrique Correa Ríos, 
Representante Legal:  Luis Mario Riquelme Navarro            
Mandataria: Paulina Andrea Herrera Godoy            
</v>
      </c>
      <c r="L160" s="68" t="str">
        <f>VLOOKUP(A160,'BASE REGISTRO SEPTIEMBRE'!$A$1:$T$889,12,FALSE)</f>
        <v xml:space="preserve">Luis Barros Valdes Nº 775, comuna de Providencia, Santiago.
</v>
      </c>
      <c r="M160" s="68" t="str">
        <f>VLOOKUP(A160,'BASE REGISTRO SEPTIEMBRE'!$A$1:$T$889,13,FALSE)</f>
        <v>XIII</v>
      </c>
      <c r="N160" s="68" t="str">
        <f>VLOOKUP(A160,'BASE REGISTRO SEPTIEMBRE'!$A$1:$T$889,14,FALSE)</f>
        <v>Providencia</v>
      </c>
      <c r="O160" s="68" t="str">
        <f>VLOOKUP(A160,'BASE REGISTRO SEPTIEMBRE'!$A$1:$T$889,15,FALSE)</f>
        <v xml:space="preserve">02-7903800
</v>
      </c>
      <c r="P160" s="68" t="str">
        <f>VLOOKUP(A160,'BASE REGISTRO SEPTIEMBRE'!$A$1:$T$889,16,FALSE)</f>
        <v>•	info@fundacionmicasa.cl</v>
      </c>
      <c r="Q160" s="68">
        <f>VLOOKUP(A160,'BASE REGISTRO SEPTIEMBRE'!$A$1:$T$889,17,FALSE)</f>
        <v>0</v>
      </c>
      <c r="R160" s="68">
        <f>VLOOKUP(A160,'BASE REGISTRO SEPTIEMBRE'!$A$1:$T$889,18,FALSE)</f>
        <v>93401</v>
      </c>
      <c r="S160" s="68" t="str">
        <f>VLOOKUP(A160,'BASE REGISTRO SEPTIEMBRE'!$A$1:$T$889,19,FALSE)</f>
        <v>Se acompaña certificado financiero correspondiente al año 2020, aprobados por el Subdepartamento de Supervisión Financiera Nacional.</v>
      </c>
      <c r="T160" s="188">
        <f>VLOOKUP(A160,'BASE REGISTRO SEPTIEMBRE'!$A$1:$T$889,20,FALSE)</f>
        <v>37970</v>
      </c>
      <c r="U160" s="175">
        <v>4250</v>
      </c>
      <c r="V160" s="186">
        <v>14590212</v>
      </c>
      <c r="W160" s="186">
        <v>94435548</v>
      </c>
      <c r="X160" s="187">
        <v>44469</v>
      </c>
      <c r="Y160" s="80" t="s">
        <v>6489</v>
      </c>
      <c r="Z160" s="80" t="s">
        <v>6490</v>
      </c>
      <c r="AA160" s="175" t="s">
        <v>6556</v>
      </c>
    </row>
    <row r="161" spans="1:27" ht="15.75" customHeight="1" x14ac:dyDescent="0.2">
      <c r="A161" s="185">
        <v>4250</v>
      </c>
      <c r="B161" s="68" t="str">
        <f>VLOOKUP(A161,'BASE REGISTRO SEPTIEMBRE'!$A$1:$T$889,2,FALSE)</f>
        <v xml:space="preserve">Fundación Mi Casa </v>
      </c>
      <c r="C161" s="68" t="str">
        <f>VLOOKUP(A161,'BASE REGISTRO SEPTIEMBRE'!$A$1:$T$889,3,FALSE)</f>
        <v>70015680K</v>
      </c>
      <c r="D161" s="68" t="str">
        <f>VLOOKUP(A161,'BASE REGISTRO SEPTIEMBRE'!$A$1:$T$889,4,FALSE)</f>
        <v>Fundación de derecho privado</v>
      </c>
      <c r="E161" s="68" t="str">
        <f>VLOOKUP(A161,'BASE REGISTRO SEPTIEMBRE'!$A$1:$T$889,5,FALSE)</f>
        <v>Otorgado por Decreto Supremo Nº 1360, de fecha 22 de febrero de 1952, del Ministerio de Justicia.</v>
      </c>
      <c r="F161" s="68" t="str">
        <f>VLOOKUP(A161,'BASE REGISTRO SEPTIEMBRE'!$A$1:$T$889,6,FALSE)</f>
        <v xml:space="preserve">Certificado de Vigencia extendido por el SRCeI, folio Nº 
500395957973, de fecha 29 de junio de 2021.
</v>
      </c>
      <c r="G161" s="68" t="str">
        <f>VLOOKUP(A161,'BASE REGISTRO SEPTIEMBRE'!$A$1:$T$889,7,FALSE)</f>
        <v>Readaptar  y moralizar a niños y jóvenes vagos o desamparados.</v>
      </c>
      <c r="H161" s="68" t="str">
        <f>VLOOKUP(A161,'BASE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1" s="68" t="str">
        <f>VLOOKUP(A161,'BASE REGISTRO SEPTIEMBRE'!$A$1:$T$889,9,FALSE)</f>
        <v>5 años.</v>
      </c>
      <c r="J161" s="68" t="str">
        <f>VLOOKUP(A161,'BASE REGISTRO SEPTIEMBRE'!$A$1:$T$889,10,FALSE)</f>
        <v xml:space="preserve"> 5 años
24 de octubre de 2019 al 24 de octubre del 2024
</v>
      </c>
      <c r="K161" s="68" t="str">
        <f>VLOOKUP(A161,'BASE REGISTRO SEPTIEMBRE'!$A$1:$T$889,11,FALSE)</f>
        <v xml:space="preserve">Gerente General: Delia María Del Gatto Reyes       
Presidente: Fernando Enrique Correa Ríos, 
Representante Legal:  Luis Mario Riquelme Navarro            
Mandataria: Paulina Andrea Herrera Godoy            
</v>
      </c>
      <c r="L161" s="68" t="str">
        <f>VLOOKUP(A161,'BASE REGISTRO SEPTIEMBRE'!$A$1:$T$889,12,FALSE)</f>
        <v xml:space="preserve">Luis Barros Valdes Nº 775, comuna de Providencia, Santiago.
</v>
      </c>
      <c r="M161" s="68" t="str">
        <f>VLOOKUP(A161,'BASE REGISTRO SEPTIEMBRE'!$A$1:$T$889,13,FALSE)</f>
        <v>XIII</v>
      </c>
      <c r="N161" s="68" t="str">
        <f>VLOOKUP(A161,'BASE REGISTRO SEPTIEMBRE'!$A$1:$T$889,14,FALSE)</f>
        <v>Providencia</v>
      </c>
      <c r="O161" s="68" t="str">
        <f>VLOOKUP(A161,'BASE REGISTRO SEPTIEMBRE'!$A$1:$T$889,15,FALSE)</f>
        <v xml:space="preserve">02-7903800
</v>
      </c>
      <c r="P161" s="68" t="str">
        <f>VLOOKUP(A161,'BASE REGISTRO SEPTIEMBRE'!$A$1:$T$889,16,FALSE)</f>
        <v>•	info@fundacionmicasa.cl</v>
      </c>
      <c r="Q161" s="68">
        <f>VLOOKUP(A161,'BASE REGISTRO SEPTIEMBRE'!$A$1:$T$889,17,FALSE)</f>
        <v>0</v>
      </c>
      <c r="R161" s="68">
        <f>VLOOKUP(A161,'BASE REGISTRO SEPTIEMBRE'!$A$1:$T$889,18,FALSE)</f>
        <v>93401</v>
      </c>
      <c r="S161" s="68" t="str">
        <f>VLOOKUP(A161,'BASE REGISTRO SEPTIEMBRE'!$A$1:$T$889,19,FALSE)</f>
        <v>Se acompaña certificado financiero correspondiente al año 2020, aprobados por el Subdepartamento de Supervisión Financiera Nacional.</v>
      </c>
      <c r="T161" s="188">
        <f>VLOOKUP(A161,'BASE REGISTRO SEPTIEMBRE'!$A$1:$T$889,20,FALSE)</f>
        <v>37970</v>
      </c>
      <c r="U161" s="175">
        <v>4250</v>
      </c>
      <c r="V161" s="186">
        <v>5424394</v>
      </c>
      <c r="W161" s="186">
        <v>75292928</v>
      </c>
      <c r="X161" s="187">
        <v>44469</v>
      </c>
      <c r="Y161" s="80" t="s">
        <v>6489</v>
      </c>
      <c r="Z161" s="80" t="s">
        <v>6490</v>
      </c>
      <c r="AA161" s="175" t="s">
        <v>6580</v>
      </c>
    </row>
    <row r="162" spans="1:27" ht="15.75" customHeight="1" x14ac:dyDescent="0.2">
      <c r="A162" s="185">
        <v>4250</v>
      </c>
      <c r="B162" s="68" t="str">
        <f>VLOOKUP(A162,'BASE REGISTRO SEPTIEMBRE'!$A$1:$T$889,2,FALSE)</f>
        <v xml:space="preserve">Fundación Mi Casa </v>
      </c>
      <c r="C162" s="68" t="str">
        <f>VLOOKUP(A162,'BASE REGISTRO SEPTIEMBRE'!$A$1:$T$889,3,FALSE)</f>
        <v>70015680K</v>
      </c>
      <c r="D162" s="68" t="str">
        <f>VLOOKUP(A162,'BASE REGISTRO SEPTIEMBRE'!$A$1:$T$889,4,FALSE)</f>
        <v>Fundación de derecho privado</v>
      </c>
      <c r="E162" s="68" t="str">
        <f>VLOOKUP(A162,'BASE REGISTRO SEPTIEMBRE'!$A$1:$T$889,5,FALSE)</f>
        <v>Otorgado por Decreto Supremo Nº 1360, de fecha 22 de febrero de 1952, del Ministerio de Justicia.</v>
      </c>
      <c r="F162" s="68" t="str">
        <f>VLOOKUP(A162,'BASE REGISTRO SEPTIEMBRE'!$A$1:$T$889,6,FALSE)</f>
        <v xml:space="preserve">Certificado de Vigencia extendido por el SRCeI, folio Nº 
500395957973, de fecha 29 de junio de 2021.
</v>
      </c>
      <c r="G162" s="68" t="str">
        <f>VLOOKUP(A162,'BASE REGISTRO SEPTIEMBRE'!$A$1:$T$889,7,FALSE)</f>
        <v>Readaptar  y moralizar a niños y jóvenes vagos o desamparados.</v>
      </c>
      <c r="H162" s="68" t="str">
        <f>VLOOKUP(A162,'BASE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2" s="68" t="str">
        <f>VLOOKUP(A162,'BASE REGISTRO SEPTIEMBRE'!$A$1:$T$889,9,FALSE)</f>
        <v>5 años.</v>
      </c>
      <c r="J162" s="68" t="str">
        <f>VLOOKUP(A162,'BASE REGISTRO SEPTIEMBRE'!$A$1:$T$889,10,FALSE)</f>
        <v xml:space="preserve"> 5 años
24 de octubre de 2019 al 24 de octubre del 2024
</v>
      </c>
      <c r="K162" s="68" t="str">
        <f>VLOOKUP(A162,'BASE REGISTRO SEPTIEMBRE'!$A$1:$T$889,11,FALSE)</f>
        <v xml:space="preserve">Gerente General: Delia María Del Gatto Reyes       
Presidente: Fernando Enrique Correa Ríos, 
Representante Legal:  Luis Mario Riquelme Navarro            
Mandataria: Paulina Andrea Herrera Godoy            
</v>
      </c>
      <c r="L162" s="68" t="str">
        <f>VLOOKUP(A162,'BASE REGISTRO SEPTIEMBRE'!$A$1:$T$889,12,FALSE)</f>
        <v xml:space="preserve">Luis Barros Valdes Nº 775, comuna de Providencia, Santiago.
</v>
      </c>
      <c r="M162" s="68" t="str">
        <f>VLOOKUP(A162,'BASE REGISTRO SEPTIEMBRE'!$A$1:$T$889,13,FALSE)</f>
        <v>XIII</v>
      </c>
      <c r="N162" s="68" t="str">
        <f>VLOOKUP(A162,'BASE REGISTRO SEPTIEMBRE'!$A$1:$T$889,14,FALSE)</f>
        <v>Providencia</v>
      </c>
      <c r="O162" s="68" t="str">
        <f>VLOOKUP(A162,'BASE REGISTRO SEPTIEMBRE'!$A$1:$T$889,15,FALSE)</f>
        <v xml:space="preserve">02-7903800
</v>
      </c>
      <c r="P162" s="68" t="str">
        <f>VLOOKUP(A162,'BASE REGISTRO SEPTIEMBRE'!$A$1:$T$889,16,FALSE)</f>
        <v>•	info@fundacionmicasa.cl</v>
      </c>
      <c r="Q162" s="68">
        <f>VLOOKUP(A162,'BASE REGISTRO SEPTIEMBRE'!$A$1:$T$889,17,FALSE)</f>
        <v>0</v>
      </c>
      <c r="R162" s="68">
        <f>VLOOKUP(A162,'BASE REGISTRO SEPTIEMBRE'!$A$1:$T$889,18,FALSE)</f>
        <v>93401</v>
      </c>
      <c r="S162" s="68" t="str">
        <f>VLOOKUP(A162,'BASE REGISTRO SEPTIEMBRE'!$A$1:$T$889,19,FALSE)</f>
        <v>Se acompaña certificado financiero correspondiente al año 2020, aprobados por el Subdepartamento de Supervisión Financiera Nacional.</v>
      </c>
      <c r="T162" s="188">
        <f>VLOOKUP(A162,'BASE REGISTRO SEPTIEMBRE'!$A$1:$T$889,20,FALSE)</f>
        <v>37970</v>
      </c>
      <c r="U162" s="175">
        <v>4250</v>
      </c>
      <c r="V162" s="186">
        <v>3630744</v>
      </c>
      <c r="W162" s="186">
        <v>32918756</v>
      </c>
      <c r="X162" s="187">
        <v>44469</v>
      </c>
      <c r="Y162" s="80" t="s">
        <v>6489</v>
      </c>
      <c r="Z162" s="80" t="s">
        <v>6490</v>
      </c>
      <c r="AA162" s="175" t="s">
        <v>6581</v>
      </c>
    </row>
    <row r="163" spans="1:27" ht="15.75" customHeight="1" x14ac:dyDescent="0.2">
      <c r="A163" s="185">
        <v>4250</v>
      </c>
      <c r="B163" s="68" t="str">
        <f>VLOOKUP(A163,'BASE REGISTRO SEPTIEMBRE'!$A$1:$T$889,2,FALSE)</f>
        <v xml:space="preserve">Fundación Mi Casa </v>
      </c>
      <c r="C163" s="68" t="str">
        <f>VLOOKUP(A163,'BASE REGISTRO SEPTIEMBRE'!$A$1:$T$889,3,FALSE)</f>
        <v>70015680K</v>
      </c>
      <c r="D163" s="68" t="str">
        <f>VLOOKUP(A163,'BASE REGISTRO SEPTIEMBRE'!$A$1:$T$889,4,FALSE)</f>
        <v>Fundación de derecho privado</v>
      </c>
      <c r="E163" s="68" t="str">
        <f>VLOOKUP(A163,'BASE REGISTRO SEPTIEMBRE'!$A$1:$T$889,5,FALSE)</f>
        <v>Otorgado por Decreto Supremo Nº 1360, de fecha 22 de febrero de 1952, del Ministerio de Justicia.</v>
      </c>
      <c r="F163" s="68" t="str">
        <f>VLOOKUP(A163,'BASE REGISTRO SEPTIEMBRE'!$A$1:$T$889,6,FALSE)</f>
        <v xml:space="preserve">Certificado de Vigencia extendido por el SRCeI, folio Nº 
500395957973, de fecha 29 de junio de 2021.
</v>
      </c>
      <c r="G163" s="68" t="str">
        <f>VLOOKUP(A163,'BASE REGISTRO SEPTIEMBRE'!$A$1:$T$889,7,FALSE)</f>
        <v>Readaptar  y moralizar a niños y jóvenes vagos o desamparados.</v>
      </c>
      <c r="H163" s="68" t="str">
        <f>VLOOKUP(A163,'BASE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3" s="68" t="str">
        <f>VLOOKUP(A163,'BASE REGISTRO SEPTIEMBRE'!$A$1:$T$889,9,FALSE)</f>
        <v>5 años.</v>
      </c>
      <c r="J163" s="68" t="str">
        <f>VLOOKUP(A163,'BASE REGISTRO SEPTIEMBRE'!$A$1:$T$889,10,FALSE)</f>
        <v xml:space="preserve"> 5 años
24 de octubre de 2019 al 24 de octubre del 2024
</v>
      </c>
      <c r="K163" s="68" t="str">
        <f>VLOOKUP(A163,'BASE REGISTRO SEPTIEMBRE'!$A$1:$T$889,11,FALSE)</f>
        <v xml:space="preserve">Gerente General: Delia María Del Gatto Reyes       
Presidente: Fernando Enrique Correa Ríos, 
Representante Legal:  Luis Mario Riquelme Navarro            
Mandataria: Paulina Andrea Herrera Godoy            
</v>
      </c>
      <c r="L163" s="68" t="str">
        <f>VLOOKUP(A163,'BASE REGISTRO SEPTIEMBRE'!$A$1:$T$889,12,FALSE)</f>
        <v xml:space="preserve">Luis Barros Valdes Nº 775, comuna de Providencia, Santiago.
</v>
      </c>
      <c r="M163" s="68" t="str">
        <f>VLOOKUP(A163,'BASE REGISTRO SEPTIEMBRE'!$A$1:$T$889,13,FALSE)</f>
        <v>XIII</v>
      </c>
      <c r="N163" s="68" t="str">
        <f>VLOOKUP(A163,'BASE REGISTRO SEPTIEMBRE'!$A$1:$T$889,14,FALSE)</f>
        <v>Providencia</v>
      </c>
      <c r="O163" s="68" t="str">
        <f>VLOOKUP(A163,'BASE REGISTRO SEPTIEMBRE'!$A$1:$T$889,15,FALSE)</f>
        <v xml:space="preserve">02-7903800
</v>
      </c>
      <c r="P163" s="68" t="str">
        <f>VLOOKUP(A163,'BASE REGISTRO SEPTIEMBRE'!$A$1:$T$889,16,FALSE)</f>
        <v>•	info@fundacionmicasa.cl</v>
      </c>
      <c r="Q163" s="68">
        <f>VLOOKUP(A163,'BASE REGISTRO SEPTIEMBRE'!$A$1:$T$889,17,FALSE)</f>
        <v>0</v>
      </c>
      <c r="R163" s="68">
        <f>VLOOKUP(A163,'BASE REGISTRO SEPTIEMBRE'!$A$1:$T$889,18,FALSE)</f>
        <v>93401</v>
      </c>
      <c r="S163" s="68" t="str">
        <f>VLOOKUP(A163,'BASE REGISTRO SEPTIEMBRE'!$A$1:$T$889,19,FALSE)</f>
        <v>Se acompaña certificado financiero correspondiente al año 2020, aprobados por el Subdepartamento de Supervisión Financiera Nacional.</v>
      </c>
      <c r="T163" s="188">
        <f>VLOOKUP(A163,'BASE REGISTRO SEPTIEMBRE'!$A$1:$T$889,20,FALSE)</f>
        <v>37970</v>
      </c>
      <c r="U163" s="175">
        <v>4250</v>
      </c>
      <c r="V163" s="186">
        <v>12412800</v>
      </c>
      <c r="W163" s="186">
        <v>83476080</v>
      </c>
      <c r="X163" s="187">
        <v>44469</v>
      </c>
      <c r="Y163" s="80" t="s">
        <v>6489</v>
      </c>
      <c r="Z163" s="80" t="s">
        <v>6490</v>
      </c>
      <c r="AA163" s="175" t="s">
        <v>6576</v>
      </c>
    </row>
    <row r="164" spans="1:27" ht="15.75" customHeight="1" x14ac:dyDescent="0.2">
      <c r="A164" s="185">
        <v>4250</v>
      </c>
      <c r="B164" s="68" t="str">
        <f>VLOOKUP(A164,'BASE REGISTRO SEPTIEMBRE'!$A$1:$T$889,2,FALSE)</f>
        <v xml:space="preserve">Fundación Mi Casa </v>
      </c>
      <c r="C164" s="68" t="str">
        <f>VLOOKUP(A164,'BASE REGISTRO SEPTIEMBRE'!$A$1:$T$889,3,FALSE)</f>
        <v>70015680K</v>
      </c>
      <c r="D164" s="68" t="str">
        <f>VLOOKUP(A164,'BASE REGISTRO SEPTIEMBRE'!$A$1:$T$889,4,FALSE)</f>
        <v>Fundación de derecho privado</v>
      </c>
      <c r="E164" s="68" t="str">
        <f>VLOOKUP(A164,'BASE REGISTRO SEPTIEMBRE'!$A$1:$T$889,5,FALSE)</f>
        <v>Otorgado por Decreto Supremo Nº 1360, de fecha 22 de febrero de 1952, del Ministerio de Justicia.</v>
      </c>
      <c r="F164" s="68" t="str">
        <f>VLOOKUP(A164,'BASE REGISTRO SEPTIEMBRE'!$A$1:$T$889,6,FALSE)</f>
        <v xml:space="preserve">Certificado de Vigencia extendido por el SRCeI, folio Nº 
500395957973, de fecha 29 de junio de 2021.
</v>
      </c>
      <c r="G164" s="68" t="str">
        <f>VLOOKUP(A164,'BASE REGISTRO SEPTIEMBRE'!$A$1:$T$889,7,FALSE)</f>
        <v>Readaptar  y moralizar a niños y jóvenes vagos o desamparados.</v>
      </c>
      <c r="H164" s="68" t="str">
        <f>VLOOKUP(A164,'BASE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4" s="68" t="str">
        <f>VLOOKUP(A164,'BASE REGISTRO SEPTIEMBRE'!$A$1:$T$889,9,FALSE)</f>
        <v>5 años.</v>
      </c>
      <c r="J164" s="68" t="str">
        <f>VLOOKUP(A164,'BASE REGISTRO SEPTIEMBRE'!$A$1:$T$889,10,FALSE)</f>
        <v xml:space="preserve"> 5 años
24 de octubre de 2019 al 24 de octubre del 2024
</v>
      </c>
      <c r="K164" s="68" t="str">
        <f>VLOOKUP(A164,'BASE REGISTRO SEPTIEMBRE'!$A$1:$T$889,11,FALSE)</f>
        <v xml:space="preserve">Gerente General: Delia María Del Gatto Reyes       
Presidente: Fernando Enrique Correa Ríos, 
Representante Legal:  Luis Mario Riquelme Navarro            
Mandataria: Paulina Andrea Herrera Godoy            
</v>
      </c>
      <c r="L164" s="68" t="str">
        <f>VLOOKUP(A164,'BASE REGISTRO SEPTIEMBRE'!$A$1:$T$889,12,FALSE)</f>
        <v xml:space="preserve">Luis Barros Valdes Nº 775, comuna de Providencia, Santiago.
</v>
      </c>
      <c r="M164" s="68" t="str">
        <f>VLOOKUP(A164,'BASE REGISTRO SEPTIEMBRE'!$A$1:$T$889,13,FALSE)</f>
        <v>XIII</v>
      </c>
      <c r="N164" s="68" t="str">
        <f>VLOOKUP(A164,'BASE REGISTRO SEPTIEMBRE'!$A$1:$T$889,14,FALSE)</f>
        <v>Providencia</v>
      </c>
      <c r="O164" s="68" t="str">
        <f>VLOOKUP(A164,'BASE REGISTRO SEPTIEMBRE'!$A$1:$T$889,15,FALSE)</f>
        <v xml:space="preserve">02-7903800
</v>
      </c>
      <c r="P164" s="68" t="str">
        <f>VLOOKUP(A164,'BASE REGISTRO SEPTIEMBRE'!$A$1:$T$889,16,FALSE)</f>
        <v>•	info@fundacionmicasa.cl</v>
      </c>
      <c r="Q164" s="68">
        <f>VLOOKUP(A164,'BASE REGISTRO SEPTIEMBRE'!$A$1:$T$889,17,FALSE)</f>
        <v>0</v>
      </c>
      <c r="R164" s="68">
        <f>VLOOKUP(A164,'BASE REGISTRO SEPTIEMBRE'!$A$1:$T$889,18,FALSE)</f>
        <v>93401</v>
      </c>
      <c r="S164" s="68" t="str">
        <f>VLOOKUP(A164,'BASE REGISTRO SEPTIEMBRE'!$A$1:$T$889,19,FALSE)</f>
        <v>Se acompaña certificado financiero correspondiente al año 2020, aprobados por el Subdepartamento de Supervisión Financiera Nacional.</v>
      </c>
      <c r="T164" s="188">
        <f>VLOOKUP(A164,'BASE REGISTRO SEPTIEMBRE'!$A$1:$T$889,20,FALSE)</f>
        <v>37970</v>
      </c>
      <c r="U164" s="175">
        <v>4250</v>
      </c>
      <c r="V164" s="186">
        <v>6898414</v>
      </c>
      <c r="W164" s="186">
        <v>61746101</v>
      </c>
      <c r="X164" s="187">
        <v>44469</v>
      </c>
      <c r="Y164" s="80" t="s">
        <v>6489</v>
      </c>
      <c r="Z164" s="80" t="s">
        <v>6490</v>
      </c>
      <c r="AA164" s="175" t="s">
        <v>6582</v>
      </c>
    </row>
    <row r="165" spans="1:27" ht="15.75" customHeight="1" x14ac:dyDescent="0.2">
      <c r="A165" s="185">
        <v>4250</v>
      </c>
      <c r="B165" s="68" t="str">
        <f>VLOOKUP(A165,'BASE REGISTRO SEPTIEMBRE'!$A$1:$T$889,2,FALSE)</f>
        <v xml:space="preserve">Fundación Mi Casa </v>
      </c>
      <c r="C165" s="68" t="str">
        <f>VLOOKUP(A165,'BASE REGISTRO SEPTIEMBRE'!$A$1:$T$889,3,FALSE)</f>
        <v>70015680K</v>
      </c>
      <c r="D165" s="68" t="str">
        <f>VLOOKUP(A165,'BASE REGISTRO SEPTIEMBRE'!$A$1:$T$889,4,FALSE)</f>
        <v>Fundación de derecho privado</v>
      </c>
      <c r="E165" s="68" t="str">
        <f>VLOOKUP(A165,'BASE REGISTRO SEPTIEMBRE'!$A$1:$T$889,5,FALSE)</f>
        <v>Otorgado por Decreto Supremo Nº 1360, de fecha 22 de febrero de 1952, del Ministerio de Justicia.</v>
      </c>
      <c r="F165" s="68" t="str">
        <f>VLOOKUP(A165,'BASE REGISTRO SEPTIEMBRE'!$A$1:$T$889,6,FALSE)</f>
        <v xml:space="preserve">Certificado de Vigencia extendido por el SRCeI, folio Nº 
500395957973, de fecha 29 de junio de 2021.
</v>
      </c>
      <c r="G165" s="68" t="str">
        <f>VLOOKUP(A165,'BASE REGISTRO SEPTIEMBRE'!$A$1:$T$889,7,FALSE)</f>
        <v>Readaptar  y moralizar a niños y jóvenes vagos o desamparados.</v>
      </c>
      <c r="H165" s="68" t="str">
        <f>VLOOKUP(A165,'BASE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5" s="68" t="str">
        <f>VLOOKUP(A165,'BASE REGISTRO SEPTIEMBRE'!$A$1:$T$889,9,FALSE)</f>
        <v>5 años.</v>
      </c>
      <c r="J165" s="68" t="str">
        <f>VLOOKUP(A165,'BASE REGISTRO SEPTIEMBRE'!$A$1:$T$889,10,FALSE)</f>
        <v xml:space="preserve"> 5 años
24 de octubre de 2019 al 24 de octubre del 2024
</v>
      </c>
      <c r="K165" s="68" t="str">
        <f>VLOOKUP(A165,'BASE REGISTRO SEPTIEMBRE'!$A$1:$T$889,11,FALSE)</f>
        <v xml:space="preserve">Gerente General: Delia María Del Gatto Reyes       
Presidente: Fernando Enrique Correa Ríos, 
Representante Legal:  Luis Mario Riquelme Navarro            
Mandataria: Paulina Andrea Herrera Godoy            
</v>
      </c>
      <c r="L165" s="68" t="str">
        <f>VLOOKUP(A165,'BASE REGISTRO SEPTIEMBRE'!$A$1:$T$889,12,FALSE)</f>
        <v xml:space="preserve">Luis Barros Valdes Nº 775, comuna de Providencia, Santiago.
</v>
      </c>
      <c r="M165" s="68" t="str">
        <f>VLOOKUP(A165,'BASE REGISTRO SEPTIEMBRE'!$A$1:$T$889,13,FALSE)</f>
        <v>XIII</v>
      </c>
      <c r="N165" s="68" t="str">
        <f>VLOOKUP(A165,'BASE REGISTRO SEPTIEMBRE'!$A$1:$T$889,14,FALSE)</f>
        <v>Providencia</v>
      </c>
      <c r="O165" s="68" t="str">
        <f>VLOOKUP(A165,'BASE REGISTRO SEPTIEMBRE'!$A$1:$T$889,15,FALSE)</f>
        <v xml:space="preserve">02-7903800
</v>
      </c>
      <c r="P165" s="68" t="str">
        <f>VLOOKUP(A165,'BASE REGISTRO SEPTIEMBRE'!$A$1:$T$889,16,FALSE)</f>
        <v>•	info@fundacionmicasa.cl</v>
      </c>
      <c r="Q165" s="68">
        <f>VLOOKUP(A165,'BASE REGISTRO SEPTIEMBRE'!$A$1:$T$889,17,FALSE)</f>
        <v>0</v>
      </c>
      <c r="R165" s="68">
        <f>VLOOKUP(A165,'BASE REGISTRO SEPTIEMBRE'!$A$1:$T$889,18,FALSE)</f>
        <v>93401</v>
      </c>
      <c r="S165" s="68" t="str">
        <f>VLOOKUP(A165,'BASE REGISTRO SEPTIEMBRE'!$A$1:$T$889,19,FALSE)</f>
        <v>Se acompaña certificado financiero correspondiente al año 2020, aprobados por el Subdepartamento de Supervisión Financiera Nacional.</v>
      </c>
      <c r="T165" s="188">
        <f>VLOOKUP(A165,'BASE REGISTRO SEPTIEMBRE'!$A$1:$T$889,20,FALSE)</f>
        <v>37970</v>
      </c>
      <c r="U165" s="175">
        <v>4250</v>
      </c>
      <c r="V165" s="186">
        <v>25577195</v>
      </c>
      <c r="W165" s="186">
        <v>25577195</v>
      </c>
      <c r="X165" s="187">
        <v>44469</v>
      </c>
      <c r="Y165" s="80" t="s">
        <v>6489</v>
      </c>
      <c r="Z165" s="80" t="s">
        <v>6490</v>
      </c>
      <c r="AA165" s="175" t="s">
        <v>6524</v>
      </c>
    </row>
    <row r="166" spans="1:27" ht="15.75" customHeight="1" x14ac:dyDescent="0.2">
      <c r="A166" s="185">
        <v>4250</v>
      </c>
      <c r="B166" s="68" t="str">
        <f>VLOOKUP(A166,'BASE REGISTRO SEPTIEMBRE'!$A$1:$T$889,2,FALSE)</f>
        <v xml:space="preserve">Fundación Mi Casa </v>
      </c>
      <c r="C166" s="68" t="str">
        <f>VLOOKUP(A166,'BASE REGISTRO SEPTIEMBRE'!$A$1:$T$889,3,FALSE)</f>
        <v>70015680K</v>
      </c>
      <c r="D166" s="68" t="str">
        <f>VLOOKUP(A166,'BASE REGISTRO SEPTIEMBRE'!$A$1:$T$889,4,FALSE)</f>
        <v>Fundación de derecho privado</v>
      </c>
      <c r="E166" s="68" t="str">
        <f>VLOOKUP(A166,'BASE REGISTRO SEPTIEMBRE'!$A$1:$T$889,5,FALSE)</f>
        <v>Otorgado por Decreto Supremo Nº 1360, de fecha 22 de febrero de 1952, del Ministerio de Justicia.</v>
      </c>
      <c r="F166" s="68" t="str">
        <f>VLOOKUP(A166,'BASE REGISTRO SEPTIEMBRE'!$A$1:$T$889,6,FALSE)</f>
        <v xml:space="preserve">Certificado de Vigencia extendido por el SRCeI, folio Nº 
500395957973, de fecha 29 de junio de 2021.
</v>
      </c>
      <c r="G166" s="68" t="str">
        <f>VLOOKUP(A166,'BASE REGISTRO SEPTIEMBRE'!$A$1:$T$889,7,FALSE)</f>
        <v>Readaptar  y moralizar a niños y jóvenes vagos o desamparados.</v>
      </c>
      <c r="H166" s="68" t="str">
        <f>VLOOKUP(A166,'BASE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6" s="68" t="str">
        <f>VLOOKUP(A166,'BASE REGISTRO SEPTIEMBRE'!$A$1:$T$889,9,FALSE)</f>
        <v>5 años.</v>
      </c>
      <c r="J166" s="68" t="str">
        <f>VLOOKUP(A166,'BASE REGISTRO SEPTIEMBRE'!$A$1:$T$889,10,FALSE)</f>
        <v xml:space="preserve"> 5 años
24 de octubre de 2019 al 24 de octubre del 2024
</v>
      </c>
      <c r="K166" s="68" t="str">
        <f>VLOOKUP(A166,'BASE REGISTRO SEPTIEMBRE'!$A$1:$T$889,11,FALSE)</f>
        <v xml:space="preserve">Gerente General: Delia María Del Gatto Reyes       
Presidente: Fernando Enrique Correa Ríos, 
Representante Legal:  Luis Mario Riquelme Navarro            
Mandataria: Paulina Andrea Herrera Godoy            
</v>
      </c>
      <c r="L166" s="68" t="str">
        <f>VLOOKUP(A166,'BASE REGISTRO SEPTIEMBRE'!$A$1:$T$889,12,FALSE)</f>
        <v xml:space="preserve">Luis Barros Valdes Nº 775, comuna de Providencia, Santiago.
</v>
      </c>
      <c r="M166" s="68" t="str">
        <f>VLOOKUP(A166,'BASE REGISTRO SEPTIEMBRE'!$A$1:$T$889,13,FALSE)</f>
        <v>XIII</v>
      </c>
      <c r="N166" s="68" t="str">
        <f>VLOOKUP(A166,'BASE REGISTRO SEPTIEMBRE'!$A$1:$T$889,14,FALSE)</f>
        <v>Providencia</v>
      </c>
      <c r="O166" s="68" t="str">
        <f>VLOOKUP(A166,'BASE REGISTRO SEPTIEMBRE'!$A$1:$T$889,15,FALSE)</f>
        <v xml:space="preserve">02-7903800
</v>
      </c>
      <c r="P166" s="68" t="str">
        <f>VLOOKUP(A166,'BASE REGISTRO SEPTIEMBRE'!$A$1:$T$889,16,FALSE)</f>
        <v>•	info@fundacionmicasa.cl</v>
      </c>
      <c r="Q166" s="68">
        <f>VLOOKUP(A166,'BASE REGISTRO SEPTIEMBRE'!$A$1:$T$889,17,FALSE)</f>
        <v>0</v>
      </c>
      <c r="R166" s="68">
        <f>VLOOKUP(A166,'BASE REGISTRO SEPTIEMBRE'!$A$1:$T$889,18,FALSE)</f>
        <v>93401</v>
      </c>
      <c r="S166" s="68" t="str">
        <f>VLOOKUP(A166,'BASE REGISTRO SEPTIEMBRE'!$A$1:$T$889,19,FALSE)</f>
        <v>Se acompaña certificado financiero correspondiente al año 2020, aprobados por el Subdepartamento de Supervisión Financiera Nacional.</v>
      </c>
      <c r="T166" s="188">
        <f>VLOOKUP(A166,'BASE REGISTRO SEPTIEMBRE'!$A$1:$T$889,20,FALSE)</f>
        <v>37970</v>
      </c>
      <c r="U166" s="175">
        <v>4250</v>
      </c>
      <c r="V166" s="186">
        <v>52428564</v>
      </c>
      <c r="W166" s="186">
        <v>241299660</v>
      </c>
      <c r="X166" s="187">
        <v>44469</v>
      </c>
      <c r="Y166" s="80" t="s">
        <v>6489</v>
      </c>
      <c r="Z166" s="80" t="s">
        <v>6490</v>
      </c>
      <c r="AA166" s="175" t="s">
        <v>6551</v>
      </c>
    </row>
    <row r="167" spans="1:27" ht="15.75" customHeight="1" x14ac:dyDescent="0.2">
      <c r="A167" s="185">
        <v>4250</v>
      </c>
      <c r="B167" s="68" t="str">
        <f>VLOOKUP(A167,'BASE REGISTRO SEPTIEMBRE'!$A$1:$T$889,2,FALSE)</f>
        <v xml:space="preserve">Fundación Mi Casa </v>
      </c>
      <c r="C167" s="68" t="str">
        <f>VLOOKUP(A167,'BASE REGISTRO SEPTIEMBRE'!$A$1:$T$889,3,FALSE)</f>
        <v>70015680K</v>
      </c>
      <c r="D167" s="68" t="str">
        <f>VLOOKUP(A167,'BASE REGISTRO SEPTIEMBRE'!$A$1:$T$889,4,FALSE)</f>
        <v>Fundación de derecho privado</v>
      </c>
      <c r="E167" s="68" t="str">
        <f>VLOOKUP(A167,'BASE REGISTRO SEPTIEMBRE'!$A$1:$T$889,5,FALSE)</f>
        <v>Otorgado por Decreto Supremo Nº 1360, de fecha 22 de febrero de 1952, del Ministerio de Justicia.</v>
      </c>
      <c r="F167" s="68" t="str">
        <f>VLOOKUP(A167,'BASE REGISTRO SEPTIEMBRE'!$A$1:$T$889,6,FALSE)</f>
        <v xml:space="preserve">Certificado de Vigencia extendido por el SRCeI, folio Nº 
500395957973, de fecha 29 de junio de 2021.
</v>
      </c>
      <c r="G167" s="68" t="str">
        <f>VLOOKUP(A167,'BASE REGISTRO SEPTIEMBRE'!$A$1:$T$889,7,FALSE)</f>
        <v>Readaptar  y moralizar a niños y jóvenes vagos o desamparados.</v>
      </c>
      <c r="H167" s="68" t="str">
        <f>VLOOKUP(A167,'BASE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7" s="68" t="str">
        <f>VLOOKUP(A167,'BASE REGISTRO SEPTIEMBRE'!$A$1:$T$889,9,FALSE)</f>
        <v>5 años.</v>
      </c>
      <c r="J167" s="68" t="str">
        <f>VLOOKUP(A167,'BASE REGISTRO SEPTIEMBRE'!$A$1:$T$889,10,FALSE)</f>
        <v xml:space="preserve"> 5 años
24 de octubre de 2019 al 24 de octubre del 2024
</v>
      </c>
      <c r="K167" s="68" t="str">
        <f>VLOOKUP(A167,'BASE REGISTRO SEPTIEMBRE'!$A$1:$T$889,11,FALSE)</f>
        <v xml:space="preserve">Gerente General: Delia María Del Gatto Reyes       
Presidente: Fernando Enrique Correa Ríos, 
Representante Legal:  Luis Mario Riquelme Navarro            
Mandataria: Paulina Andrea Herrera Godoy            
</v>
      </c>
      <c r="L167" s="68" t="str">
        <f>VLOOKUP(A167,'BASE REGISTRO SEPTIEMBRE'!$A$1:$T$889,12,FALSE)</f>
        <v xml:space="preserve">Luis Barros Valdes Nº 775, comuna de Providencia, Santiago.
</v>
      </c>
      <c r="M167" s="68" t="str">
        <f>VLOOKUP(A167,'BASE REGISTRO SEPTIEMBRE'!$A$1:$T$889,13,FALSE)</f>
        <v>XIII</v>
      </c>
      <c r="N167" s="68" t="str">
        <f>VLOOKUP(A167,'BASE REGISTRO SEPTIEMBRE'!$A$1:$T$889,14,FALSE)</f>
        <v>Providencia</v>
      </c>
      <c r="O167" s="68" t="str">
        <f>VLOOKUP(A167,'BASE REGISTRO SEPTIEMBRE'!$A$1:$T$889,15,FALSE)</f>
        <v xml:space="preserve">02-7903800
</v>
      </c>
      <c r="P167" s="68" t="str">
        <f>VLOOKUP(A167,'BASE REGISTRO SEPTIEMBRE'!$A$1:$T$889,16,FALSE)</f>
        <v>•	info@fundacionmicasa.cl</v>
      </c>
      <c r="Q167" s="68">
        <f>VLOOKUP(A167,'BASE REGISTRO SEPTIEMBRE'!$A$1:$T$889,17,FALSE)</f>
        <v>0</v>
      </c>
      <c r="R167" s="68">
        <f>VLOOKUP(A167,'BASE REGISTRO SEPTIEMBRE'!$A$1:$T$889,18,FALSE)</f>
        <v>93401</v>
      </c>
      <c r="S167" s="68" t="str">
        <f>VLOOKUP(A167,'BASE REGISTRO SEPTIEMBRE'!$A$1:$T$889,19,FALSE)</f>
        <v>Se acompaña certificado financiero correspondiente al año 2020, aprobados por el Subdepartamento de Supervisión Financiera Nacional.</v>
      </c>
      <c r="T167" s="188">
        <f>VLOOKUP(A167,'BASE REGISTRO SEPTIEMBRE'!$A$1:$T$889,20,FALSE)</f>
        <v>37970</v>
      </c>
      <c r="U167" s="175">
        <v>4250</v>
      </c>
      <c r="V167" s="186">
        <v>8016600</v>
      </c>
      <c r="W167" s="186">
        <v>72149400</v>
      </c>
      <c r="X167" s="187">
        <v>44469</v>
      </c>
      <c r="Y167" s="80" t="s">
        <v>6489</v>
      </c>
      <c r="Z167" s="80" t="s">
        <v>6490</v>
      </c>
      <c r="AA167" s="175" t="s">
        <v>6583</v>
      </c>
    </row>
    <row r="168" spans="1:27" ht="15.75" customHeight="1" x14ac:dyDescent="0.2">
      <c r="A168" s="185">
        <v>4250</v>
      </c>
      <c r="B168" s="68" t="str">
        <f>VLOOKUP(A168,'BASE REGISTRO SEPTIEMBRE'!$A$1:$T$889,2,FALSE)</f>
        <v xml:space="preserve">Fundación Mi Casa </v>
      </c>
      <c r="C168" s="68" t="str">
        <f>VLOOKUP(A168,'BASE REGISTRO SEPTIEMBRE'!$A$1:$T$889,3,FALSE)</f>
        <v>70015680K</v>
      </c>
      <c r="D168" s="68" t="str">
        <f>VLOOKUP(A168,'BASE REGISTRO SEPTIEMBRE'!$A$1:$T$889,4,FALSE)</f>
        <v>Fundación de derecho privado</v>
      </c>
      <c r="E168" s="68" t="str">
        <f>VLOOKUP(A168,'BASE REGISTRO SEPTIEMBRE'!$A$1:$T$889,5,FALSE)</f>
        <v>Otorgado por Decreto Supremo Nº 1360, de fecha 22 de febrero de 1952, del Ministerio de Justicia.</v>
      </c>
      <c r="F168" s="68" t="str">
        <f>VLOOKUP(A168,'BASE REGISTRO SEPTIEMBRE'!$A$1:$T$889,6,FALSE)</f>
        <v xml:space="preserve">Certificado de Vigencia extendido por el SRCeI, folio Nº 
500395957973, de fecha 29 de junio de 2021.
</v>
      </c>
      <c r="G168" s="68" t="str">
        <f>VLOOKUP(A168,'BASE REGISTRO SEPTIEMBRE'!$A$1:$T$889,7,FALSE)</f>
        <v>Readaptar  y moralizar a niños y jóvenes vagos o desamparados.</v>
      </c>
      <c r="H168" s="68" t="str">
        <f>VLOOKUP(A168,'BASE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8" s="68" t="str">
        <f>VLOOKUP(A168,'BASE REGISTRO SEPTIEMBRE'!$A$1:$T$889,9,FALSE)</f>
        <v>5 años.</v>
      </c>
      <c r="J168" s="68" t="str">
        <f>VLOOKUP(A168,'BASE REGISTRO SEPTIEMBRE'!$A$1:$T$889,10,FALSE)</f>
        <v xml:space="preserve"> 5 años
24 de octubre de 2019 al 24 de octubre del 2024
</v>
      </c>
      <c r="K168" s="68" t="str">
        <f>VLOOKUP(A168,'BASE REGISTRO SEPTIEMBRE'!$A$1:$T$889,11,FALSE)</f>
        <v xml:space="preserve">Gerente General: Delia María Del Gatto Reyes       
Presidente: Fernando Enrique Correa Ríos, 
Representante Legal:  Luis Mario Riquelme Navarro            
Mandataria: Paulina Andrea Herrera Godoy            
</v>
      </c>
      <c r="L168" s="68" t="str">
        <f>VLOOKUP(A168,'BASE REGISTRO SEPTIEMBRE'!$A$1:$T$889,12,FALSE)</f>
        <v xml:space="preserve">Luis Barros Valdes Nº 775, comuna de Providencia, Santiago.
</v>
      </c>
      <c r="M168" s="68" t="str">
        <f>VLOOKUP(A168,'BASE REGISTRO SEPTIEMBRE'!$A$1:$T$889,13,FALSE)</f>
        <v>XIII</v>
      </c>
      <c r="N168" s="68" t="str">
        <f>VLOOKUP(A168,'BASE REGISTRO SEPTIEMBRE'!$A$1:$T$889,14,FALSE)</f>
        <v>Providencia</v>
      </c>
      <c r="O168" s="68" t="str">
        <f>VLOOKUP(A168,'BASE REGISTRO SEPTIEMBRE'!$A$1:$T$889,15,FALSE)</f>
        <v xml:space="preserve">02-7903800
</v>
      </c>
      <c r="P168" s="68" t="str">
        <f>VLOOKUP(A168,'BASE REGISTRO SEPTIEMBRE'!$A$1:$T$889,16,FALSE)</f>
        <v>•	info@fundacionmicasa.cl</v>
      </c>
      <c r="Q168" s="68">
        <f>VLOOKUP(A168,'BASE REGISTRO SEPTIEMBRE'!$A$1:$T$889,17,FALSE)</f>
        <v>0</v>
      </c>
      <c r="R168" s="68">
        <f>VLOOKUP(A168,'BASE REGISTRO SEPTIEMBRE'!$A$1:$T$889,18,FALSE)</f>
        <v>93401</v>
      </c>
      <c r="S168" s="68" t="str">
        <f>VLOOKUP(A168,'BASE REGISTRO SEPTIEMBRE'!$A$1:$T$889,19,FALSE)</f>
        <v>Se acompaña certificado financiero correspondiente al año 2020, aprobados por el Subdepartamento de Supervisión Financiera Nacional.</v>
      </c>
      <c r="T168" s="188">
        <f>VLOOKUP(A168,'BASE REGISTRO SEPTIEMBRE'!$A$1:$T$889,20,FALSE)</f>
        <v>37970</v>
      </c>
      <c r="U168" s="175">
        <v>4250</v>
      </c>
      <c r="V168" s="186">
        <v>40083000</v>
      </c>
      <c r="W168" s="186">
        <v>207469608</v>
      </c>
      <c r="X168" s="187">
        <v>44469</v>
      </c>
      <c r="Y168" s="80" t="s">
        <v>6489</v>
      </c>
      <c r="Z168" s="80" t="s">
        <v>6490</v>
      </c>
      <c r="AA168" s="175" t="s">
        <v>6548</v>
      </c>
    </row>
    <row r="169" spans="1:27" ht="15.75" customHeight="1" x14ac:dyDescent="0.2">
      <c r="A169" s="185">
        <v>4250</v>
      </c>
      <c r="B169" s="68" t="str">
        <f>VLOOKUP(A169,'BASE REGISTRO SEPTIEMBRE'!$A$1:$T$889,2,FALSE)</f>
        <v xml:space="preserve">Fundación Mi Casa </v>
      </c>
      <c r="C169" s="68" t="str">
        <f>VLOOKUP(A169,'BASE REGISTRO SEPTIEMBRE'!$A$1:$T$889,3,FALSE)</f>
        <v>70015680K</v>
      </c>
      <c r="D169" s="68" t="str">
        <f>VLOOKUP(A169,'BASE REGISTRO SEPTIEMBRE'!$A$1:$T$889,4,FALSE)</f>
        <v>Fundación de derecho privado</v>
      </c>
      <c r="E169" s="68" t="str">
        <f>VLOOKUP(A169,'BASE REGISTRO SEPTIEMBRE'!$A$1:$T$889,5,FALSE)</f>
        <v>Otorgado por Decreto Supremo Nº 1360, de fecha 22 de febrero de 1952, del Ministerio de Justicia.</v>
      </c>
      <c r="F169" s="68" t="str">
        <f>VLOOKUP(A169,'BASE REGISTRO SEPTIEMBRE'!$A$1:$T$889,6,FALSE)</f>
        <v xml:space="preserve">Certificado de Vigencia extendido por el SRCeI, folio Nº 
500395957973, de fecha 29 de junio de 2021.
</v>
      </c>
      <c r="G169" s="68" t="str">
        <f>VLOOKUP(A169,'BASE REGISTRO SEPTIEMBRE'!$A$1:$T$889,7,FALSE)</f>
        <v>Readaptar  y moralizar a niños y jóvenes vagos o desamparados.</v>
      </c>
      <c r="H169" s="68" t="str">
        <f>VLOOKUP(A169,'BASE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69" s="68" t="str">
        <f>VLOOKUP(A169,'BASE REGISTRO SEPTIEMBRE'!$A$1:$T$889,9,FALSE)</f>
        <v>5 años.</v>
      </c>
      <c r="J169" s="68" t="str">
        <f>VLOOKUP(A169,'BASE REGISTRO SEPTIEMBRE'!$A$1:$T$889,10,FALSE)</f>
        <v xml:space="preserve"> 5 años
24 de octubre de 2019 al 24 de octubre del 2024
</v>
      </c>
      <c r="K169" s="68" t="str">
        <f>VLOOKUP(A169,'BASE REGISTRO SEPTIEMBRE'!$A$1:$T$889,11,FALSE)</f>
        <v xml:space="preserve">Gerente General: Delia María Del Gatto Reyes       
Presidente: Fernando Enrique Correa Ríos, 
Representante Legal:  Luis Mario Riquelme Navarro            
Mandataria: Paulina Andrea Herrera Godoy            
</v>
      </c>
      <c r="L169" s="68" t="str">
        <f>VLOOKUP(A169,'BASE REGISTRO SEPTIEMBRE'!$A$1:$T$889,12,FALSE)</f>
        <v xml:space="preserve">Luis Barros Valdes Nº 775, comuna de Providencia, Santiago.
</v>
      </c>
      <c r="M169" s="68" t="str">
        <f>VLOOKUP(A169,'BASE REGISTRO SEPTIEMBRE'!$A$1:$T$889,13,FALSE)</f>
        <v>XIII</v>
      </c>
      <c r="N169" s="68" t="str">
        <f>VLOOKUP(A169,'BASE REGISTRO SEPTIEMBRE'!$A$1:$T$889,14,FALSE)</f>
        <v>Providencia</v>
      </c>
      <c r="O169" s="68" t="str">
        <f>VLOOKUP(A169,'BASE REGISTRO SEPTIEMBRE'!$A$1:$T$889,15,FALSE)</f>
        <v xml:space="preserve">02-7903800
</v>
      </c>
      <c r="P169" s="68" t="str">
        <f>VLOOKUP(A169,'BASE REGISTRO SEPTIEMBRE'!$A$1:$T$889,16,FALSE)</f>
        <v>•	info@fundacionmicasa.cl</v>
      </c>
      <c r="Q169" s="68">
        <f>VLOOKUP(A169,'BASE REGISTRO SEPTIEMBRE'!$A$1:$T$889,17,FALSE)</f>
        <v>0</v>
      </c>
      <c r="R169" s="68">
        <f>VLOOKUP(A169,'BASE REGISTRO SEPTIEMBRE'!$A$1:$T$889,18,FALSE)</f>
        <v>93401</v>
      </c>
      <c r="S169" s="68" t="str">
        <f>VLOOKUP(A169,'BASE REGISTRO SEPTIEMBRE'!$A$1:$T$889,19,FALSE)</f>
        <v>Se acompaña certificado financiero correspondiente al año 2020, aprobados por el Subdepartamento de Supervisión Financiera Nacional.</v>
      </c>
      <c r="T169" s="188">
        <f>VLOOKUP(A169,'BASE REGISTRO SEPTIEMBRE'!$A$1:$T$889,20,FALSE)</f>
        <v>37970</v>
      </c>
      <c r="U169" s="175">
        <v>4250</v>
      </c>
      <c r="V169" s="186">
        <v>20325960</v>
      </c>
      <c r="W169" s="186">
        <v>154151459</v>
      </c>
      <c r="X169" s="187">
        <v>44469</v>
      </c>
      <c r="Y169" s="80" t="s">
        <v>6489</v>
      </c>
      <c r="Z169" s="80" t="s">
        <v>6490</v>
      </c>
      <c r="AA169" s="175" t="s">
        <v>6584</v>
      </c>
    </row>
    <row r="170" spans="1:27" ht="15.75" customHeight="1" x14ac:dyDescent="0.2">
      <c r="A170" s="185">
        <v>4250</v>
      </c>
      <c r="B170" s="68" t="str">
        <f>VLOOKUP(A170,'BASE REGISTRO SEPTIEMBRE'!$A$1:$T$889,2,FALSE)</f>
        <v xml:space="preserve">Fundación Mi Casa </v>
      </c>
      <c r="C170" s="68" t="str">
        <f>VLOOKUP(A170,'BASE REGISTRO SEPTIEMBRE'!$A$1:$T$889,3,FALSE)</f>
        <v>70015680K</v>
      </c>
      <c r="D170" s="68" t="str">
        <f>VLOOKUP(A170,'BASE REGISTRO SEPTIEMBRE'!$A$1:$T$889,4,FALSE)</f>
        <v>Fundación de derecho privado</v>
      </c>
      <c r="E170" s="68" t="str">
        <f>VLOOKUP(A170,'BASE REGISTRO SEPTIEMBRE'!$A$1:$T$889,5,FALSE)</f>
        <v>Otorgado por Decreto Supremo Nº 1360, de fecha 22 de febrero de 1952, del Ministerio de Justicia.</v>
      </c>
      <c r="F170" s="68" t="str">
        <f>VLOOKUP(A170,'BASE REGISTRO SEPTIEMBRE'!$A$1:$T$889,6,FALSE)</f>
        <v xml:space="preserve">Certificado de Vigencia extendido por el SRCeI, folio Nº 
500395957973, de fecha 29 de junio de 2021.
</v>
      </c>
      <c r="G170" s="68" t="str">
        <f>VLOOKUP(A170,'BASE REGISTRO SEPTIEMBRE'!$A$1:$T$889,7,FALSE)</f>
        <v>Readaptar  y moralizar a niños y jóvenes vagos o desamparados.</v>
      </c>
      <c r="H170" s="68" t="str">
        <f>VLOOKUP(A170,'BASE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0" s="68" t="str">
        <f>VLOOKUP(A170,'BASE REGISTRO SEPTIEMBRE'!$A$1:$T$889,9,FALSE)</f>
        <v>5 años.</v>
      </c>
      <c r="J170" s="68" t="str">
        <f>VLOOKUP(A170,'BASE REGISTRO SEPTIEMBRE'!$A$1:$T$889,10,FALSE)</f>
        <v xml:space="preserve"> 5 años
24 de octubre de 2019 al 24 de octubre del 2024
</v>
      </c>
      <c r="K170" s="68" t="str">
        <f>VLOOKUP(A170,'BASE REGISTRO SEPTIEMBRE'!$A$1:$T$889,11,FALSE)</f>
        <v xml:space="preserve">Gerente General: Delia María Del Gatto Reyes       
Presidente: Fernando Enrique Correa Ríos, 
Representante Legal:  Luis Mario Riquelme Navarro            
Mandataria: Paulina Andrea Herrera Godoy            
</v>
      </c>
      <c r="L170" s="68" t="str">
        <f>VLOOKUP(A170,'BASE REGISTRO SEPTIEMBRE'!$A$1:$T$889,12,FALSE)</f>
        <v xml:space="preserve">Luis Barros Valdes Nº 775, comuna de Providencia, Santiago.
</v>
      </c>
      <c r="M170" s="68" t="str">
        <f>VLOOKUP(A170,'BASE REGISTRO SEPTIEMBRE'!$A$1:$T$889,13,FALSE)</f>
        <v>XIII</v>
      </c>
      <c r="N170" s="68" t="str">
        <f>VLOOKUP(A170,'BASE REGISTRO SEPTIEMBRE'!$A$1:$T$889,14,FALSE)</f>
        <v>Providencia</v>
      </c>
      <c r="O170" s="68" t="str">
        <f>VLOOKUP(A170,'BASE REGISTRO SEPTIEMBRE'!$A$1:$T$889,15,FALSE)</f>
        <v xml:space="preserve">02-7903800
</v>
      </c>
      <c r="P170" s="68" t="str">
        <f>VLOOKUP(A170,'BASE REGISTRO SEPTIEMBRE'!$A$1:$T$889,16,FALSE)</f>
        <v>•	info@fundacionmicasa.cl</v>
      </c>
      <c r="Q170" s="68">
        <f>VLOOKUP(A170,'BASE REGISTRO SEPTIEMBRE'!$A$1:$T$889,17,FALSE)</f>
        <v>0</v>
      </c>
      <c r="R170" s="68">
        <f>VLOOKUP(A170,'BASE REGISTRO SEPTIEMBRE'!$A$1:$T$889,18,FALSE)</f>
        <v>93401</v>
      </c>
      <c r="S170" s="68" t="str">
        <f>VLOOKUP(A170,'BASE REGISTRO SEPTIEMBRE'!$A$1:$T$889,19,FALSE)</f>
        <v>Se acompaña certificado financiero correspondiente al año 2020, aprobados por el Subdepartamento de Supervisión Financiera Nacional.</v>
      </c>
      <c r="T170" s="188">
        <f>VLOOKUP(A170,'BASE REGISTRO SEPTIEMBRE'!$A$1:$T$889,20,FALSE)</f>
        <v>37970</v>
      </c>
      <c r="U170" s="175">
        <v>4250</v>
      </c>
      <c r="V170" s="186">
        <v>0</v>
      </c>
      <c r="W170" s="186">
        <v>30213683</v>
      </c>
      <c r="X170" s="187">
        <v>44469</v>
      </c>
      <c r="Y170" s="80" t="s">
        <v>6489</v>
      </c>
      <c r="Z170" s="80" t="s">
        <v>6490</v>
      </c>
      <c r="AA170" s="175" t="s">
        <v>6585</v>
      </c>
    </row>
    <row r="171" spans="1:27" ht="15.75" customHeight="1" x14ac:dyDescent="0.2">
      <c r="A171" s="185">
        <v>4250</v>
      </c>
      <c r="B171" s="68" t="str">
        <f>VLOOKUP(A171,'BASE REGISTRO SEPTIEMBRE'!$A$1:$T$889,2,FALSE)</f>
        <v xml:space="preserve">Fundación Mi Casa </v>
      </c>
      <c r="C171" s="68" t="str">
        <f>VLOOKUP(A171,'BASE REGISTRO SEPTIEMBRE'!$A$1:$T$889,3,FALSE)</f>
        <v>70015680K</v>
      </c>
      <c r="D171" s="68" t="str">
        <f>VLOOKUP(A171,'BASE REGISTRO SEPTIEMBRE'!$A$1:$T$889,4,FALSE)</f>
        <v>Fundación de derecho privado</v>
      </c>
      <c r="E171" s="68" t="str">
        <f>VLOOKUP(A171,'BASE REGISTRO SEPTIEMBRE'!$A$1:$T$889,5,FALSE)</f>
        <v>Otorgado por Decreto Supremo Nº 1360, de fecha 22 de febrero de 1952, del Ministerio de Justicia.</v>
      </c>
      <c r="F171" s="68" t="str">
        <f>VLOOKUP(A171,'BASE REGISTRO SEPTIEMBRE'!$A$1:$T$889,6,FALSE)</f>
        <v xml:space="preserve">Certificado de Vigencia extendido por el SRCeI, folio Nº 
500395957973, de fecha 29 de junio de 2021.
</v>
      </c>
      <c r="G171" s="68" t="str">
        <f>VLOOKUP(A171,'BASE REGISTRO SEPTIEMBRE'!$A$1:$T$889,7,FALSE)</f>
        <v>Readaptar  y moralizar a niños y jóvenes vagos o desamparados.</v>
      </c>
      <c r="H171" s="68" t="str">
        <f>VLOOKUP(A171,'BASE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1" s="68" t="str">
        <f>VLOOKUP(A171,'BASE REGISTRO SEPTIEMBRE'!$A$1:$T$889,9,FALSE)</f>
        <v>5 años.</v>
      </c>
      <c r="J171" s="68" t="str">
        <f>VLOOKUP(A171,'BASE REGISTRO SEPTIEMBRE'!$A$1:$T$889,10,FALSE)</f>
        <v xml:space="preserve"> 5 años
24 de octubre de 2019 al 24 de octubre del 2024
</v>
      </c>
      <c r="K171" s="68" t="str">
        <f>VLOOKUP(A171,'BASE REGISTRO SEPTIEMBRE'!$A$1:$T$889,11,FALSE)</f>
        <v xml:space="preserve">Gerente General: Delia María Del Gatto Reyes       
Presidente: Fernando Enrique Correa Ríos, 
Representante Legal:  Luis Mario Riquelme Navarro            
Mandataria: Paulina Andrea Herrera Godoy            
</v>
      </c>
      <c r="L171" s="68" t="str">
        <f>VLOOKUP(A171,'BASE REGISTRO SEPTIEMBRE'!$A$1:$T$889,12,FALSE)</f>
        <v xml:space="preserve">Luis Barros Valdes Nº 775, comuna de Providencia, Santiago.
</v>
      </c>
      <c r="M171" s="68" t="str">
        <f>VLOOKUP(A171,'BASE REGISTRO SEPTIEMBRE'!$A$1:$T$889,13,FALSE)</f>
        <v>XIII</v>
      </c>
      <c r="N171" s="68" t="str">
        <f>VLOOKUP(A171,'BASE REGISTRO SEPTIEMBRE'!$A$1:$T$889,14,FALSE)</f>
        <v>Providencia</v>
      </c>
      <c r="O171" s="68" t="str">
        <f>VLOOKUP(A171,'BASE REGISTRO SEPTIEMBRE'!$A$1:$T$889,15,FALSE)</f>
        <v xml:space="preserve">02-7903800
</v>
      </c>
      <c r="P171" s="68" t="str">
        <f>VLOOKUP(A171,'BASE REGISTRO SEPTIEMBRE'!$A$1:$T$889,16,FALSE)</f>
        <v>•	info@fundacionmicasa.cl</v>
      </c>
      <c r="Q171" s="68">
        <f>VLOOKUP(A171,'BASE REGISTRO SEPTIEMBRE'!$A$1:$T$889,17,FALSE)</f>
        <v>0</v>
      </c>
      <c r="R171" s="68">
        <f>VLOOKUP(A171,'BASE REGISTRO SEPTIEMBRE'!$A$1:$T$889,18,FALSE)</f>
        <v>93401</v>
      </c>
      <c r="S171" s="68" t="str">
        <f>VLOOKUP(A171,'BASE REGISTRO SEPTIEMBRE'!$A$1:$T$889,19,FALSE)</f>
        <v>Se acompaña certificado financiero correspondiente al año 2020, aprobados por el Subdepartamento de Supervisión Financiera Nacional.</v>
      </c>
      <c r="T171" s="188">
        <f>VLOOKUP(A171,'BASE REGISTRO SEPTIEMBRE'!$A$1:$T$889,20,FALSE)</f>
        <v>37970</v>
      </c>
      <c r="U171" s="175">
        <v>4250</v>
      </c>
      <c r="V171" s="186">
        <v>57668728</v>
      </c>
      <c r="W171" s="186">
        <v>275239252</v>
      </c>
      <c r="X171" s="187">
        <v>44469</v>
      </c>
      <c r="Y171" s="80" t="s">
        <v>6489</v>
      </c>
      <c r="Z171" s="80" t="s">
        <v>6490</v>
      </c>
      <c r="AA171" s="175" t="s">
        <v>6557</v>
      </c>
    </row>
    <row r="172" spans="1:27" ht="15.75" customHeight="1" x14ac:dyDescent="0.2">
      <c r="A172" s="185">
        <v>4250</v>
      </c>
      <c r="B172" s="68" t="str">
        <f>VLOOKUP(A172,'BASE REGISTRO SEPTIEMBRE'!$A$1:$T$889,2,FALSE)</f>
        <v xml:space="preserve">Fundación Mi Casa </v>
      </c>
      <c r="C172" s="68" t="str">
        <f>VLOOKUP(A172,'BASE REGISTRO SEPTIEMBRE'!$A$1:$T$889,3,FALSE)</f>
        <v>70015680K</v>
      </c>
      <c r="D172" s="68" t="str">
        <f>VLOOKUP(A172,'BASE REGISTRO SEPTIEMBRE'!$A$1:$T$889,4,FALSE)</f>
        <v>Fundación de derecho privado</v>
      </c>
      <c r="E172" s="68" t="str">
        <f>VLOOKUP(A172,'BASE REGISTRO SEPTIEMBRE'!$A$1:$T$889,5,FALSE)</f>
        <v>Otorgado por Decreto Supremo Nº 1360, de fecha 22 de febrero de 1952, del Ministerio de Justicia.</v>
      </c>
      <c r="F172" s="68" t="str">
        <f>VLOOKUP(A172,'BASE REGISTRO SEPTIEMBRE'!$A$1:$T$889,6,FALSE)</f>
        <v xml:space="preserve">Certificado de Vigencia extendido por el SRCeI, folio Nº 
500395957973, de fecha 29 de junio de 2021.
</v>
      </c>
      <c r="G172" s="68" t="str">
        <f>VLOOKUP(A172,'BASE REGISTRO SEPTIEMBRE'!$A$1:$T$889,7,FALSE)</f>
        <v>Readaptar  y moralizar a niños y jóvenes vagos o desamparados.</v>
      </c>
      <c r="H172" s="68" t="str">
        <f>VLOOKUP(A172,'BASE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2" s="68" t="str">
        <f>VLOOKUP(A172,'BASE REGISTRO SEPTIEMBRE'!$A$1:$T$889,9,FALSE)</f>
        <v>5 años.</v>
      </c>
      <c r="J172" s="68" t="str">
        <f>VLOOKUP(A172,'BASE REGISTRO SEPTIEMBRE'!$A$1:$T$889,10,FALSE)</f>
        <v xml:space="preserve"> 5 años
24 de octubre de 2019 al 24 de octubre del 2024
</v>
      </c>
      <c r="K172" s="68" t="str">
        <f>VLOOKUP(A172,'BASE REGISTRO SEPTIEMBRE'!$A$1:$T$889,11,FALSE)</f>
        <v xml:space="preserve">Gerente General: Delia María Del Gatto Reyes       
Presidente: Fernando Enrique Correa Ríos, 
Representante Legal:  Luis Mario Riquelme Navarro            
Mandataria: Paulina Andrea Herrera Godoy            
</v>
      </c>
      <c r="L172" s="68" t="str">
        <f>VLOOKUP(A172,'BASE REGISTRO SEPTIEMBRE'!$A$1:$T$889,12,FALSE)</f>
        <v xml:space="preserve">Luis Barros Valdes Nº 775, comuna de Providencia, Santiago.
</v>
      </c>
      <c r="M172" s="68" t="str">
        <f>VLOOKUP(A172,'BASE REGISTRO SEPTIEMBRE'!$A$1:$T$889,13,FALSE)</f>
        <v>XIII</v>
      </c>
      <c r="N172" s="68" t="str">
        <f>VLOOKUP(A172,'BASE REGISTRO SEPTIEMBRE'!$A$1:$T$889,14,FALSE)</f>
        <v>Providencia</v>
      </c>
      <c r="O172" s="68" t="str">
        <f>VLOOKUP(A172,'BASE REGISTRO SEPTIEMBRE'!$A$1:$T$889,15,FALSE)</f>
        <v xml:space="preserve">02-7903800
</v>
      </c>
      <c r="P172" s="68" t="str">
        <f>VLOOKUP(A172,'BASE REGISTRO SEPTIEMBRE'!$A$1:$T$889,16,FALSE)</f>
        <v>•	info@fundacionmicasa.cl</v>
      </c>
      <c r="Q172" s="68">
        <f>VLOOKUP(A172,'BASE REGISTRO SEPTIEMBRE'!$A$1:$T$889,17,FALSE)</f>
        <v>0</v>
      </c>
      <c r="R172" s="68">
        <f>VLOOKUP(A172,'BASE REGISTRO SEPTIEMBRE'!$A$1:$T$889,18,FALSE)</f>
        <v>93401</v>
      </c>
      <c r="S172" s="68" t="str">
        <f>VLOOKUP(A172,'BASE REGISTRO SEPTIEMBRE'!$A$1:$T$889,19,FALSE)</f>
        <v>Se acompaña certificado financiero correspondiente al año 2020, aprobados por el Subdepartamento de Supervisión Financiera Nacional.</v>
      </c>
      <c r="T172" s="188">
        <f>VLOOKUP(A172,'BASE REGISTRO SEPTIEMBRE'!$A$1:$T$889,20,FALSE)</f>
        <v>37970</v>
      </c>
      <c r="U172" s="175">
        <v>4250</v>
      </c>
      <c r="V172" s="186">
        <v>18073038</v>
      </c>
      <c r="W172" s="186">
        <v>110154927</v>
      </c>
      <c r="X172" s="187">
        <v>44469</v>
      </c>
      <c r="Y172" s="80" t="s">
        <v>6489</v>
      </c>
      <c r="Z172" s="80" t="s">
        <v>6490</v>
      </c>
      <c r="AA172" s="175" t="s">
        <v>6586</v>
      </c>
    </row>
    <row r="173" spans="1:27" ht="15.75" customHeight="1" x14ac:dyDescent="0.2">
      <c r="A173" s="185">
        <v>4250</v>
      </c>
      <c r="B173" s="68" t="str">
        <f>VLOOKUP(A173,'BASE REGISTRO SEPTIEMBRE'!$A$1:$T$889,2,FALSE)</f>
        <v xml:space="preserve">Fundación Mi Casa </v>
      </c>
      <c r="C173" s="68" t="str">
        <f>VLOOKUP(A173,'BASE REGISTRO SEPTIEMBRE'!$A$1:$T$889,3,FALSE)</f>
        <v>70015680K</v>
      </c>
      <c r="D173" s="68" t="str">
        <f>VLOOKUP(A173,'BASE REGISTRO SEPTIEMBRE'!$A$1:$T$889,4,FALSE)</f>
        <v>Fundación de derecho privado</v>
      </c>
      <c r="E173" s="68" t="str">
        <f>VLOOKUP(A173,'BASE REGISTRO SEPTIEMBRE'!$A$1:$T$889,5,FALSE)</f>
        <v>Otorgado por Decreto Supremo Nº 1360, de fecha 22 de febrero de 1952, del Ministerio de Justicia.</v>
      </c>
      <c r="F173" s="68" t="str">
        <f>VLOOKUP(A173,'BASE REGISTRO SEPTIEMBRE'!$A$1:$T$889,6,FALSE)</f>
        <v xml:space="preserve">Certificado de Vigencia extendido por el SRCeI, folio Nº 
500395957973, de fecha 29 de junio de 2021.
</v>
      </c>
      <c r="G173" s="68" t="str">
        <f>VLOOKUP(A173,'BASE REGISTRO SEPTIEMBRE'!$A$1:$T$889,7,FALSE)</f>
        <v>Readaptar  y moralizar a niños y jóvenes vagos o desamparados.</v>
      </c>
      <c r="H173" s="68" t="str">
        <f>VLOOKUP(A173,'BASE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3" s="68" t="str">
        <f>VLOOKUP(A173,'BASE REGISTRO SEPTIEMBRE'!$A$1:$T$889,9,FALSE)</f>
        <v>5 años.</v>
      </c>
      <c r="J173" s="68" t="str">
        <f>VLOOKUP(A173,'BASE REGISTRO SEPTIEMBRE'!$A$1:$T$889,10,FALSE)</f>
        <v xml:space="preserve"> 5 años
24 de octubre de 2019 al 24 de octubre del 2024
</v>
      </c>
      <c r="K173" s="68" t="str">
        <f>VLOOKUP(A173,'BASE REGISTRO SEPTIEMBRE'!$A$1:$T$889,11,FALSE)</f>
        <v xml:space="preserve">Gerente General: Delia María Del Gatto Reyes       
Presidente: Fernando Enrique Correa Ríos, 
Representante Legal:  Luis Mario Riquelme Navarro            
Mandataria: Paulina Andrea Herrera Godoy            
</v>
      </c>
      <c r="L173" s="68" t="str">
        <f>VLOOKUP(A173,'BASE REGISTRO SEPTIEMBRE'!$A$1:$T$889,12,FALSE)</f>
        <v xml:space="preserve">Luis Barros Valdes Nº 775, comuna de Providencia, Santiago.
</v>
      </c>
      <c r="M173" s="68" t="str">
        <f>VLOOKUP(A173,'BASE REGISTRO SEPTIEMBRE'!$A$1:$T$889,13,FALSE)</f>
        <v>XIII</v>
      </c>
      <c r="N173" s="68" t="str">
        <f>VLOOKUP(A173,'BASE REGISTRO SEPTIEMBRE'!$A$1:$T$889,14,FALSE)</f>
        <v>Providencia</v>
      </c>
      <c r="O173" s="68" t="str">
        <f>VLOOKUP(A173,'BASE REGISTRO SEPTIEMBRE'!$A$1:$T$889,15,FALSE)</f>
        <v xml:space="preserve">02-7903800
</v>
      </c>
      <c r="P173" s="68" t="str">
        <f>VLOOKUP(A173,'BASE REGISTRO SEPTIEMBRE'!$A$1:$T$889,16,FALSE)</f>
        <v>•	info@fundacionmicasa.cl</v>
      </c>
      <c r="Q173" s="68">
        <f>VLOOKUP(A173,'BASE REGISTRO SEPTIEMBRE'!$A$1:$T$889,17,FALSE)</f>
        <v>0</v>
      </c>
      <c r="R173" s="68">
        <f>VLOOKUP(A173,'BASE REGISTRO SEPTIEMBRE'!$A$1:$T$889,18,FALSE)</f>
        <v>93401</v>
      </c>
      <c r="S173" s="68" t="str">
        <f>VLOOKUP(A173,'BASE REGISTRO SEPTIEMBRE'!$A$1:$T$889,19,FALSE)</f>
        <v>Se acompaña certificado financiero correspondiente al año 2020, aprobados por el Subdepartamento de Supervisión Financiera Nacional.</v>
      </c>
      <c r="T173" s="188">
        <f>VLOOKUP(A173,'BASE REGISTRO SEPTIEMBRE'!$A$1:$T$889,20,FALSE)</f>
        <v>37970</v>
      </c>
      <c r="U173" s="175">
        <v>4250</v>
      </c>
      <c r="V173" s="186">
        <v>78643668</v>
      </c>
      <c r="W173" s="186">
        <v>757328150</v>
      </c>
      <c r="X173" s="187">
        <v>44469</v>
      </c>
      <c r="Y173" s="80" t="s">
        <v>6489</v>
      </c>
      <c r="Z173" s="80" t="s">
        <v>6490</v>
      </c>
      <c r="AA173" s="175" t="s">
        <v>6491</v>
      </c>
    </row>
    <row r="174" spans="1:27" ht="15.75" customHeight="1" x14ac:dyDescent="0.2">
      <c r="A174" s="185">
        <v>4250</v>
      </c>
      <c r="B174" s="68" t="str">
        <f>VLOOKUP(A174,'BASE REGISTRO SEPTIEMBRE'!$A$1:$T$889,2,FALSE)</f>
        <v xml:space="preserve">Fundación Mi Casa </v>
      </c>
      <c r="C174" s="68" t="str">
        <f>VLOOKUP(A174,'BASE REGISTRO SEPTIEMBRE'!$A$1:$T$889,3,FALSE)</f>
        <v>70015680K</v>
      </c>
      <c r="D174" s="68" t="str">
        <f>VLOOKUP(A174,'BASE REGISTRO SEPTIEMBRE'!$A$1:$T$889,4,FALSE)</f>
        <v>Fundación de derecho privado</v>
      </c>
      <c r="E174" s="68" t="str">
        <f>VLOOKUP(A174,'BASE REGISTRO SEPTIEMBRE'!$A$1:$T$889,5,FALSE)</f>
        <v>Otorgado por Decreto Supremo Nº 1360, de fecha 22 de febrero de 1952, del Ministerio de Justicia.</v>
      </c>
      <c r="F174" s="68" t="str">
        <f>VLOOKUP(A174,'BASE REGISTRO SEPTIEMBRE'!$A$1:$T$889,6,FALSE)</f>
        <v xml:space="preserve">Certificado de Vigencia extendido por el SRCeI, folio Nº 
500395957973, de fecha 29 de junio de 2021.
</v>
      </c>
      <c r="G174" s="68" t="str">
        <f>VLOOKUP(A174,'BASE REGISTRO SEPTIEMBRE'!$A$1:$T$889,7,FALSE)</f>
        <v>Readaptar  y moralizar a niños y jóvenes vagos o desamparados.</v>
      </c>
      <c r="H174" s="68" t="str">
        <f>VLOOKUP(A174,'BASE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4" s="68" t="str">
        <f>VLOOKUP(A174,'BASE REGISTRO SEPTIEMBRE'!$A$1:$T$889,9,FALSE)</f>
        <v>5 años.</v>
      </c>
      <c r="J174" s="68" t="str">
        <f>VLOOKUP(A174,'BASE REGISTRO SEPTIEMBRE'!$A$1:$T$889,10,FALSE)</f>
        <v xml:space="preserve"> 5 años
24 de octubre de 2019 al 24 de octubre del 2024
</v>
      </c>
      <c r="K174" s="68" t="str">
        <f>VLOOKUP(A174,'BASE REGISTRO SEPTIEMBRE'!$A$1:$T$889,11,FALSE)</f>
        <v xml:space="preserve">Gerente General: Delia María Del Gatto Reyes       
Presidente: Fernando Enrique Correa Ríos, 
Representante Legal:  Luis Mario Riquelme Navarro            
Mandataria: Paulina Andrea Herrera Godoy            
</v>
      </c>
      <c r="L174" s="68" t="str">
        <f>VLOOKUP(A174,'BASE REGISTRO SEPTIEMBRE'!$A$1:$T$889,12,FALSE)</f>
        <v xml:space="preserve">Luis Barros Valdes Nº 775, comuna de Providencia, Santiago.
</v>
      </c>
      <c r="M174" s="68" t="str">
        <f>VLOOKUP(A174,'BASE REGISTRO SEPTIEMBRE'!$A$1:$T$889,13,FALSE)</f>
        <v>XIII</v>
      </c>
      <c r="N174" s="68" t="str">
        <f>VLOOKUP(A174,'BASE REGISTRO SEPTIEMBRE'!$A$1:$T$889,14,FALSE)</f>
        <v>Providencia</v>
      </c>
      <c r="O174" s="68" t="str">
        <f>VLOOKUP(A174,'BASE REGISTRO SEPTIEMBRE'!$A$1:$T$889,15,FALSE)</f>
        <v xml:space="preserve">02-7903800
</v>
      </c>
      <c r="P174" s="68" t="str">
        <f>VLOOKUP(A174,'BASE REGISTRO SEPTIEMBRE'!$A$1:$T$889,16,FALSE)</f>
        <v>•	info@fundacionmicasa.cl</v>
      </c>
      <c r="Q174" s="68">
        <f>VLOOKUP(A174,'BASE REGISTRO SEPTIEMBRE'!$A$1:$T$889,17,FALSE)</f>
        <v>0</v>
      </c>
      <c r="R174" s="68">
        <f>VLOOKUP(A174,'BASE REGISTRO SEPTIEMBRE'!$A$1:$T$889,18,FALSE)</f>
        <v>93401</v>
      </c>
      <c r="S174" s="68" t="str">
        <f>VLOOKUP(A174,'BASE REGISTRO SEPTIEMBRE'!$A$1:$T$889,19,FALSE)</f>
        <v>Se acompaña certificado financiero correspondiente al año 2020, aprobados por el Subdepartamento de Supervisión Financiera Nacional.</v>
      </c>
      <c r="T174" s="188">
        <f>VLOOKUP(A174,'BASE REGISTRO SEPTIEMBRE'!$A$1:$T$889,20,FALSE)</f>
        <v>37970</v>
      </c>
      <c r="U174" s="175">
        <v>4250</v>
      </c>
      <c r="V174" s="186">
        <v>31163635</v>
      </c>
      <c r="W174" s="186">
        <v>307188954</v>
      </c>
      <c r="X174" s="187">
        <v>44469</v>
      </c>
      <c r="Y174" s="80" t="s">
        <v>6489</v>
      </c>
      <c r="Z174" s="80" t="s">
        <v>6490</v>
      </c>
      <c r="AA174" s="175" t="s">
        <v>6563</v>
      </c>
    </row>
    <row r="175" spans="1:27" ht="15.75" customHeight="1" x14ac:dyDescent="0.2">
      <c r="A175" s="185">
        <v>4250</v>
      </c>
      <c r="B175" s="68" t="str">
        <f>VLOOKUP(A175,'BASE REGISTRO SEPTIEMBRE'!$A$1:$T$889,2,FALSE)</f>
        <v xml:space="preserve">Fundación Mi Casa </v>
      </c>
      <c r="C175" s="68" t="str">
        <f>VLOOKUP(A175,'BASE REGISTRO SEPTIEMBRE'!$A$1:$T$889,3,FALSE)</f>
        <v>70015680K</v>
      </c>
      <c r="D175" s="68" t="str">
        <f>VLOOKUP(A175,'BASE REGISTRO SEPTIEMBRE'!$A$1:$T$889,4,FALSE)</f>
        <v>Fundación de derecho privado</v>
      </c>
      <c r="E175" s="68" t="str">
        <f>VLOOKUP(A175,'BASE REGISTRO SEPTIEMBRE'!$A$1:$T$889,5,FALSE)</f>
        <v>Otorgado por Decreto Supremo Nº 1360, de fecha 22 de febrero de 1952, del Ministerio de Justicia.</v>
      </c>
      <c r="F175" s="68" t="str">
        <f>VLOOKUP(A175,'BASE REGISTRO SEPTIEMBRE'!$A$1:$T$889,6,FALSE)</f>
        <v xml:space="preserve">Certificado de Vigencia extendido por el SRCeI, folio Nº 
500395957973, de fecha 29 de junio de 2021.
</v>
      </c>
      <c r="G175" s="68" t="str">
        <f>VLOOKUP(A175,'BASE REGISTRO SEPTIEMBRE'!$A$1:$T$889,7,FALSE)</f>
        <v>Readaptar  y moralizar a niños y jóvenes vagos o desamparados.</v>
      </c>
      <c r="H175" s="68" t="str">
        <f>VLOOKUP(A175,'BASE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5" s="68" t="str">
        <f>VLOOKUP(A175,'BASE REGISTRO SEPTIEMBRE'!$A$1:$T$889,9,FALSE)</f>
        <v>5 años.</v>
      </c>
      <c r="J175" s="68" t="str">
        <f>VLOOKUP(A175,'BASE REGISTRO SEPTIEMBRE'!$A$1:$T$889,10,FALSE)</f>
        <v xml:space="preserve"> 5 años
24 de octubre de 2019 al 24 de octubre del 2024
</v>
      </c>
      <c r="K175" s="68" t="str">
        <f>VLOOKUP(A175,'BASE REGISTRO SEPTIEMBRE'!$A$1:$T$889,11,FALSE)</f>
        <v xml:space="preserve">Gerente General: Delia María Del Gatto Reyes       
Presidente: Fernando Enrique Correa Ríos, 
Representante Legal:  Luis Mario Riquelme Navarro            
Mandataria: Paulina Andrea Herrera Godoy            
</v>
      </c>
      <c r="L175" s="68" t="str">
        <f>VLOOKUP(A175,'BASE REGISTRO SEPTIEMBRE'!$A$1:$T$889,12,FALSE)</f>
        <v xml:space="preserve">Luis Barros Valdes Nº 775, comuna de Providencia, Santiago.
</v>
      </c>
      <c r="M175" s="68" t="str">
        <f>VLOOKUP(A175,'BASE REGISTRO SEPTIEMBRE'!$A$1:$T$889,13,FALSE)</f>
        <v>XIII</v>
      </c>
      <c r="N175" s="68" t="str">
        <f>VLOOKUP(A175,'BASE REGISTRO SEPTIEMBRE'!$A$1:$T$889,14,FALSE)</f>
        <v>Providencia</v>
      </c>
      <c r="O175" s="68" t="str">
        <f>VLOOKUP(A175,'BASE REGISTRO SEPTIEMBRE'!$A$1:$T$889,15,FALSE)</f>
        <v xml:space="preserve">02-7903800
</v>
      </c>
      <c r="P175" s="68" t="str">
        <f>VLOOKUP(A175,'BASE REGISTRO SEPTIEMBRE'!$A$1:$T$889,16,FALSE)</f>
        <v>•	info@fundacionmicasa.cl</v>
      </c>
      <c r="Q175" s="68">
        <f>VLOOKUP(A175,'BASE REGISTRO SEPTIEMBRE'!$A$1:$T$889,17,FALSE)</f>
        <v>0</v>
      </c>
      <c r="R175" s="68">
        <f>VLOOKUP(A175,'BASE REGISTRO SEPTIEMBRE'!$A$1:$T$889,18,FALSE)</f>
        <v>93401</v>
      </c>
      <c r="S175" s="68" t="str">
        <f>VLOOKUP(A175,'BASE REGISTRO SEPTIEMBRE'!$A$1:$T$889,19,FALSE)</f>
        <v>Se acompaña certificado financiero correspondiente al año 2020, aprobados por el Subdepartamento de Supervisión Financiera Nacional.</v>
      </c>
      <c r="T175" s="188">
        <f>VLOOKUP(A175,'BASE REGISTRO SEPTIEMBRE'!$A$1:$T$889,20,FALSE)</f>
        <v>37970</v>
      </c>
      <c r="U175" s="175">
        <v>4250</v>
      </c>
      <c r="V175" s="186">
        <v>9669572</v>
      </c>
      <c r="W175" s="186">
        <v>94953191</v>
      </c>
      <c r="X175" s="187">
        <v>44469</v>
      </c>
      <c r="Y175" s="80" t="s">
        <v>6489</v>
      </c>
      <c r="Z175" s="80" t="s">
        <v>6490</v>
      </c>
      <c r="AA175" s="175" t="s">
        <v>6531</v>
      </c>
    </row>
    <row r="176" spans="1:27" ht="15.75" customHeight="1" x14ac:dyDescent="0.2">
      <c r="A176" s="185">
        <v>4250</v>
      </c>
      <c r="B176" s="68" t="str">
        <f>VLOOKUP(A176,'BASE REGISTRO SEPTIEMBRE'!$A$1:$T$889,2,FALSE)</f>
        <v xml:space="preserve">Fundación Mi Casa </v>
      </c>
      <c r="C176" s="68" t="str">
        <f>VLOOKUP(A176,'BASE REGISTRO SEPTIEMBRE'!$A$1:$T$889,3,FALSE)</f>
        <v>70015680K</v>
      </c>
      <c r="D176" s="68" t="str">
        <f>VLOOKUP(A176,'BASE REGISTRO SEPTIEMBRE'!$A$1:$T$889,4,FALSE)</f>
        <v>Fundación de derecho privado</v>
      </c>
      <c r="E176" s="68" t="str">
        <f>VLOOKUP(A176,'BASE REGISTRO SEPTIEMBRE'!$A$1:$T$889,5,FALSE)</f>
        <v>Otorgado por Decreto Supremo Nº 1360, de fecha 22 de febrero de 1952, del Ministerio de Justicia.</v>
      </c>
      <c r="F176" s="68" t="str">
        <f>VLOOKUP(A176,'BASE REGISTRO SEPTIEMBRE'!$A$1:$T$889,6,FALSE)</f>
        <v xml:space="preserve">Certificado de Vigencia extendido por el SRCeI, folio Nº 
500395957973, de fecha 29 de junio de 2021.
</v>
      </c>
      <c r="G176" s="68" t="str">
        <f>VLOOKUP(A176,'BASE REGISTRO SEPTIEMBRE'!$A$1:$T$889,7,FALSE)</f>
        <v>Readaptar  y moralizar a niños y jóvenes vagos o desamparados.</v>
      </c>
      <c r="H176" s="68" t="str">
        <f>VLOOKUP(A176,'BASE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6" s="68" t="str">
        <f>VLOOKUP(A176,'BASE REGISTRO SEPTIEMBRE'!$A$1:$T$889,9,FALSE)</f>
        <v>5 años.</v>
      </c>
      <c r="J176" s="68" t="str">
        <f>VLOOKUP(A176,'BASE REGISTRO SEPTIEMBRE'!$A$1:$T$889,10,FALSE)</f>
        <v xml:space="preserve"> 5 años
24 de octubre de 2019 al 24 de octubre del 2024
</v>
      </c>
      <c r="K176" s="68" t="str">
        <f>VLOOKUP(A176,'BASE REGISTRO SEPTIEMBRE'!$A$1:$T$889,11,FALSE)</f>
        <v xml:space="preserve">Gerente General: Delia María Del Gatto Reyes       
Presidente: Fernando Enrique Correa Ríos, 
Representante Legal:  Luis Mario Riquelme Navarro            
Mandataria: Paulina Andrea Herrera Godoy            
</v>
      </c>
      <c r="L176" s="68" t="str">
        <f>VLOOKUP(A176,'BASE REGISTRO SEPTIEMBRE'!$A$1:$T$889,12,FALSE)</f>
        <v xml:space="preserve">Luis Barros Valdes Nº 775, comuna de Providencia, Santiago.
</v>
      </c>
      <c r="M176" s="68" t="str">
        <f>VLOOKUP(A176,'BASE REGISTRO SEPTIEMBRE'!$A$1:$T$889,13,FALSE)</f>
        <v>XIII</v>
      </c>
      <c r="N176" s="68" t="str">
        <f>VLOOKUP(A176,'BASE REGISTRO SEPTIEMBRE'!$A$1:$T$889,14,FALSE)</f>
        <v>Providencia</v>
      </c>
      <c r="O176" s="68" t="str">
        <f>VLOOKUP(A176,'BASE REGISTRO SEPTIEMBRE'!$A$1:$T$889,15,FALSE)</f>
        <v xml:space="preserve">02-7903800
</v>
      </c>
      <c r="P176" s="68" t="str">
        <f>VLOOKUP(A176,'BASE REGISTRO SEPTIEMBRE'!$A$1:$T$889,16,FALSE)</f>
        <v>•	info@fundacionmicasa.cl</v>
      </c>
      <c r="Q176" s="68">
        <f>VLOOKUP(A176,'BASE REGISTRO SEPTIEMBRE'!$A$1:$T$889,17,FALSE)</f>
        <v>0</v>
      </c>
      <c r="R176" s="68">
        <f>VLOOKUP(A176,'BASE REGISTRO SEPTIEMBRE'!$A$1:$T$889,18,FALSE)</f>
        <v>93401</v>
      </c>
      <c r="S176" s="68" t="str">
        <f>VLOOKUP(A176,'BASE REGISTRO SEPTIEMBRE'!$A$1:$T$889,19,FALSE)</f>
        <v>Se acompaña certificado financiero correspondiente al año 2020, aprobados por el Subdepartamento de Supervisión Financiera Nacional.</v>
      </c>
      <c r="T176" s="188">
        <f>VLOOKUP(A176,'BASE REGISTRO SEPTIEMBRE'!$A$1:$T$889,20,FALSE)</f>
        <v>37970</v>
      </c>
      <c r="U176" s="175">
        <v>4250</v>
      </c>
      <c r="V176" s="186">
        <v>10318140</v>
      </c>
      <c r="W176" s="186">
        <v>62520811</v>
      </c>
      <c r="X176" s="187">
        <v>44469</v>
      </c>
      <c r="Y176" s="80" t="s">
        <v>6489</v>
      </c>
      <c r="Z176" s="80" t="s">
        <v>6490</v>
      </c>
      <c r="AA176" s="175" t="s">
        <v>7478</v>
      </c>
    </row>
    <row r="177" spans="1:27" ht="15.75" customHeight="1" x14ac:dyDescent="0.2">
      <c r="A177" s="185">
        <v>4250</v>
      </c>
      <c r="B177" s="68" t="str">
        <f>VLOOKUP(A177,'BASE REGISTRO SEPTIEMBRE'!$A$1:$T$889,2,FALSE)</f>
        <v xml:space="preserve">Fundación Mi Casa </v>
      </c>
      <c r="C177" s="68" t="str">
        <f>VLOOKUP(A177,'BASE REGISTRO SEPTIEMBRE'!$A$1:$T$889,3,FALSE)</f>
        <v>70015680K</v>
      </c>
      <c r="D177" s="68" t="str">
        <f>VLOOKUP(A177,'BASE REGISTRO SEPTIEMBRE'!$A$1:$T$889,4,FALSE)</f>
        <v>Fundación de derecho privado</v>
      </c>
      <c r="E177" s="68" t="str">
        <f>VLOOKUP(A177,'BASE REGISTRO SEPTIEMBRE'!$A$1:$T$889,5,FALSE)</f>
        <v>Otorgado por Decreto Supremo Nº 1360, de fecha 22 de febrero de 1952, del Ministerio de Justicia.</v>
      </c>
      <c r="F177" s="68" t="str">
        <f>VLOOKUP(A177,'BASE REGISTRO SEPTIEMBRE'!$A$1:$T$889,6,FALSE)</f>
        <v xml:space="preserve">Certificado de Vigencia extendido por el SRCeI, folio Nº 
500395957973, de fecha 29 de junio de 2021.
</v>
      </c>
      <c r="G177" s="68" t="str">
        <f>VLOOKUP(A177,'BASE REGISTRO SEPTIEMBRE'!$A$1:$T$889,7,FALSE)</f>
        <v>Readaptar  y moralizar a niños y jóvenes vagos o desamparados.</v>
      </c>
      <c r="H177" s="68" t="str">
        <f>VLOOKUP(A177,'BASE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7" s="68" t="str">
        <f>VLOOKUP(A177,'BASE REGISTRO SEPTIEMBRE'!$A$1:$T$889,9,FALSE)</f>
        <v>5 años.</v>
      </c>
      <c r="J177" s="68" t="str">
        <f>VLOOKUP(A177,'BASE REGISTRO SEPTIEMBRE'!$A$1:$T$889,10,FALSE)</f>
        <v xml:space="preserve"> 5 años
24 de octubre de 2019 al 24 de octubre del 2024
</v>
      </c>
      <c r="K177" s="68" t="str">
        <f>VLOOKUP(A177,'BASE REGISTRO SEPTIEMBRE'!$A$1:$T$889,11,FALSE)</f>
        <v xml:space="preserve">Gerente General: Delia María Del Gatto Reyes       
Presidente: Fernando Enrique Correa Ríos, 
Representante Legal:  Luis Mario Riquelme Navarro            
Mandataria: Paulina Andrea Herrera Godoy            
</v>
      </c>
      <c r="L177" s="68" t="str">
        <f>VLOOKUP(A177,'BASE REGISTRO SEPTIEMBRE'!$A$1:$T$889,12,FALSE)</f>
        <v xml:space="preserve">Luis Barros Valdes Nº 775, comuna de Providencia, Santiago.
</v>
      </c>
      <c r="M177" s="68" t="str">
        <f>VLOOKUP(A177,'BASE REGISTRO SEPTIEMBRE'!$A$1:$T$889,13,FALSE)</f>
        <v>XIII</v>
      </c>
      <c r="N177" s="68" t="str">
        <f>VLOOKUP(A177,'BASE REGISTRO SEPTIEMBRE'!$A$1:$T$889,14,FALSE)</f>
        <v>Providencia</v>
      </c>
      <c r="O177" s="68" t="str">
        <f>VLOOKUP(A177,'BASE REGISTRO SEPTIEMBRE'!$A$1:$T$889,15,FALSE)</f>
        <v xml:space="preserve">02-7903800
</v>
      </c>
      <c r="P177" s="68" t="str">
        <f>VLOOKUP(A177,'BASE REGISTRO SEPTIEMBRE'!$A$1:$T$889,16,FALSE)</f>
        <v>•	info@fundacionmicasa.cl</v>
      </c>
      <c r="Q177" s="68">
        <f>VLOOKUP(A177,'BASE REGISTRO SEPTIEMBRE'!$A$1:$T$889,17,FALSE)</f>
        <v>0</v>
      </c>
      <c r="R177" s="68">
        <f>VLOOKUP(A177,'BASE REGISTRO SEPTIEMBRE'!$A$1:$T$889,18,FALSE)</f>
        <v>93401</v>
      </c>
      <c r="S177" s="68" t="str">
        <f>VLOOKUP(A177,'BASE REGISTRO SEPTIEMBRE'!$A$1:$T$889,19,FALSE)</f>
        <v>Se acompaña certificado financiero correspondiente al año 2020, aprobados por el Subdepartamento de Supervisión Financiera Nacional.</v>
      </c>
      <c r="T177" s="188">
        <f>VLOOKUP(A177,'BASE REGISTRO SEPTIEMBRE'!$A$1:$T$889,20,FALSE)</f>
        <v>37970</v>
      </c>
      <c r="U177" s="175">
        <v>4250</v>
      </c>
      <c r="V177" s="186">
        <v>4835820</v>
      </c>
      <c r="W177" s="186">
        <v>40548480</v>
      </c>
      <c r="X177" s="187">
        <v>44469</v>
      </c>
      <c r="Y177" s="80" t="s">
        <v>6489</v>
      </c>
      <c r="Z177" s="80" t="s">
        <v>6490</v>
      </c>
      <c r="AA177" s="175" t="s">
        <v>6650</v>
      </c>
    </row>
    <row r="178" spans="1:27" ht="15.75" customHeight="1" x14ac:dyDescent="0.2">
      <c r="A178" s="185">
        <v>4250</v>
      </c>
      <c r="B178" s="68" t="str">
        <f>VLOOKUP(A178,'BASE REGISTRO SEPTIEMBRE'!$A$1:$T$889,2,FALSE)</f>
        <v xml:space="preserve">Fundación Mi Casa </v>
      </c>
      <c r="C178" s="68" t="str">
        <f>VLOOKUP(A178,'BASE REGISTRO SEPTIEMBRE'!$A$1:$T$889,3,FALSE)</f>
        <v>70015680K</v>
      </c>
      <c r="D178" s="68" t="str">
        <f>VLOOKUP(A178,'BASE REGISTRO SEPTIEMBRE'!$A$1:$T$889,4,FALSE)</f>
        <v>Fundación de derecho privado</v>
      </c>
      <c r="E178" s="68" t="str">
        <f>VLOOKUP(A178,'BASE REGISTRO SEPTIEMBRE'!$A$1:$T$889,5,FALSE)</f>
        <v>Otorgado por Decreto Supremo Nº 1360, de fecha 22 de febrero de 1952, del Ministerio de Justicia.</v>
      </c>
      <c r="F178" s="68" t="str">
        <f>VLOOKUP(A178,'BASE REGISTRO SEPTIEMBRE'!$A$1:$T$889,6,FALSE)</f>
        <v xml:space="preserve">Certificado de Vigencia extendido por el SRCeI, folio Nº 
500395957973, de fecha 29 de junio de 2021.
</v>
      </c>
      <c r="G178" s="68" t="str">
        <f>VLOOKUP(A178,'BASE REGISTRO SEPTIEMBRE'!$A$1:$T$889,7,FALSE)</f>
        <v>Readaptar  y moralizar a niños y jóvenes vagos o desamparados.</v>
      </c>
      <c r="H178" s="68" t="str">
        <f>VLOOKUP(A178,'BASE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8" s="68" t="str">
        <f>VLOOKUP(A178,'BASE REGISTRO SEPTIEMBRE'!$A$1:$T$889,9,FALSE)</f>
        <v>5 años.</v>
      </c>
      <c r="J178" s="68" t="str">
        <f>VLOOKUP(A178,'BASE REGISTRO SEPTIEMBRE'!$A$1:$T$889,10,FALSE)</f>
        <v xml:space="preserve"> 5 años
24 de octubre de 2019 al 24 de octubre del 2024
</v>
      </c>
      <c r="K178" s="68" t="str">
        <f>VLOOKUP(A178,'BASE REGISTRO SEPTIEMBRE'!$A$1:$T$889,11,FALSE)</f>
        <v xml:space="preserve">Gerente General: Delia María Del Gatto Reyes       
Presidente: Fernando Enrique Correa Ríos, 
Representante Legal:  Luis Mario Riquelme Navarro            
Mandataria: Paulina Andrea Herrera Godoy            
</v>
      </c>
      <c r="L178" s="68" t="str">
        <f>VLOOKUP(A178,'BASE REGISTRO SEPTIEMBRE'!$A$1:$T$889,12,FALSE)</f>
        <v xml:space="preserve">Luis Barros Valdes Nº 775, comuna de Providencia, Santiago.
</v>
      </c>
      <c r="M178" s="68" t="str">
        <f>VLOOKUP(A178,'BASE REGISTRO SEPTIEMBRE'!$A$1:$T$889,13,FALSE)</f>
        <v>XIII</v>
      </c>
      <c r="N178" s="68" t="str">
        <f>VLOOKUP(A178,'BASE REGISTRO SEPTIEMBRE'!$A$1:$T$889,14,FALSE)</f>
        <v>Providencia</v>
      </c>
      <c r="O178" s="68" t="str">
        <f>VLOOKUP(A178,'BASE REGISTRO SEPTIEMBRE'!$A$1:$T$889,15,FALSE)</f>
        <v xml:space="preserve">02-7903800
</v>
      </c>
      <c r="P178" s="68" t="str">
        <f>VLOOKUP(A178,'BASE REGISTRO SEPTIEMBRE'!$A$1:$T$889,16,FALSE)</f>
        <v>•	info@fundacionmicasa.cl</v>
      </c>
      <c r="Q178" s="68">
        <f>VLOOKUP(A178,'BASE REGISTRO SEPTIEMBRE'!$A$1:$T$889,17,FALSE)</f>
        <v>0</v>
      </c>
      <c r="R178" s="68">
        <f>VLOOKUP(A178,'BASE REGISTRO SEPTIEMBRE'!$A$1:$T$889,18,FALSE)</f>
        <v>93401</v>
      </c>
      <c r="S178" s="68" t="str">
        <f>VLOOKUP(A178,'BASE REGISTRO SEPTIEMBRE'!$A$1:$T$889,19,FALSE)</f>
        <v>Se acompaña certificado financiero correspondiente al año 2020, aprobados por el Subdepartamento de Supervisión Financiera Nacional.</v>
      </c>
      <c r="T178" s="188">
        <f>VLOOKUP(A178,'BASE REGISTRO SEPTIEMBRE'!$A$1:$T$889,20,FALSE)</f>
        <v>37970</v>
      </c>
      <c r="U178" s="175">
        <v>4250</v>
      </c>
      <c r="V178" s="186">
        <v>25172124</v>
      </c>
      <c r="W178" s="186">
        <v>49061592</v>
      </c>
      <c r="X178" s="187">
        <v>44469</v>
      </c>
      <c r="Y178" s="80" t="s">
        <v>6489</v>
      </c>
      <c r="Z178" s="80" t="s">
        <v>6490</v>
      </c>
      <c r="AA178" s="175" t="s">
        <v>6617</v>
      </c>
    </row>
    <row r="179" spans="1:27" ht="15.75" customHeight="1" x14ac:dyDescent="0.2">
      <c r="A179" s="185">
        <v>4250</v>
      </c>
      <c r="B179" s="68" t="str">
        <f>VLOOKUP(A179,'BASE REGISTRO SEPTIEMBRE'!$A$1:$T$889,2,FALSE)</f>
        <v xml:space="preserve">Fundación Mi Casa </v>
      </c>
      <c r="C179" s="68" t="str">
        <f>VLOOKUP(A179,'BASE REGISTRO SEPTIEMBRE'!$A$1:$T$889,3,FALSE)</f>
        <v>70015680K</v>
      </c>
      <c r="D179" s="68" t="str">
        <f>VLOOKUP(A179,'BASE REGISTRO SEPTIEMBRE'!$A$1:$T$889,4,FALSE)</f>
        <v>Fundación de derecho privado</v>
      </c>
      <c r="E179" s="68" t="str">
        <f>VLOOKUP(A179,'BASE REGISTRO SEPTIEMBRE'!$A$1:$T$889,5,FALSE)</f>
        <v>Otorgado por Decreto Supremo Nº 1360, de fecha 22 de febrero de 1952, del Ministerio de Justicia.</v>
      </c>
      <c r="F179" s="68" t="str">
        <f>VLOOKUP(A179,'BASE REGISTRO SEPTIEMBRE'!$A$1:$T$889,6,FALSE)</f>
        <v xml:space="preserve">Certificado de Vigencia extendido por el SRCeI, folio Nº 
500395957973, de fecha 29 de junio de 2021.
</v>
      </c>
      <c r="G179" s="68" t="str">
        <f>VLOOKUP(A179,'BASE REGISTRO SEPTIEMBRE'!$A$1:$T$889,7,FALSE)</f>
        <v>Readaptar  y moralizar a niños y jóvenes vagos o desamparados.</v>
      </c>
      <c r="H179" s="68" t="str">
        <f>VLOOKUP(A179,'BASE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79" s="68" t="str">
        <f>VLOOKUP(A179,'BASE REGISTRO SEPTIEMBRE'!$A$1:$T$889,9,FALSE)</f>
        <v>5 años.</v>
      </c>
      <c r="J179" s="68" t="str">
        <f>VLOOKUP(A179,'BASE REGISTRO SEPTIEMBRE'!$A$1:$T$889,10,FALSE)</f>
        <v xml:space="preserve"> 5 años
24 de octubre de 2019 al 24 de octubre del 2024
</v>
      </c>
      <c r="K179" s="68" t="str">
        <f>VLOOKUP(A179,'BASE REGISTRO SEPTIEMBRE'!$A$1:$T$889,11,FALSE)</f>
        <v xml:space="preserve">Gerente General: Delia María Del Gatto Reyes       
Presidente: Fernando Enrique Correa Ríos, 
Representante Legal:  Luis Mario Riquelme Navarro            
Mandataria: Paulina Andrea Herrera Godoy            
</v>
      </c>
      <c r="L179" s="68" t="str">
        <f>VLOOKUP(A179,'BASE REGISTRO SEPTIEMBRE'!$A$1:$T$889,12,FALSE)</f>
        <v xml:space="preserve">Luis Barros Valdes Nº 775, comuna de Providencia, Santiago.
</v>
      </c>
      <c r="M179" s="68" t="str">
        <f>VLOOKUP(A179,'BASE REGISTRO SEPTIEMBRE'!$A$1:$T$889,13,FALSE)</f>
        <v>XIII</v>
      </c>
      <c r="N179" s="68" t="str">
        <f>VLOOKUP(A179,'BASE REGISTRO SEPTIEMBRE'!$A$1:$T$889,14,FALSE)</f>
        <v>Providencia</v>
      </c>
      <c r="O179" s="68" t="str">
        <f>VLOOKUP(A179,'BASE REGISTRO SEPTIEMBRE'!$A$1:$T$889,15,FALSE)</f>
        <v xml:space="preserve">02-7903800
</v>
      </c>
      <c r="P179" s="68" t="str">
        <f>VLOOKUP(A179,'BASE REGISTRO SEPTIEMBRE'!$A$1:$T$889,16,FALSE)</f>
        <v>•	info@fundacionmicasa.cl</v>
      </c>
      <c r="Q179" s="68">
        <f>VLOOKUP(A179,'BASE REGISTRO SEPTIEMBRE'!$A$1:$T$889,17,FALSE)</f>
        <v>0</v>
      </c>
      <c r="R179" s="68">
        <f>VLOOKUP(A179,'BASE REGISTRO SEPTIEMBRE'!$A$1:$T$889,18,FALSE)</f>
        <v>93401</v>
      </c>
      <c r="S179" s="68" t="str">
        <f>VLOOKUP(A179,'BASE REGISTRO SEPTIEMBRE'!$A$1:$T$889,19,FALSE)</f>
        <v>Se acompaña certificado financiero correspondiente al año 2020, aprobados por el Subdepartamento de Supervisión Financiera Nacional.</v>
      </c>
      <c r="T179" s="188">
        <f>VLOOKUP(A179,'BASE REGISTRO SEPTIEMBRE'!$A$1:$T$889,20,FALSE)</f>
        <v>37970</v>
      </c>
      <c r="U179" s="175">
        <v>4250</v>
      </c>
      <c r="V179" s="186">
        <v>4386684</v>
      </c>
      <c r="W179" s="186">
        <v>83425592</v>
      </c>
      <c r="X179" s="187">
        <v>44469</v>
      </c>
      <c r="Y179" s="80" t="s">
        <v>6489</v>
      </c>
      <c r="Z179" s="80" t="s">
        <v>6490</v>
      </c>
      <c r="AA179" s="175" t="s">
        <v>6535</v>
      </c>
    </row>
    <row r="180" spans="1:27" ht="15.75" customHeight="1" x14ac:dyDescent="0.2">
      <c r="A180" s="185">
        <v>4250</v>
      </c>
      <c r="B180" s="68" t="str">
        <f>VLOOKUP(A180,'BASE REGISTRO SEPTIEMBRE'!$A$1:$T$889,2,FALSE)</f>
        <v xml:space="preserve">Fundación Mi Casa </v>
      </c>
      <c r="C180" s="68" t="str">
        <f>VLOOKUP(A180,'BASE REGISTRO SEPTIEMBRE'!$A$1:$T$889,3,FALSE)</f>
        <v>70015680K</v>
      </c>
      <c r="D180" s="68" t="str">
        <f>VLOOKUP(A180,'BASE REGISTRO SEPTIEMBRE'!$A$1:$T$889,4,FALSE)</f>
        <v>Fundación de derecho privado</v>
      </c>
      <c r="E180" s="68" t="str">
        <f>VLOOKUP(A180,'BASE REGISTRO SEPTIEMBRE'!$A$1:$T$889,5,FALSE)</f>
        <v>Otorgado por Decreto Supremo Nº 1360, de fecha 22 de febrero de 1952, del Ministerio de Justicia.</v>
      </c>
      <c r="F180" s="68" t="str">
        <f>VLOOKUP(A180,'BASE REGISTRO SEPTIEMBRE'!$A$1:$T$889,6,FALSE)</f>
        <v xml:space="preserve">Certificado de Vigencia extendido por el SRCeI, folio Nº 
500395957973, de fecha 29 de junio de 2021.
</v>
      </c>
      <c r="G180" s="68" t="str">
        <f>VLOOKUP(A180,'BASE REGISTRO SEPTIEMBRE'!$A$1:$T$889,7,FALSE)</f>
        <v>Readaptar  y moralizar a niños y jóvenes vagos o desamparados.</v>
      </c>
      <c r="H180" s="68" t="str">
        <f>VLOOKUP(A180,'BASE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0" s="68" t="str">
        <f>VLOOKUP(A180,'BASE REGISTRO SEPTIEMBRE'!$A$1:$T$889,9,FALSE)</f>
        <v>5 años.</v>
      </c>
      <c r="J180" s="68" t="str">
        <f>VLOOKUP(A180,'BASE REGISTRO SEPTIEMBRE'!$A$1:$T$889,10,FALSE)</f>
        <v xml:space="preserve"> 5 años
24 de octubre de 2019 al 24 de octubre del 2024
</v>
      </c>
      <c r="K180" s="68" t="str">
        <f>VLOOKUP(A180,'BASE REGISTRO SEPTIEMBRE'!$A$1:$T$889,11,FALSE)</f>
        <v xml:space="preserve">Gerente General: Delia María Del Gatto Reyes       
Presidente: Fernando Enrique Correa Ríos, 
Representante Legal:  Luis Mario Riquelme Navarro            
Mandataria: Paulina Andrea Herrera Godoy            
</v>
      </c>
      <c r="L180" s="68" t="str">
        <f>VLOOKUP(A180,'BASE REGISTRO SEPTIEMBRE'!$A$1:$T$889,12,FALSE)</f>
        <v xml:space="preserve">Luis Barros Valdes Nº 775, comuna de Providencia, Santiago.
</v>
      </c>
      <c r="M180" s="68" t="str">
        <f>VLOOKUP(A180,'BASE REGISTRO SEPTIEMBRE'!$A$1:$T$889,13,FALSE)</f>
        <v>XIII</v>
      </c>
      <c r="N180" s="68" t="str">
        <f>VLOOKUP(A180,'BASE REGISTRO SEPTIEMBRE'!$A$1:$T$889,14,FALSE)</f>
        <v>Providencia</v>
      </c>
      <c r="O180" s="68" t="str">
        <f>VLOOKUP(A180,'BASE REGISTRO SEPTIEMBRE'!$A$1:$T$889,15,FALSE)</f>
        <v xml:space="preserve">02-7903800
</v>
      </c>
      <c r="P180" s="68" t="str">
        <f>VLOOKUP(A180,'BASE REGISTRO SEPTIEMBRE'!$A$1:$T$889,16,FALSE)</f>
        <v>•	info@fundacionmicasa.cl</v>
      </c>
      <c r="Q180" s="68">
        <f>VLOOKUP(A180,'BASE REGISTRO SEPTIEMBRE'!$A$1:$T$889,17,FALSE)</f>
        <v>0</v>
      </c>
      <c r="R180" s="68">
        <f>VLOOKUP(A180,'BASE REGISTRO SEPTIEMBRE'!$A$1:$T$889,18,FALSE)</f>
        <v>93401</v>
      </c>
      <c r="S180" s="68" t="str">
        <f>VLOOKUP(A180,'BASE REGISTRO SEPTIEMBRE'!$A$1:$T$889,19,FALSE)</f>
        <v>Se acompaña certificado financiero correspondiente al año 2020, aprobados por el Subdepartamento de Supervisión Financiera Nacional.</v>
      </c>
      <c r="T180" s="188">
        <f>VLOOKUP(A180,'BASE REGISTRO SEPTIEMBRE'!$A$1:$T$889,20,FALSE)</f>
        <v>37970</v>
      </c>
      <c r="U180" s="175">
        <v>4250</v>
      </c>
      <c r="V180" s="186">
        <v>7051134</v>
      </c>
      <c r="W180" s="186">
        <v>39580067</v>
      </c>
      <c r="X180" s="187">
        <v>44469</v>
      </c>
      <c r="Y180" s="80" t="s">
        <v>6489</v>
      </c>
      <c r="Z180" s="80" t="s">
        <v>6490</v>
      </c>
      <c r="AA180" s="175" t="s">
        <v>6564</v>
      </c>
    </row>
    <row r="181" spans="1:27" ht="15.75" customHeight="1" x14ac:dyDescent="0.2">
      <c r="A181" s="185">
        <v>4250</v>
      </c>
      <c r="B181" s="68" t="str">
        <f>VLOOKUP(A181,'BASE REGISTRO SEPTIEMBRE'!$A$1:$T$889,2,FALSE)</f>
        <v xml:space="preserve">Fundación Mi Casa </v>
      </c>
      <c r="C181" s="68" t="str">
        <f>VLOOKUP(A181,'BASE REGISTRO SEPTIEMBRE'!$A$1:$T$889,3,FALSE)</f>
        <v>70015680K</v>
      </c>
      <c r="D181" s="68" t="str">
        <f>VLOOKUP(A181,'BASE REGISTRO SEPTIEMBRE'!$A$1:$T$889,4,FALSE)</f>
        <v>Fundación de derecho privado</v>
      </c>
      <c r="E181" s="68" t="str">
        <f>VLOOKUP(A181,'BASE REGISTRO SEPTIEMBRE'!$A$1:$T$889,5,FALSE)</f>
        <v>Otorgado por Decreto Supremo Nº 1360, de fecha 22 de febrero de 1952, del Ministerio de Justicia.</v>
      </c>
      <c r="F181" s="68" t="str">
        <f>VLOOKUP(A181,'BASE REGISTRO SEPTIEMBRE'!$A$1:$T$889,6,FALSE)</f>
        <v xml:space="preserve">Certificado de Vigencia extendido por el SRCeI, folio Nº 
500395957973, de fecha 29 de junio de 2021.
</v>
      </c>
      <c r="G181" s="68" t="str">
        <f>VLOOKUP(A181,'BASE REGISTRO SEPTIEMBRE'!$A$1:$T$889,7,FALSE)</f>
        <v>Readaptar  y moralizar a niños y jóvenes vagos o desamparados.</v>
      </c>
      <c r="H181" s="68" t="str">
        <f>VLOOKUP(A181,'BASE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1" s="68" t="str">
        <f>VLOOKUP(A181,'BASE REGISTRO SEPTIEMBRE'!$A$1:$T$889,9,FALSE)</f>
        <v>5 años.</v>
      </c>
      <c r="J181" s="68" t="str">
        <f>VLOOKUP(A181,'BASE REGISTRO SEPTIEMBRE'!$A$1:$T$889,10,FALSE)</f>
        <v xml:space="preserve"> 5 años
24 de octubre de 2019 al 24 de octubre del 2024
</v>
      </c>
      <c r="K181" s="68" t="str">
        <f>VLOOKUP(A181,'BASE REGISTRO SEPTIEMBRE'!$A$1:$T$889,11,FALSE)</f>
        <v xml:space="preserve">Gerente General: Delia María Del Gatto Reyes       
Presidente: Fernando Enrique Correa Ríos, 
Representante Legal:  Luis Mario Riquelme Navarro            
Mandataria: Paulina Andrea Herrera Godoy            
</v>
      </c>
      <c r="L181" s="68" t="str">
        <f>VLOOKUP(A181,'BASE REGISTRO SEPTIEMBRE'!$A$1:$T$889,12,FALSE)</f>
        <v xml:space="preserve">Luis Barros Valdes Nº 775, comuna de Providencia, Santiago.
</v>
      </c>
      <c r="M181" s="68" t="str">
        <f>VLOOKUP(A181,'BASE REGISTRO SEPTIEMBRE'!$A$1:$T$889,13,FALSE)</f>
        <v>XIII</v>
      </c>
      <c r="N181" s="68" t="str">
        <f>VLOOKUP(A181,'BASE REGISTRO SEPTIEMBRE'!$A$1:$T$889,14,FALSE)</f>
        <v>Providencia</v>
      </c>
      <c r="O181" s="68" t="str">
        <f>VLOOKUP(A181,'BASE REGISTRO SEPTIEMBRE'!$A$1:$T$889,15,FALSE)</f>
        <v xml:space="preserve">02-7903800
</v>
      </c>
      <c r="P181" s="68" t="str">
        <f>VLOOKUP(A181,'BASE REGISTRO SEPTIEMBRE'!$A$1:$T$889,16,FALSE)</f>
        <v>•	info@fundacionmicasa.cl</v>
      </c>
      <c r="Q181" s="68">
        <f>VLOOKUP(A181,'BASE REGISTRO SEPTIEMBRE'!$A$1:$T$889,17,FALSE)</f>
        <v>0</v>
      </c>
      <c r="R181" s="68">
        <f>VLOOKUP(A181,'BASE REGISTRO SEPTIEMBRE'!$A$1:$T$889,18,FALSE)</f>
        <v>93401</v>
      </c>
      <c r="S181" s="68" t="str">
        <f>VLOOKUP(A181,'BASE REGISTRO SEPTIEMBRE'!$A$1:$T$889,19,FALSE)</f>
        <v>Se acompaña certificado financiero correspondiente al año 2020, aprobados por el Subdepartamento de Supervisión Financiera Nacional.</v>
      </c>
      <c r="T181" s="188">
        <f>VLOOKUP(A181,'BASE REGISTRO SEPTIEMBRE'!$A$1:$T$889,20,FALSE)</f>
        <v>37970</v>
      </c>
      <c r="U181" s="175">
        <v>4250</v>
      </c>
      <c r="V181" s="186">
        <v>58195344</v>
      </c>
      <c r="W181" s="186">
        <v>385976016</v>
      </c>
      <c r="X181" s="187">
        <v>44469</v>
      </c>
      <c r="Y181" s="80" t="s">
        <v>6489</v>
      </c>
      <c r="Z181" s="80" t="s">
        <v>6490</v>
      </c>
      <c r="AA181" s="175" t="s">
        <v>6507</v>
      </c>
    </row>
    <row r="182" spans="1:27" ht="15.75" customHeight="1" x14ac:dyDescent="0.2">
      <c r="A182" s="185">
        <v>4250</v>
      </c>
      <c r="B182" s="68" t="str">
        <f>VLOOKUP(A182,'BASE REGISTRO SEPTIEMBRE'!$A$1:$T$889,2,FALSE)</f>
        <v xml:space="preserve">Fundación Mi Casa </v>
      </c>
      <c r="C182" s="68" t="str">
        <f>VLOOKUP(A182,'BASE REGISTRO SEPTIEMBRE'!$A$1:$T$889,3,FALSE)</f>
        <v>70015680K</v>
      </c>
      <c r="D182" s="68" t="str">
        <f>VLOOKUP(A182,'BASE REGISTRO SEPTIEMBRE'!$A$1:$T$889,4,FALSE)</f>
        <v>Fundación de derecho privado</v>
      </c>
      <c r="E182" s="68" t="str">
        <f>VLOOKUP(A182,'BASE REGISTRO SEPTIEMBRE'!$A$1:$T$889,5,FALSE)</f>
        <v>Otorgado por Decreto Supremo Nº 1360, de fecha 22 de febrero de 1952, del Ministerio de Justicia.</v>
      </c>
      <c r="F182" s="68" t="str">
        <f>VLOOKUP(A182,'BASE REGISTRO SEPTIEMBRE'!$A$1:$T$889,6,FALSE)</f>
        <v xml:space="preserve">Certificado de Vigencia extendido por el SRCeI, folio Nº 
500395957973, de fecha 29 de junio de 2021.
</v>
      </c>
      <c r="G182" s="68" t="str">
        <f>VLOOKUP(A182,'BASE REGISTRO SEPTIEMBRE'!$A$1:$T$889,7,FALSE)</f>
        <v>Readaptar  y moralizar a niños y jóvenes vagos o desamparados.</v>
      </c>
      <c r="H182" s="68" t="str">
        <f>VLOOKUP(A182,'BASE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2" s="68" t="str">
        <f>VLOOKUP(A182,'BASE REGISTRO SEPTIEMBRE'!$A$1:$T$889,9,FALSE)</f>
        <v>5 años.</v>
      </c>
      <c r="J182" s="68" t="str">
        <f>VLOOKUP(A182,'BASE REGISTRO SEPTIEMBRE'!$A$1:$T$889,10,FALSE)</f>
        <v xml:space="preserve"> 5 años
24 de octubre de 2019 al 24 de octubre del 2024
</v>
      </c>
      <c r="K182" s="68" t="str">
        <f>VLOOKUP(A182,'BASE REGISTRO SEPTIEMBRE'!$A$1:$T$889,11,FALSE)</f>
        <v xml:space="preserve">Gerente General: Delia María Del Gatto Reyes       
Presidente: Fernando Enrique Correa Ríos, 
Representante Legal:  Luis Mario Riquelme Navarro            
Mandataria: Paulina Andrea Herrera Godoy            
</v>
      </c>
      <c r="L182" s="68" t="str">
        <f>VLOOKUP(A182,'BASE REGISTRO SEPTIEMBRE'!$A$1:$T$889,12,FALSE)</f>
        <v xml:space="preserve">Luis Barros Valdes Nº 775, comuna de Providencia, Santiago.
</v>
      </c>
      <c r="M182" s="68" t="str">
        <f>VLOOKUP(A182,'BASE REGISTRO SEPTIEMBRE'!$A$1:$T$889,13,FALSE)</f>
        <v>XIII</v>
      </c>
      <c r="N182" s="68" t="str">
        <f>VLOOKUP(A182,'BASE REGISTRO SEPTIEMBRE'!$A$1:$T$889,14,FALSE)</f>
        <v>Providencia</v>
      </c>
      <c r="O182" s="68" t="str">
        <f>VLOOKUP(A182,'BASE REGISTRO SEPTIEMBRE'!$A$1:$T$889,15,FALSE)</f>
        <v xml:space="preserve">02-7903800
</v>
      </c>
      <c r="P182" s="68" t="str">
        <f>VLOOKUP(A182,'BASE REGISTRO SEPTIEMBRE'!$A$1:$T$889,16,FALSE)</f>
        <v>•	info@fundacionmicasa.cl</v>
      </c>
      <c r="Q182" s="68">
        <f>VLOOKUP(A182,'BASE REGISTRO SEPTIEMBRE'!$A$1:$T$889,17,FALSE)</f>
        <v>0</v>
      </c>
      <c r="R182" s="68">
        <f>VLOOKUP(A182,'BASE REGISTRO SEPTIEMBRE'!$A$1:$T$889,18,FALSE)</f>
        <v>93401</v>
      </c>
      <c r="S182" s="68" t="str">
        <f>VLOOKUP(A182,'BASE REGISTRO SEPTIEMBRE'!$A$1:$T$889,19,FALSE)</f>
        <v>Se acompaña certificado financiero correspondiente al año 2020, aprobados por el Subdepartamento de Supervisión Financiera Nacional.</v>
      </c>
      <c r="T182" s="188">
        <f>VLOOKUP(A182,'BASE REGISTRO SEPTIEMBRE'!$A$1:$T$889,20,FALSE)</f>
        <v>37970</v>
      </c>
      <c r="U182" s="175">
        <v>4250</v>
      </c>
      <c r="V182" s="186">
        <v>53999411</v>
      </c>
      <c r="W182" s="186">
        <v>243365656</v>
      </c>
      <c r="X182" s="187">
        <v>44469</v>
      </c>
      <c r="Y182" s="80" t="s">
        <v>6489</v>
      </c>
      <c r="Z182" s="80" t="s">
        <v>6490</v>
      </c>
      <c r="AA182" s="175" t="s">
        <v>6574</v>
      </c>
    </row>
    <row r="183" spans="1:27" ht="15.75" customHeight="1" x14ac:dyDescent="0.2">
      <c r="A183" s="185">
        <v>4250</v>
      </c>
      <c r="B183" s="68" t="str">
        <f>VLOOKUP(A183,'BASE REGISTRO SEPTIEMBRE'!$A$1:$T$889,2,FALSE)</f>
        <v xml:space="preserve">Fundación Mi Casa </v>
      </c>
      <c r="C183" s="68" t="str">
        <f>VLOOKUP(A183,'BASE REGISTRO SEPTIEMBRE'!$A$1:$T$889,3,FALSE)</f>
        <v>70015680K</v>
      </c>
      <c r="D183" s="68" t="str">
        <f>VLOOKUP(A183,'BASE REGISTRO SEPTIEMBRE'!$A$1:$T$889,4,FALSE)</f>
        <v>Fundación de derecho privado</v>
      </c>
      <c r="E183" s="68" t="str">
        <f>VLOOKUP(A183,'BASE REGISTRO SEPTIEMBRE'!$A$1:$T$889,5,FALSE)</f>
        <v>Otorgado por Decreto Supremo Nº 1360, de fecha 22 de febrero de 1952, del Ministerio de Justicia.</v>
      </c>
      <c r="F183" s="68" t="str">
        <f>VLOOKUP(A183,'BASE REGISTRO SEPTIEMBRE'!$A$1:$T$889,6,FALSE)</f>
        <v xml:space="preserve">Certificado de Vigencia extendido por el SRCeI, folio Nº 
500395957973, de fecha 29 de junio de 2021.
</v>
      </c>
      <c r="G183" s="68" t="str">
        <f>VLOOKUP(A183,'BASE REGISTRO SEPTIEMBRE'!$A$1:$T$889,7,FALSE)</f>
        <v>Readaptar  y moralizar a niños y jóvenes vagos o desamparados.</v>
      </c>
      <c r="H183" s="68" t="str">
        <f>VLOOKUP(A183,'BASE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3" s="68" t="str">
        <f>VLOOKUP(A183,'BASE REGISTRO SEPTIEMBRE'!$A$1:$T$889,9,FALSE)</f>
        <v>5 años.</v>
      </c>
      <c r="J183" s="68" t="str">
        <f>VLOOKUP(A183,'BASE REGISTRO SEPTIEMBRE'!$A$1:$T$889,10,FALSE)</f>
        <v xml:space="preserve"> 5 años
24 de octubre de 2019 al 24 de octubre del 2024
</v>
      </c>
      <c r="K183" s="68" t="str">
        <f>VLOOKUP(A183,'BASE REGISTRO SEPTIEMBRE'!$A$1:$T$889,11,FALSE)</f>
        <v xml:space="preserve">Gerente General: Delia María Del Gatto Reyes       
Presidente: Fernando Enrique Correa Ríos, 
Representante Legal:  Luis Mario Riquelme Navarro            
Mandataria: Paulina Andrea Herrera Godoy            
</v>
      </c>
      <c r="L183" s="68" t="str">
        <f>VLOOKUP(A183,'BASE REGISTRO SEPTIEMBRE'!$A$1:$T$889,12,FALSE)</f>
        <v xml:space="preserve">Luis Barros Valdes Nº 775, comuna de Providencia, Santiago.
</v>
      </c>
      <c r="M183" s="68" t="str">
        <f>VLOOKUP(A183,'BASE REGISTRO SEPTIEMBRE'!$A$1:$T$889,13,FALSE)</f>
        <v>XIII</v>
      </c>
      <c r="N183" s="68" t="str">
        <f>VLOOKUP(A183,'BASE REGISTRO SEPTIEMBRE'!$A$1:$T$889,14,FALSE)</f>
        <v>Providencia</v>
      </c>
      <c r="O183" s="68" t="str">
        <f>VLOOKUP(A183,'BASE REGISTRO SEPTIEMBRE'!$A$1:$T$889,15,FALSE)</f>
        <v xml:space="preserve">02-7903800
</v>
      </c>
      <c r="P183" s="68" t="str">
        <f>VLOOKUP(A183,'BASE REGISTRO SEPTIEMBRE'!$A$1:$T$889,16,FALSE)</f>
        <v>•	info@fundacionmicasa.cl</v>
      </c>
      <c r="Q183" s="68">
        <f>VLOOKUP(A183,'BASE REGISTRO SEPTIEMBRE'!$A$1:$T$889,17,FALSE)</f>
        <v>0</v>
      </c>
      <c r="R183" s="68">
        <f>VLOOKUP(A183,'BASE REGISTRO SEPTIEMBRE'!$A$1:$T$889,18,FALSE)</f>
        <v>93401</v>
      </c>
      <c r="S183" s="68" t="str">
        <f>VLOOKUP(A183,'BASE REGISTRO SEPTIEMBRE'!$A$1:$T$889,19,FALSE)</f>
        <v>Se acompaña certificado financiero correspondiente al año 2020, aprobados por el Subdepartamento de Supervisión Financiera Nacional.</v>
      </c>
      <c r="T183" s="188">
        <f>VLOOKUP(A183,'BASE REGISTRO SEPTIEMBRE'!$A$1:$T$889,20,FALSE)</f>
        <v>37970</v>
      </c>
      <c r="U183" s="175">
        <v>4250</v>
      </c>
      <c r="V183" s="186">
        <v>91313228</v>
      </c>
      <c r="W183" s="186">
        <v>446119177</v>
      </c>
      <c r="X183" s="187">
        <v>44469</v>
      </c>
      <c r="Y183" s="80" t="s">
        <v>6489</v>
      </c>
      <c r="Z183" s="80" t="s">
        <v>6490</v>
      </c>
      <c r="AA183" s="175" t="s">
        <v>6540</v>
      </c>
    </row>
    <row r="184" spans="1:27" ht="15.75" customHeight="1" x14ac:dyDescent="0.2">
      <c r="A184" s="185">
        <v>4250</v>
      </c>
      <c r="B184" s="68" t="str">
        <f>VLOOKUP(A184,'BASE REGISTRO SEPTIEMBRE'!$A$1:$T$889,2,FALSE)</f>
        <v xml:space="preserve">Fundación Mi Casa </v>
      </c>
      <c r="C184" s="68" t="str">
        <f>VLOOKUP(A184,'BASE REGISTRO SEPTIEMBRE'!$A$1:$T$889,3,FALSE)</f>
        <v>70015680K</v>
      </c>
      <c r="D184" s="68" t="str">
        <f>VLOOKUP(A184,'BASE REGISTRO SEPTIEMBRE'!$A$1:$T$889,4,FALSE)</f>
        <v>Fundación de derecho privado</v>
      </c>
      <c r="E184" s="68" t="str">
        <f>VLOOKUP(A184,'BASE REGISTRO SEPTIEMBRE'!$A$1:$T$889,5,FALSE)</f>
        <v>Otorgado por Decreto Supremo Nº 1360, de fecha 22 de febrero de 1952, del Ministerio de Justicia.</v>
      </c>
      <c r="F184" s="68" t="str">
        <f>VLOOKUP(A184,'BASE REGISTRO SEPTIEMBRE'!$A$1:$T$889,6,FALSE)</f>
        <v xml:space="preserve">Certificado de Vigencia extendido por el SRCeI, folio Nº 
500395957973, de fecha 29 de junio de 2021.
</v>
      </c>
      <c r="G184" s="68" t="str">
        <f>VLOOKUP(A184,'BASE REGISTRO SEPTIEMBRE'!$A$1:$T$889,7,FALSE)</f>
        <v>Readaptar  y moralizar a niños y jóvenes vagos o desamparados.</v>
      </c>
      <c r="H184" s="68" t="str">
        <f>VLOOKUP(A184,'BASE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4" s="68" t="str">
        <f>VLOOKUP(A184,'BASE REGISTRO SEPTIEMBRE'!$A$1:$T$889,9,FALSE)</f>
        <v>5 años.</v>
      </c>
      <c r="J184" s="68" t="str">
        <f>VLOOKUP(A184,'BASE REGISTRO SEPTIEMBRE'!$A$1:$T$889,10,FALSE)</f>
        <v xml:space="preserve"> 5 años
24 de octubre de 2019 al 24 de octubre del 2024
</v>
      </c>
      <c r="K184" s="68" t="str">
        <f>VLOOKUP(A184,'BASE REGISTRO SEPTIEMBRE'!$A$1:$T$889,11,FALSE)</f>
        <v xml:space="preserve">Gerente General: Delia María Del Gatto Reyes       
Presidente: Fernando Enrique Correa Ríos, 
Representante Legal:  Luis Mario Riquelme Navarro            
Mandataria: Paulina Andrea Herrera Godoy            
</v>
      </c>
      <c r="L184" s="68" t="str">
        <f>VLOOKUP(A184,'BASE REGISTRO SEPTIEMBRE'!$A$1:$T$889,12,FALSE)</f>
        <v xml:space="preserve">Luis Barros Valdes Nº 775, comuna de Providencia, Santiago.
</v>
      </c>
      <c r="M184" s="68" t="str">
        <f>VLOOKUP(A184,'BASE REGISTRO SEPTIEMBRE'!$A$1:$T$889,13,FALSE)</f>
        <v>XIII</v>
      </c>
      <c r="N184" s="68" t="str">
        <f>VLOOKUP(A184,'BASE REGISTRO SEPTIEMBRE'!$A$1:$T$889,14,FALSE)</f>
        <v>Providencia</v>
      </c>
      <c r="O184" s="68" t="str">
        <f>VLOOKUP(A184,'BASE REGISTRO SEPTIEMBRE'!$A$1:$T$889,15,FALSE)</f>
        <v xml:space="preserve">02-7903800
</v>
      </c>
      <c r="P184" s="68" t="str">
        <f>VLOOKUP(A184,'BASE REGISTRO SEPTIEMBRE'!$A$1:$T$889,16,FALSE)</f>
        <v>•	info@fundacionmicasa.cl</v>
      </c>
      <c r="Q184" s="68">
        <f>VLOOKUP(A184,'BASE REGISTRO SEPTIEMBRE'!$A$1:$T$889,17,FALSE)</f>
        <v>0</v>
      </c>
      <c r="R184" s="68">
        <f>VLOOKUP(A184,'BASE REGISTRO SEPTIEMBRE'!$A$1:$T$889,18,FALSE)</f>
        <v>93401</v>
      </c>
      <c r="S184" s="68" t="str">
        <f>VLOOKUP(A184,'BASE REGISTRO SEPTIEMBRE'!$A$1:$T$889,19,FALSE)</f>
        <v>Se acompaña certificado financiero correspondiente al año 2020, aprobados por el Subdepartamento de Supervisión Financiera Nacional.</v>
      </c>
      <c r="T184" s="188">
        <f>VLOOKUP(A184,'BASE REGISTRO SEPTIEMBRE'!$A$1:$T$889,20,FALSE)</f>
        <v>37970</v>
      </c>
      <c r="U184" s="175">
        <v>4250</v>
      </c>
      <c r="V184" s="186">
        <v>115599372</v>
      </c>
      <c r="W184" s="186">
        <v>647004897</v>
      </c>
      <c r="X184" s="187">
        <v>44469</v>
      </c>
      <c r="Y184" s="80" t="s">
        <v>6489</v>
      </c>
      <c r="Z184" s="80" t="s">
        <v>6490</v>
      </c>
      <c r="AA184" s="175" t="s">
        <v>6575</v>
      </c>
    </row>
    <row r="185" spans="1:27" ht="15.75" customHeight="1" x14ac:dyDescent="0.2">
      <c r="A185" s="185">
        <v>4250</v>
      </c>
      <c r="B185" s="68" t="str">
        <f>VLOOKUP(A185,'BASE REGISTRO SEPTIEMBRE'!$A$1:$T$889,2,FALSE)</f>
        <v xml:space="preserve">Fundación Mi Casa </v>
      </c>
      <c r="C185" s="68" t="str">
        <f>VLOOKUP(A185,'BASE REGISTRO SEPTIEMBRE'!$A$1:$T$889,3,FALSE)</f>
        <v>70015680K</v>
      </c>
      <c r="D185" s="68" t="str">
        <f>VLOOKUP(A185,'BASE REGISTRO SEPTIEMBRE'!$A$1:$T$889,4,FALSE)</f>
        <v>Fundación de derecho privado</v>
      </c>
      <c r="E185" s="68" t="str">
        <f>VLOOKUP(A185,'BASE REGISTRO SEPTIEMBRE'!$A$1:$T$889,5,FALSE)</f>
        <v>Otorgado por Decreto Supremo Nº 1360, de fecha 22 de febrero de 1952, del Ministerio de Justicia.</v>
      </c>
      <c r="F185" s="68" t="str">
        <f>VLOOKUP(A185,'BASE REGISTRO SEPTIEMBRE'!$A$1:$T$889,6,FALSE)</f>
        <v xml:space="preserve">Certificado de Vigencia extendido por el SRCeI, folio Nº 
500395957973, de fecha 29 de junio de 2021.
</v>
      </c>
      <c r="G185" s="68" t="str">
        <f>VLOOKUP(A185,'BASE REGISTRO SEPTIEMBRE'!$A$1:$T$889,7,FALSE)</f>
        <v>Readaptar  y moralizar a niños y jóvenes vagos o desamparados.</v>
      </c>
      <c r="H185" s="68" t="str">
        <f>VLOOKUP(A185,'BASE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5" s="68" t="str">
        <f>VLOOKUP(A185,'BASE REGISTRO SEPTIEMBRE'!$A$1:$T$889,9,FALSE)</f>
        <v>5 años.</v>
      </c>
      <c r="J185" s="68" t="str">
        <f>VLOOKUP(A185,'BASE REGISTRO SEPTIEMBRE'!$A$1:$T$889,10,FALSE)</f>
        <v xml:space="preserve"> 5 años
24 de octubre de 2019 al 24 de octubre del 2024
</v>
      </c>
      <c r="K185" s="68" t="str">
        <f>VLOOKUP(A185,'BASE REGISTRO SEPTIEMBRE'!$A$1:$T$889,11,FALSE)</f>
        <v xml:space="preserve">Gerente General: Delia María Del Gatto Reyes       
Presidente: Fernando Enrique Correa Ríos, 
Representante Legal:  Luis Mario Riquelme Navarro            
Mandataria: Paulina Andrea Herrera Godoy            
</v>
      </c>
      <c r="L185" s="68" t="str">
        <f>VLOOKUP(A185,'BASE REGISTRO SEPTIEMBRE'!$A$1:$T$889,12,FALSE)</f>
        <v xml:space="preserve">Luis Barros Valdes Nº 775, comuna de Providencia, Santiago.
</v>
      </c>
      <c r="M185" s="68" t="str">
        <f>VLOOKUP(A185,'BASE REGISTRO SEPTIEMBRE'!$A$1:$T$889,13,FALSE)</f>
        <v>XIII</v>
      </c>
      <c r="N185" s="68" t="str">
        <f>VLOOKUP(A185,'BASE REGISTRO SEPTIEMBRE'!$A$1:$T$889,14,FALSE)</f>
        <v>Providencia</v>
      </c>
      <c r="O185" s="68" t="str">
        <f>VLOOKUP(A185,'BASE REGISTRO SEPTIEMBRE'!$A$1:$T$889,15,FALSE)</f>
        <v xml:space="preserve">02-7903800
</v>
      </c>
      <c r="P185" s="68" t="str">
        <f>VLOOKUP(A185,'BASE REGISTRO SEPTIEMBRE'!$A$1:$T$889,16,FALSE)</f>
        <v>•	info@fundacionmicasa.cl</v>
      </c>
      <c r="Q185" s="68">
        <f>VLOOKUP(A185,'BASE REGISTRO SEPTIEMBRE'!$A$1:$T$889,17,FALSE)</f>
        <v>0</v>
      </c>
      <c r="R185" s="68">
        <f>VLOOKUP(A185,'BASE REGISTRO SEPTIEMBRE'!$A$1:$T$889,18,FALSE)</f>
        <v>93401</v>
      </c>
      <c r="S185" s="68" t="str">
        <f>VLOOKUP(A185,'BASE REGISTRO SEPTIEMBRE'!$A$1:$T$889,19,FALSE)</f>
        <v>Se acompaña certificado financiero correspondiente al año 2020, aprobados por el Subdepartamento de Supervisión Financiera Nacional.</v>
      </c>
      <c r="T185" s="188">
        <f>VLOOKUP(A185,'BASE REGISTRO SEPTIEMBRE'!$A$1:$T$889,20,FALSE)</f>
        <v>37970</v>
      </c>
      <c r="U185" s="175">
        <v>4250</v>
      </c>
      <c r="V185" s="186">
        <v>104289862</v>
      </c>
      <c r="W185" s="186">
        <v>423822666</v>
      </c>
      <c r="X185" s="187">
        <v>44469</v>
      </c>
      <c r="Y185" s="80" t="s">
        <v>6489</v>
      </c>
      <c r="Z185" s="80" t="s">
        <v>6490</v>
      </c>
      <c r="AA185" s="175" t="s">
        <v>6587</v>
      </c>
    </row>
    <row r="186" spans="1:27" ht="15.75" customHeight="1" x14ac:dyDescent="0.2">
      <c r="A186" s="185">
        <v>4250</v>
      </c>
      <c r="B186" s="68" t="str">
        <f>VLOOKUP(A186,'BASE REGISTRO SEPTIEMBRE'!$A$1:$T$889,2,FALSE)</f>
        <v xml:space="preserve">Fundación Mi Casa </v>
      </c>
      <c r="C186" s="68" t="str">
        <f>VLOOKUP(A186,'BASE REGISTRO SEPTIEMBRE'!$A$1:$T$889,3,FALSE)</f>
        <v>70015680K</v>
      </c>
      <c r="D186" s="68" t="str">
        <f>VLOOKUP(A186,'BASE REGISTRO SEPTIEMBRE'!$A$1:$T$889,4,FALSE)</f>
        <v>Fundación de derecho privado</v>
      </c>
      <c r="E186" s="68" t="str">
        <f>VLOOKUP(A186,'BASE REGISTRO SEPTIEMBRE'!$A$1:$T$889,5,FALSE)</f>
        <v>Otorgado por Decreto Supremo Nº 1360, de fecha 22 de febrero de 1952, del Ministerio de Justicia.</v>
      </c>
      <c r="F186" s="68" t="str">
        <f>VLOOKUP(A186,'BASE REGISTRO SEPTIEMBRE'!$A$1:$T$889,6,FALSE)</f>
        <v xml:space="preserve">Certificado de Vigencia extendido por el SRCeI, folio Nº 
500395957973, de fecha 29 de junio de 2021.
</v>
      </c>
      <c r="G186" s="68" t="str">
        <f>VLOOKUP(A186,'BASE REGISTRO SEPTIEMBRE'!$A$1:$T$889,7,FALSE)</f>
        <v>Readaptar  y moralizar a niños y jóvenes vagos o desamparados.</v>
      </c>
      <c r="H186" s="68" t="str">
        <f>VLOOKUP(A186,'BASE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6" s="68" t="str">
        <f>VLOOKUP(A186,'BASE REGISTRO SEPTIEMBRE'!$A$1:$T$889,9,FALSE)</f>
        <v>5 años.</v>
      </c>
      <c r="J186" s="68" t="str">
        <f>VLOOKUP(A186,'BASE REGISTRO SEPTIEMBRE'!$A$1:$T$889,10,FALSE)</f>
        <v xml:space="preserve"> 5 años
24 de octubre de 2019 al 24 de octubre del 2024
</v>
      </c>
      <c r="K186" s="68" t="str">
        <f>VLOOKUP(A186,'BASE REGISTRO SEPTIEMBRE'!$A$1:$T$889,11,FALSE)</f>
        <v xml:space="preserve">Gerente General: Delia María Del Gatto Reyes       
Presidente: Fernando Enrique Correa Ríos, 
Representante Legal:  Luis Mario Riquelme Navarro            
Mandataria: Paulina Andrea Herrera Godoy            
</v>
      </c>
      <c r="L186" s="68" t="str">
        <f>VLOOKUP(A186,'BASE REGISTRO SEPTIEMBRE'!$A$1:$T$889,12,FALSE)</f>
        <v xml:space="preserve">Luis Barros Valdes Nº 775, comuna de Providencia, Santiago.
</v>
      </c>
      <c r="M186" s="68" t="str">
        <f>VLOOKUP(A186,'BASE REGISTRO SEPTIEMBRE'!$A$1:$T$889,13,FALSE)</f>
        <v>XIII</v>
      </c>
      <c r="N186" s="68" t="str">
        <f>VLOOKUP(A186,'BASE REGISTRO SEPTIEMBRE'!$A$1:$T$889,14,FALSE)</f>
        <v>Providencia</v>
      </c>
      <c r="O186" s="68" t="str">
        <f>VLOOKUP(A186,'BASE REGISTRO SEPTIEMBRE'!$A$1:$T$889,15,FALSE)</f>
        <v xml:space="preserve">02-7903800
</v>
      </c>
      <c r="P186" s="68" t="str">
        <f>VLOOKUP(A186,'BASE REGISTRO SEPTIEMBRE'!$A$1:$T$889,16,FALSE)</f>
        <v>•	info@fundacionmicasa.cl</v>
      </c>
      <c r="Q186" s="68">
        <f>VLOOKUP(A186,'BASE REGISTRO SEPTIEMBRE'!$A$1:$T$889,17,FALSE)</f>
        <v>0</v>
      </c>
      <c r="R186" s="68">
        <f>VLOOKUP(A186,'BASE REGISTRO SEPTIEMBRE'!$A$1:$T$889,18,FALSE)</f>
        <v>93401</v>
      </c>
      <c r="S186" s="68" t="str">
        <f>VLOOKUP(A186,'BASE REGISTRO SEPTIEMBRE'!$A$1:$T$889,19,FALSE)</f>
        <v>Se acompaña certificado financiero correspondiente al año 2020, aprobados por el Subdepartamento de Supervisión Financiera Nacional.</v>
      </c>
      <c r="T186" s="188">
        <f>VLOOKUP(A186,'BASE REGISTRO SEPTIEMBRE'!$A$1:$T$889,20,FALSE)</f>
        <v>37970</v>
      </c>
      <c r="U186" s="175">
        <v>4250</v>
      </c>
      <c r="V186" s="186">
        <v>29997600</v>
      </c>
      <c r="W186" s="186">
        <v>212242089</v>
      </c>
      <c r="X186" s="187">
        <v>44469</v>
      </c>
      <c r="Y186" s="80" t="s">
        <v>6489</v>
      </c>
      <c r="Z186" s="80" t="s">
        <v>6490</v>
      </c>
      <c r="AA186" s="175" t="s">
        <v>6555</v>
      </c>
    </row>
    <row r="187" spans="1:27" ht="15.75" customHeight="1" x14ac:dyDescent="0.2">
      <c r="A187" s="185">
        <v>4250</v>
      </c>
      <c r="B187" s="68" t="str">
        <f>VLOOKUP(A187,'BASE REGISTRO SEPTIEMBRE'!$A$1:$T$889,2,FALSE)</f>
        <v xml:space="preserve">Fundación Mi Casa </v>
      </c>
      <c r="C187" s="68" t="str">
        <f>VLOOKUP(A187,'BASE REGISTRO SEPTIEMBRE'!$A$1:$T$889,3,FALSE)</f>
        <v>70015680K</v>
      </c>
      <c r="D187" s="68" t="str">
        <f>VLOOKUP(A187,'BASE REGISTRO SEPTIEMBRE'!$A$1:$T$889,4,FALSE)</f>
        <v>Fundación de derecho privado</v>
      </c>
      <c r="E187" s="68" t="str">
        <f>VLOOKUP(A187,'BASE REGISTRO SEPTIEMBRE'!$A$1:$T$889,5,FALSE)</f>
        <v>Otorgado por Decreto Supremo Nº 1360, de fecha 22 de febrero de 1952, del Ministerio de Justicia.</v>
      </c>
      <c r="F187" s="68" t="str">
        <f>VLOOKUP(A187,'BASE REGISTRO SEPTIEMBRE'!$A$1:$T$889,6,FALSE)</f>
        <v xml:space="preserve">Certificado de Vigencia extendido por el SRCeI, folio Nº 
500395957973, de fecha 29 de junio de 2021.
</v>
      </c>
      <c r="G187" s="68" t="str">
        <f>VLOOKUP(A187,'BASE REGISTRO SEPTIEMBRE'!$A$1:$T$889,7,FALSE)</f>
        <v>Readaptar  y moralizar a niños y jóvenes vagos o desamparados.</v>
      </c>
      <c r="H187" s="68" t="str">
        <f>VLOOKUP(A187,'BASE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7" s="68" t="str">
        <f>VLOOKUP(A187,'BASE REGISTRO SEPTIEMBRE'!$A$1:$T$889,9,FALSE)</f>
        <v>5 años.</v>
      </c>
      <c r="J187" s="68" t="str">
        <f>VLOOKUP(A187,'BASE REGISTRO SEPTIEMBRE'!$A$1:$T$889,10,FALSE)</f>
        <v xml:space="preserve"> 5 años
24 de octubre de 2019 al 24 de octubre del 2024
</v>
      </c>
      <c r="K187" s="68" t="str">
        <f>VLOOKUP(A187,'BASE REGISTRO SEPTIEMBRE'!$A$1:$T$889,11,FALSE)</f>
        <v xml:space="preserve">Gerente General: Delia María Del Gatto Reyes       
Presidente: Fernando Enrique Correa Ríos, 
Representante Legal:  Luis Mario Riquelme Navarro            
Mandataria: Paulina Andrea Herrera Godoy            
</v>
      </c>
      <c r="L187" s="68" t="str">
        <f>VLOOKUP(A187,'BASE REGISTRO SEPTIEMBRE'!$A$1:$T$889,12,FALSE)</f>
        <v xml:space="preserve">Luis Barros Valdes Nº 775, comuna de Providencia, Santiago.
</v>
      </c>
      <c r="M187" s="68" t="str">
        <f>VLOOKUP(A187,'BASE REGISTRO SEPTIEMBRE'!$A$1:$T$889,13,FALSE)</f>
        <v>XIII</v>
      </c>
      <c r="N187" s="68" t="str">
        <f>VLOOKUP(A187,'BASE REGISTRO SEPTIEMBRE'!$A$1:$T$889,14,FALSE)</f>
        <v>Providencia</v>
      </c>
      <c r="O187" s="68" t="str">
        <f>VLOOKUP(A187,'BASE REGISTRO SEPTIEMBRE'!$A$1:$T$889,15,FALSE)</f>
        <v xml:space="preserve">02-7903800
</v>
      </c>
      <c r="P187" s="68" t="str">
        <f>VLOOKUP(A187,'BASE REGISTRO SEPTIEMBRE'!$A$1:$T$889,16,FALSE)</f>
        <v>•	info@fundacionmicasa.cl</v>
      </c>
      <c r="Q187" s="68">
        <f>VLOOKUP(A187,'BASE REGISTRO SEPTIEMBRE'!$A$1:$T$889,17,FALSE)</f>
        <v>0</v>
      </c>
      <c r="R187" s="68">
        <f>VLOOKUP(A187,'BASE REGISTRO SEPTIEMBRE'!$A$1:$T$889,18,FALSE)</f>
        <v>93401</v>
      </c>
      <c r="S187" s="68" t="str">
        <f>VLOOKUP(A187,'BASE REGISTRO SEPTIEMBRE'!$A$1:$T$889,19,FALSE)</f>
        <v>Se acompaña certificado financiero correspondiente al año 2020, aprobados por el Subdepartamento de Supervisión Financiera Nacional.</v>
      </c>
      <c r="T187" s="188">
        <f>VLOOKUP(A187,'BASE REGISTRO SEPTIEMBRE'!$A$1:$T$889,20,FALSE)</f>
        <v>37970</v>
      </c>
      <c r="U187" s="175">
        <v>4250</v>
      </c>
      <c r="V187" s="186">
        <v>16033200</v>
      </c>
      <c r="W187" s="186">
        <v>80166000</v>
      </c>
      <c r="X187" s="187">
        <v>44469</v>
      </c>
      <c r="Y187" s="80" t="s">
        <v>6489</v>
      </c>
      <c r="Z187" s="80" t="s">
        <v>6490</v>
      </c>
      <c r="AA187" s="175" t="s">
        <v>6588</v>
      </c>
    </row>
    <row r="188" spans="1:27" ht="15.75" customHeight="1" x14ac:dyDescent="0.2">
      <c r="A188" s="185">
        <v>4250</v>
      </c>
      <c r="B188" s="68" t="str">
        <f>VLOOKUP(A188,'BASE REGISTRO SEPTIEMBRE'!$A$1:$T$889,2,FALSE)</f>
        <v xml:space="preserve">Fundación Mi Casa </v>
      </c>
      <c r="C188" s="68" t="str">
        <f>VLOOKUP(A188,'BASE REGISTRO SEPTIEMBRE'!$A$1:$T$889,3,FALSE)</f>
        <v>70015680K</v>
      </c>
      <c r="D188" s="68" t="str">
        <f>VLOOKUP(A188,'BASE REGISTRO SEPTIEMBRE'!$A$1:$T$889,4,FALSE)</f>
        <v>Fundación de derecho privado</v>
      </c>
      <c r="E188" s="68" t="str">
        <f>VLOOKUP(A188,'BASE REGISTRO SEPTIEMBRE'!$A$1:$T$889,5,FALSE)</f>
        <v>Otorgado por Decreto Supremo Nº 1360, de fecha 22 de febrero de 1952, del Ministerio de Justicia.</v>
      </c>
      <c r="F188" s="68" t="str">
        <f>VLOOKUP(A188,'BASE REGISTRO SEPTIEMBRE'!$A$1:$T$889,6,FALSE)</f>
        <v xml:space="preserve">Certificado de Vigencia extendido por el SRCeI, folio Nº 
500395957973, de fecha 29 de junio de 2021.
</v>
      </c>
      <c r="G188" s="68" t="str">
        <f>VLOOKUP(A188,'BASE REGISTRO SEPTIEMBRE'!$A$1:$T$889,7,FALSE)</f>
        <v>Readaptar  y moralizar a niños y jóvenes vagos o desamparados.</v>
      </c>
      <c r="H188" s="68" t="str">
        <f>VLOOKUP(A188,'BASE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8" s="68" t="str">
        <f>VLOOKUP(A188,'BASE REGISTRO SEPTIEMBRE'!$A$1:$T$889,9,FALSE)</f>
        <v>5 años.</v>
      </c>
      <c r="J188" s="68" t="str">
        <f>VLOOKUP(A188,'BASE REGISTRO SEPTIEMBRE'!$A$1:$T$889,10,FALSE)</f>
        <v xml:space="preserve"> 5 años
24 de octubre de 2019 al 24 de octubre del 2024
</v>
      </c>
      <c r="K188" s="68" t="str">
        <f>VLOOKUP(A188,'BASE REGISTRO SEPTIEMBRE'!$A$1:$T$889,11,FALSE)</f>
        <v xml:space="preserve">Gerente General: Delia María Del Gatto Reyes       
Presidente: Fernando Enrique Correa Ríos, 
Representante Legal:  Luis Mario Riquelme Navarro            
Mandataria: Paulina Andrea Herrera Godoy            
</v>
      </c>
      <c r="L188" s="68" t="str">
        <f>VLOOKUP(A188,'BASE REGISTRO SEPTIEMBRE'!$A$1:$T$889,12,FALSE)</f>
        <v xml:space="preserve">Luis Barros Valdes Nº 775, comuna de Providencia, Santiago.
</v>
      </c>
      <c r="M188" s="68" t="str">
        <f>VLOOKUP(A188,'BASE REGISTRO SEPTIEMBRE'!$A$1:$T$889,13,FALSE)</f>
        <v>XIII</v>
      </c>
      <c r="N188" s="68" t="str">
        <f>VLOOKUP(A188,'BASE REGISTRO SEPTIEMBRE'!$A$1:$T$889,14,FALSE)</f>
        <v>Providencia</v>
      </c>
      <c r="O188" s="68" t="str">
        <f>VLOOKUP(A188,'BASE REGISTRO SEPTIEMBRE'!$A$1:$T$889,15,FALSE)</f>
        <v xml:space="preserve">02-7903800
</v>
      </c>
      <c r="P188" s="68" t="str">
        <f>VLOOKUP(A188,'BASE REGISTRO SEPTIEMBRE'!$A$1:$T$889,16,FALSE)</f>
        <v>•	info@fundacionmicasa.cl</v>
      </c>
      <c r="Q188" s="68">
        <f>VLOOKUP(A188,'BASE REGISTRO SEPTIEMBRE'!$A$1:$T$889,17,FALSE)</f>
        <v>0</v>
      </c>
      <c r="R188" s="68">
        <f>VLOOKUP(A188,'BASE REGISTRO SEPTIEMBRE'!$A$1:$T$889,18,FALSE)</f>
        <v>93401</v>
      </c>
      <c r="S188" s="68" t="str">
        <f>VLOOKUP(A188,'BASE REGISTRO SEPTIEMBRE'!$A$1:$T$889,19,FALSE)</f>
        <v>Se acompaña certificado financiero correspondiente al año 2020, aprobados por el Subdepartamento de Supervisión Financiera Nacional.</v>
      </c>
      <c r="T188" s="188">
        <f>VLOOKUP(A188,'BASE REGISTRO SEPTIEMBRE'!$A$1:$T$889,20,FALSE)</f>
        <v>37970</v>
      </c>
      <c r="U188" s="175">
        <v>4250</v>
      </c>
      <c r="V188" s="186">
        <v>7909712</v>
      </c>
      <c r="W188" s="186">
        <v>35005820</v>
      </c>
      <c r="X188" s="187">
        <v>44469</v>
      </c>
      <c r="Y188" s="80" t="s">
        <v>6489</v>
      </c>
      <c r="Z188" s="80" t="s">
        <v>6490</v>
      </c>
      <c r="AA188" s="175" t="s">
        <v>6595</v>
      </c>
    </row>
    <row r="189" spans="1:27" ht="15.75" customHeight="1" x14ac:dyDescent="0.2">
      <c r="A189" s="185">
        <v>4250</v>
      </c>
      <c r="B189" s="68" t="str">
        <f>VLOOKUP(A189,'BASE REGISTRO SEPTIEMBRE'!$A$1:$T$889,2,FALSE)</f>
        <v xml:space="preserve">Fundación Mi Casa </v>
      </c>
      <c r="C189" s="68" t="str">
        <f>VLOOKUP(A189,'BASE REGISTRO SEPTIEMBRE'!$A$1:$T$889,3,FALSE)</f>
        <v>70015680K</v>
      </c>
      <c r="D189" s="68" t="str">
        <f>VLOOKUP(A189,'BASE REGISTRO SEPTIEMBRE'!$A$1:$T$889,4,FALSE)</f>
        <v>Fundación de derecho privado</v>
      </c>
      <c r="E189" s="68" t="str">
        <f>VLOOKUP(A189,'BASE REGISTRO SEPTIEMBRE'!$A$1:$T$889,5,FALSE)</f>
        <v>Otorgado por Decreto Supremo Nº 1360, de fecha 22 de febrero de 1952, del Ministerio de Justicia.</v>
      </c>
      <c r="F189" s="68" t="str">
        <f>VLOOKUP(A189,'BASE REGISTRO SEPTIEMBRE'!$A$1:$T$889,6,FALSE)</f>
        <v xml:space="preserve">Certificado de Vigencia extendido por el SRCeI, folio Nº 
500395957973, de fecha 29 de junio de 2021.
</v>
      </c>
      <c r="G189" s="68" t="str">
        <f>VLOOKUP(A189,'BASE REGISTRO SEPTIEMBRE'!$A$1:$T$889,7,FALSE)</f>
        <v>Readaptar  y moralizar a niños y jóvenes vagos o desamparados.</v>
      </c>
      <c r="H189" s="68" t="str">
        <f>VLOOKUP(A189,'BASE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89" s="68" t="str">
        <f>VLOOKUP(A189,'BASE REGISTRO SEPTIEMBRE'!$A$1:$T$889,9,FALSE)</f>
        <v>5 años.</v>
      </c>
      <c r="J189" s="68" t="str">
        <f>VLOOKUP(A189,'BASE REGISTRO SEPTIEMBRE'!$A$1:$T$889,10,FALSE)</f>
        <v xml:space="preserve"> 5 años
24 de octubre de 2019 al 24 de octubre del 2024
</v>
      </c>
      <c r="K189" s="68" t="str">
        <f>VLOOKUP(A189,'BASE REGISTRO SEPTIEMBRE'!$A$1:$T$889,11,FALSE)</f>
        <v xml:space="preserve">Gerente General: Delia María Del Gatto Reyes       
Presidente: Fernando Enrique Correa Ríos, 
Representante Legal:  Luis Mario Riquelme Navarro            
Mandataria: Paulina Andrea Herrera Godoy            
</v>
      </c>
      <c r="L189" s="68" t="str">
        <f>VLOOKUP(A189,'BASE REGISTRO SEPTIEMBRE'!$A$1:$T$889,12,FALSE)</f>
        <v xml:space="preserve">Luis Barros Valdes Nº 775, comuna de Providencia, Santiago.
</v>
      </c>
      <c r="M189" s="68" t="str">
        <f>VLOOKUP(A189,'BASE REGISTRO SEPTIEMBRE'!$A$1:$T$889,13,FALSE)</f>
        <v>XIII</v>
      </c>
      <c r="N189" s="68" t="str">
        <f>VLOOKUP(A189,'BASE REGISTRO SEPTIEMBRE'!$A$1:$T$889,14,FALSE)</f>
        <v>Providencia</v>
      </c>
      <c r="O189" s="68" t="str">
        <f>VLOOKUP(A189,'BASE REGISTRO SEPTIEMBRE'!$A$1:$T$889,15,FALSE)</f>
        <v xml:space="preserve">02-7903800
</v>
      </c>
      <c r="P189" s="68" t="str">
        <f>VLOOKUP(A189,'BASE REGISTRO SEPTIEMBRE'!$A$1:$T$889,16,FALSE)</f>
        <v>•	info@fundacionmicasa.cl</v>
      </c>
      <c r="Q189" s="68">
        <f>VLOOKUP(A189,'BASE REGISTRO SEPTIEMBRE'!$A$1:$T$889,17,FALSE)</f>
        <v>0</v>
      </c>
      <c r="R189" s="68">
        <f>VLOOKUP(A189,'BASE REGISTRO SEPTIEMBRE'!$A$1:$T$889,18,FALSE)</f>
        <v>93401</v>
      </c>
      <c r="S189" s="68" t="str">
        <f>VLOOKUP(A189,'BASE REGISTRO SEPTIEMBRE'!$A$1:$T$889,19,FALSE)</f>
        <v>Se acompaña certificado financiero correspondiente al año 2020, aprobados por el Subdepartamento de Supervisión Financiera Nacional.</v>
      </c>
      <c r="T189" s="188">
        <f>VLOOKUP(A189,'BASE REGISTRO SEPTIEMBRE'!$A$1:$T$889,20,FALSE)</f>
        <v>37970</v>
      </c>
      <c r="U189" s="175">
        <v>4250</v>
      </c>
      <c r="V189" s="186">
        <v>0</v>
      </c>
      <c r="W189" s="186">
        <v>86579280</v>
      </c>
      <c r="X189" s="187">
        <v>44469</v>
      </c>
      <c r="Y189" s="80" t="s">
        <v>6489</v>
      </c>
      <c r="Z189" s="80" t="s">
        <v>6490</v>
      </c>
      <c r="AA189" s="175" t="s">
        <v>6543</v>
      </c>
    </row>
    <row r="190" spans="1:27" ht="15.75" customHeight="1" x14ac:dyDescent="0.2">
      <c r="A190" s="185">
        <v>4250</v>
      </c>
      <c r="B190" s="68" t="str">
        <f>VLOOKUP(A190,'BASE REGISTRO SEPTIEMBRE'!$A$1:$T$889,2,FALSE)</f>
        <v xml:space="preserve">Fundación Mi Casa </v>
      </c>
      <c r="C190" s="68" t="str">
        <f>VLOOKUP(A190,'BASE REGISTRO SEPTIEMBRE'!$A$1:$T$889,3,FALSE)</f>
        <v>70015680K</v>
      </c>
      <c r="D190" s="68" t="str">
        <f>VLOOKUP(A190,'BASE REGISTRO SEPTIEMBRE'!$A$1:$T$889,4,FALSE)</f>
        <v>Fundación de derecho privado</v>
      </c>
      <c r="E190" s="68" t="str">
        <f>VLOOKUP(A190,'BASE REGISTRO SEPTIEMBRE'!$A$1:$T$889,5,FALSE)</f>
        <v>Otorgado por Decreto Supremo Nº 1360, de fecha 22 de febrero de 1952, del Ministerio de Justicia.</v>
      </c>
      <c r="F190" s="68" t="str">
        <f>VLOOKUP(A190,'BASE REGISTRO SEPTIEMBRE'!$A$1:$T$889,6,FALSE)</f>
        <v xml:space="preserve">Certificado de Vigencia extendido por el SRCeI, folio Nº 
500395957973, de fecha 29 de junio de 2021.
</v>
      </c>
      <c r="G190" s="68" t="str">
        <f>VLOOKUP(A190,'BASE REGISTRO SEPTIEMBRE'!$A$1:$T$889,7,FALSE)</f>
        <v>Readaptar  y moralizar a niños y jóvenes vagos o desamparados.</v>
      </c>
      <c r="H190" s="68" t="str">
        <f>VLOOKUP(A190,'BASE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0" s="68" t="str">
        <f>VLOOKUP(A190,'BASE REGISTRO SEPTIEMBRE'!$A$1:$T$889,9,FALSE)</f>
        <v>5 años.</v>
      </c>
      <c r="J190" s="68" t="str">
        <f>VLOOKUP(A190,'BASE REGISTRO SEPTIEMBRE'!$A$1:$T$889,10,FALSE)</f>
        <v xml:space="preserve"> 5 años
24 de octubre de 2019 al 24 de octubre del 2024
</v>
      </c>
      <c r="K190" s="68" t="str">
        <f>VLOOKUP(A190,'BASE REGISTRO SEPTIEMBRE'!$A$1:$T$889,11,FALSE)</f>
        <v xml:space="preserve">Gerente General: Delia María Del Gatto Reyes       
Presidente: Fernando Enrique Correa Ríos, 
Representante Legal:  Luis Mario Riquelme Navarro            
Mandataria: Paulina Andrea Herrera Godoy            
</v>
      </c>
      <c r="L190" s="68" t="str">
        <f>VLOOKUP(A190,'BASE REGISTRO SEPTIEMBRE'!$A$1:$T$889,12,FALSE)</f>
        <v xml:space="preserve">Luis Barros Valdes Nº 775, comuna de Providencia, Santiago.
</v>
      </c>
      <c r="M190" s="68" t="str">
        <f>VLOOKUP(A190,'BASE REGISTRO SEPTIEMBRE'!$A$1:$T$889,13,FALSE)</f>
        <v>XIII</v>
      </c>
      <c r="N190" s="68" t="str">
        <f>VLOOKUP(A190,'BASE REGISTRO SEPTIEMBRE'!$A$1:$T$889,14,FALSE)</f>
        <v>Providencia</v>
      </c>
      <c r="O190" s="68" t="str">
        <f>VLOOKUP(A190,'BASE REGISTRO SEPTIEMBRE'!$A$1:$T$889,15,FALSE)</f>
        <v xml:space="preserve">02-7903800
</v>
      </c>
      <c r="P190" s="68" t="str">
        <f>VLOOKUP(A190,'BASE REGISTRO SEPTIEMBRE'!$A$1:$T$889,16,FALSE)</f>
        <v>•	info@fundacionmicasa.cl</v>
      </c>
      <c r="Q190" s="68">
        <f>VLOOKUP(A190,'BASE REGISTRO SEPTIEMBRE'!$A$1:$T$889,17,FALSE)</f>
        <v>0</v>
      </c>
      <c r="R190" s="68">
        <f>VLOOKUP(A190,'BASE REGISTRO SEPTIEMBRE'!$A$1:$T$889,18,FALSE)</f>
        <v>93401</v>
      </c>
      <c r="S190" s="68" t="str">
        <f>VLOOKUP(A190,'BASE REGISTRO SEPTIEMBRE'!$A$1:$T$889,19,FALSE)</f>
        <v>Se acompaña certificado financiero correspondiente al año 2020, aprobados por el Subdepartamento de Supervisión Financiera Nacional.</v>
      </c>
      <c r="T190" s="188">
        <f>VLOOKUP(A190,'BASE REGISTRO SEPTIEMBRE'!$A$1:$T$889,20,FALSE)</f>
        <v>37970</v>
      </c>
      <c r="U190" s="175">
        <v>4250</v>
      </c>
      <c r="V190" s="186">
        <v>75746301</v>
      </c>
      <c r="W190" s="186">
        <v>576894575</v>
      </c>
      <c r="X190" s="187">
        <v>44469</v>
      </c>
      <c r="Y190" s="80" t="s">
        <v>6489</v>
      </c>
      <c r="Z190" s="80" t="s">
        <v>6490</v>
      </c>
      <c r="AA190" s="175" t="s">
        <v>181</v>
      </c>
    </row>
    <row r="191" spans="1:27" ht="15.75" customHeight="1" x14ac:dyDescent="0.2">
      <c r="A191" s="185">
        <v>4250</v>
      </c>
      <c r="B191" s="68" t="str">
        <f>VLOOKUP(A191,'BASE REGISTRO SEPTIEMBRE'!$A$1:$T$889,2,FALSE)</f>
        <v xml:space="preserve">Fundación Mi Casa </v>
      </c>
      <c r="C191" s="68" t="str">
        <f>VLOOKUP(A191,'BASE REGISTRO SEPTIEMBRE'!$A$1:$T$889,3,FALSE)</f>
        <v>70015680K</v>
      </c>
      <c r="D191" s="68" t="str">
        <f>VLOOKUP(A191,'BASE REGISTRO SEPTIEMBRE'!$A$1:$T$889,4,FALSE)</f>
        <v>Fundación de derecho privado</v>
      </c>
      <c r="E191" s="68" t="str">
        <f>VLOOKUP(A191,'BASE REGISTRO SEPTIEMBRE'!$A$1:$T$889,5,FALSE)</f>
        <v>Otorgado por Decreto Supremo Nº 1360, de fecha 22 de febrero de 1952, del Ministerio de Justicia.</v>
      </c>
      <c r="F191" s="68" t="str">
        <f>VLOOKUP(A191,'BASE REGISTRO SEPTIEMBRE'!$A$1:$T$889,6,FALSE)</f>
        <v xml:space="preserve">Certificado de Vigencia extendido por el SRCeI, folio Nº 
500395957973, de fecha 29 de junio de 2021.
</v>
      </c>
      <c r="G191" s="68" t="str">
        <f>VLOOKUP(A191,'BASE REGISTRO SEPTIEMBRE'!$A$1:$T$889,7,FALSE)</f>
        <v>Readaptar  y moralizar a niños y jóvenes vagos o desamparados.</v>
      </c>
      <c r="H191" s="68" t="str">
        <f>VLOOKUP(A191,'BASE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1" s="68" t="str">
        <f>VLOOKUP(A191,'BASE REGISTRO SEPTIEMBRE'!$A$1:$T$889,9,FALSE)</f>
        <v>5 años.</v>
      </c>
      <c r="J191" s="68" t="str">
        <f>VLOOKUP(A191,'BASE REGISTRO SEPTIEMBRE'!$A$1:$T$889,10,FALSE)</f>
        <v xml:space="preserve"> 5 años
24 de octubre de 2019 al 24 de octubre del 2024
</v>
      </c>
      <c r="K191" s="68" t="str">
        <f>VLOOKUP(A191,'BASE REGISTRO SEPTIEMBRE'!$A$1:$T$889,11,FALSE)</f>
        <v xml:space="preserve">Gerente General: Delia María Del Gatto Reyes       
Presidente: Fernando Enrique Correa Ríos, 
Representante Legal:  Luis Mario Riquelme Navarro            
Mandataria: Paulina Andrea Herrera Godoy            
</v>
      </c>
      <c r="L191" s="68" t="str">
        <f>VLOOKUP(A191,'BASE REGISTRO SEPTIEMBRE'!$A$1:$T$889,12,FALSE)</f>
        <v xml:space="preserve">Luis Barros Valdes Nº 775, comuna de Providencia, Santiago.
</v>
      </c>
      <c r="M191" s="68" t="str">
        <f>VLOOKUP(A191,'BASE REGISTRO SEPTIEMBRE'!$A$1:$T$889,13,FALSE)</f>
        <v>XIII</v>
      </c>
      <c r="N191" s="68" t="str">
        <f>VLOOKUP(A191,'BASE REGISTRO SEPTIEMBRE'!$A$1:$T$889,14,FALSE)</f>
        <v>Providencia</v>
      </c>
      <c r="O191" s="68" t="str">
        <f>VLOOKUP(A191,'BASE REGISTRO SEPTIEMBRE'!$A$1:$T$889,15,FALSE)</f>
        <v xml:space="preserve">02-7903800
</v>
      </c>
      <c r="P191" s="68" t="str">
        <f>VLOOKUP(A191,'BASE REGISTRO SEPTIEMBRE'!$A$1:$T$889,16,FALSE)</f>
        <v>•	info@fundacionmicasa.cl</v>
      </c>
      <c r="Q191" s="68">
        <f>VLOOKUP(A191,'BASE REGISTRO SEPTIEMBRE'!$A$1:$T$889,17,FALSE)</f>
        <v>0</v>
      </c>
      <c r="R191" s="68">
        <f>VLOOKUP(A191,'BASE REGISTRO SEPTIEMBRE'!$A$1:$T$889,18,FALSE)</f>
        <v>93401</v>
      </c>
      <c r="S191" s="68" t="str">
        <f>VLOOKUP(A191,'BASE REGISTRO SEPTIEMBRE'!$A$1:$T$889,19,FALSE)</f>
        <v>Se acompaña certificado financiero correspondiente al año 2020, aprobados por el Subdepartamento de Supervisión Financiera Nacional.</v>
      </c>
      <c r="T191" s="188">
        <f>VLOOKUP(A191,'BASE REGISTRO SEPTIEMBRE'!$A$1:$T$889,20,FALSE)</f>
        <v>37970</v>
      </c>
      <c r="U191" s="175">
        <v>4250</v>
      </c>
      <c r="V191" s="186">
        <v>5527575</v>
      </c>
      <c r="W191" s="186">
        <v>68320811</v>
      </c>
      <c r="X191" s="187">
        <v>44469</v>
      </c>
      <c r="Y191" s="80" t="s">
        <v>6489</v>
      </c>
      <c r="Z191" s="80" t="s">
        <v>6490</v>
      </c>
      <c r="AA191" s="175" t="s">
        <v>6590</v>
      </c>
    </row>
    <row r="192" spans="1:27" ht="15.75" customHeight="1" x14ac:dyDescent="0.2">
      <c r="A192" s="185">
        <v>4250</v>
      </c>
      <c r="B192" s="68" t="str">
        <f>VLOOKUP(A192,'BASE REGISTRO SEPTIEMBRE'!$A$1:$T$889,2,FALSE)</f>
        <v xml:space="preserve">Fundación Mi Casa </v>
      </c>
      <c r="C192" s="68" t="str">
        <f>VLOOKUP(A192,'BASE REGISTRO SEPTIEMBRE'!$A$1:$T$889,3,FALSE)</f>
        <v>70015680K</v>
      </c>
      <c r="D192" s="68" t="str">
        <f>VLOOKUP(A192,'BASE REGISTRO SEPTIEMBRE'!$A$1:$T$889,4,FALSE)</f>
        <v>Fundación de derecho privado</v>
      </c>
      <c r="E192" s="68" t="str">
        <f>VLOOKUP(A192,'BASE REGISTRO SEPTIEMBRE'!$A$1:$T$889,5,FALSE)</f>
        <v>Otorgado por Decreto Supremo Nº 1360, de fecha 22 de febrero de 1952, del Ministerio de Justicia.</v>
      </c>
      <c r="F192" s="68" t="str">
        <f>VLOOKUP(A192,'BASE REGISTRO SEPTIEMBRE'!$A$1:$T$889,6,FALSE)</f>
        <v xml:space="preserve">Certificado de Vigencia extendido por el SRCeI, folio Nº 
500395957973, de fecha 29 de junio de 2021.
</v>
      </c>
      <c r="G192" s="68" t="str">
        <f>VLOOKUP(A192,'BASE REGISTRO SEPTIEMBRE'!$A$1:$T$889,7,FALSE)</f>
        <v>Readaptar  y moralizar a niños y jóvenes vagos o desamparados.</v>
      </c>
      <c r="H192" s="68" t="str">
        <f>VLOOKUP(A192,'BASE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2" s="68" t="str">
        <f>VLOOKUP(A192,'BASE REGISTRO SEPTIEMBRE'!$A$1:$T$889,9,FALSE)</f>
        <v>5 años.</v>
      </c>
      <c r="J192" s="68" t="str">
        <f>VLOOKUP(A192,'BASE REGISTRO SEPTIEMBRE'!$A$1:$T$889,10,FALSE)</f>
        <v xml:space="preserve"> 5 años
24 de octubre de 2019 al 24 de octubre del 2024
</v>
      </c>
      <c r="K192" s="68" t="str">
        <f>VLOOKUP(A192,'BASE REGISTRO SEPTIEMBRE'!$A$1:$T$889,11,FALSE)</f>
        <v xml:space="preserve">Gerente General: Delia María Del Gatto Reyes       
Presidente: Fernando Enrique Correa Ríos, 
Representante Legal:  Luis Mario Riquelme Navarro            
Mandataria: Paulina Andrea Herrera Godoy            
</v>
      </c>
      <c r="L192" s="68" t="str">
        <f>VLOOKUP(A192,'BASE REGISTRO SEPTIEMBRE'!$A$1:$T$889,12,FALSE)</f>
        <v xml:space="preserve">Luis Barros Valdes Nº 775, comuna de Providencia, Santiago.
</v>
      </c>
      <c r="M192" s="68" t="str">
        <f>VLOOKUP(A192,'BASE REGISTRO SEPTIEMBRE'!$A$1:$T$889,13,FALSE)</f>
        <v>XIII</v>
      </c>
      <c r="N192" s="68" t="str">
        <f>VLOOKUP(A192,'BASE REGISTRO SEPTIEMBRE'!$A$1:$T$889,14,FALSE)</f>
        <v>Providencia</v>
      </c>
      <c r="O192" s="68" t="str">
        <f>VLOOKUP(A192,'BASE REGISTRO SEPTIEMBRE'!$A$1:$T$889,15,FALSE)</f>
        <v xml:space="preserve">02-7903800
</v>
      </c>
      <c r="P192" s="68" t="str">
        <f>VLOOKUP(A192,'BASE REGISTRO SEPTIEMBRE'!$A$1:$T$889,16,FALSE)</f>
        <v>•	info@fundacionmicasa.cl</v>
      </c>
      <c r="Q192" s="68">
        <f>VLOOKUP(A192,'BASE REGISTRO SEPTIEMBRE'!$A$1:$T$889,17,FALSE)</f>
        <v>0</v>
      </c>
      <c r="R192" s="68">
        <f>VLOOKUP(A192,'BASE REGISTRO SEPTIEMBRE'!$A$1:$T$889,18,FALSE)</f>
        <v>93401</v>
      </c>
      <c r="S192" s="68" t="str">
        <f>VLOOKUP(A192,'BASE REGISTRO SEPTIEMBRE'!$A$1:$T$889,19,FALSE)</f>
        <v>Se acompaña certificado financiero correspondiente al año 2020, aprobados por el Subdepartamento de Supervisión Financiera Nacional.</v>
      </c>
      <c r="T192" s="188">
        <f>VLOOKUP(A192,'BASE REGISTRO SEPTIEMBRE'!$A$1:$T$889,20,FALSE)</f>
        <v>37970</v>
      </c>
      <c r="U192" s="175">
        <v>4250</v>
      </c>
      <c r="V192" s="186">
        <v>89129222</v>
      </c>
      <c r="W192" s="186">
        <v>598156805</v>
      </c>
      <c r="X192" s="187">
        <v>44469</v>
      </c>
      <c r="Y192" s="80" t="s">
        <v>6489</v>
      </c>
      <c r="Z192" s="80" t="s">
        <v>6490</v>
      </c>
      <c r="AA192" s="175" t="s">
        <v>6545</v>
      </c>
    </row>
    <row r="193" spans="1:27" ht="15.75" customHeight="1" x14ac:dyDescent="0.2">
      <c r="A193" s="185">
        <v>4250</v>
      </c>
      <c r="B193" s="68" t="str">
        <f>VLOOKUP(A193,'BASE REGISTRO SEPTIEMBRE'!$A$1:$T$889,2,FALSE)</f>
        <v xml:space="preserve">Fundación Mi Casa </v>
      </c>
      <c r="C193" s="68" t="str">
        <f>VLOOKUP(A193,'BASE REGISTRO SEPTIEMBRE'!$A$1:$T$889,3,FALSE)</f>
        <v>70015680K</v>
      </c>
      <c r="D193" s="68" t="str">
        <f>VLOOKUP(A193,'BASE REGISTRO SEPTIEMBRE'!$A$1:$T$889,4,FALSE)</f>
        <v>Fundación de derecho privado</v>
      </c>
      <c r="E193" s="68" t="str">
        <f>VLOOKUP(A193,'BASE REGISTRO SEPTIEMBRE'!$A$1:$T$889,5,FALSE)</f>
        <v>Otorgado por Decreto Supremo Nº 1360, de fecha 22 de febrero de 1952, del Ministerio de Justicia.</v>
      </c>
      <c r="F193" s="68" t="str">
        <f>VLOOKUP(A193,'BASE REGISTRO SEPTIEMBRE'!$A$1:$T$889,6,FALSE)</f>
        <v xml:space="preserve">Certificado de Vigencia extendido por el SRCeI, folio Nº 
500395957973, de fecha 29 de junio de 2021.
</v>
      </c>
      <c r="G193" s="68" t="str">
        <f>VLOOKUP(A193,'BASE REGISTRO SEPTIEMBRE'!$A$1:$T$889,7,FALSE)</f>
        <v>Readaptar  y moralizar a niños y jóvenes vagos o desamparados.</v>
      </c>
      <c r="H193" s="68" t="str">
        <f>VLOOKUP(A193,'BASE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3" s="68" t="str">
        <f>VLOOKUP(A193,'BASE REGISTRO SEPTIEMBRE'!$A$1:$T$889,9,FALSE)</f>
        <v>5 años.</v>
      </c>
      <c r="J193" s="68" t="str">
        <f>VLOOKUP(A193,'BASE REGISTRO SEPTIEMBRE'!$A$1:$T$889,10,FALSE)</f>
        <v xml:space="preserve"> 5 años
24 de octubre de 2019 al 24 de octubre del 2024
</v>
      </c>
      <c r="K193" s="68" t="str">
        <f>VLOOKUP(A193,'BASE REGISTRO SEPTIEMBRE'!$A$1:$T$889,11,FALSE)</f>
        <v xml:space="preserve">Gerente General: Delia María Del Gatto Reyes       
Presidente: Fernando Enrique Correa Ríos, 
Representante Legal:  Luis Mario Riquelme Navarro            
Mandataria: Paulina Andrea Herrera Godoy            
</v>
      </c>
      <c r="L193" s="68" t="str">
        <f>VLOOKUP(A193,'BASE REGISTRO SEPTIEMBRE'!$A$1:$T$889,12,FALSE)</f>
        <v xml:space="preserve">Luis Barros Valdes Nº 775, comuna de Providencia, Santiago.
</v>
      </c>
      <c r="M193" s="68" t="str">
        <f>VLOOKUP(A193,'BASE REGISTRO SEPTIEMBRE'!$A$1:$T$889,13,FALSE)</f>
        <v>XIII</v>
      </c>
      <c r="N193" s="68" t="str">
        <f>VLOOKUP(A193,'BASE REGISTRO SEPTIEMBRE'!$A$1:$T$889,14,FALSE)</f>
        <v>Providencia</v>
      </c>
      <c r="O193" s="68" t="str">
        <f>VLOOKUP(A193,'BASE REGISTRO SEPTIEMBRE'!$A$1:$T$889,15,FALSE)</f>
        <v xml:space="preserve">02-7903800
</v>
      </c>
      <c r="P193" s="68" t="str">
        <f>VLOOKUP(A193,'BASE REGISTRO SEPTIEMBRE'!$A$1:$T$889,16,FALSE)</f>
        <v>•	info@fundacionmicasa.cl</v>
      </c>
      <c r="Q193" s="68">
        <f>VLOOKUP(A193,'BASE REGISTRO SEPTIEMBRE'!$A$1:$T$889,17,FALSE)</f>
        <v>0</v>
      </c>
      <c r="R193" s="68">
        <f>VLOOKUP(A193,'BASE REGISTRO SEPTIEMBRE'!$A$1:$T$889,18,FALSE)</f>
        <v>93401</v>
      </c>
      <c r="S193" s="68" t="str">
        <f>VLOOKUP(A193,'BASE REGISTRO SEPTIEMBRE'!$A$1:$T$889,19,FALSE)</f>
        <v>Se acompaña certificado financiero correspondiente al año 2020, aprobados por el Subdepartamento de Supervisión Financiera Nacional.</v>
      </c>
      <c r="T193" s="188">
        <f>VLOOKUP(A193,'BASE REGISTRO SEPTIEMBRE'!$A$1:$T$889,20,FALSE)</f>
        <v>37970</v>
      </c>
      <c r="U193" s="175">
        <v>4250</v>
      </c>
      <c r="V193" s="186">
        <v>29845888</v>
      </c>
      <c r="W193" s="186">
        <v>153477376</v>
      </c>
      <c r="X193" s="187">
        <v>44469</v>
      </c>
      <c r="Y193" s="80" t="s">
        <v>6489</v>
      </c>
      <c r="Z193" s="80" t="s">
        <v>6490</v>
      </c>
      <c r="AA193" s="175" t="s">
        <v>6498</v>
      </c>
    </row>
    <row r="194" spans="1:27" ht="15.75" customHeight="1" x14ac:dyDescent="0.2">
      <c r="A194" s="185">
        <v>4250</v>
      </c>
      <c r="B194" s="68" t="str">
        <f>VLOOKUP(A194,'BASE REGISTRO SEPTIEMBRE'!$A$1:$T$889,2,FALSE)</f>
        <v xml:space="preserve">Fundación Mi Casa </v>
      </c>
      <c r="C194" s="68" t="str">
        <f>VLOOKUP(A194,'BASE REGISTRO SEPTIEMBRE'!$A$1:$T$889,3,FALSE)</f>
        <v>70015680K</v>
      </c>
      <c r="D194" s="68" t="str">
        <f>VLOOKUP(A194,'BASE REGISTRO SEPTIEMBRE'!$A$1:$T$889,4,FALSE)</f>
        <v>Fundación de derecho privado</v>
      </c>
      <c r="E194" s="68" t="str">
        <f>VLOOKUP(A194,'BASE REGISTRO SEPTIEMBRE'!$A$1:$T$889,5,FALSE)</f>
        <v>Otorgado por Decreto Supremo Nº 1360, de fecha 22 de febrero de 1952, del Ministerio de Justicia.</v>
      </c>
      <c r="F194" s="68" t="str">
        <f>VLOOKUP(A194,'BASE REGISTRO SEPTIEMBRE'!$A$1:$T$889,6,FALSE)</f>
        <v xml:space="preserve">Certificado de Vigencia extendido por el SRCeI, folio Nº 
500395957973, de fecha 29 de junio de 2021.
</v>
      </c>
      <c r="G194" s="68" t="str">
        <f>VLOOKUP(A194,'BASE REGISTRO SEPTIEMBRE'!$A$1:$T$889,7,FALSE)</f>
        <v>Readaptar  y moralizar a niños y jóvenes vagos o desamparados.</v>
      </c>
      <c r="H194" s="68" t="str">
        <f>VLOOKUP(A194,'BASE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4" s="68" t="str">
        <f>VLOOKUP(A194,'BASE REGISTRO SEPTIEMBRE'!$A$1:$T$889,9,FALSE)</f>
        <v>5 años.</v>
      </c>
      <c r="J194" s="68" t="str">
        <f>VLOOKUP(A194,'BASE REGISTRO SEPTIEMBRE'!$A$1:$T$889,10,FALSE)</f>
        <v xml:space="preserve"> 5 años
24 de octubre de 2019 al 24 de octubre del 2024
</v>
      </c>
      <c r="K194" s="68" t="str">
        <f>VLOOKUP(A194,'BASE REGISTRO SEPTIEMBRE'!$A$1:$T$889,11,FALSE)</f>
        <v xml:space="preserve">Gerente General: Delia María Del Gatto Reyes       
Presidente: Fernando Enrique Correa Ríos, 
Representante Legal:  Luis Mario Riquelme Navarro            
Mandataria: Paulina Andrea Herrera Godoy            
</v>
      </c>
      <c r="L194" s="68" t="str">
        <f>VLOOKUP(A194,'BASE REGISTRO SEPTIEMBRE'!$A$1:$T$889,12,FALSE)</f>
        <v xml:space="preserve">Luis Barros Valdes Nº 775, comuna de Providencia, Santiago.
</v>
      </c>
      <c r="M194" s="68" t="str">
        <f>VLOOKUP(A194,'BASE REGISTRO SEPTIEMBRE'!$A$1:$T$889,13,FALSE)</f>
        <v>XIII</v>
      </c>
      <c r="N194" s="68" t="str">
        <f>VLOOKUP(A194,'BASE REGISTRO SEPTIEMBRE'!$A$1:$T$889,14,FALSE)</f>
        <v>Providencia</v>
      </c>
      <c r="O194" s="68" t="str">
        <f>VLOOKUP(A194,'BASE REGISTRO SEPTIEMBRE'!$A$1:$T$889,15,FALSE)</f>
        <v xml:space="preserve">02-7903800
</v>
      </c>
      <c r="P194" s="68" t="str">
        <f>VLOOKUP(A194,'BASE REGISTRO SEPTIEMBRE'!$A$1:$T$889,16,FALSE)</f>
        <v>•	info@fundacionmicasa.cl</v>
      </c>
      <c r="Q194" s="68">
        <f>VLOOKUP(A194,'BASE REGISTRO SEPTIEMBRE'!$A$1:$T$889,17,FALSE)</f>
        <v>0</v>
      </c>
      <c r="R194" s="68">
        <f>VLOOKUP(A194,'BASE REGISTRO SEPTIEMBRE'!$A$1:$T$889,18,FALSE)</f>
        <v>93401</v>
      </c>
      <c r="S194" s="68" t="str">
        <f>VLOOKUP(A194,'BASE REGISTRO SEPTIEMBRE'!$A$1:$T$889,19,FALSE)</f>
        <v>Se acompaña certificado financiero correspondiente al año 2020, aprobados por el Subdepartamento de Supervisión Financiera Nacional.</v>
      </c>
      <c r="T194" s="188">
        <f>VLOOKUP(A194,'BASE REGISTRO SEPTIEMBRE'!$A$1:$T$889,20,FALSE)</f>
        <v>37970</v>
      </c>
      <c r="U194" s="175">
        <v>4250</v>
      </c>
      <c r="V194" s="186">
        <v>6220364</v>
      </c>
      <c r="W194" s="186">
        <v>97820602</v>
      </c>
      <c r="X194" s="187">
        <v>44469</v>
      </c>
      <c r="Y194" s="80" t="s">
        <v>6489</v>
      </c>
      <c r="Z194" s="80" t="s">
        <v>6490</v>
      </c>
      <c r="AA194" s="175" t="s">
        <v>6591</v>
      </c>
    </row>
    <row r="195" spans="1:27" ht="15.75" customHeight="1" x14ac:dyDescent="0.2">
      <c r="A195" s="185">
        <v>4250</v>
      </c>
      <c r="B195" s="68" t="str">
        <f>VLOOKUP(A195,'BASE REGISTRO SEPTIEMBRE'!$A$1:$T$889,2,FALSE)</f>
        <v xml:space="preserve">Fundación Mi Casa </v>
      </c>
      <c r="C195" s="68" t="str">
        <f>VLOOKUP(A195,'BASE REGISTRO SEPTIEMBRE'!$A$1:$T$889,3,FALSE)</f>
        <v>70015680K</v>
      </c>
      <c r="D195" s="68" t="str">
        <f>VLOOKUP(A195,'BASE REGISTRO SEPTIEMBRE'!$A$1:$T$889,4,FALSE)</f>
        <v>Fundación de derecho privado</v>
      </c>
      <c r="E195" s="68" t="str">
        <f>VLOOKUP(A195,'BASE REGISTRO SEPTIEMBRE'!$A$1:$T$889,5,FALSE)</f>
        <v>Otorgado por Decreto Supremo Nº 1360, de fecha 22 de febrero de 1952, del Ministerio de Justicia.</v>
      </c>
      <c r="F195" s="68" t="str">
        <f>VLOOKUP(A195,'BASE REGISTRO SEPTIEMBRE'!$A$1:$T$889,6,FALSE)</f>
        <v xml:space="preserve">Certificado de Vigencia extendido por el SRCeI, folio Nº 
500395957973, de fecha 29 de junio de 2021.
</v>
      </c>
      <c r="G195" s="68" t="str">
        <f>VLOOKUP(A195,'BASE REGISTRO SEPTIEMBRE'!$A$1:$T$889,7,FALSE)</f>
        <v>Readaptar  y moralizar a niños y jóvenes vagos o desamparados.</v>
      </c>
      <c r="H195" s="68" t="str">
        <f>VLOOKUP(A195,'BASE REGISTRO SEPTIEMBRE'!$A$1:$T$889,8,FALSE)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
      <c r="I195" s="68" t="str">
        <f>VLOOKUP(A195,'BASE REGISTRO SEPTIEMBRE'!$A$1:$T$889,9,FALSE)</f>
        <v>5 años.</v>
      </c>
      <c r="J195" s="68" t="str">
        <f>VLOOKUP(A195,'BASE REGISTRO SEPTIEMBRE'!$A$1:$T$889,10,FALSE)</f>
        <v xml:space="preserve"> 5 años
24 de octubre de 2019 al 24 de octubre del 2024
</v>
      </c>
      <c r="K195" s="68" t="str">
        <f>VLOOKUP(A195,'BASE REGISTRO SEPTIEMBRE'!$A$1:$T$889,11,FALSE)</f>
        <v xml:space="preserve">Gerente General: Delia María Del Gatto Reyes       
Presidente: Fernando Enrique Correa Ríos, 
Representante Legal:  Luis Mario Riquelme Navarro            
Mandataria: Paulina Andrea Herrera Godoy            
</v>
      </c>
      <c r="L195" s="68" t="str">
        <f>VLOOKUP(A195,'BASE REGISTRO SEPTIEMBRE'!$A$1:$T$889,12,FALSE)</f>
        <v xml:space="preserve">Luis Barros Valdes Nº 775, comuna de Providencia, Santiago.
</v>
      </c>
      <c r="M195" s="68" t="str">
        <f>VLOOKUP(A195,'BASE REGISTRO SEPTIEMBRE'!$A$1:$T$889,13,FALSE)</f>
        <v>XIII</v>
      </c>
      <c r="N195" s="68" t="str">
        <f>VLOOKUP(A195,'BASE REGISTRO SEPTIEMBRE'!$A$1:$T$889,14,FALSE)</f>
        <v>Providencia</v>
      </c>
      <c r="O195" s="68" t="str">
        <f>VLOOKUP(A195,'BASE REGISTRO SEPTIEMBRE'!$A$1:$T$889,15,FALSE)</f>
        <v xml:space="preserve">02-7903800
</v>
      </c>
      <c r="P195" s="68" t="str">
        <f>VLOOKUP(A195,'BASE REGISTRO SEPTIEMBRE'!$A$1:$T$889,16,FALSE)</f>
        <v>•	info@fundacionmicasa.cl</v>
      </c>
      <c r="Q195" s="68">
        <f>VLOOKUP(A195,'BASE REGISTRO SEPTIEMBRE'!$A$1:$T$889,17,FALSE)</f>
        <v>0</v>
      </c>
      <c r="R195" s="68">
        <f>VLOOKUP(A195,'BASE REGISTRO SEPTIEMBRE'!$A$1:$T$889,18,FALSE)</f>
        <v>93401</v>
      </c>
      <c r="S195" s="68" t="str">
        <f>VLOOKUP(A195,'BASE REGISTRO SEPTIEMBRE'!$A$1:$T$889,19,FALSE)</f>
        <v>Se acompaña certificado financiero correspondiente al año 2020, aprobados por el Subdepartamento de Supervisión Financiera Nacional.</v>
      </c>
      <c r="T195" s="188">
        <f>VLOOKUP(A195,'BASE REGISTRO SEPTIEMBRE'!$A$1:$T$889,20,FALSE)</f>
        <v>37970</v>
      </c>
      <c r="U195" s="175">
        <v>4250</v>
      </c>
      <c r="V195" s="186">
        <v>23849968</v>
      </c>
      <c r="W195" s="186">
        <v>131422591</v>
      </c>
      <c r="X195" s="187">
        <v>44469</v>
      </c>
      <c r="Y195" s="80" t="s">
        <v>6489</v>
      </c>
      <c r="Z195" s="80" t="s">
        <v>6490</v>
      </c>
      <c r="AA195" s="175" t="s">
        <v>7475</v>
      </c>
    </row>
    <row r="196" spans="1:27" ht="15.75" customHeight="1" x14ac:dyDescent="0.2">
      <c r="A196" s="185">
        <v>4300</v>
      </c>
      <c r="B196" s="68" t="str">
        <f>VLOOKUP(A196,'BASE REGISTRO SEPTIEMBRE'!$A$1:$T$889,2,FALSE)</f>
        <v xml:space="preserve">Fundación Mi Hogar de Cauquenes
</v>
      </c>
      <c r="C196" s="68" t="str">
        <f>VLOOKUP(A196,'BASE REGISTRO SEPTIEMBRE'!$A$1:$T$889,3,FALSE)</f>
        <v>70717000K</v>
      </c>
      <c r="D196" s="68" t="str">
        <f>VLOOKUP(A196,'BASE REGISTRO SEPTIEMBRE'!$A$1:$T$889,4,FALSE)</f>
        <v>Fundación de Derecho Privado</v>
      </c>
      <c r="E196" s="68" t="str">
        <f>VLOOKUP(A196,'BASE REGISTRO SEPTIEMBRE'!$A$1:$T$889,5,FALSE)</f>
        <v>Otorgado por Decreto Supremo Nº 1083, de fecha 17 de junio de 1968, del Ministerio de Justicia.</v>
      </c>
      <c r="F196" s="68" t="str">
        <f>VLOOKUP(A196,'BASE REGISTRO SEPTIEMBRE'!$A$1:$T$889,6,FALSE)</f>
        <v xml:space="preserve">Se acompaña Certificado de Vigencia de Persona Jurídica Sin Fines de Lucro, emitido por el Servicio de Registro Civil e Identificación, emitido con fecha 21 de septiembre de 2020, Folio N° 500346476762.
</v>
      </c>
      <c r="G196" s="68" t="str">
        <f>VLOOKUP(A196,'BASE REGISTRO SEPTIEMBRE'!$A$1:$T$889,7,FALSE)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6" s="68" t="str">
        <f>VLOOKUP(A196,'BASE REGISTRO SEPTIEMBRE'!$A$1:$T$889,8,FALSE)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96" s="68" t="str">
        <f>VLOOKUP(A196,'BASE REGISTRO SEPTIEMBRE'!$A$1:$T$889,9,FALSE)</f>
        <v>2 años</v>
      </c>
      <c r="J196" s="68">
        <f>VLOOKUP(A196,'BASE REGISTRO SEPTIEMBRE'!$A$1:$T$889,10,FALSE)</f>
        <v>43622</v>
      </c>
      <c r="K196" s="68" t="str">
        <f>VLOOKUP(A196,'BASE REGISTRO SEPTIEMBRE'!$A$1:$T$889,11,FALSE)</f>
        <v xml:space="preserve">Presidente:   Felipe Zúñiga Peña          </v>
      </c>
      <c r="L196" s="68" t="str">
        <f>VLOOKUP(A196,'BASE REGISTRO SEPTIEMBRE'!$A$1:$T$889,12,FALSE)</f>
        <v xml:space="preserve">Avenida Doctor Meza Nº 1699, Cauquenes, Séptima Región, </v>
      </c>
      <c r="M196" s="68" t="str">
        <f>VLOOKUP(A196,'BASE REGISTRO SEPTIEMBRE'!$A$1:$T$889,13,FALSE)</f>
        <v>VII</v>
      </c>
      <c r="N196" s="68" t="str">
        <f>VLOOKUP(A196,'BASE REGISTRO SEPTIEMBRE'!$A$1:$T$889,14,FALSE)</f>
        <v>Cauquenes</v>
      </c>
      <c r="O196" s="68" t="str">
        <f>VLOOKUP(A196,'BASE REGISTRO SEPTIEMBRE'!$A$1:$T$889,15,FALSE)</f>
        <v xml:space="preserve">(73) 512356.
+569 79695268.
</v>
      </c>
      <c r="P196" s="68" t="str">
        <f>VLOOKUP(A196,'BASE REGISTRO SEPTIEMBRE'!$A$1:$T$889,16,FALSE)</f>
        <v>E-mail: fmihogarcauquenes@gmail.com</v>
      </c>
      <c r="Q196" s="68">
        <f>VLOOKUP(A196,'BASE REGISTRO SEPTIEMBRE'!$A$1:$T$889,17,FALSE)</f>
        <v>0</v>
      </c>
      <c r="R196" s="68">
        <f>VLOOKUP(A196,'BASE REGISTRO SEPTIEMBRE'!$A$1:$T$889,18,FALSE)</f>
        <v>93401</v>
      </c>
      <c r="S196" s="68" t="str">
        <f>VLOOKUP(A196,'BASE REGISTRO SEPTIEMBRE'!$A$1:$T$889,19,FALSE)</f>
        <v>Se adjunta certificado de antecedente financiero correspondiente al año 2019, aprobados por el Subdepartamento de Supervisión Financiera Nacional.</v>
      </c>
      <c r="T196" s="188">
        <f>VLOOKUP(A196,'BASE REGISTRO SEPTIEMBRE'!$A$1:$T$889,20,FALSE)</f>
        <v>37970</v>
      </c>
      <c r="U196" s="175">
        <v>4300</v>
      </c>
      <c r="V196" s="186">
        <v>0</v>
      </c>
      <c r="W196" s="186">
        <v>135143642</v>
      </c>
      <c r="X196" s="187">
        <v>44469</v>
      </c>
      <c r="Y196" s="80" t="s">
        <v>6489</v>
      </c>
      <c r="Z196" s="80" t="s">
        <v>6490</v>
      </c>
      <c r="AA196" s="175" t="s">
        <v>6517</v>
      </c>
    </row>
    <row r="197" spans="1:27" ht="15.75" customHeight="1" x14ac:dyDescent="0.2">
      <c r="A197" s="185">
        <v>4300</v>
      </c>
      <c r="B197" s="68" t="str">
        <f>VLOOKUP(A197,'BASE REGISTRO SEPTIEMBRE'!$A$1:$T$889,2,FALSE)</f>
        <v xml:space="preserve">Fundación Mi Hogar de Cauquenes
</v>
      </c>
      <c r="C197" s="68" t="str">
        <f>VLOOKUP(A197,'BASE REGISTRO SEPTIEMBRE'!$A$1:$T$889,3,FALSE)</f>
        <v>70717000K</v>
      </c>
      <c r="D197" s="68" t="str">
        <f>VLOOKUP(A197,'BASE REGISTRO SEPTIEMBRE'!$A$1:$T$889,4,FALSE)</f>
        <v>Fundación de Derecho Privado</v>
      </c>
      <c r="E197" s="68" t="str">
        <f>VLOOKUP(A197,'BASE REGISTRO SEPTIEMBRE'!$A$1:$T$889,5,FALSE)</f>
        <v>Otorgado por Decreto Supremo Nº 1083, de fecha 17 de junio de 1968, del Ministerio de Justicia.</v>
      </c>
      <c r="F197" s="68" t="str">
        <f>VLOOKUP(A197,'BASE REGISTRO SEPTIEMBRE'!$A$1:$T$889,6,FALSE)</f>
        <v xml:space="preserve">Se acompaña Certificado de Vigencia de Persona Jurídica Sin Fines de Lucro, emitido por el Servicio de Registro Civil e Identificación, emitido con fecha 21 de septiembre de 2020, Folio N° 500346476762.
</v>
      </c>
      <c r="G197" s="68" t="str">
        <f>VLOOKUP(A197,'BASE REGISTRO SEPTIEMBRE'!$A$1:$T$889,7,FALSE)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7" s="68" t="str">
        <f>VLOOKUP(A197,'BASE REGISTRO SEPTIEMBRE'!$A$1:$T$889,8,FALSE)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97" s="68" t="str">
        <f>VLOOKUP(A197,'BASE REGISTRO SEPTIEMBRE'!$A$1:$T$889,9,FALSE)</f>
        <v>2 años</v>
      </c>
      <c r="J197" s="68">
        <f>VLOOKUP(A197,'BASE REGISTRO SEPTIEMBRE'!$A$1:$T$889,10,FALSE)</f>
        <v>43622</v>
      </c>
      <c r="K197" s="68" t="str">
        <f>VLOOKUP(A197,'BASE REGISTRO SEPTIEMBRE'!$A$1:$T$889,11,FALSE)</f>
        <v xml:space="preserve">Presidente:   Felipe Zúñiga Peña          </v>
      </c>
      <c r="L197" s="68" t="str">
        <f>VLOOKUP(A197,'BASE REGISTRO SEPTIEMBRE'!$A$1:$T$889,12,FALSE)</f>
        <v xml:space="preserve">Avenida Doctor Meza Nº 1699, Cauquenes, Séptima Región, </v>
      </c>
      <c r="M197" s="68" t="str">
        <f>VLOOKUP(A197,'BASE REGISTRO SEPTIEMBRE'!$A$1:$T$889,13,FALSE)</f>
        <v>VII</v>
      </c>
      <c r="N197" s="68" t="str">
        <f>VLOOKUP(A197,'BASE REGISTRO SEPTIEMBRE'!$A$1:$T$889,14,FALSE)</f>
        <v>Cauquenes</v>
      </c>
      <c r="O197" s="68" t="str">
        <f>VLOOKUP(A197,'BASE REGISTRO SEPTIEMBRE'!$A$1:$T$889,15,FALSE)</f>
        <v xml:space="preserve">(73) 512356.
+569 79695268.
</v>
      </c>
      <c r="P197" s="68" t="str">
        <f>VLOOKUP(A197,'BASE REGISTRO SEPTIEMBRE'!$A$1:$T$889,16,FALSE)</f>
        <v>E-mail: fmihogarcauquenes@gmail.com</v>
      </c>
      <c r="Q197" s="68">
        <f>VLOOKUP(A197,'BASE REGISTRO SEPTIEMBRE'!$A$1:$T$889,17,FALSE)</f>
        <v>0</v>
      </c>
      <c r="R197" s="68">
        <f>VLOOKUP(A197,'BASE REGISTRO SEPTIEMBRE'!$A$1:$T$889,18,FALSE)</f>
        <v>93401</v>
      </c>
      <c r="S197" s="68" t="str">
        <f>VLOOKUP(A197,'BASE REGISTRO SEPTIEMBRE'!$A$1:$T$889,19,FALSE)</f>
        <v>Se adjunta certificado de antecedente financiero correspondiente al año 2019, aprobados por el Subdepartamento de Supervisión Financiera Nacional.</v>
      </c>
      <c r="T197" s="188">
        <f>VLOOKUP(A197,'BASE REGISTRO SEPTIEMBRE'!$A$1:$T$889,20,FALSE)</f>
        <v>37970</v>
      </c>
      <c r="U197" s="175">
        <v>4300</v>
      </c>
      <c r="V197" s="186">
        <v>0</v>
      </c>
      <c r="W197" s="186">
        <v>125436120</v>
      </c>
      <c r="X197" s="187">
        <v>44469</v>
      </c>
      <c r="Y197" s="80" t="s">
        <v>6489</v>
      </c>
      <c r="Z197" s="80" t="s">
        <v>6490</v>
      </c>
      <c r="AA197" s="175" t="s">
        <v>6592</v>
      </c>
    </row>
    <row r="198" spans="1:27" ht="15.75" customHeight="1" x14ac:dyDescent="0.2">
      <c r="A198" s="185">
        <v>4400</v>
      </c>
      <c r="B198" s="68" t="str">
        <f>VLOOKUP(A198,'BASE REGISTRO SEPTIEMBRE'!$A$1:$T$889,2,FALSE)</f>
        <v>Fundación Niño y Patria</v>
      </c>
      <c r="C198" s="68">
        <f>VLOOKUP(A198,'BASE REGISTRO SEPTIEMBRE'!$A$1:$T$889,3,FALSE)</f>
        <v>702358000</v>
      </c>
      <c r="D198" s="68" t="str">
        <f>VLOOKUP(A198,'BASE REGISTRO SEPTIEMBRE'!$A$1:$T$889,4,FALSE)</f>
        <v>Fundación de Derecho Privado</v>
      </c>
      <c r="E198" s="68" t="str">
        <f>VLOOKUP(A198,'BASE REGISTRO SEPTIEMBRE'!$A$1:$T$889,5,FALSE)</f>
        <v>Otorgada por Decreto Supremo Nº 2940, de 10 de octubre de 1963, del Ministerio de Justicia</v>
      </c>
      <c r="F198" s="68" t="str">
        <f>VLOOKUP(A198,'BASE REGISTRO SEPTIEMBRE'!$A$1:$T$889,6,FALSE)</f>
        <v xml:space="preserve">Certificado de directorio de persona jurídica, folio N° 500397327428, de fecha 7 de julio de 2021, emitido por el Servicio de Registro Civil e Identificación. </v>
      </c>
      <c r="G198" s="68" t="str">
        <f>VLOOKUP(A198,'BASE REGISTRO SEPTIEMBRE'!$A$1:$T$889,7,FALSE)</f>
        <v>Colaborar con los organismos públicos y privados en la solución de los problemas relacionados con la protección de menores en situación irregular. Velar por la prevención de la delincuencia.</v>
      </c>
      <c r="H198" s="68" t="str">
        <f>VLOOKUP(A198,'BASE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98" s="68" t="str">
        <f>VLOOKUP(A198,'BASE REGISTRO SEPTIEMBRE'!$A$1:$T$889,9,FALSE)</f>
        <v>4 años, según certificado de directorio de persona jurídica, folio N° 500342804846, de fecha 27 de agosto de 2020, emitido por el Servicio de Registro Civil e Identificación</v>
      </c>
      <c r="J198" s="68" t="str">
        <f>VLOOKUP(A198,'BASE REGISTRO SEPTIEMBRE'!$A$1:$T$889,10,FALSE)</f>
        <v>10 de marzo de 2021 al 10 de marzo de 2025</v>
      </c>
      <c r="K198" s="68" t="str">
        <f>VLOOKUP(A198,'BASE REGISTRO SEPTIEMBRE'!$A$1:$T$889,11,FALSE)</f>
        <v xml:space="preserve">Erica Marianela Ponce Figueroa, </v>
      </c>
      <c r="L198" s="68" t="str">
        <f>VLOOKUP(A198,'BASE REGISTRO SEPTIEMBRE'!$A$1:$T$889,12,FALSE)</f>
        <v xml:space="preserve">Valenzuela Castillo N° 1520, oficina 101, Providencia
</v>
      </c>
      <c r="M198" s="68" t="str">
        <f>VLOOKUP(A198,'BASE REGISTRO SEPTIEMBRE'!$A$1:$T$889,13,FALSE)</f>
        <v>XIII</v>
      </c>
      <c r="N198" s="68" t="str">
        <f>VLOOKUP(A198,'BASE REGISTRO SEPTIEMBRE'!$A$1:$T$889,14,FALSE)</f>
        <v xml:space="preserve"> Providencia</v>
      </c>
      <c r="O198" s="68">
        <f>VLOOKUP(A198,'BASE REGISTRO SEPTIEMBRE'!$A$1:$T$889,15,FALSE)</f>
        <v>222108293</v>
      </c>
      <c r="P198" s="68" t="str">
        <f>VLOOKUP(A198,'BASE REGISTRO SEPTIEMBRE'!$A$1:$T$889,16,FALSE)</f>
        <v>contacto@fundacionninoypatria.cl</v>
      </c>
      <c r="Q198" s="68">
        <f>VLOOKUP(A198,'BASE REGISTRO SEPTIEMBRE'!$A$1:$T$889,17,FALSE)</f>
        <v>0</v>
      </c>
      <c r="R198" s="68" t="str">
        <f>VLOOKUP(A198,'BASE REGISTRO SEPTIEMBRE'!$A$1:$T$889,18,FALSE)</f>
        <v xml:space="preserve">93401: Instituciones de Asistencia Social </v>
      </c>
      <c r="S198" s="68" t="str">
        <f>VLOOKUP(A198,'BASE REGISTRO SEPTIEMBRE'!$A$1:$T$889,19,FALSE)</f>
        <v>Se  acompaña certificado de antecedentes financieros correspondiente al año 2020, aprobados por el  Subdepartamento de Supervisión Financiera Nacional.</v>
      </c>
      <c r="T198" s="188">
        <f>VLOOKUP(A198,'BASE REGISTRO SEPTIEMBRE'!$A$1:$T$889,20,FALSE)</f>
        <v>37970</v>
      </c>
      <c r="U198" s="175">
        <v>4400</v>
      </c>
      <c r="V198" s="186">
        <v>30380298</v>
      </c>
      <c r="W198" s="186">
        <v>239804731</v>
      </c>
      <c r="X198" s="187">
        <v>44469</v>
      </c>
      <c r="Y198" s="80" t="s">
        <v>6489</v>
      </c>
      <c r="Z198" s="80" t="s">
        <v>6490</v>
      </c>
      <c r="AA198" s="175" t="s">
        <v>171</v>
      </c>
    </row>
    <row r="199" spans="1:27" ht="15.75" customHeight="1" x14ac:dyDescent="0.2">
      <c r="A199" s="185">
        <v>4400</v>
      </c>
      <c r="B199" s="68" t="str">
        <f>VLOOKUP(A199,'BASE REGISTRO SEPTIEMBRE'!$A$1:$T$889,2,FALSE)</f>
        <v>Fundación Niño y Patria</v>
      </c>
      <c r="C199" s="68">
        <f>VLOOKUP(A199,'BASE REGISTRO SEPTIEMBRE'!$A$1:$T$889,3,FALSE)</f>
        <v>702358000</v>
      </c>
      <c r="D199" s="68" t="str">
        <f>VLOOKUP(A199,'BASE REGISTRO SEPTIEMBRE'!$A$1:$T$889,4,FALSE)</f>
        <v>Fundación de Derecho Privado</v>
      </c>
      <c r="E199" s="68" t="str">
        <f>VLOOKUP(A199,'BASE REGISTRO SEPTIEMBRE'!$A$1:$T$889,5,FALSE)</f>
        <v>Otorgada por Decreto Supremo Nº 2940, de 10 de octubre de 1963, del Ministerio de Justicia</v>
      </c>
      <c r="F199" s="68" t="str">
        <f>VLOOKUP(A199,'BASE REGISTRO SEPTIEMBRE'!$A$1:$T$889,6,FALSE)</f>
        <v xml:space="preserve">Certificado de directorio de persona jurídica, folio N° 500397327428, de fecha 7 de julio de 2021, emitido por el Servicio de Registro Civil e Identificación. </v>
      </c>
      <c r="G199" s="68" t="str">
        <f>VLOOKUP(A199,'BASE REGISTRO SEPTIEMBRE'!$A$1:$T$889,7,FALSE)</f>
        <v>Colaborar con los organismos públicos y privados en la solución de los problemas relacionados con la protección de menores en situación irregular. Velar por la prevención de la delincuencia.</v>
      </c>
      <c r="H199" s="68" t="str">
        <f>VLOOKUP(A199,'BASE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199" s="68" t="str">
        <f>VLOOKUP(A199,'BASE REGISTRO SEPTIEMBRE'!$A$1:$T$889,9,FALSE)</f>
        <v>4 años, según certificado de directorio de persona jurídica, folio N° 500342804846, de fecha 27 de agosto de 2020, emitido por el Servicio de Registro Civil e Identificación</v>
      </c>
      <c r="J199" s="68" t="str">
        <f>VLOOKUP(A199,'BASE REGISTRO SEPTIEMBRE'!$A$1:$T$889,10,FALSE)</f>
        <v>10 de marzo de 2021 al 10 de marzo de 2025</v>
      </c>
      <c r="K199" s="68" t="str">
        <f>VLOOKUP(A199,'BASE REGISTRO SEPTIEMBRE'!$A$1:$T$889,11,FALSE)</f>
        <v xml:space="preserve">Erica Marianela Ponce Figueroa, </v>
      </c>
      <c r="L199" s="68" t="str">
        <f>VLOOKUP(A199,'BASE REGISTRO SEPTIEMBRE'!$A$1:$T$889,12,FALSE)</f>
        <v xml:space="preserve">Valenzuela Castillo N° 1520, oficina 101, Providencia
</v>
      </c>
      <c r="M199" s="68" t="str">
        <f>VLOOKUP(A199,'BASE REGISTRO SEPTIEMBRE'!$A$1:$T$889,13,FALSE)</f>
        <v>XIII</v>
      </c>
      <c r="N199" s="68" t="str">
        <f>VLOOKUP(A199,'BASE REGISTRO SEPTIEMBRE'!$A$1:$T$889,14,FALSE)</f>
        <v xml:space="preserve"> Providencia</v>
      </c>
      <c r="O199" s="68">
        <f>VLOOKUP(A199,'BASE REGISTRO SEPTIEMBRE'!$A$1:$T$889,15,FALSE)</f>
        <v>222108293</v>
      </c>
      <c r="P199" s="68" t="str">
        <f>VLOOKUP(A199,'BASE REGISTRO SEPTIEMBRE'!$A$1:$T$889,16,FALSE)</f>
        <v>contacto@fundacionninoypatria.cl</v>
      </c>
      <c r="Q199" s="68">
        <f>VLOOKUP(A199,'BASE REGISTRO SEPTIEMBRE'!$A$1:$T$889,17,FALSE)</f>
        <v>0</v>
      </c>
      <c r="R199" s="68" t="str">
        <f>VLOOKUP(A199,'BASE REGISTRO SEPTIEMBRE'!$A$1:$T$889,18,FALSE)</f>
        <v xml:space="preserve">93401: Instituciones de Asistencia Social </v>
      </c>
      <c r="S199" s="68" t="str">
        <f>VLOOKUP(A199,'BASE REGISTRO SEPTIEMBRE'!$A$1:$T$889,19,FALSE)</f>
        <v>Se  acompaña certificado de antecedentes financieros correspondiente al año 2020, aprobados por el  Subdepartamento de Supervisión Financiera Nacional.</v>
      </c>
      <c r="T199" s="188">
        <f>VLOOKUP(A199,'BASE REGISTRO SEPTIEMBRE'!$A$1:$T$889,20,FALSE)</f>
        <v>37970</v>
      </c>
      <c r="U199" s="175">
        <v>4400</v>
      </c>
      <c r="V199" s="186">
        <v>55004587</v>
      </c>
      <c r="W199" s="186">
        <v>403559116</v>
      </c>
      <c r="X199" s="187">
        <v>44469</v>
      </c>
      <c r="Y199" s="80" t="s">
        <v>6489</v>
      </c>
      <c r="Z199" s="80" t="s">
        <v>6490</v>
      </c>
      <c r="AA199" s="175" t="s">
        <v>6593</v>
      </c>
    </row>
    <row r="200" spans="1:27" ht="15.75" customHeight="1" x14ac:dyDescent="0.2">
      <c r="A200" s="185">
        <v>4400</v>
      </c>
      <c r="B200" s="68" t="str">
        <f>VLOOKUP(A200,'BASE REGISTRO SEPTIEMBRE'!$A$1:$T$889,2,FALSE)</f>
        <v>Fundación Niño y Patria</v>
      </c>
      <c r="C200" s="68">
        <f>VLOOKUP(A200,'BASE REGISTRO SEPTIEMBRE'!$A$1:$T$889,3,FALSE)</f>
        <v>702358000</v>
      </c>
      <c r="D200" s="68" t="str">
        <f>VLOOKUP(A200,'BASE REGISTRO SEPTIEMBRE'!$A$1:$T$889,4,FALSE)</f>
        <v>Fundación de Derecho Privado</v>
      </c>
      <c r="E200" s="68" t="str">
        <f>VLOOKUP(A200,'BASE REGISTRO SEPTIEMBRE'!$A$1:$T$889,5,FALSE)</f>
        <v>Otorgada por Decreto Supremo Nº 2940, de 10 de octubre de 1963, del Ministerio de Justicia</v>
      </c>
      <c r="F200" s="68" t="str">
        <f>VLOOKUP(A200,'BASE REGISTRO SEPTIEMBRE'!$A$1:$T$889,6,FALSE)</f>
        <v xml:space="preserve">Certificado de directorio de persona jurídica, folio N° 500397327428, de fecha 7 de julio de 2021, emitido por el Servicio de Registro Civil e Identificación. </v>
      </c>
      <c r="G200" s="68" t="str">
        <f>VLOOKUP(A200,'BASE REGISTRO SEPTIEMBRE'!$A$1:$T$889,7,FALSE)</f>
        <v>Colaborar con los organismos públicos y privados en la solución de los problemas relacionados con la protección de menores en situación irregular. Velar por la prevención de la delincuencia.</v>
      </c>
      <c r="H200" s="68" t="str">
        <f>VLOOKUP(A200,'BASE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200" s="68" t="str">
        <f>VLOOKUP(A200,'BASE REGISTRO SEPTIEMBRE'!$A$1:$T$889,9,FALSE)</f>
        <v>4 años, según certificado de directorio de persona jurídica, folio N° 500342804846, de fecha 27 de agosto de 2020, emitido por el Servicio de Registro Civil e Identificación</v>
      </c>
      <c r="J200" s="68" t="str">
        <f>VLOOKUP(A200,'BASE REGISTRO SEPTIEMBRE'!$A$1:$T$889,10,FALSE)</f>
        <v>10 de marzo de 2021 al 10 de marzo de 2025</v>
      </c>
      <c r="K200" s="68" t="str">
        <f>VLOOKUP(A200,'BASE REGISTRO SEPTIEMBRE'!$A$1:$T$889,11,FALSE)</f>
        <v xml:space="preserve">Erica Marianela Ponce Figueroa, </v>
      </c>
      <c r="L200" s="68" t="str">
        <f>VLOOKUP(A200,'BASE REGISTRO SEPTIEMBRE'!$A$1:$T$889,12,FALSE)</f>
        <v xml:space="preserve">Valenzuela Castillo N° 1520, oficina 101, Providencia
</v>
      </c>
      <c r="M200" s="68" t="str">
        <f>VLOOKUP(A200,'BASE REGISTRO SEPTIEMBRE'!$A$1:$T$889,13,FALSE)</f>
        <v>XIII</v>
      </c>
      <c r="N200" s="68" t="str">
        <f>VLOOKUP(A200,'BASE REGISTRO SEPTIEMBRE'!$A$1:$T$889,14,FALSE)</f>
        <v xml:space="preserve"> Providencia</v>
      </c>
      <c r="O200" s="68">
        <f>VLOOKUP(A200,'BASE REGISTRO SEPTIEMBRE'!$A$1:$T$889,15,FALSE)</f>
        <v>222108293</v>
      </c>
      <c r="P200" s="68" t="str">
        <f>VLOOKUP(A200,'BASE REGISTRO SEPTIEMBRE'!$A$1:$T$889,16,FALSE)</f>
        <v>contacto@fundacionninoypatria.cl</v>
      </c>
      <c r="Q200" s="68">
        <f>VLOOKUP(A200,'BASE REGISTRO SEPTIEMBRE'!$A$1:$T$889,17,FALSE)</f>
        <v>0</v>
      </c>
      <c r="R200" s="68" t="str">
        <f>VLOOKUP(A200,'BASE REGISTRO SEPTIEMBRE'!$A$1:$T$889,18,FALSE)</f>
        <v xml:space="preserve">93401: Instituciones de Asistencia Social </v>
      </c>
      <c r="S200" s="68" t="str">
        <f>VLOOKUP(A200,'BASE REGISTRO SEPTIEMBRE'!$A$1:$T$889,19,FALSE)</f>
        <v>Se  acompaña certificado de antecedentes financieros correspondiente al año 2020, aprobados por el  Subdepartamento de Supervisión Financiera Nacional.</v>
      </c>
      <c r="T200" s="188">
        <f>VLOOKUP(A200,'BASE REGISTRO SEPTIEMBRE'!$A$1:$T$889,20,FALSE)</f>
        <v>37970</v>
      </c>
      <c r="U200" s="175">
        <v>4400</v>
      </c>
      <c r="V200" s="186">
        <v>70339361</v>
      </c>
      <c r="W200" s="186">
        <v>126479389</v>
      </c>
      <c r="X200" s="187">
        <v>44469</v>
      </c>
      <c r="Y200" s="80" t="s">
        <v>6489</v>
      </c>
      <c r="Z200" s="80" t="s">
        <v>6490</v>
      </c>
      <c r="AA200" s="175" t="s">
        <v>6602</v>
      </c>
    </row>
    <row r="201" spans="1:27" ht="15.75" customHeight="1" x14ac:dyDescent="0.2">
      <c r="A201" s="185">
        <v>4400</v>
      </c>
      <c r="B201" s="68" t="str">
        <f>VLOOKUP(A201,'BASE REGISTRO SEPTIEMBRE'!$A$1:$T$889,2,FALSE)</f>
        <v>Fundación Niño y Patria</v>
      </c>
      <c r="C201" s="68">
        <f>VLOOKUP(A201,'BASE REGISTRO SEPTIEMBRE'!$A$1:$T$889,3,FALSE)</f>
        <v>702358000</v>
      </c>
      <c r="D201" s="68" t="str">
        <f>VLOOKUP(A201,'BASE REGISTRO SEPTIEMBRE'!$A$1:$T$889,4,FALSE)</f>
        <v>Fundación de Derecho Privado</v>
      </c>
      <c r="E201" s="68" t="str">
        <f>VLOOKUP(A201,'BASE REGISTRO SEPTIEMBRE'!$A$1:$T$889,5,FALSE)</f>
        <v>Otorgada por Decreto Supremo Nº 2940, de 10 de octubre de 1963, del Ministerio de Justicia</v>
      </c>
      <c r="F201" s="68" t="str">
        <f>VLOOKUP(A201,'BASE REGISTRO SEPTIEMBRE'!$A$1:$T$889,6,FALSE)</f>
        <v xml:space="preserve">Certificado de directorio de persona jurídica, folio N° 500397327428, de fecha 7 de julio de 2021, emitido por el Servicio de Registro Civil e Identificación. </v>
      </c>
      <c r="G201" s="68" t="str">
        <f>VLOOKUP(A201,'BASE REGISTRO SEPTIEMBRE'!$A$1:$T$889,7,FALSE)</f>
        <v>Colaborar con los organismos públicos y privados en la solución de los problemas relacionados con la protección de menores en situación irregular. Velar por la prevención de la delincuencia.</v>
      </c>
      <c r="H201" s="68" t="str">
        <f>VLOOKUP(A201,'BASE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201" s="68" t="str">
        <f>VLOOKUP(A201,'BASE REGISTRO SEPTIEMBRE'!$A$1:$T$889,9,FALSE)</f>
        <v>4 años, según certificado de directorio de persona jurídica, folio N° 500342804846, de fecha 27 de agosto de 2020, emitido por el Servicio de Registro Civil e Identificación</v>
      </c>
      <c r="J201" s="68" t="str">
        <f>VLOOKUP(A201,'BASE REGISTRO SEPTIEMBRE'!$A$1:$T$889,10,FALSE)</f>
        <v>10 de marzo de 2021 al 10 de marzo de 2025</v>
      </c>
      <c r="K201" s="68" t="str">
        <f>VLOOKUP(A201,'BASE REGISTRO SEPTIEMBRE'!$A$1:$T$889,11,FALSE)</f>
        <v xml:space="preserve">Erica Marianela Ponce Figueroa, </v>
      </c>
      <c r="L201" s="68" t="str">
        <f>VLOOKUP(A201,'BASE REGISTRO SEPTIEMBRE'!$A$1:$T$889,12,FALSE)</f>
        <v xml:space="preserve">Valenzuela Castillo N° 1520, oficina 101, Providencia
</v>
      </c>
      <c r="M201" s="68" t="str">
        <f>VLOOKUP(A201,'BASE REGISTRO SEPTIEMBRE'!$A$1:$T$889,13,FALSE)</f>
        <v>XIII</v>
      </c>
      <c r="N201" s="68" t="str">
        <f>VLOOKUP(A201,'BASE REGISTRO SEPTIEMBRE'!$A$1:$T$889,14,FALSE)</f>
        <v xml:space="preserve"> Providencia</v>
      </c>
      <c r="O201" s="68">
        <f>VLOOKUP(A201,'BASE REGISTRO SEPTIEMBRE'!$A$1:$T$889,15,FALSE)</f>
        <v>222108293</v>
      </c>
      <c r="P201" s="68" t="str">
        <f>VLOOKUP(A201,'BASE REGISTRO SEPTIEMBRE'!$A$1:$T$889,16,FALSE)</f>
        <v>contacto@fundacionninoypatria.cl</v>
      </c>
      <c r="Q201" s="68">
        <f>VLOOKUP(A201,'BASE REGISTRO SEPTIEMBRE'!$A$1:$T$889,17,FALSE)</f>
        <v>0</v>
      </c>
      <c r="R201" s="68" t="str">
        <f>VLOOKUP(A201,'BASE REGISTRO SEPTIEMBRE'!$A$1:$T$889,18,FALSE)</f>
        <v xml:space="preserve">93401: Instituciones de Asistencia Social </v>
      </c>
      <c r="S201" s="68" t="str">
        <f>VLOOKUP(A201,'BASE REGISTRO SEPTIEMBRE'!$A$1:$T$889,19,FALSE)</f>
        <v>Se  acompaña certificado de antecedentes financieros correspondiente al año 2020, aprobados por el  Subdepartamento de Supervisión Financiera Nacional.</v>
      </c>
      <c r="T201" s="188">
        <f>VLOOKUP(A201,'BASE REGISTRO SEPTIEMBRE'!$A$1:$T$889,20,FALSE)</f>
        <v>37970</v>
      </c>
      <c r="U201" s="175">
        <v>4400</v>
      </c>
      <c r="V201" s="186">
        <v>18448967</v>
      </c>
      <c r="W201" s="186">
        <v>179824425</v>
      </c>
      <c r="X201" s="187">
        <v>44469</v>
      </c>
      <c r="Y201" s="80" t="s">
        <v>6489</v>
      </c>
      <c r="Z201" s="80" t="s">
        <v>6490</v>
      </c>
      <c r="AA201" s="175" t="s">
        <v>6491</v>
      </c>
    </row>
    <row r="202" spans="1:27" ht="15.75" customHeight="1" x14ac:dyDescent="0.2">
      <c r="A202" s="185">
        <v>4400</v>
      </c>
      <c r="B202" s="68" t="str">
        <f>VLOOKUP(A202,'BASE REGISTRO SEPTIEMBRE'!$A$1:$T$889,2,FALSE)</f>
        <v>Fundación Niño y Patria</v>
      </c>
      <c r="C202" s="68">
        <f>VLOOKUP(A202,'BASE REGISTRO SEPTIEMBRE'!$A$1:$T$889,3,FALSE)</f>
        <v>702358000</v>
      </c>
      <c r="D202" s="68" t="str">
        <f>VLOOKUP(A202,'BASE REGISTRO SEPTIEMBRE'!$A$1:$T$889,4,FALSE)</f>
        <v>Fundación de Derecho Privado</v>
      </c>
      <c r="E202" s="68" t="str">
        <f>VLOOKUP(A202,'BASE REGISTRO SEPTIEMBRE'!$A$1:$T$889,5,FALSE)</f>
        <v>Otorgada por Decreto Supremo Nº 2940, de 10 de octubre de 1963, del Ministerio de Justicia</v>
      </c>
      <c r="F202" s="68" t="str">
        <f>VLOOKUP(A202,'BASE REGISTRO SEPTIEMBRE'!$A$1:$T$889,6,FALSE)</f>
        <v xml:space="preserve">Certificado de directorio de persona jurídica, folio N° 500397327428, de fecha 7 de julio de 2021, emitido por el Servicio de Registro Civil e Identificación. </v>
      </c>
      <c r="G202" s="68" t="str">
        <f>VLOOKUP(A202,'BASE REGISTRO SEPTIEMBRE'!$A$1:$T$889,7,FALSE)</f>
        <v>Colaborar con los organismos públicos y privados en la solución de los problemas relacionados con la protección de menores en situación irregular. Velar por la prevención de la delincuencia.</v>
      </c>
      <c r="H202" s="68" t="str">
        <f>VLOOKUP(A202,'BASE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202" s="68" t="str">
        <f>VLOOKUP(A202,'BASE REGISTRO SEPTIEMBRE'!$A$1:$T$889,9,FALSE)</f>
        <v>4 años, según certificado de directorio de persona jurídica, folio N° 500342804846, de fecha 27 de agosto de 2020, emitido por el Servicio de Registro Civil e Identificación</v>
      </c>
      <c r="J202" s="68" t="str">
        <f>VLOOKUP(A202,'BASE REGISTRO SEPTIEMBRE'!$A$1:$T$889,10,FALSE)</f>
        <v>10 de marzo de 2021 al 10 de marzo de 2025</v>
      </c>
      <c r="K202" s="68" t="str">
        <f>VLOOKUP(A202,'BASE REGISTRO SEPTIEMBRE'!$A$1:$T$889,11,FALSE)</f>
        <v xml:space="preserve">Erica Marianela Ponce Figueroa, </v>
      </c>
      <c r="L202" s="68" t="str">
        <f>VLOOKUP(A202,'BASE REGISTRO SEPTIEMBRE'!$A$1:$T$889,12,FALSE)</f>
        <v xml:space="preserve">Valenzuela Castillo N° 1520, oficina 101, Providencia
</v>
      </c>
      <c r="M202" s="68" t="str">
        <f>VLOOKUP(A202,'BASE REGISTRO SEPTIEMBRE'!$A$1:$T$889,13,FALSE)</f>
        <v>XIII</v>
      </c>
      <c r="N202" s="68" t="str">
        <f>VLOOKUP(A202,'BASE REGISTRO SEPTIEMBRE'!$A$1:$T$889,14,FALSE)</f>
        <v xml:space="preserve"> Providencia</v>
      </c>
      <c r="O202" s="68">
        <f>VLOOKUP(A202,'BASE REGISTRO SEPTIEMBRE'!$A$1:$T$889,15,FALSE)</f>
        <v>222108293</v>
      </c>
      <c r="P202" s="68" t="str">
        <f>VLOOKUP(A202,'BASE REGISTRO SEPTIEMBRE'!$A$1:$T$889,16,FALSE)</f>
        <v>contacto@fundacionninoypatria.cl</v>
      </c>
      <c r="Q202" s="68">
        <f>VLOOKUP(A202,'BASE REGISTRO SEPTIEMBRE'!$A$1:$T$889,17,FALSE)</f>
        <v>0</v>
      </c>
      <c r="R202" s="68" t="str">
        <f>VLOOKUP(A202,'BASE REGISTRO SEPTIEMBRE'!$A$1:$T$889,18,FALSE)</f>
        <v xml:space="preserve">93401: Instituciones de Asistencia Social </v>
      </c>
      <c r="S202" s="68" t="str">
        <f>VLOOKUP(A202,'BASE REGISTRO SEPTIEMBRE'!$A$1:$T$889,19,FALSE)</f>
        <v>Se  acompaña certificado de antecedentes financieros correspondiente al año 2020, aprobados por el  Subdepartamento de Supervisión Financiera Nacional.</v>
      </c>
      <c r="T202" s="188">
        <f>VLOOKUP(A202,'BASE REGISTRO SEPTIEMBRE'!$A$1:$T$889,20,FALSE)</f>
        <v>37970</v>
      </c>
      <c r="U202" s="175">
        <v>4400</v>
      </c>
      <c r="V202" s="186">
        <v>25161101</v>
      </c>
      <c r="W202" s="186">
        <v>137683121</v>
      </c>
      <c r="X202" s="187">
        <v>44469</v>
      </c>
      <c r="Y202" s="80" t="s">
        <v>6489</v>
      </c>
      <c r="Z202" s="80" t="s">
        <v>6490</v>
      </c>
      <c r="AA202" s="175" t="s">
        <v>6563</v>
      </c>
    </row>
    <row r="203" spans="1:27" ht="15.75" customHeight="1" x14ac:dyDescent="0.2">
      <c r="A203" s="185">
        <v>4400</v>
      </c>
      <c r="B203" s="68" t="str">
        <f>VLOOKUP(A203,'BASE REGISTRO SEPTIEMBRE'!$A$1:$T$889,2,FALSE)</f>
        <v>Fundación Niño y Patria</v>
      </c>
      <c r="C203" s="68">
        <f>VLOOKUP(A203,'BASE REGISTRO SEPTIEMBRE'!$A$1:$T$889,3,FALSE)</f>
        <v>702358000</v>
      </c>
      <c r="D203" s="68" t="str">
        <f>VLOOKUP(A203,'BASE REGISTRO SEPTIEMBRE'!$A$1:$T$889,4,FALSE)</f>
        <v>Fundación de Derecho Privado</v>
      </c>
      <c r="E203" s="68" t="str">
        <f>VLOOKUP(A203,'BASE REGISTRO SEPTIEMBRE'!$A$1:$T$889,5,FALSE)</f>
        <v>Otorgada por Decreto Supremo Nº 2940, de 10 de octubre de 1963, del Ministerio de Justicia</v>
      </c>
      <c r="F203" s="68" t="str">
        <f>VLOOKUP(A203,'BASE REGISTRO SEPTIEMBRE'!$A$1:$T$889,6,FALSE)</f>
        <v xml:space="preserve">Certificado de directorio de persona jurídica, folio N° 500397327428, de fecha 7 de julio de 2021, emitido por el Servicio de Registro Civil e Identificación. </v>
      </c>
      <c r="G203" s="68" t="str">
        <f>VLOOKUP(A203,'BASE REGISTRO SEPTIEMBRE'!$A$1:$T$889,7,FALSE)</f>
        <v>Colaborar con los organismos públicos y privados en la solución de los problemas relacionados con la protección de menores en situación irregular. Velar por la prevención de la delincuencia.</v>
      </c>
      <c r="H203" s="68" t="str">
        <f>VLOOKUP(A203,'BASE REGISTRO SEPTIEMBRE'!$A$1:$T$889,8,FALSE)</f>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
      <c r="I203" s="68" t="str">
        <f>VLOOKUP(A203,'BASE REGISTRO SEPTIEMBRE'!$A$1:$T$889,9,FALSE)</f>
        <v>4 años, según certificado de directorio de persona jurídica, folio N° 500342804846, de fecha 27 de agosto de 2020, emitido por el Servicio de Registro Civil e Identificación</v>
      </c>
      <c r="J203" s="68" t="str">
        <f>VLOOKUP(A203,'BASE REGISTRO SEPTIEMBRE'!$A$1:$T$889,10,FALSE)</f>
        <v>10 de marzo de 2021 al 10 de marzo de 2025</v>
      </c>
      <c r="K203" s="68" t="str">
        <f>VLOOKUP(A203,'BASE REGISTRO SEPTIEMBRE'!$A$1:$T$889,11,FALSE)</f>
        <v xml:space="preserve">Erica Marianela Ponce Figueroa, </v>
      </c>
      <c r="L203" s="68" t="str">
        <f>VLOOKUP(A203,'BASE REGISTRO SEPTIEMBRE'!$A$1:$T$889,12,FALSE)</f>
        <v xml:space="preserve">Valenzuela Castillo N° 1520, oficina 101, Providencia
</v>
      </c>
      <c r="M203" s="68" t="str">
        <f>VLOOKUP(A203,'BASE REGISTRO SEPTIEMBRE'!$A$1:$T$889,13,FALSE)</f>
        <v>XIII</v>
      </c>
      <c r="N203" s="68" t="str">
        <f>VLOOKUP(A203,'BASE REGISTRO SEPTIEMBRE'!$A$1:$T$889,14,FALSE)</f>
        <v xml:space="preserve"> Providencia</v>
      </c>
      <c r="O203" s="68">
        <f>VLOOKUP(A203,'BASE REGISTRO SEPTIEMBRE'!$A$1:$T$889,15,FALSE)</f>
        <v>222108293</v>
      </c>
      <c r="P203" s="68" t="str">
        <f>VLOOKUP(A203,'BASE REGISTRO SEPTIEMBRE'!$A$1:$T$889,16,FALSE)</f>
        <v>contacto@fundacionninoypatria.cl</v>
      </c>
      <c r="Q203" s="68">
        <f>VLOOKUP(A203,'BASE REGISTRO SEPTIEMBRE'!$A$1:$T$889,17,FALSE)</f>
        <v>0</v>
      </c>
      <c r="R203" s="68" t="str">
        <f>VLOOKUP(A203,'BASE REGISTRO SEPTIEMBRE'!$A$1:$T$889,18,FALSE)</f>
        <v xml:space="preserve">93401: Instituciones de Asistencia Social </v>
      </c>
      <c r="S203" s="68" t="str">
        <f>VLOOKUP(A203,'BASE REGISTRO SEPTIEMBRE'!$A$1:$T$889,19,FALSE)</f>
        <v>Se  acompaña certificado de antecedentes financieros correspondiente al año 2020, aprobados por el  Subdepartamento de Supervisión Financiera Nacional.</v>
      </c>
      <c r="T203" s="188">
        <f>VLOOKUP(A203,'BASE REGISTRO SEPTIEMBRE'!$A$1:$T$889,20,FALSE)</f>
        <v>37970</v>
      </c>
      <c r="U203" s="175">
        <v>4400</v>
      </c>
      <c r="V203" s="186">
        <v>19504209</v>
      </c>
      <c r="W203" s="186">
        <v>149404485</v>
      </c>
      <c r="X203" s="187">
        <v>44469</v>
      </c>
      <c r="Y203" s="80" t="s">
        <v>6489</v>
      </c>
      <c r="Z203" s="80" t="s">
        <v>6490</v>
      </c>
      <c r="AA203" s="175" t="s">
        <v>6594</v>
      </c>
    </row>
    <row r="204" spans="1:27" ht="15.75" customHeight="1" x14ac:dyDescent="0.2">
      <c r="A204" s="185">
        <v>4425</v>
      </c>
      <c r="B204" s="68" t="str">
        <f>VLOOKUP(A204,'BASE REGISTRO SEPTIEMBRE'!$A$1:$T$889,2,FALSE)</f>
        <v xml:space="preserve">
Fundación Padre Semería
</v>
      </c>
      <c r="C204" s="68">
        <f>VLOOKUP(A204,'BASE REGISTRO SEPTIEMBRE'!$A$1:$T$889,3,FALSE)</f>
        <v>711789006</v>
      </c>
      <c r="D204" s="68" t="str">
        <f>VLOOKUP(A204,'BASE REGISTRO SEPTIEMBRE'!$A$1:$T$889,4,FALSE)</f>
        <v>Fundación de Derecho Privado</v>
      </c>
      <c r="E204" s="68" t="str">
        <f>VLOOKUP(A204,'BASE REGISTRO SEPTIEMBRE'!$A$1:$T$889,5,FALSE)</f>
        <v>Otorgado por Decreto Supremo Nº 954, de fecha 7 de noviembre de 1984, del Ministerio de Justicia.</v>
      </c>
      <c r="F204" s="68" t="str">
        <f>VLOOKUP(A204,'BASE REGISTRO SEPTIEMBRE'!$A$1:$T$889,6,FALSE)</f>
        <v xml:space="preserve">Certificado de Vigencia, folio 500399768033, de fecha 22 de JULIO de 2021 del Servicio de Registro Civil e Identificación.
</v>
      </c>
      <c r="G204" s="68" t="str">
        <f>VLOOKUP(A204,'BASE REGISTRO SEPTIEMBRE'!$A$1:$T$889,7,FALSE)</f>
        <v xml:space="preserve">
Fundación Padre Semería
</v>
      </c>
      <c r="H204" s="68" t="str">
        <f>VLOOKUP(A204,'BASE REGISTRO SEPTIEMBRE'!$A$1:$T$889,8,FALSE)</f>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204" s="68" t="str">
        <f>VLOOKUP(A204,'BASE REGISTRO SEPTIEMBRE'!$A$1:$T$889,9,FALSE)</f>
        <v>Los miembros del Directorio durarán en sus cargos indefinidamente, sin perjuicio de que los titulares de los cargos de Presidente, Vicepresidente, Tesorero y Secretario duarán en sus cargos por tres años, pudiendo ser reelegidos indefinidamente.</v>
      </c>
      <c r="J204" s="68" t="str">
        <f>VLOOKUP(A204,'BASE REGISTRO SEPTIEMBRE'!$A$1:$T$889,10,FALSE)</f>
        <v>07 de septiembre de 2020, duración indefinida.</v>
      </c>
      <c r="K204" s="68" t="str">
        <f>VLOOKUP(A204,'BASE REGISTRO SEPTIEMBRE'!$A$1:$T$889,11,FALSE)</f>
        <v xml:space="preserve">Presidente:
Mario Santiago Manríquez Santa Cruz, 
Director Ejecutivo:
Benjamín Rodríguez Larraín, 
Secretario: 
Eduardo Sergio Silva Donoso, 
Javiera Errázuriz Dell´Oro
</v>
      </c>
      <c r="L204" s="68" t="str">
        <f>VLOOKUP(A204,'BASE REGISTRO SEPTIEMBRE'!$A$1:$T$889,12,FALSE)</f>
        <v xml:space="preserve">Avenida Gabriela 02980, La Pintana. 
</v>
      </c>
      <c r="M204" s="68" t="str">
        <f>VLOOKUP(A204,'BASE REGISTRO SEPTIEMBRE'!$A$1:$T$889,13,FALSE)</f>
        <v>XIII</v>
      </c>
      <c r="N204" s="68" t="str">
        <f>VLOOKUP(A204,'BASE REGISTRO SEPTIEMBRE'!$A$1:$T$889,14,FALSE)</f>
        <v>La Pintana.</v>
      </c>
      <c r="O204" s="68" t="str">
        <f>VLOOKUP(A204,'BASE REGISTRO SEPTIEMBRE'!$A$1:$T$889,15,FALSE)</f>
        <v>Telefono 56-2- 23815540</v>
      </c>
      <c r="P204" s="68" t="str">
        <f>VLOOKUP(A204,'BASE REGISTRO SEPTIEMBRE'!$A$1:$T$889,16,FALSE)</f>
        <v>Http://www.padresemeria.cl</v>
      </c>
      <c r="Q204" s="68">
        <f>VLOOKUP(A204,'BASE REGISTRO SEPTIEMBRE'!$A$1:$T$889,17,FALSE)</f>
        <v>0</v>
      </c>
      <c r="R204" s="68">
        <f>VLOOKUP(A204,'BASE REGISTRO SEPTIEMBRE'!$A$1:$T$889,18,FALSE)</f>
        <v>93401</v>
      </c>
      <c r="S204" s="68" t="str">
        <f>VLOOKUP(A204,'BASE REGISTRO SEPTIEMBRE'!$A$1:$T$889,19,FALSE)</f>
        <v xml:space="preserve">Certificado de Antecedentes Financieros del año 2020 aprobados por el Sub Departamento Supervisión Financiera
</v>
      </c>
      <c r="T204" s="188">
        <f>VLOOKUP(A204,'BASE REGISTRO SEPTIEMBRE'!$A$1:$T$889,20,FALSE)</f>
        <v>37970</v>
      </c>
      <c r="U204" s="175">
        <v>4425</v>
      </c>
      <c r="V204" s="186">
        <v>30197859</v>
      </c>
      <c r="W204" s="186">
        <v>298512023</v>
      </c>
      <c r="X204" s="187">
        <v>44469</v>
      </c>
      <c r="Y204" s="80" t="s">
        <v>6489</v>
      </c>
      <c r="Z204" s="80" t="s">
        <v>6490</v>
      </c>
      <c r="AA204" s="175" t="s">
        <v>6548</v>
      </c>
    </row>
    <row r="205" spans="1:27" ht="15.75" customHeight="1" x14ac:dyDescent="0.2">
      <c r="A205" s="185">
        <v>4425</v>
      </c>
      <c r="B205" s="68" t="str">
        <f>VLOOKUP(A205,'BASE REGISTRO SEPTIEMBRE'!$A$1:$T$889,2,FALSE)</f>
        <v xml:space="preserve">
Fundación Padre Semería
</v>
      </c>
      <c r="C205" s="68">
        <f>VLOOKUP(A205,'BASE REGISTRO SEPTIEMBRE'!$A$1:$T$889,3,FALSE)</f>
        <v>711789006</v>
      </c>
      <c r="D205" s="68" t="str">
        <f>VLOOKUP(A205,'BASE REGISTRO SEPTIEMBRE'!$A$1:$T$889,4,FALSE)</f>
        <v>Fundación de Derecho Privado</v>
      </c>
      <c r="E205" s="68" t="str">
        <f>VLOOKUP(A205,'BASE REGISTRO SEPTIEMBRE'!$A$1:$T$889,5,FALSE)</f>
        <v>Otorgado por Decreto Supremo Nº 954, de fecha 7 de noviembre de 1984, del Ministerio de Justicia.</v>
      </c>
      <c r="F205" s="68" t="str">
        <f>VLOOKUP(A205,'BASE REGISTRO SEPTIEMBRE'!$A$1:$T$889,6,FALSE)</f>
        <v xml:space="preserve">Certificado de Vigencia, folio 500399768033, de fecha 22 de JULIO de 2021 del Servicio de Registro Civil e Identificación.
</v>
      </c>
      <c r="G205" s="68" t="str">
        <f>VLOOKUP(A205,'BASE REGISTRO SEPTIEMBRE'!$A$1:$T$889,7,FALSE)</f>
        <v xml:space="preserve">
Fundación Padre Semería
</v>
      </c>
      <c r="H205" s="68" t="str">
        <f>VLOOKUP(A205,'BASE REGISTRO SEPTIEMBRE'!$A$1:$T$889,8,FALSE)</f>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205" s="68" t="str">
        <f>VLOOKUP(A205,'BASE REGISTRO SEPTIEMBRE'!$A$1:$T$889,9,FALSE)</f>
        <v>Los miembros del Directorio durarán en sus cargos indefinidamente, sin perjuicio de que los titulares de los cargos de Presidente, Vicepresidente, Tesorero y Secretario duarán en sus cargos por tres años, pudiendo ser reelegidos indefinidamente.</v>
      </c>
      <c r="J205" s="68" t="str">
        <f>VLOOKUP(A205,'BASE REGISTRO SEPTIEMBRE'!$A$1:$T$889,10,FALSE)</f>
        <v>07 de septiembre de 2020, duración indefinida.</v>
      </c>
      <c r="K205" s="68" t="str">
        <f>VLOOKUP(A205,'BASE REGISTRO SEPTIEMBRE'!$A$1:$T$889,11,FALSE)</f>
        <v xml:space="preserve">Presidente:
Mario Santiago Manríquez Santa Cruz, 
Director Ejecutivo:
Benjamín Rodríguez Larraín, 
Secretario: 
Eduardo Sergio Silva Donoso, 
Javiera Errázuriz Dell´Oro
</v>
      </c>
      <c r="L205" s="68" t="str">
        <f>VLOOKUP(A205,'BASE REGISTRO SEPTIEMBRE'!$A$1:$T$889,12,FALSE)</f>
        <v xml:space="preserve">Avenida Gabriela 02980, La Pintana. 
</v>
      </c>
      <c r="M205" s="68" t="str">
        <f>VLOOKUP(A205,'BASE REGISTRO SEPTIEMBRE'!$A$1:$T$889,13,FALSE)</f>
        <v>XIII</v>
      </c>
      <c r="N205" s="68" t="str">
        <f>VLOOKUP(A205,'BASE REGISTRO SEPTIEMBRE'!$A$1:$T$889,14,FALSE)</f>
        <v>La Pintana.</v>
      </c>
      <c r="O205" s="68" t="str">
        <f>VLOOKUP(A205,'BASE REGISTRO SEPTIEMBRE'!$A$1:$T$889,15,FALSE)</f>
        <v>Telefono 56-2- 23815540</v>
      </c>
      <c r="P205" s="68" t="str">
        <f>VLOOKUP(A205,'BASE REGISTRO SEPTIEMBRE'!$A$1:$T$889,16,FALSE)</f>
        <v>Http://www.padresemeria.cl</v>
      </c>
      <c r="Q205" s="68">
        <f>VLOOKUP(A205,'BASE REGISTRO SEPTIEMBRE'!$A$1:$T$889,17,FALSE)</f>
        <v>0</v>
      </c>
      <c r="R205" s="68">
        <f>VLOOKUP(A205,'BASE REGISTRO SEPTIEMBRE'!$A$1:$T$889,18,FALSE)</f>
        <v>93401</v>
      </c>
      <c r="S205" s="68" t="str">
        <f>VLOOKUP(A205,'BASE REGISTRO SEPTIEMBRE'!$A$1:$T$889,19,FALSE)</f>
        <v xml:space="preserve">Certificado de Antecedentes Financieros del año 2020 aprobados por el Sub Departamento Supervisión Financiera
</v>
      </c>
      <c r="T205" s="188">
        <f>VLOOKUP(A205,'BASE REGISTRO SEPTIEMBRE'!$A$1:$T$889,20,FALSE)</f>
        <v>37970</v>
      </c>
      <c r="U205" s="175">
        <v>4425</v>
      </c>
      <c r="V205" s="186">
        <v>44201857</v>
      </c>
      <c r="W205" s="186">
        <v>176848172</v>
      </c>
      <c r="X205" s="187">
        <v>44469</v>
      </c>
      <c r="Y205" s="80" t="s">
        <v>6489</v>
      </c>
      <c r="Z205" s="80" t="s">
        <v>6490</v>
      </c>
      <c r="AA205" s="175" t="s">
        <v>6595</v>
      </c>
    </row>
    <row r="206" spans="1:27" ht="15.75" customHeight="1" x14ac:dyDescent="0.2">
      <c r="A206" s="185">
        <v>4450</v>
      </c>
      <c r="B206" s="68" t="str">
        <f>VLOOKUP(A206,'BASE REGISTRO SEPTIEMBRE'!$A$1:$T$889,2,FALSE)</f>
        <v>Fundación Paula Jaraquemada Alquízar</v>
      </c>
      <c r="C206" s="68">
        <f>VLOOKUP(A206,'BASE REGISTRO SEPTIEMBRE'!$A$1:$T$889,3,FALSE)</f>
        <v>706786007</v>
      </c>
      <c r="D206" s="68" t="str">
        <f>VLOOKUP(A206,'BASE REGISTRO SEPTIEMBRE'!$A$1:$T$889,4,FALSE)</f>
        <v>Fundación de Derecho Privado</v>
      </c>
      <c r="E206" s="68" t="str">
        <f>VLOOKUP(A206,'BASE REGISTRO SEPTIEMBRE'!$A$1:$T$889,5,FALSE)</f>
        <v xml:space="preserve">Decreto Supremo Nº 1554, de 2 de septiembre de 1976, del ministerio de Justicia. </v>
      </c>
      <c r="F206" s="68" t="str">
        <f>VLOOKUP(A206,'BASE REGISTRO SEPTIEMBRE'!$A$1:$T$889,6,FALSE)</f>
        <v>Certificado de Vigencia, folio Nº 500395081620, emitido por el SRCeI con fecha 23 de junio de 2021.</v>
      </c>
      <c r="G206" s="68" t="str">
        <f>VLOOKUP(A206,'BASE REGISTRO SEPTIEMBRE'!$A$1:$T$889,7,FALSE)</f>
        <v>La capacitación y formación integral de personas de escasos recursos, sin costo para ellos y sin discriminación de ninguna especie, a fin de que puedan integrarse al desarrollo del país.</v>
      </c>
      <c r="H206" s="68" t="str">
        <f>VLOOKUP(A206,'BASE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06" s="68" t="str">
        <f>VLOOKUP(A206,'BASE REGISTRO SEPTIEMBRE'!$A$1:$T$889,9,FALSE)</f>
        <v xml:space="preserve">Los miembros del Directorio permanecerán en sus cargos dos años.
</v>
      </c>
      <c r="J206" s="68" t="str">
        <f>VLOOKUP(A206,'BASE REGISTRO SEPTIEMBRE'!$A$1:$T$889,10,FALSE)</f>
        <v>Con fecha 20 de diciembre de 2017 se ratifica el Directorio, según consta en el Acta de Sesión Ordinaria de Directorio de dicha fecha, reducida a escritura pública de fecha 04 de enero de 2018, de la 18° Notaría Pública.</v>
      </c>
      <c r="K206" s="68" t="str">
        <f>VLOOKUP(A206,'BASE REGISTRO SEPTIEMBRE'!$A$1:$T$889,11,FALSE)</f>
        <v xml:space="preserve">Representante Legal:
María Angélica Grez del Canto
</v>
      </c>
      <c r="L206" s="68" t="str">
        <f>VLOOKUP(A206,'BASE REGISTRO SEPTIEMBRE'!$A$1:$T$889,12,FALSE)</f>
        <v xml:space="preserve">Avenida 11 de septiembre Nº2250, oficina Nº1025, comuna de Providencia, Región Metropolitana.
</v>
      </c>
      <c r="M206" s="68" t="str">
        <f>VLOOKUP(A206,'BASE REGISTRO SEPTIEMBRE'!$A$1:$T$889,13,FALSE)</f>
        <v>XIII</v>
      </c>
      <c r="N206" s="68" t="str">
        <f>VLOOKUP(A206,'BASE REGISTRO SEPTIEMBRE'!$A$1:$T$889,14,FALSE)</f>
        <v>Providencia</v>
      </c>
      <c r="O206" s="68">
        <f>VLOOKUP(A206,'BASE REGISTRO SEPTIEMBRE'!$A$1:$T$889,15,FALSE)</f>
        <v>0</v>
      </c>
      <c r="P206" s="68" t="str">
        <f>VLOOKUP(A206,'BASE REGISTRO SEPTIEMBRE'!$A$1:$T$889,16,FALSE)</f>
        <v xml:space="preserve"> fundacion@paulajaraquemada.tie.cl</v>
      </c>
      <c r="Q206" s="68">
        <f>VLOOKUP(A206,'BASE REGISTRO SEPTIEMBRE'!$A$1:$T$889,17,FALSE)</f>
        <v>0</v>
      </c>
      <c r="R206" s="68">
        <f>VLOOKUP(A206,'BASE REGISTRO SEPTIEMBRE'!$A$1:$T$889,18,FALSE)</f>
        <v>93401</v>
      </c>
      <c r="S206" s="68" t="str">
        <f>VLOOKUP(A206,'BASE REGISTRO SEPTIEMBRE'!$A$1:$T$889,19,FALSE)</f>
        <v>Se acompaña certificado financiero correspondiente al año 2020 aprobados por USUFI</v>
      </c>
      <c r="T206" s="188">
        <f>VLOOKUP(A206,'BASE REGISTRO SEPTIEMBRE'!$A$1:$T$889,20,FALSE)</f>
        <v>37970</v>
      </c>
      <c r="U206" s="175">
        <v>4450</v>
      </c>
      <c r="V206" s="186">
        <v>9036517</v>
      </c>
      <c r="W206" s="186">
        <v>92152581</v>
      </c>
      <c r="X206" s="187">
        <v>44469</v>
      </c>
      <c r="Y206" s="80" t="s">
        <v>6489</v>
      </c>
      <c r="Z206" s="80" t="s">
        <v>6490</v>
      </c>
      <c r="AA206" s="175" t="s">
        <v>6509</v>
      </c>
    </row>
    <row r="207" spans="1:27" ht="15.75" customHeight="1" x14ac:dyDescent="0.2">
      <c r="A207" s="185">
        <v>4450</v>
      </c>
      <c r="B207" s="68" t="str">
        <f>VLOOKUP(A207,'BASE REGISTRO SEPTIEMBRE'!$A$1:$T$889,2,FALSE)</f>
        <v>Fundación Paula Jaraquemada Alquízar</v>
      </c>
      <c r="C207" s="68">
        <f>VLOOKUP(A207,'BASE REGISTRO SEPTIEMBRE'!$A$1:$T$889,3,FALSE)</f>
        <v>706786007</v>
      </c>
      <c r="D207" s="68" t="str">
        <f>VLOOKUP(A207,'BASE REGISTRO SEPTIEMBRE'!$A$1:$T$889,4,FALSE)</f>
        <v>Fundación de Derecho Privado</v>
      </c>
      <c r="E207" s="68" t="str">
        <f>VLOOKUP(A207,'BASE REGISTRO SEPTIEMBRE'!$A$1:$T$889,5,FALSE)</f>
        <v xml:space="preserve">Decreto Supremo Nº 1554, de 2 de septiembre de 1976, del ministerio de Justicia. </v>
      </c>
      <c r="F207" s="68" t="str">
        <f>VLOOKUP(A207,'BASE REGISTRO SEPTIEMBRE'!$A$1:$T$889,6,FALSE)</f>
        <v>Certificado de Vigencia, folio Nº 500395081620, emitido por el SRCeI con fecha 23 de junio de 2021.</v>
      </c>
      <c r="G207" s="68" t="str">
        <f>VLOOKUP(A207,'BASE REGISTRO SEPTIEMBRE'!$A$1:$T$889,7,FALSE)</f>
        <v>La capacitación y formación integral de personas de escasos recursos, sin costo para ellos y sin discriminación de ninguna especie, a fin de que puedan integrarse al desarrollo del país.</v>
      </c>
      <c r="H207" s="68" t="str">
        <f>VLOOKUP(A207,'BASE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07" s="68" t="str">
        <f>VLOOKUP(A207,'BASE REGISTRO SEPTIEMBRE'!$A$1:$T$889,9,FALSE)</f>
        <v xml:space="preserve">Los miembros del Directorio permanecerán en sus cargos dos años.
</v>
      </c>
      <c r="J207" s="68" t="str">
        <f>VLOOKUP(A207,'BASE REGISTRO SEPTIEMBRE'!$A$1:$T$889,10,FALSE)</f>
        <v>Con fecha 20 de diciembre de 2017 se ratifica el Directorio, según consta en el Acta de Sesión Ordinaria de Directorio de dicha fecha, reducida a escritura pública de fecha 04 de enero de 2018, de la 18° Notaría Pública.</v>
      </c>
      <c r="K207" s="68" t="str">
        <f>VLOOKUP(A207,'BASE REGISTRO SEPTIEMBRE'!$A$1:$T$889,11,FALSE)</f>
        <v xml:space="preserve">Representante Legal:
María Angélica Grez del Canto
</v>
      </c>
      <c r="L207" s="68" t="str">
        <f>VLOOKUP(A207,'BASE REGISTRO SEPTIEMBRE'!$A$1:$T$889,12,FALSE)</f>
        <v xml:space="preserve">Avenida 11 de septiembre Nº2250, oficina Nº1025, comuna de Providencia, Región Metropolitana.
</v>
      </c>
      <c r="M207" s="68" t="str">
        <f>VLOOKUP(A207,'BASE REGISTRO SEPTIEMBRE'!$A$1:$T$889,13,FALSE)</f>
        <v>XIII</v>
      </c>
      <c r="N207" s="68" t="str">
        <f>VLOOKUP(A207,'BASE REGISTRO SEPTIEMBRE'!$A$1:$T$889,14,FALSE)</f>
        <v>Providencia</v>
      </c>
      <c r="O207" s="68">
        <f>VLOOKUP(A207,'BASE REGISTRO SEPTIEMBRE'!$A$1:$T$889,15,FALSE)</f>
        <v>0</v>
      </c>
      <c r="P207" s="68" t="str">
        <f>VLOOKUP(A207,'BASE REGISTRO SEPTIEMBRE'!$A$1:$T$889,16,FALSE)</f>
        <v xml:space="preserve"> fundacion@paulajaraquemada.tie.cl</v>
      </c>
      <c r="Q207" s="68">
        <f>VLOOKUP(A207,'BASE REGISTRO SEPTIEMBRE'!$A$1:$T$889,17,FALSE)</f>
        <v>0</v>
      </c>
      <c r="R207" s="68">
        <f>VLOOKUP(A207,'BASE REGISTRO SEPTIEMBRE'!$A$1:$T$889,18,FALSE)</f>
        <v>93401</v>
      </c>
      <c r="S207" s="68" t="str">
        <f>VLOOKUP(A207,'BASE REGISTRO SEPTIEMBRE'!$A$1:$T$889,19,FALSE)</f>
        <v>Se acompaña certificado financiero correspondiente al año 2020 aprobados por USUFI</v>
      </c>
      <c r="T207" s="188">
        <f>VLOOKUP(A207,'BASE REGISTRO SEPTIEMBRE'!$A$1:$T$889,20,FALSE)</f>
        <v>37970</v>
      </c>
      <c r="U207" s="175">
        <v>4450</v>
      </c>
      <c r="V207" s="186">
        <v>12473062</v>
      </c>
      <c r="W207" s="186">
        <v>78184857</v>
      </c>
      <c r="X207" s="187">
        <v>44469</v>
      </c>
      <c r="Y207" s="80" t="s">
        <v>6489</v>
      </c>
      <c r="Z207" s="80" t="s">
        <v>6490</v>
      </c>
      <c r="AA207" s="175" t="s">
        <v>6568</v>
      </c>
    </row>
    <row r="208" spans="1:27" ht="15.75" customHeight="1" x14ac:dyDescent="0.2">
      <c r="A208" s="185">
        <v>4450</v>
      </c>
      <c r="B208" s="68" t="str">
        <f>VLOOKUP(A208,'BASE REGISTRO SEPTIEMBRE'!$A$1:$T$889,2,FALSE)</f>
        <v>Fundación Paula Jaraquemada Alquízar</v>
      </c>
      <c r="C208" s="68">
        <f>VLOOKUP(A208,'BASE REGISTRO SEPTIEMBRE'!$A$1:$T$889,3,FALSE)</f>
        <v>706786007</v>
      </c>
      <c r="D208" s="68" t="str">
        <f>VLOOKUP(A208,'BASE REGISTRO SEPTIEMBRE'!$A$1:$T$889,4,FALSE)</f>
        <v>Fundación de Derecho Privado</v>
      </c>
      <c r="E208" s="68" t="str">
        <f>VLOOKUP(A208,'BASE REGISTRO SEPTIEMBRE'!$A$1:$T$889,5,FALSE)</f>
        <v xml:space="preserve">Decreto Supremo Nº 1554, de 2 de septiembre de 1976, del ministerio de Justicia. </v>
      </c>
      <c r="F208" s="68" t="str">
        <f>VLOOKUP(A208,'BASE REGISTRO SEPTIEMBRE'!$A$1:$T$889,6,FALSE)</f>
        <v>Certificado de Vigencia, folio Nº 500395081620, emitido por el SRCeI con fecha 23 de junio de 2021.</v>
      </c>
      <c r="G208" s="68" t="str">
        <f>VLOOKUP(A208,'BASE REGISTRO SEPTIEMBRE'!$A$1:$T$889,7,FALSE)</f>
        <v>La capacitación y formación integral de personas de escasos recursos, sin costo para ellos y sin discriminación de ninguna especie, a fin de que puedan integrarse al desarrollo del país.</v>
      </c>
      <c r="H208" s="68" t="str">
        <f>VLOOKUP(A208,'BASE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08" s="68" t="str">
        <f>VLOOKUP(A208,'BASE REGISTRO SEPTIEMBRE'!$A$1:$T$889,9,FALSE)</f>
        <v xml:space="preserve">Los miembros del Directorio permanecerán en sus cargos dos años.
</v>
      </c>
      <c r="J208" s="68" t="str">
        <f>VLOOKUP(A208,'BASE REGISTRO SEPTIEMBRE'!$A$1:$T$889,10,FALSE)</f>
        <v>Con fecha 20 de diciembre de 2017 se ratifica el Directorio, según consta en el Acta de Sesión Ordinaria de Directorio de dicha fecha, reducida a escritura pública de fecha 04 de enero de 2018, de la 18° Notaría Pública.</v>
      </c>
      <c r="K208" s="68" t="str">
        <f>VLOOKUP(A208,'BASE REGISTRO SEPTIEMBRE'!$A$1:$T$889,11,FALSE)</f>
        <v xml:space="preserve">Representante Legal:
María Angélica Grez del Canto
</v>
      </c>
      <c r="L208" s="68" t="str">
        <f>VLOOKUP(A208,'BASE REGISTRO SEPTIEMBRE'!$A$1:$T$889,12,FALSE)</f>
        <v xml:space="preserve">Avenida 11 de septiembre Nº2250, oficina Nº1025, comuna de Providencia, Región Metropolitana.
</v>
      </c>
      <c r="M208" s="68" t="str">
        <f>VLOOKUP(A208,'BASE REGISTRO SEPTIEMBRE'!$A$1:$T$889,13,FALSE)</f>
        <v>XIII</v>
      </c>
      <c r="N208" s="68" t="str">
        <f>VLOOKUP(A208,'BASE REGISTRO SEPTIEMBRE'!$A$1:$T$889,14,FALSE)</f>
        <v>Providencia</v>
      </c>
      <c r="O208" s="68">
        <f>VLOOKUP(A208,'BASE REGISTRO SEPTIEMBRE'!$A$1:$T$889,15,FALSE)</f>
        <v>0</v>
      </c>
      <c r="P208" s="68" t="str">
        <f>VLOOKUP(A208,'BASE REGISTRO SEPTIEMBRE'!$A$1:$T$889,16,FALSE)</f>
        <v xml:space="preserve"> fundacion@paulajaraquemada.tie.cl</v>
      </c>
      <c r="Q208" s="68">
        <f>VLOOKUP(A208,'BASE REGISTRO SEPTIEMBRE'!$A$1:$T$889,17,FALSE)</f>
        <v>0</v>
      </c>
      <c r="R208" s="68">
        <f>VLOOKUP(A208,'BASE REGISTRO SEPTIEMBRE'!$A$1:$T$889,18,FALSE)</f>
        <v>93401</v>
      </c>
      <c r="S208" s="68" t="str">
        <f>VLOOKUP(A208,'BASE REGISTRO SEPTIEMBRE'!$A$1:$T$889,19,FALSE)</f>
        <v>Se acompaña certificado financiero correspondiente al año 2020 aprobados por USUFI</v>
      </c>
      <c r="T208" s="188">
        <f>VLOOKUP(A208,'BASE REGISTRO SEPTIEMBRE'!$A$1:$T$889,20,FALSE)</f>
        <v>37970</v>
      </c>
      <c r="U208" s="175">
        <v>4450</v>
      </c>
      <c r="V208" s="186">
        <v>9309600</v>
      </c>
      <c r="W208" s="186">
        <v>64468980</v>
      </c>
      <c r="X208" s="187">
        <v>44469</v>
      </c>
      <c r="Y208" s="80" t="s">
        <v>6489</v>
      </c>
      <c r="Z208" s="80" t="s">
        <v>6490</v>
      </c>
      <c r="AA208" s="175" t="s">
        <v>6494</v>
      </c>
    </row>
    <row r="209" spans="1:27" ht="15.75" customHeight="1" x14ac:dyDescent="0.2">
      <c r="A209" s="185">
        <v>4450</v>
      </c>
      <c r="B209" s="68" t="str">
        <f>VLOOKUP(A209,'BASE REGISTRO SEPTIEMBRE'!$A$1:$T$889,2,FALSE)</f>
        <v>Fundación Paula Jaraquemada Alquízar</v>
      </c>
      <c r="C209" s="68">
        <f>VLOOKUP(A209,'BASE REGISTRO SEPTIEMBRE'!$A$1:$T$889,3,FALSE)</f>
        <v>706786007</v>
      </c>
      <c r="D209" s="68" t="str">
        <f>VLOOKUP(A209,'BASE REGISTRO SEPTIEMBRE'!$A$1:$T$889,4,FALSE)</f>
        <v>Fundación de Derecho Privado</v>
      </c>
      <c r="E209" s="68" t="str">
        <f>VLOOKUP(A209,'BASE REGISTRO SEPTIEMBRE'!$A$1:$T$889,5,FALSE)</f>
        <v xml:space="preserve">Decreto Supremo Nº 1554, de 2 de septiembre de 1976, del ministerio de Justicia. </v>
      </c>
      <c r="F209" s="68" t="str">
        <f>VLOOKUP(A209,'BASE REGISTRO SEPTIEMBRE'!$A$1:$T$889,6,FALSE)</f>
        <v>Certificado de Vigencia, folio Nº 500395081620, emitido por el SRCeI con fecha 23 de junio de 2021.</v>
      </c>
      <c r="G209" s="68" t="str">
        <f>VLOOKUP(A209,'BASE REGISTRO SEPTIEMBRE'!$A$1:$T$889,7,FALSE)</f>
        <v>La capacitación y formación integral de personas de escasos recursos, sin costo para ellos y sin discriminación de ninguna especie, a fin de que puedan integrarse al desarrollo del país.</v>
      </c>
      <c r="H209" s="68" t="str">
        <f>VLOOKUP(A209,'BASE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09" s="68" t="str">
        <f>VLOOKUP(A209,'BASE REGISTRO SEPTIEMBRE'!$A$1:$T$889,9,FALSE)</f>
        <v xml:space="preserve">Los miembros del Directorio permanecerán en sus cargos dos años.
</v>
      </c>
      <c r="J209" s="68" t="str">
        <f>VLOOKUP(A209,'BASE REGISTRO SEPTIEMBRE'!$A$1:$T$889,10,FALSE)</f>
        <v>Con fecha 20 de diciembre de 2017 se ratifica el Directorio, según consta en el Acta de Sesión Ordinaria de Directorio de dicha fecha, reducida a escritura pública de fecha 04 de enero de 2018, de la 18° Notaría Pública.</v>
      </c>
      <c r="K209" s="68" t="str">
        <f>VLOOKUP(A209,'BASE REGISTRO SEPTIEMBRE'!$A$1:$T$889,11,FALSE)</f>
        <v xml:space="preserve">Representante Legal:
María Angélica Grez del Canto
</v>
      </c>
      <c r="L209" s="68" t="str">
        <f>VLOOKUP(A209,'BASE REGISTRO SEPTIEMBRE'!$A$1:$T$889,12,FALSE)</f>
        <v xml:space="preserve">Avenida 11 de septiembre Nº2250, oficina Nº1025, comuna de Providencia, Región Metropolitana.
</v>
      </c>
      <c r="M209" s="68" t="str">
        <f>VLOOKUP(A209,'BASE REGISTRO SEPTIEMBRE'!$A$1:$T$889,13,FALSE)</f>
        <v>XIII</v>
      </c>
      <c r="N209" s="68" t="str">
        <f>VLOOKUP(A209,'BASE REGISTRO SEPTIEMBRE'!$A$1:$T$889,14,FALSE)</f>
        <v>Providencia</v>
      </c>
      <c r="O209" s="68">
        <f>VLOOKUP(A209,'BASE REGISTRO SEPTIEMBRE'!$A$1:$T$889,15,FALSE)</f>
        <v>0</v>
      </c>
      <c r="P209" s="68" t="str">
        <f>VLOOKUP(A209,'BASE REGISTRO SEPTIEMBRE'!$A$1:$T$889,16,FALSE)</f>
        <v xml:space="preserve"> fundacion@paulajaraquemada.tie.cl</v>
      </c>
      <c r="Q209" s="68">
        <f>VLOOKUP(A209,'BASE REGISTRO SEPTIEMBRE'!$A$1:$T$889,17,FALSE)</f>
        <v>0</v>
      </c>
      <c r="R209" s="68">
        <f>VLOOKUP(A209,'BASE REGISTRO SEPTIEMBRE'!$A$1:$T$889,18,FALSE)</f>
        <v>93401</v>
      </c>
      <c r="S209" s="68" t="str">
        <f>VLOOKUP(A209,'BASE REGISTRO SEPTIEMBRE'!$A$1:$T$889,19,FALSE)</f>
        <v>Se acompaña certificado financiero correspondiente al año 2020 aprobados por USUFI</v>
      </c>
      <c r="T209" s="188">
        <f>VLOOKUP(A209,'BASE REGISTRO SEPTIEMBRE'!$A$1:$T$889,20,FALSE)</f>
        <v>37970</v>
      </c>
      <c r="U209" s="175">
        <v>4450</v>
      </c>
      <c r="V209" s="186">
        <v>12735533</v>
      </c>
      <c r="W209" s="186">
        <v>104891248</v>
      </c>
      <c r="X209" s="187">
        <v>44469</v>
      </c>
      <c r="Y209" s="80" t="s">
        <v>6489</v>
      </c>
      <c r="Z209" s="80" t="s">
        <v>6490</v>
      </c>
      <c r="AA209" s="175" t="s">
        <v>6517</v>
      </c>
    </row>
    <row r="210" spans="1:27" ht="15.75" customHeight="1" x14ac:dyDescent="0.2">
      <c r="A210" s="185">
        <v>4450</v>
      </c>
      <c r="B210" s="68" t="str">
        <f>VLOOKUP(A210,'BASE REGISTRO SEPTIEMBRE'!$A$1:$T$889,2,FALSE)</f>
        <v>Fundación Paula Jaraquemada Alquízar</v>
      </c>
      <c r="C210" s="68">
        <f>VLOOKUP(A210,'BASE REGISTRO SEPTIEMBRE'!$A$1:$T$889,3,FALSE)</f>
        <v>706786007</v>
      </c>
      <c r="D210" s="68" t="str">
        <f>VLOOKUP(A210,'BASE REGISTRO SEPTIEMBRE'!$A$1:$T$889,4,FALSE)</f>
        <v>Fundación de Derecho Privado</v>
      </c>
      <c r="E210" s="68" t="str">
        <f>VLOOKUP(A210,'BASE REGISTRO SEPTIEMBRE'!$A$1:$T$889,5,FALSE)</f>
        <v xml:space="preserve">Decreto Supremo Nº 1554, de 2 de septiembre de 1976, del ministerio de Justicia. </v>
      </c>
      <c r="F210" s="68" t="str">
        <f>VLOOKUP(A210,'BASE REGISTRO SEPTIEMBRE'!$A$1:$T$889,6,FALSE)</f>
        <v>Certificado de Vigencia, folio Nº 500395081620, emitido por el SRCeI con fecha 23 de junio de 2021.</v>
      </c>
      <c r="G210" s="68" t="str">
        <f>VLOOKUP(A210,'BASE REGISTRO SEPTIEMBRE'!$A$1:$T$889,7,FALSE)</f>
        <v>La capacitación y formación integral de personas de escasos recursos, sin costo para ellos y sin discriminación de ninguna especie, a fin de que puedan integrarse al desarrollo del país.</v>
      </c>
      <c r="H210" s="68" t="str">
        <f>VLOOKUP(A210,'BASE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0" s="68" t="str">
        <f>VLOOKUP(A210,'BASE REGISTRO SEPTIEMBRE'!$A$1:$T$889,9,FALSE)</f>
        <v xml:space="preserve">Los miembros del Directorio permanecerán en sus cargos dos años.
</v>
      </c>
      <c r="J210" s="68" t="str">
        <f>VLOOKUP(A210,'BASE REGISTRO SEPTIEMBRE'!$A$1:$T$889,10,FALSE)</f>
        <v>Con fecha 20 de diciembre de 2017 se ratifica el Directorio, según consta en el Acta de Sesión Ordinaria de Directorio de dicha fecha, reducida a escritura pública de fecha 04 de enero de 2018, de la 18° Notaría Pública.</v>
      </c>
      <c r="K210" s="68" t="str">
        <f>VLOOKUP(A210,'BASE REGISTRO SEPTIEMBRE'!$A$1:$T$889,11,FALSE)</f>
        <v xml:space="preserve">Representante Legal:
María Angélica Grez del Canto
</v>
      </c>
      <c r="L210" s="68" t="str">
        <f>VLOOKUP(A210,'BASE REGISTRO SEPTIEMBRE'!$A$1:$T$889,12,FALSE)</f>
        <v xml:space="preserve">Avenida 11 de septiembre Nº2250, oficina Nº1025, comuna de Providencia, Región Metropolitana.
</v>
      </c>
      <c r="M210" s="68" t="str">
        <f>VLOOKUP(A210,'BASE REGISTRO SEPTIEMBRE'!$A$1:$T$889,13,FALSE)</f>
        <v>XIII</v>
      </c>
      <c r="N210" s="68" t="str">
        <f>VLOOKUP(A210,'BASE REGISTRO SEPTIEMBRE'!$A$1:$T$889,14,FALSE)</f>
        <v>Providencia</v>
      </c>
      <c r="O210" s="68">
        <f>VLOOKUP(A210,'BASE REGISTRO SEPTIEMBRE'!$A$1:$T$889,15,FALSE)</f>
        <v>0</v>
      </c>
      <c r="P210" s="68" t="str">
        <f>VLOOKUP(A210,'BASE REGISTRO SEPTIEMBRE'!$A$1:$T$889,16,FALSE)</f>
        <v xml:space="preserve"> fundacion@paulajaraquemada.tie.cl</v>
      </c>
      <c r="Q210" s="68">
        <f>VLOOKUP(A210,'BASE REGISTRO SEPTIEMBRE'!$A$1:$T$889,17,FALSE)</f>
        <v>0</v>
      </c>
      <c r="R210" s="68">
        <f>VLOOKUP(A210,'BASE REGISTRO SEPTIEMBRE'!$A$1:$T$889,18,FALSE)</f>
        <v>93401</v>
      </c>
      <c r="S210" s="68" t="str">
        <f>VLOOKUP(A210,'BASE REGISTRO SEPTIEMBRE'!$A$1:$T$889,19,FALSE)</f>
        <v>Se acompaña certificado financiero correspondiente al año 2020 aprobados por USUFI</v>
      </c>
      <c r="T210" s="188">
        <f>VLOOKUP(A210,'BASE REGISTRO SEPTIEMBRE'!$A$1:$T$889,20,FALSE)</f>
        <v>37970</v>
      </c>
      <c r="U210" s="175">
        <v>4450</v>
      </c>
      <c r="V210" s="186">
        <v>7959707</v>
      </c>
      <c r="W210" s="186">
        <v>71106704</v>
      </c>
      <c r="X210" s="187">
        <v>44469</v>
      </c>
      <c r="Y210" s="80" t="s">
        <v>6489</v>
      </c>
      <c r="Z210" s="80" t="s">
        <v>6490</v>
      </c>
      <c r="AA210" s="175" t="s">
        <v>6596</v>
      </c>
    </row>
    <row r="211" spans="1:27" ht="15.75" customHeight="1" x14ac:dyDescent="0.2">
      <c r="A211" s="185">
        <v>4450</v>
      </c>
      <c r="B211" s="68" t="str">
        <f>VLOOKUP(A211,'BASE REGISTRO SEPTIEMBRE'!$A$1:$T$889,2,FALSE)</f>
        <v>Fundación Paula Jaraquemada Alquízar</v>
      </c>
      <c r="C211" s="68">
        <f>VLOOKUP(A211,'BASE REGISTRO SEPTIEMBRE'!$A$1:$T$889,3,FALSE)</f>
        <v>706786007</v>
      </c>
      <c r="D211" s="68" t="str">
        <f>VLOOKUP(A211,'BASE REGISTRO SEPTIEMBRE'!$A$1:$T$889,4,FALSE)</f>
        <v>Fundación de Derecho Privado</v>
      </c>
      <c r="E211" s="68" t="str">
        <f>VLOOKUP(A211,'BASE REGISTRO SEPTIEMBRE'!$A$1:$T$889,5,FALSE)</f>
        <v xml:space="preserve">Decreto Supremo Nº 1554, de 2 de septiembre de 1976, del ministerio de Justicia. </v>
      </c>
      <c r="F211" s="68" t="str">
        <f>VLOOKUP(A211,'BASE REGISTRO SEPTIEMBRE'!$A$1:$T$889,6,FALSE)</f>
        <v>Certificado de Vigencia, folio Nº 500395081620, emitido por el SRCeI con fecha 23 de junio de 2021.</v>
      </c>
      <c r="G211" s="68" t="str">
        <f>VLOOKUP(A211,'BASE REGISTRO SEPTIEMBRE'!$A$1:$T$889,7,FALSE)</f>
        <v>La capacitación y formación integral de personas de escasos recursos, sin costo para ellos y sin discriminación de ninguna especie, a fin de que puedan integrarse al desarrollo del país.</v>
      </c>
      <c r="H211" s="68" t="str">
        <f>VLOOKUP(A211,'BASE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1" s="68" t="str">
        <f>VLOOKUP(A211,'BASE REGISTRO SEPTIEMBRE'!$A$1:$T$889,9,FALSE)</f>
        <v xml:space="preserve">Los miembros del Directorio permanecerán en sus cargos dos años.
</v>
      </c>
      <c r="J211" s="68" t="str">
        <f>VLOOKUP(A211,'BASE REGISTRO SEPTIEMBRE'!$A$1:$T$889,10,FALSE)</f>
        <v>Con fecha 20 de diciembre de 2017 se ratifica el Directorio, según consta en el Acta de Sesión Ordinaria de Directorio de dicha fecha, reducida a escritura pública de fecha 04 de enero de 2018, de la 18° Notaría Pública.</v>
      </c>
      <c r="K211" s="68" t="str">
        <f>VLOOKUP(A211,'BASE REGISTRO SEPTIEMBRE'!$A$1:$T$889,11,FALSE)</f>
        <v xml:space="preserve">Representante Legal:
María Angélica Grez del Canto
</v>
      </c>
      <c r="L211" s="68" t="str">
        <f>VLOOKUP(A211,'BASE REGISTRO SEPTIEMBRE'!$A$1:$T$889,12,FALSE)</f>
        <v xml:space="preserve">Avenida 11 de septiembre Nº2250, oficina Nº1025, comuna de Providencia, Región Metropolitana.
</v>
      </c>
      <c r="M211" s="68" t="str">
        <f>VLOOKUP(A211,'BASE REGISTRO SEPTIEMBRE'!$A$1:$T$889,13,FALSE)</f>
        <v>XIII</v>
      </c>
      <c r="N211" s="68" t="str">
        <f>VLOOKUP(A211,'BASE REGISTRO SEPTIEMBRE'!$A$1:$T$889,14,FALSE)</f>
        <v>Providencia</v>
      </c>
      <c r="O211" s="68">
        <f>VLOOKUP(A211,'BASE REGISTRO SEPTIEMBRE'!$A$1:$T$889,15,FALSE)</f>
        <v>0</v>
      </c>
      <c r="P211" s="68" t="str">
        <f>VLOOKUP(A211,'BASE REGISTRO SEPTIEMBRE'!$A$1:$T$889,16,FALSE)</f>
        <v xml:space="preserve"> fundacion@paulajaraquemada.tie.cl</v>
      </c>
      <c r="Q211" s="68">
        <f>VLOOKUP(A211,'BASE REGISTRO SEPTIEMBRE'!$A$1:$T$889,17,FALSE)</f>
        <v>0</v>
      </c>
      <c r="R211" s="68">
        <f>VLOOKUP(A211,'BASE REGISTRO SEPTIEMBRE'!$A$1:$T$889,18,FALSE)</f>
        <v>93401</v>
      </c>
      <c r="S211" s="68" t="str">
        <f>VLOOKUP(A211,'BASE REGISTRO SEPTIEMBRE'!$A$1:$T$889,19,FALSE)</f>
        <v>Se acompaña certificado financiero correspondiente al año 2020 aprobados por USUFI</v>
      </c>
      <c r="T211" s="188">
        <f>VLOOKUP(A211,'BASE REGISTRO SEPTIEMBRE'!$A$1:$T$889,20,FALSE)</f>
        <v>37970</v>
      </c>
      <c r="U211" s="175">
        <v>4450</v>
      </c>
      <c r="V211" s="186">
        <v>10426794</v>
      </c>
      <c r="W211" s="186">
        <v>95528915</v>
      </c>
      <c r="X211" s="187">
        <v>44469</v>
      </c>
      <c r="Y211" s="80" t="s">
        <v>6489</v>
      </c>
      <c r="Z211" s="80" t="s">
        <v>6490</v>
      </c>
      <c r="AA211" s="175" t="s">
        <v>171</v>
      </c>
    </row>
    <row r="212" spans="1:27" ht="15.75" customHeight="1" x14ac:dyDescent="0.2">
      <c r="A212" s="185">
        <v>4450</v>
      </c>
      <c r="B212" s="68" t="str">
        <f>VLOOKUP(A212,'BASE REGISTRO SEPTIEMBRE'!$A$1:$T$889,2,FALSE)</f>
        <v>Fundación Paula Jaraquemada Alquízar</v>
      </c>
      <c r="C212" s="68">
        <f>VLOOKUP(A212,'BASE REGISTRO SEPTIEMBRE'!$A$1:$T$889,3,FALSE)</f>
        <v>706786007</v>
      </c>
      <c r="D212" s="68" t="str">
        <f>VLOOKUP(A212,'BASE REGISTRO SEPTIEMBRE'!$A$1:$T$889,4,FALSE)</f>
        <v>Fundación de Derecho Privado</v>
      </c>
      <c r="E212" s="68" t="str">
        <f>VLOOKUP(A212,'BASE REGISTRO SEPTIEMBRE'!$A$1:$T$889,5,FALSE)</f>
        <v xml:space="preserve">Decreto Supremo Nº 1554, de 2 de septiembre de 1976, del ministerio de Justicia. </v>
      </c>
      <c r="F212" s="68" t="str">
        <f>VLOOKUP(A212,'BASE REGISTRO SEPTIEMBRE'!$A$1:$T$889,6,FALSE)</f>
        <v>Certificado de Vigencia, folio Nº 500395081620, emitido por el SRCeI con fecha 23 de junio de 2021.</v>
      </c>
      <c r="G212" s="68" t="str">
        <f>VLOOKUP(A212,'BASE REGISTRO SEPTIEMBRE'!$A$1:$T$889,7,FALSE)</f>
        <v>La capacitación y formación integral de personas de escasos recursos, sin costo para ellos y sin discriminación de ninguna especie, a fin de que puedan integrarse al desarrollo del país.</v>
      </c>
      <c r="H212" s="68" t="str">
        <f>VLOOKUP(A212,'BASE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2" s="68" t="str">
        <f>VLOOKUP(A212,'BASE REGISTRO SEPTIEMBRE'!$A$1:$T$889,9,FALSE)</f>
        <v xml:space="preserve">Los miembros del Directorio permanecerán en sus cargos dos años.
</v>
      </c>
      <c r="J212" s="68" t="str">
        <f>VLOOKUP(A212,'BASE REGISTRO SEPTIEMBRE'!$A$1:$T$889,10,FALSE)</f>
        <v>Con fecha 20 de diciembre de 2017 se ratifica el Directorio, según consta en el Acta de Sesión Ordinaria de Directorio de dicha fecha, reducida a escritura pública de fecha 04 de enero de 2018, de la 18° Notaría Pública.</v>
      </c>
      <c r="K212" s="68" t="str">
        <f>VLOOKUP(A212,'BASE REGISTRO SEPTIEMBRE'!$A$1:$T$889,11,FALSE)</f>
        <v xml:space="preserve">Representante Legal:
María Angélica Grez del Canto
</v>
      </c>
      <c r="L212" s="68" t="str">
        <f>VLOOKUP(A212,'BASE REGISTRO SEPTIEMBRE'!$A$1:$T$889,12,FALSE)</f>
        <v xml:space="preserve">Avenida 11 de septiembre Nº2250, oficina Nº1025, comuna de Providencia, Región Metropolitana.
</v>
      </c>
      <c r="M212" s="68" t="str">
        <f>VLOOKUP(A212,'BASE REGISTRO SEPTIEMBRE'!$A$1:$T$889,13,FALSE)</f>
        <v>XIII</v>
      </c>
      <c r="N212" s="68" t="str">
        <f>VLOOKUP(A212,'BASE REGISTRO SEPTIEMBRE'!$A$1:$T$889,14,FALSE)</f>
        <v>Providencia</v>
      </c>
      <c r="O212" s="68">
        <f>VLOOKUP(A212,'BASE REGISTRO SEPTIEMBRE'!$A$1:$T$889,15,FALSE)</f>
        <v>0</v>
      </c>
      <c r="P212" s="68" t="str">
        <f>VLOOKUP(A212,'BASE REGISTRO SEPTIEMBRE'!$A$1:$T$889,16,FALSE)</f>
        <v xml:space="preserve"> fundacion@paulajaraquemada.tie.cl</v>
      </c>
      <c r="Q212" s="68">
        <f>VLOOKUP(A212,'BASE REGISTRO SEPTIEMBRE'!$A$1:$T$889,17,FALSE)</f>
        <v>0</v>
      </c>
      <c r="R212" s="68">
        <f>VLOOKUP(A212,'BASE REGISTRO SEPTIEMBRE'!$A$1:$T$889,18,FALSE)</f>
        <v>93401</v>
      </c>
      <c r="S212" s="68" t="str">
        <f>VLOOKUP(A212,'BASE REGISTRO SEPTIEMBRE'!$A$1:$T$889,19,FALSE)</f>
        <v>Se acompaña certificado financiero correspondiente al año 2020 aprobados por USUFI</v>
      </c>
      <c r="T212" s="188">
        <f>VLOOKUP(A212,'BASE REGISTRO SEPTIEMBRE'!$A$1:$T$889,20,FALSE)</f>
        <v>37970</v>
      </c>
      <c r="U212" s="175">
        <v>4450</v>
      </c>
      <c r="V212" s="186">
        <v>10327449</v>
      </c>
      <c r="W212" s="186">
        <v>91060269</v>
      </c>
      <c r="X212" s="187">
        <v>44469</v>
      </c>
      <c r="Y212" s="80" t="s">
        <v>6489</v>
      </c>
      <c r="Z212" s="80" t="s">
        <v>6490</v>
      </c>
      <c r="AA212" s="175" t="s">
        <v>6597</v>
      </c>
    </row>
    <row r="213" spans="1:27" ht="15.75" customHeight="1" x14ac:dyDescent="0.2">
      <c r="A213" s="185">
        <v>4450</v>
      </c>
      <c r="B213" s="68" t="str">
        <f>VLOOKUP(A213,'BASE REGISTRO SEPTIEMBRE'!$A$1:$T$889,2,FALSE)</f>
        <v>Fundación Paula Jaraquemada Alquízar</v>
      </c>
      <c r="C213" s="68">
        <f>VLOOKUP(A213,'BASE REGISTRO SEPTIEMBRE'!$A$1:$T$889,3,FALSE)</f>
        <v>706786007</v>
      </c>
      <c r="D213" s="68" t="str">
        <f>VLOOKUP(A213,'BASE REGISTRO SEPTIEMBRE'!$A$1:$T$889,4,FALSE)</f>
        <v>Fundación de Derecho Privado</v>
      </c>
      <c r="E213" s="68" t="str">
        <f>VLOOKUP(A213,'BASE REGISTRO SEPTIEMBRE'!$A$1:$T$889,5,FALSE)</f>
        <v xml:space="preserve">Decreto Supremo Nº 1554, de 2 de septiembre de 1976, del ministerio de Justicia. </v>
      </c>
      <c r="F213" s="68" t="str">
        <f>VLOOKUP(A213,'BASE REGISTRO SEPTIEMBRE'!$A$1:$T$889,6,FALSE)</f>
        <v>Certificado de Vigencia, folio Nº 500395081620, emitido por el SRCeI con fecha 23 de junio de 2021.</v>
      </c>
      <c r="G213" s="68" t="str">
        <f>VLOOKUP(A213,'BASE REGISTRO SEPTIEMBRE'!$A$1:$T$889,7,FALSE)</f>
        <v>La capacitación y formación integral de personas de escasos recursos, sin costo para ellos y sin discriminación de ninguna especie, a fin de que puedan integrarse al desarrollo del país.</v>
      </c>
      <c r="H213" s="68" t="str">
        <f>VLOOKUP(A213,'BASE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3" s="68" t="str">
        <f>VLOOKUP(A213,'BASE REGISTRO SEPTIEMBRE'!$A$1:$T$889,9,FALSE)</f>
        <v xml:space="preserve">Los miembros del Directorio permanecerán en sus cargos dos años.
</v>
      </c>
      <c r="J213" s="68" t="str">
        <f>VLOOKUP(A213,'BASE REGISTRO SEPTIEMBRE'!$A$1:$T$889,10,FALSE)</f>
        <v>Con fecha 20 de diciembre de 2017 se ratifica el Directorio, según consta en el Acta de Sesión Ordinaria de Directorio de dicha fecha, reducida a escritura pública de fecha 04 de enero de 2018, de la 18° Notaría Pública.</v>
      </c>
      <c r="K213" s="68" t="str">
        <f>VLOOKUP(A213,'BASE REGISTRO SEPTIEMBRE'!$A$1:$T$889,11,FALSE)</f>
        <v xml:space="preserve">Representante Legal:
María Angélica Grez del Canto
</v>
      </c>
      <c r="L213" s="68" t="str">
        <f>VLOOKUP(A213,'BASE REGISTRO SEPTIEMBRE'!$A$1:$T$889,12,FALSE)</f>
        <v xml:space="preserve">Avenida 11 de septiembre Nº2250, oficina Nº1025, comuna de Providencia, Región Metropolitana.
</v>
      </c>
      <c r="M213" s="68" t="str">
        <f>VLOOKUP(A213,'BASE REGISTRO SEPTIEMBRE'!$A$1:$T$889,13,FALSE)</f>
        <v>XIII</v>
      </c>
      <c r="N213" s="68" t="str">
        <f>VLOOKUP(A213,'BASE REGISTRO SEPTIEMBRE'!$A$1:$T$889,14,FALSE)</f>
        <v>Providencia</v>
      </c>
      <c r="O213" s="68">
        <f>VLOOKUP(A213,'BASE REGISTRO SEPTIEMBRE'!$A$1:$T$889,15,FALSE)</f>
        <v>0</v>
      </c>
      <c r="P213" s="68" t="str">
        <f>VLOOKUP(A213,'BASE REGISTRO SEPTIEMBRE'!$A$1:$T$889,16,FALSE)</f>
        <v xml:space="preserve"> fundacion@paulajaraquemada.tie.cl</v>
      </c>
      <c r="Q213" s="68">
        <f>VLOOKUP(A213,'BASE REGISTRO SEPTIEMBRE'!$A$1:$T$889,17,FALSE)</f>
        <v>0</v>
      </c>
      <c r="R213" s="68">
        <f>VLOOKUP(A213,'BASE REGISTRO SEPTIEMBRE'!$A$1:$T$889,18,FALSE)</f>
        <v>93401</v>
      </c>
      <c r="S213" s="68" t="str">
        <f>VLOOKUP(A213,'BASE REGISTRO SEPTIEMBRE'!$A$1:$T$889,19,FALSE)</f>
        <v>Se acompaña certificado financiero correspondiente al año 2020 aprobados por USUFI</v>
      </c>
      <c r="T213" s="188">
        <f>VLOOKUP(A213,'BASE REGISTRO SEPTIEMBRE'!$A$1:$T$889,20,FALSE)</f>
        <v>37970</v>
      </c>
      <c r="U213" s="175">
        <v>4450</v>
      </c>
      <c r="V213" s="186">
        <v>6283980</v>
      </c>
      <c r="W213" s="186">
        <v>49806360</v>
      </c>
      <c r="X213" s="187">
        <v>44469</v>
      </c>
      <c r="Y213" s="80" t="s">
        <v>6489</v>
      </c>
      <c r="Z213" s="80" t="s">
        <v>6490</v>
      </c>
      <c r="AA213" s="175" t="s">
        <v>6598</v>
      </c>
    </row>
    <row r="214" spans="1:27" ht="15.75" customHeight="1" x14ac:dyDescent="0.2">
      <c r="A214" s="185">
        <v>4450</v>
      </c>
      <c r="B214" s="68" t="str">
        <f>VLOOKUP(A214,'BASE REGISTRO SEPTIEMBRE'!$A$1:$T$889,2,FALSE)</f>
        <v>Fundación Paula Jaraquemada Alquízar</v>
      </c>
      <c r="C214" s="68">
        <f>VLOOKUP(A214,'BASE REGISTRO SEPTIEMBRE'!$A$1:$T$889,3,FALSE)</f>
        <v>706786007</v>
      </c>
      <c r="D214" s="68" t="str">
        <f>VLOOKUP(A214,'BASE REGISTRO SEPTIEMBRE'!$A$1:$T$889,4,FALSE)</f>
        <v>Fundación de Derecho Privado</v>
      </c>
      <c r="E214" s="68" t="str">
        <f>VLOOKUP(A214,'BASE REGISTRO SEPTIEMBRE'!$A$1:$T$889,5,FALSE)</f>
        <v xml:space="preserve">Decreto Supremo Nº 1554, de 2 de septiembre de 1976, del ministerio de Justicia. </v>
      </c>
      <c r="F214" s="68" t="str">
        <f>VLOOKUP(A214,'BASE REGISTRO SEPTIEMBRE'!$A$1:$T$889,6,FALSE)</f>
        <v>Certificado de Vigencia, folio Nº 500395081620, emitido por el SRCeI con fecha 23 de junio de 2021.</v>
      </c>
      <c r="G214" s="68" t="str">
        <f>VLOOKUP(A214,'BASE REGISTRO SEPTIEMBRE'!$A$1:$T$889,7,FALSE)</f>
        <v>La capacitación y formación integral de personas de escasos recursos, sin costo para ellos y sin discriminación de ninguna especie, a fin de que puedan integrarse al desarrollo del país.</v>
      </c>
      <c r="H214" s="68" t="str">
        <f>VLOOKUP(A214,'BASE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4" s="68" t="str">
        <f>VLOOKUP(A214,'BASE REGISTRO SEPTIEMBRE'!$A$1:$T$889,9,FALSE)</f>
        <v xml:space="preserve">Los miembros del Directorio permanecerán en sus cargos dos años.
</v>
      </c>
      <c r="J214" s="68" t="str">
        <f>VLOOKUP(A214,'BASE REGISTRO SEPTIEMBRE'!$A$1:$T$889,10,FALSE)</f>
        <v>Con fecha 20 de diciembre de 2017 se ratifica el Directorio, según consta en el Acta de Sesión Ordinaria de Directorio de dicha fecha, reducida a escritura pública de fecha 04 de enero de 2018, de la 18° Notaría Pública.</v>
      </c>
      <c r="K214" s="68" t="str">
        <f>VLOOKUP(A214,'BASE REGISTRO SEPTIEMBRE'!$A$1:$T$889,11,FALSE)</f>
        <v xml:space="preserve">Representante Legal:
María Angélica Grez del Canto
</v>
      </c>
      <c r="L214" s="68" t="str">
        <f>VLOOKUP(A214,'BASE REGISTRO SEPTIEMBRE'!$A$1:$T$889,12,FALSE)</f>
        <v xml:space="preserve">Avenida 11 de septiembre Nº2250, oficina Nº1025, comuna de Providencia, Región Metropolitana.
</v>
      </c>
      <c r="M214" s="68" t="str">
        <f>VLOOKUP(A214,'BASE REGISTRO SEPTIEMBRE'!$A$1:$T$889,13,FALSE)</f>
        <v>XIII</v>
      </c>
      <c r="N214" s="68" t="str">
        <f>VLOOKUP(A214,'BASE REGISTRO SEPTIEMBRE'!$A$1:$T$889,14,FALSE)</f>
        <v>Providencia</v>
      </c>
      <c r="O214" s="68">
        <f>VLOOKUP(A214,'BASE REGISTRO SEPTIEMBRE'!$A$1:$T$889,15,FALSE)</f>
        <v>0</v>
      </c>
      <c r="P214" s="68" t="str">
        <f>VLOOKUP(A214,'BASE REGISTRO SEPTIEMBRE'!$A$1:$T$889,16,FALSE)</f>
        <v xml:space="preserve"> fundacion@paulajaraquemada.tie.cl</v>
      </c>
      <c r="Q214" s="68">
        <f>VLOOKUP(A214,'BASE REGISTRO SEPTIEMBRE'!$A$1:$T$889,17,FALSE)</f>
        <v>0</v>
      </c>
      <c r="R214" s="68">
        <f>VLOOKUP(A214,'BASE REGISTRO SEPTIEMBRE'!$A$1:$T$889,18,FALSE)</f>
        <v>93401</v>
      </c>
      <c r="S214" s="68" t="str">
        <f>VLOOKUP(A214,'BASE REGISTRO SEPTIEMBRE'!$A$1:$T$889,19,FALSE)</f>
        <v>Se acompaña certificado financiero correspondiente al año 2020 aprobados por USUFI</v>
      </c>
      <c r="T214" s="188">
        <f>VLOOKUP(A214,'BASE REGISTRO SEPTIEMBRE'!$A$1:$T$889,20,FALSE)</f>
        <v>37970</v>
      </c>
      <c r="U214" s="175">
        <v>4450</v>
      </c>
      <c r="V214" s="186">
        <v>33359400</v>
      </c>
      <c r="W214" s="186">
        <v>235610460</v>
      </c>
      <c r="X214" s="187">
        <v>44469</v>
      </c>
      <c r="Y214" s="80" t="s">
        <v>6489</v>
      </c>
      <c r="Z214" s="80" t="s">
        <v>6490</v>
      </c>
      <c r="AA214" s="175" t="s">
        <v>6599</v>
      </c>
    </row>
    <row r="215" spans="1:27" ht="15.75" customHeight="1" x14ac:dyDescent="0.2">
      <c r="A215" s="185">
        <v>4450</v>
      </c>
      <c r="B215" s="68" t="str">
        <f>VLOOKUP(A215,'BASE REGISTRO SEPTIEMBRE'!$A$1:$T$889,2,FALSE)</f>
        <v>Fundación Paula Jaraquemada Alquízar</v>
      </c>
      <c r="C215" s="68">
        <f>VLOOKUP(A215,'BASE REGISTRO SEPTIEMBRE'!$A$1:$T$889,3,FALSE)</f>
        <v>706786007</v>
      </c>
      <c r="D215" s="68" t="str">
        <f>VLOOKUP(A215,'BASE REGISTRO SEPTIEMBRE'!$A$1:$T$889,4,FALSE)</f>
        <v>Fundación de Derecho Privado</v>
      </c>
      <c r="E215" s="68" t="str">
        <f>VLOOKUP(A215,'BASE REGISTRO SEPTIEMBRE'!$A$1:$T$889,5,FALSE)</f>
        <v xml:space="preserve">Decreto Supremo Nº 1554, de 2 de septiembre de 1976, del ministerio de Justicia. </v>
      </c>
      <c r="F215" s="68" t="str">
        <f>VLOOKUP(A215,'BASE REGISTRO SEPTIEMBRE'!$A$1:$T$889,6,FALSE)</f>
        <v>Certificado de Vigencia, folio Nº 500395081620, emitido por el SRCeI con fecha 23 de junio de 2021.</v>
      </c>
      <c r="G215" s="68" t="str">
        <f>VLOOKUP(A215,'BASE REGISTRO SEPTIEMBRE'!$A$1:$T$889,7,FALSE)</f>
        <v>La capacitación y formación integral de personas de escasos recursos, sin costo para ellos y sin discriminación de ninguna especie, a fin de que puedan integrarse al desarrollo del país.</v>
      </c>
      <c r="H215" s="68" t="str">
        <f>VLOOKUP(A215,'BASE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5" s="68" t="str">
        <f>VLOOKUP(A215,'BASE REGISTRO SEPTIEMBRE'!$A$1:$T$889,9,FALSE)</f>
        <v xml:space="preserve">Los miembros del Directorio permanecerán en sus cargos dos años.
</v>
      </c>
      <c r="J215" s="68" t="str">
        <f>VLOOKUP(A215,'BASE REGISTRO SEPTIEMBRE'!$A$1:$T$889,10,FALSE)</f>
        <v>Con fecha 20 de diciembre de 2017 se ratifica el Directorio, según consta en el Acta de Sesión Ordinaria de Directorio de dicha fecha, reducida a escritura pública de fecha 04 de enero de 2018, de la 18° Notaría Pública.</v>
      </c>
      <c r="K215" s="68" t="str">
        <f>VLOOKUP(A215,'BASE REGISTRO SEPTIEMBRE'!$A$1:$T$889,11,FALSE)</f>
        <v xml:space="preserve">Representante Legal:
María Angélica Grez del Canto
</v>
      </c>
      <c r="L215" s="68" t="str">
        <f>VLOOKUP(A215,'BASE REGISTRO SEPTIEMBRE'!$A$1:$T$889,12,FALSE)</f>
        <v xml:space="preserve">Avenida 11 de septiembre Nº2250, oficina Nº1025, comuna de Providencia, Región Metropolitana.
</v>
      </c>
      <c r="M215" s="68" t="str">
        <f>VLOOKUP(A215,'BASE REGISTRO SEPTIEMBRE'!$A$1:$T$889,13,FALSE)</f>
        <v>XIII</v>
      </c>
      <c r="N215" s="68" t="str">
        <f>VLOOKUP(A215,'BASE REGISTRO SEPTIEMBRE'!$A$1:$T$889,14,FALSE)</f>
        <v>Providencia</v>
      </c>
      <c r="O215" s="68">
        <f>VLOOKUP(A215,'BASE REGISTRO SEPTIEMBRE'!$A$1:$T$889,15,FALSE)</f>
        <v>0</v>
      </c>
      <c r="P215" s="68" t="str">
        <f>VLOOKUP(A215,'BASE REGISTRO SEPTIEMBRE'!$A$1:$T$889,16,FALSE)</f>
        <v xml:space="preserve"> fundacion@paulajaraquemada.tie.cl</v>
      </c>
      <c r="Q215" s="68">
        <f>VLOOKUP(A215,'BASE REGISTRO SEPTIEMBRE'!$A$1:$T$889,17,FALSE)</f>
        <v>0</v>
      </c>
      <c r="R215" s="68">
        <f>VLOOKUP(A215,'BASE REGISTRO SEPTIEMBRE'!$A$1:$T$889,18,FALSE)</f>
        <v>93401</v>
      </c>
      <c r="S215" s="68" t="str">
        <f>VLOOKUP(A215,'BASE REGISTRO SEPTIEMBRE'!$A$1:$T$889,19,FALSE)</f>
        <v>Se acompaña certificado financiero correspondiente al año 2020 aprobados por USUFI</v>
      </c>
      <c r="T215" s="188">
        <f>VLOOKUP(A215,'BASE REGISTRO SEPTIEMBRE'!$A$1:$T$889,20,FALSE)</f>
        <v>37970</v>
      </c>
      <c r="U215" s="175">
        <v>4450</v>
      </c>
      <c r="V215" s="186">
        <v>11481840</v>
      </c>
      <c r="W215" s="186">
        <v>60592230</v>
      </c>
      <c r="X215" s="187">
        <v>44469</v>
      </c>
      <c r="Y215" s="80" t="s">
        <v>6489</v>
      </c>
      <c r="Z215" s="80" t="s">
        <v>6490</v>
      </c>
      <c r="AA215" s="175" t="s">
        <v>6600</v>
      </c>
    </row>
    <row r="216" spans="1:27" ht="15.75" customHeight="1" x14ac:dyDescent="0.2">
      <c r="A216" s="185">
        <v>4450</v>
      </c>
      <c r="B216" s="68" t="str">
        <f>VLOOKUP(A216,'BASE REGISTRO SEPTIEMBRE'!$A$1:$T$889,2,FALSE)</f>
        <v>Fundación Paula Jaraquemada Alquízar</v>
      </c>
      <c r="C216" s="68">
        <f>VLOOKUP(A216,'BASE REGISTRO SEPTIEMBRE'!$A$1:$T$889,3,FALSE)</f>
        <v>706786007</v>
      </c>
      <c r="D216" s="68" t="str">
        <f>VLOOKUP(A216,'BASE REGISTRO SEPTIEMBRE'!$A$1:$T$889,4,FALSE)</f>
        <v>Fundación de Derecho Privado</v>
      </c>
      <c r="E216" s="68" t="str">
        <f>VLOOKUP(A216,'BASE REGISTRO SEPTIEMBRE'!$A$1:$T$889,5,FALSE)</f>
        <v xml:space="preserve">Decreto Supremo Nº 1554, de 2 de septiembre de 1976, del ministerio de Justicia. </v>
      </c>
      <c r="F216" s="68" t="str">
        <f>VLOOKUP(A216,'BASE REGISTRO SEPTIEMBRE'!$A$1:$T$889,6,FALSE)</f>
        <v>Certificado de Vigencia, folio Nº 500395081620, emitido por el SRCeI con fecha 23 de junio de 2021.</v>
      </c>
      <c r="G216" s="68" t="str">
        <f>VLOOKUP(A216,'BASE REGISTRO SEPTIEMBRE'!$A$1:$T$889,7,FALSE)</f>
        <v>La capacitación y formación integral de personas de escasos recursos, sin costo para ellos y sin discriminación de ninguna especie, a fin de que puedan integrarse al desarrollo del país.</v>
      </c>
      <c r="H216" s="68" t="str">
        <f>VLOOKUP(A216,'BASE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6" s="68" t="str">
        <f>VLOOKUP(A216,'BASE REGISTRO SEPTIEMBRE'!$A$1:$T$889,9,FALSE)</f>
        <v xml:space="preserve">Los miembros del Directorio permanecerán en sus cargos dos años.
</v>
      </c>
      <c r="J216" s="68" t="str">
        <f>VLOOKUP(A216,'BASE REGISTRO SEPTIEMBRE'!$A$1:$T$889,10,FALSE)</f>
        <v>Con fecha 20 de diciembre de 2017 se ratifica el Directorio, según consta en el Acta de Sesión Ordinaria de Directorio de dicha fecha, reducida a escritura pública de fecha 04 de enero de 2018, de la 18° Notaría Pública.</v>
      </c>
      <c r="K216" s="68" t="str">
        <f>VLOOKUP(A216,'BASE REGISTRO SEPTIEMBRE'!$A$1:$T$889,11,FALSE)</f>
        <v xml:space="preserve">Representante Legal:
María Angélica Grez del Canto
</v>
      </c>
      <c r="L216" s="68" t="str">
        <f>VLOOKUP(A216,'BASE REGISTRO SEPTIEMBRE'!$A$1:$T$889,12,FALSE)</f>
        <v xml:space="preserve">Avenida 11 de septiembre Nº2250, oficina Nº1025, comuna de Providencia, Región Metropolitana.
</v>
      </c>
      <c r="M216" s="68" t="str">
        <f>VLOOKUP(A216,'BASE REGISTRO SEPTIEMBRE'!$A$1:$T$889,13,FALSE)</f>
        <v>XIII</v>
      </c>
      <c r="N216" s="68" t="str">
        <f>VLOOKUP(A216,'BASE REGISTRO SEPTIEMBRE'!$A$1:$T$889,14,FALSE)</f>
        <v>Providencia</v>
      </c>
      <c r="O216" s="68">
        <f>VLOOKUP(A216,'BASE REGISTRO SEPTIEMBRE'!$A$1:$T$889,15,FALSE)</f>
        <v>0</v>
      </c>
      <c r="P216" s="68" t="str">
        <f>VLOOKUP(A216,'BASE REGISTRO SEPTIEMBRE'!$A$1:$T$889,16,FALSE)</f>
        <v xml:space="preserve"> fundacion@paulajaraquemada.tie.cl</v>
      </c>
      <c r="Q216" s="68">
        <f>VLOOKUP(A216,'BASE REGISTRO SEPTIEMBRE'!$A$1:$T$889,17,FALSE)</f>
        <v>0</v>
      </c>
      <c r="R216" s="68">
        <f>VLOOKUP(A216,'BASE REGISTRO SEPTIEMBRE'!$A$1:$T$889,18,FALSE)</f>
        <v>93401</v>
      </c>
      <c r="S216" s="68" t="str">
        <f>VLOOKUP(A216,'BASE REGISTRO SEPTIEMBRE'!$A$1:$T$889,19,FALSE)</f>
        <v>Se acompaña certificado financiero correspondiente al año 2020 aprobados por USUFI</v>
      </c>
      <c r="T216" s="188">
        <f>VLOOKUP(A216,'BASE REGISTRO SEPTIEMBRE'!$A$1:$T$889,20,FALSE)</f>
        <v>37970</v>
      </c>
      <c r="U216" s="175">
        <v>4450</v>
      </c>
      <c r="V216" s="186">
        <v>7370100</v>
      </c>
      <c r="W216" s="186">
        <v>82456660</v>
      </c>
      <c r="X216" s="187">
        <v>44469</v>
      </c>
      <c r="Y216" s="80" t="s">
        <v>6489</v>
      </c>
      <c r="Z216" s="80" t="s">
        <v>6490</v>
      </c>
      <c r="AA216" s="175" t="s">
        <v>6601</v>
      </c>
    </row>
    <row r="217" spans="1:27" ht="15.75" customHeight="1" x14ac:dyDescent="0.2">
      <c r="A217" s="185">
        <v>4450</v>
      </c>
      <c r="B217" s="68" t="str">
        <f>VLOOKUP(A217,'BASE REGISTRO SEPTIEMBRE'!$A$1:$T$889,2,FALSE)</f>
        <v>Fundación Paula Jaraquemada Alquízar</v>
      </c>
      <c r="C217" s="68">
        <f>VLOOKUP(A217,'BASE REGISTRO SEPTIEMBRE'!$A$1:$T$889,3,FALSE)</f>
        <v>706786007</v>
      </c>
      <c r="D217" s="68" t="str">
        <f>VLOOKUP(A217,'BASE REGISTRO SEPTIEMBRE'!$A$1:$T$889,4,FALSE)</f>
        <v>Fundación de Derecho Privado</v>
      </c>
      <c r="E217" s="68" t="str">
        <f>VLOOKUP(A217,'BASE REGISTRO SEPTIEMBRE'!$A$1:$T$889,5,FALSE)</f>
        <v xml:space="preserve">Decreto Supremo Nº 1554, de 2 de septiembre de 1976, del ministerio de Justicia. </v>
      </c>
      <c r="F217" s="68" t="str">
        <f>VLOOKUP(A217,'BASE REGISTRO SEPTIEMBRE'!$A$1:$T$889,6,FALSE)</f>
        <v>Certificado de Vigencia, folio Nº 500395081620, emitido por el SRCeI con fecha 23 de junio de 2021.</v>
      </c>
      <c r="G217" s="68" t="str">
        <f>VLOOKUP(A217,'BASE REGISTRO SEPTIEMBRE'!$A$1:$T$889,7,FALSE)</f>
        <v>La capacitación y formación integral de personas de escasos recursos, sin costo para ellos y sin discriminación de ninguna especie, a fin de que puedan integrarse al desarrollo del país.</v>
      </c>
      <c r="H217" s="68" t="str">
        <f>VLOOKUP(A217,'BASE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7" s="68" t="str">
        <f>VLOOKUP(A217,'BASE REGISTRO SEPTIEMBRE'!$A$1:$T$889,9,FALSE)</f>
        <v xml:space="preserve">Los miembros del Directorio permanecerán en sus cargos dos años.
</v>
      </c>
      <c r="J217" s="68" t="str">
        <f>VLOOKUP(A217,'BASE REGISTRO SEPTIEMBRE'!$A$1:$T$889,10,FALSE)</f>
        <v>Con fecha 20 de diciembre de 2017 se ratifica el Directorio, según consta en el Acta de Sesión Ordinaria de Directorio de dicha fecha, reducida a escritura pública de fecha 04 de enero de 2018, de la 18° Notaría Pública.</v>
      </c>
      <c r="K217" s="68" t="str">
        <f>VLOOKUP(A217,'BASE REGISTRO SEPTIEMBRE'!$A$1:$T$889,11,FALSE)</f>
        <v xml:space="preserve">Representante Legal:
María Angélica Grez del Canto
</v>
      </c>
      <c r="L217" s="68" t="str">
        <f>VLOOKUP(A217,'BASE REGISTRO SEPTIEMBRE'!$A$1:$T$889,12,FALSE)</f>
        <v xml:space="preserve">Avenida 11 de septiembre Nº2250, oficina Nº1025, comuna de Providencia, Región Metropolitana.
</v>
      </c>
      <c r="M217" s="68" t="str">
        <f>VLOOKUP(A217,'BASE REGISTRO SEPTIEMBRE'!$A$1:$T$889,13,FALSE)</f>
        <v>XIII</v>
      </c>
      <c r="N217" s="68" t="str">
        <f>VLOOKUP(A217,'BASE REGISTRO SEPTIEMBRE'!$A$1:$T$889,14,FALSE)</f>
        <v>Providencia</v>
      </c>
      <c r="O217" s="68">
        <f>VLOOKUP(A217,'BASE REGISTRO SEPTIEMBRE'!$A$1:$T$889,15,FALSE)</f>
        <v>0</v>
      </c>
      <c r="P217" s="68" t="str">
        <f>VLOOKUP(A217,'BASE REGISTRO SEPTIEMBRE'!$A$1:$T$889,16,FALSE)</f>
        <v xml:space="preserve"> fundacion@paulajaraquemada.tie.cl</v>
      </c>
      <c r="Q217" s="68">
        <f>VLOOKUP(A217,'BASE REGISTRO SEPTIEMBRE'!$A$1:$T$889,17,FALSE)</f>
        <v>0</v>
      </c>
      <c r="R217" s="68">
        <f>VLOOKUP(A217,'BASE REGISTRO SEPTIEMBRE'!$A$1:$T$889,18,FALSE)</f>
        <v>93401</v>
      </c>
      <c r="S217" s="68" t="str">
        <f>VLOOKUP(A217,'BASE REGISTRO SEPTIEMBRE'!$A$1:$T$889,19,FALSE)</f>
        <v>Se acompaña certificado financiero correspondiente al año 2020 aprobados por USUFI</v>
      </c>
      <c r="T217" s="188">
        <f>VLOOKUP(A217,'BASE REGISTRO SEPTIEMBRE'!$A$1:$T$889,20,FALSE)</f>
        <v>37970</v>
      </c>
      <c r="U217" s="175">
        <v>4450</v>
      </c>
      <c r="V217" s="186">
        <v>12704500</v>
      </c>
      <c r="W217" s="186">
        <v>105204668</v>
      </c>
      <c r="X217" s="187">
        <v>44469</v>
      </c>
      <c r="Y217" s="80" t="s">
        <v>6489</v>
      </c>
      <c r="Z217" s="80" t="s">
        <v>6490</v>
      </c>
      <c r="AA217" s="175" t="s">
        <v>6602</v>
      </c>
    </row>
    <row r="218" spans="1:27" ht="15.75" customHeight="1" x14ac:dyDescent="0.2">
      <c r="A218" s="185">
        <v>4450</v>
      </c>
      <c r="B218" s="68" t="str">
        <f>VLOOKUP(A218,'BASE REGISTRO SEPTIEMBRE'!$A$1:$T$889,2,FALSE)</f>
        <v>Fundación Paula Jaraquemada Alquízar</v>
      </c>
      <c r="C218" s="68">
        <f>VLOOKUP(A218,'BASE REGISTRO SEPTIEMBRE'!$A$1:$T$889,3,FALSE)</f>
        <v>706786007</v>
      </c>
      <c r="D218" s="68" t="str">
        <f>VLOOKUP(A218,'BASE REGISTRO SEPTIEMBRE'!$A$1:$T$889,4,FALSE)</f>
        <v>Fundación de Derecho Privado</v>
      </c>
      <c r="E218" s="68" t="str">
        <f>VLOOKUP(A218,'BASE REGISTRO SEPTIEMBRE'!$A$1:$T$889,5,FALSE)</f>
        <v xml:space="preserve">Decreto Supremo Nº 1554, de 2 de septiembre de 1976, del ministerio de Justicia. </v>
      </c>
      <c r="F218" s="68" t="str">
        <f>VLOOKUP(A218,'BASE REGISTRO SEPTIEMBRE'!$A$1:$T$889,6,FALSE)</f>
        <v>Certificado de Vigencia, folio Nº 500395081620, emitido por el SRCeI con fecha 23 de junio de 2021.</v>
      </c>
      <c r="G218" s="68" t="str">
        <f>VLOOKUP(A218,'BASE REGISTRO SEPTIEMBRE'!$A$1:$T$889,7,FALSE)</f>
        <v>La capacitación y formación integral de personas de escasos recursos, sin costo para ellos y sin discriminación de ninguna especie, a fin de que puedan integrarse al desarrollo del país.</v>
      </c>
      <c r="H218" s="68" t="str">
        <f>VLOOKUP(A218,'BASE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8" s="68" t="str">
        <f>VLOOKUP(A218,'BASE REGISTRO SEPTIEMBRE'!$A$1:$T$889,9,FALSE)</f>
        <v xml:space="preserve">Los miembros del Directorio permanecerán en sus cargos dos años.
</v>
      </c>
      <c r="J218" s="68" t="str">
        <f>VLOOKUP(A218,'BASE REGISTRO SEPTIEMBRE'!$A$1:$T$889,10,FALSE)</f>
        <v>Con fecha 20 de diciembre de 2017 se ratifica el Directorio, según consta en el Acta de Sesión Ordinaria de Directorio de dicha fecha, reducida a escritura pública de fecha 04 de enero de 2018, de la 18° Notaría Pública.</v>
      </c>
      <c r="K218" s="68" t="str">
        <f>VLOOKUP(A218,'BASE REGISTRO SEPTIEMBRE'!$A$1:$T$889,11,FALSE)</f>
        <v xml:space="preserve">Representante Legal:
María Angélica Grez del Canto
</v>
      </c>
      <c r="L218" s="68" t="str">
        <f>VLOOKUP(A218,'BASE REGISTRO SEPTIEMBRE'!$A$1:$T$889,12,FALSE)</f>
        <v xml:space="preserve">Avenida 11 de septiembre Nº2250, oficina Nº1025, comuna de Providencia, Región Metropolitana.
</v>
      </c>
      <c r="M218" s="68" t="str">
        <f>VLOOKUP(A218,'BASE REGISTRO SEPTIEMBRE'!$A$1:$T$889,13,FALSE)</f>
        <v>XIII</v>
      </c>
      <c r="N218" s="68" t="str">
        <f>VLOOKUP(A218,'BASE REGISTRO SEPTIEMBRE'!$A$1:$T$889,14,FALSE)</f>
        <v>Providencia</v>
      </c>
      <c r="O218" s="68">
        <f>VLOOKUP(A218,'BASE REGISTRO SEPTIEMBRE'!$A$1:$T$889,15,FALSE)</f>
        <v>0</v>
      </c>
      <c r="P218" s="68" t="str">
        <f>VLOOKUP(A218,'BASE REGISTRO SEPTIEMBRE'!$A$1:$T$889,16,FALSE)</f>
        <v xml:space="preserve"> fundacion@paulajaraquemada.tie.cl</v>
      </c>
      <c r="Q218" s="68">
        <f>VLOOKUP(A218,'BASE REGISTRO SEPTIEMBRE'!$A$1:$T$889,17,FALSE)</f>
        <v>0</v>
      </c>
      <c r="R218" s="68">
        <f>VLOOKUP(A218,'BASE REGISTRO SEPTIEMBRE'!$A$1:$T$889,18,FALSE)</f>
        <v>93401</v>
      </c>
      <c r="S218" s="68" t="str">
        <f>VLOOKUP(A218,'BASE REGISTRO SEPTIEMBRE'!$A$1:$T$889,19,FALSE)</f>
        <v>Se acompaña certificado financiero correspondiente al año 2020 aprobados por USUFI</v>
      </c>
      <c r="T218" s="188">
        <f>VLOOKUP(A218,'BASE REGISTRO SEPTIEMBRE'!$A$1:$T$889,20,FALSE)</f>
        <v>37970</v>
      </c>
      <c r="U218" s="175">
        <v>4450</v>
      </c>
      <c r="V218" s="186">
        <v>44058457</v>
      </c>
      <c r="W218" s="186">
        <v>452664406</v>
      </c>
      <c r="X218" s="187">
        <v>44469</v>
      </c>
      <c r="Y218" s="80" t="s">
        <v>6489</v>
      </c>
      <c r="Z218" s="80" t="s">
        <v>6490</v>
      </c>
      <c r="AA218" s="175" t="s">
        <v>6491</v>
      </c>
    </row>
    <row r="219" spans="1:27" ht="15.75" customHeight="1" x14ac:dyDescent="0.2">
      <c r="A219" s="185">
        <v>4450</v>
      </c>
      <c r="B219" s="68" t="str">
        <f>VLOOKUP(A219,'BASE REGISTRO SEPTIEMBRE'!$A$1:$T$889,2,FALSE)</f>
        <v>Fundación Paula Jaraquemada Alquízar</v>
      </c>
      <c r="C219" s="68">
        <f>VLOOKUP(A219,'BASE REGISTRO SEPTIEMBRE'!$A$1:$T$889,3,FALSE)</f>
        <v>706786007</v>
      </c>
      <c r="D219" s="68" t="str">
        <f>VLOOKUP(A219,'BASE REGISTRO SEPTIEMBRE'!$A$1:$T$889,4,FALSE)</f>
        <v>Fundación de Derecho Privado</v>
      </c>
      <c r="E219" s="68" t="str">
        <f>VLOOKUP(A219,'BASE REGISTRO SEPTIEMBRE'!$A$1:$T$889,5,FALSE)</f>
        <v xml:space="preserve">Decreto Supremo Nº 1554, de 2 de septiembre de 1976, del ministerio de Justicia. </v>
      </c>
      <c r="F219" s="68" t="str">
        <f>VLOOKUP(A219,'BASE REGISTRO SEPTIEMBRE'!$A$1:$T$889,6,FALSE)</f>
        <v>Certificado de Vigencia, folio Nº 500395081620, emitido por el SRCeI con fecha 23 de junio de 2021.</v>
      </c>
      <c r="G219" s="68" t="str">
        <f>VLOOKUP(A219,'BASE REGISTRO SEPTIEMBRE'!$A$1:$T$889,7,FALSE)</f>
        <v>La capacitación y formación integral de personas de escasos recursos, sin costo para ellos y sin discriminación de ninguna especie, a fin de que puedan integrarse al desarrollo del país.</v>
      </c>
      <c r="H219" s="68" t="str">
        <f>VLOOKUP(A219,'BASE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19" s="68" t="str">
        <f>VLOOKUP(A219,'BASE REGISTRO SEPTIEMBRE'!$A$1:$T$889,9,FALSE)</f>
        <v xml:space="preserve">Los miembros del Directorio permanecerán en sus cargos dos años.
</v>
      </c>
      <c r="J219" s="68" t="str">
        <f>VLOOKUP(A219,'BASE REGISTRO SEPTIEMBRE'!$A$1:$T$889,10,FALSE)</f>
        <v>Con fecha 20 de diciembre de 2017 se ratifica el Directorio, según consta en el Acta de Sesión Ordinaria de Directorio de dicha fecha, reducida a escritura pública de fecha 04 de enero de 2018, de la 18° Notaría Pública.</v>
      </c>
      <c r="K219" s="68" t="str">
        <f>VLOOKUP(A219,'BASE REGISTRO SEPTIEMBRE'!$A$1:$T$889,11,FALSE)</f>
        <v xml:space="preserve">Representante Legal:
María Angélica Grez del Canto
</v>
      </c>
      <c r="L219" s="68" t="str">
        <f>VLOOKUP(A219,'BASE REGISTRO SEPTIEMBRE'!$A$1:$T$889,12,FALSE)</f>
        <v xml:space="preserve">Avenida 11 de septiembre Nº2250, oficina Nº1025, comuna de Providencia, Región Metropolitana.
</v>
      </c>
      <c r="M219" s="68" t="str">
        <f>VLOOKUP(A219,'BASE REGISTRO SEPTIEMBRE'!$A$1:$T$889,13,FALSE)</f>
        <v>XIII</v>
      </c>
      <c r="N219" s="68" t="str">
        <f>VLOOKUP(A219,'BASE REGISTRO SEPTIEMBRE'!$A$1:$T$889,14,FALSE)</f>
        <v>Providencia</v>
      </c>
      <c r="O219" s="68">
        <f>VLOOKUP(A219,'BASE REGISTRO SEPTIEMBRE'!$A$1:$T$889,15,FALSE)</f>
        <v>0</v>
      </c>
      <c r="P219" s="68" t="str">
        <f>VLOOKUP(A219,'BASE REGISTRO SEPTIEMBRE'!$A$1:$T$889,16,FALSE)</f>
        <v xml:space="preserve"> fundacion@paulajaraquemada.tie.cl</v>
      </c>
      <c r="Q219" s="68">
        <f>VLOOKUP(A219,'BASE REGISTRO SEPTIEMBRE'!$A$1:$T$889,17,FALSE)</f>
        <v>0</v>
      </c>
      <c r="R219" s="68">
        <f>VLOOKUP(A219,'BASE REGISTRO SEPTIEMBRE'!$A$1:$T$889,18,FALSE)</f>
        <v>93401</v>
      </c>
      <c r="S219" s="68" t="str">
        <f>VLOOKUP(A219,'BASE REGISTRO SEPTIEMBRE'!$A$1:$T$889,19,FALSE)</f>
        <v>Se acompaña certificado financiero correspondiente al año 2020 aprobados por USUFI</v>
      </c>
      <c r="T219" s="188">
        <f>VLOOKUP(A219,'BASE REGISTRO SEPTIEMBRE'!$A$1:$T$889,20,FALSE)</f>
        <v>37970</v>
      </c>
      <c r="U219" s="175">
        <v>4450</v>
      </c>
      <c r="V219" s="186">
        <v>11869740</v>
      </c>
      <c r="W219" s="186">
        <v>97905960</v>
      </c>
      <c r="X219" s="187">
        <v>44469</v>
      </c>
      <c r="Y219" s="80" t="s">
        <v>6489</v>
      </c>
      <c r="Z219" s="80" t="s">
        <v>6490</v>
      </c>
      <c r="AA219" s="175" t="s">
        <v>6603</v>
      </c>
    </row>
    <row r="220" spans="1:27" ht="15.75" customHeight="1" x14ac:dyDescent="0.2">
      <c r="A220" s="185">
        <v>4450</v>
      </c>
      <c r="B220" s="68" t="str">
        <f>VLOOKUP(A220,'BASE REGISTRO SEPTIEMBRE'!$A$1:$T$889,2,FALSE)</f>
        <v>Fundación Paula Jaraquemada Alquízar</v>
      </c>
      <c r="C220" s="68">
        <f>VLOOKUP(A220,'BASE REGISTRO SEPTIEMBRE'!$A$1:$T$889,3,FALSE)</f>
        <v>706786007</v>
      </c>
      <c r="D220" s="68" t="str">
        <f>VLOOKUP(A220,'BASE REGISTRO SEPTIEMBRE'!$A$1:$T$889,4,FALSE)</f>
        <v>Fundación de Derecho Privado</v>
      </c>
      <c r="E220" s="68" t="str">
        <f>VLOOKUP(A220,'BASE REGISTRO SEPTIEMBRE'!$A$1:$T$889,5,FALSE)</f>
        <v xml:space="preserve">Decreto Supremo Nº 1554, de 2 de septiembre de 1976, del ministerio de Justicia. </v>
      </c>
      <c r="F220" s="68" t="str">
        <f>VLOOKUP(A220,'BASE REGISTRO SEPTIEMBRE'!$A$1:$T$889,6,FALSE)</f>
        <v>Certificado de Vigencia, folio Nº 500395081620, emitido por el SRCeI con fecha 23 de junio de 2021.</v>
      </c>
      <c r="G220" s="68" t="str">
        <f>VLOOKUP(A220,'BASE REGISTRO SEPTIEMBRE'!$A$1:$T$889,7,FALSE)</f>
        <v>La capacitación y formación integral de personas de escasos recursos, sin costo para ellos y sin discriminación de ninguna especie, a fin de que puedan integrarse al desarrollo del país.</v>
      </c>
      <c r="H220" s="68" t="str">
        <f>VLOOKUP(A220,'BASE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0" s="68" t="str">
        <f>VLOOKUP(A220,'BASE REGISTRO SEPTIEMBRE'!$A$1:$T$889,9,FALSE)</f>
        <v xml:space="preserve">Los miembros del Directorio permanecerán en sus cargos dos años.
</v>
      </c>
      <c r="J220" s="68" t="str">
        <f>VLOOKUP(A220,'BASE REGISTRO SEPTIEMBRE'!$A$1:$T$889,10,FALSE)</f>
        <v>Con fecha 20 de diciembre de 2017 se ratifica el Directorio, según consta en el Acta de Sesión Ordinaria de Directorio de dicha fecha, reducida a escritura pública de fecha 04 de enero de 2018, de la 18° Notaría Pública.</v>
      </c>
      <c r="K220" s="68" t="str">
        <f>VLOOKUP(A220,'BASE REGISTRO SEPTIEMBRE'!$A$1:$T$889,11,FALSE)</f>
        <v xml:space="preserve">Representante Legal:
María Angélica Grez del Canto
</v>
      </c>
      <c r="L220" s="68" t="str">
        <f>VLOOKUP(A220,'BASE REGISTRO SEPTIEMBRE'!$A$1:$T$889,12,FALSE)</f>
        <v xml:space="preserve">Avenida 11 de septiembre Nº2250, oficina Nº1025, comuna de Providencia, Región Metropolitana.
</v>
      </c>
      <c r="M220" s="68" t="str">
        <f>VLOOKUP(A220,'BASE REGISTRO SEPTIEMBRE'!$A$1:$T$889,13,FALSE)</f>
        <v>XIII</v>
      </c>
      <c r="N220" s="68" t="str">
        <f>VLOOKUP(A220,'BASE REGISTRO SEPTIEMBRE'!$A$1:$T$889,14,FALSE)</f>
        <v>Providencia</v>
      </c>
      <c r="O220" s="68">
        <f>VLOOKUP(A220,'BASE REGISTRO SEPTIEMBRE'!$A$1:$T$889,15,FALSE)</f>
        <v>0</v>
      </c>
      <c r="P220" s="68" t="str">
        <f>VLOOKUP(A220,'BASE REGISTRO SEPTIEMBRE'!$A$1:$T$889,16,FALSE)</f>
        <v xml:space="preserve"> fundacion@paulajaraquemada.tie.cl</v>
      </c>
      <c r="Q220" s="68">
        <f>VLOOKUP(A220,'BASE REGISTRO SEPTIEMBRE'!$A$1:$T$889,17,FALSE)</f>
        <v>0</v>
      </c>
      <c r="R220" s="68">
        <f>VLOOKUP(A220,'BASE REGISTRO SEPTIEMBRE'!$A$1:$T$889,18,FALSE)</f>
        <v>93401</v>
      </c>
      <c r="S220" s="68" t="str">
        <f>VLOOKUP(A220,'BASE REGISTRO SEPTIEMBRE'!$A$1:$T$889,19,FALSE)</f>
        <v>Se acompaña certificado financiero correspondiente al año 2020 aprobados por USUFI</v>
      </c>
      <c r="T220" s="188">
        <f>VLOOKUP(A220,'BASE REGISTRO SEPTIEMBRE'!$A$1:$T$889,20,FALSE)</f>
        <v>37970</v>
      </c>
      <c r="U220" s="175">
        <v>4450</v>
      </c>
      <c r="V220" s="186">
        <v>14972940</v>
      </c>
      <c r="W220" s="186">
        <v>116292420</v>
      </c>
      <c r="X220" s="187">
        <v>44469</v>
      </c>
      <c r="Y220" s="80" t="s">
        <v>6489</v>
      </c>
      <c r="Z220" s="80" t="s">
        <v>6490</v>
      </c>
      <c r="AA220" s="175" t="s">
        <v>6534</v>
      </c>
    </row>
    <row r="221" spans="1:27" ht="15.75" customHeight="1" x14ac:dyDescent="0.2">
      <c r="A221" s="185">
        <v>4450</v>
      </c>
      <c r="B221" s="68" t="str">
        <f>VLOOKUP(A221,'BASE REGISTRO SEPTIEMBRE'!$A$1:$T$889,2,FALSE)</f>
        <v>Fundación Paula Jaraquemada Alquízar</v>
      </c>
      <c r="C221" s="68">
        <f>VLOOKUP(A221,'BASE REGISTRO SEPTIEMBRE'!$A$1:$T$889,3,FALSE)</f>
        <v>706786007</v>
      </c>
      <c r="D221" s="68" t="str">
        <f>VLOOKUP(A221,'BASE REGISTRO SEPTIEMBRE'!$A$1:$T$889,4,FALSE)</f>
        <v>Fundación de Derecho Privado</v>
      </c>
      <c r="E221" s="68" t="str">
        <f>VLOOKUP(A221,'BASE REGISTRO SEPTIEMBRE'!$A$1:$T$889,5,FALSE)</f>
        <v xml:space="preserve">Decreto Supremo Nº 1554, de 2 de septiembre de 1976, del ministerio de Justicia. </v>
      </c>
      <c r="F221" s="68" t="str">
        <f>VLOOKUP(A221,'BASE REGISTRO SEPTIEMBRE'!$A$1:$T$889,6,FALSE)</f>
        <v>Certificado de Vigencia, folio Nº 500395081620, emitido por el SRCeI con fecha 23 de junio de 2021.</v>
      </c>
      <c r="G221" s="68" t="str">
        <f>VLOOKUP(A221,'BASE REGISTRO SEPTIEMBRE'!$A$1:$T$889,7,FALSE)</f>
        <v>La capacitación y formación integral de personas de escasos recursos, sin costo para ellos y sin discriminación de ninguna especie, a fin de que puedan integrarse al desarrollo del país.</v>
      </c>
      <c r="H221" s="68" t="str">
        <f>VLOOKUP(A221,'BASE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1" s="68" t="str">
        <f>VLOOKUP(A221,'BASE REGISTRO SEPTIEMBRE'!$A$1:$T$889,9,FALSE)</f>
        <v xml:space="preserve">Los miembros del Directorio permanecerán en sus cargos dos años.
</v>
      </c>
      <c r="J221" s="68" t="str">
        <f>VLOOKUP(A221,'BASE REGISTRO SEPTIEMBRE'!$A$1:$T$889,10,FALSE)</f>
        <v>Con fecha 20 de diciembre de 2017 se ratifica el Directorio, según consta en el Acta de Sesión Ordinaria de Directorio de dicha fecha, reducida a escritura pública de fecha 04 de enero de 2018, de la 18° Notaría Pública.</v>
      </c>
      <c r="K221" s="68" t="str">
        <f>VLOOKUP(A221,'BASE REGISTRO SEPTIEMBRE'!$A$1:$T$889,11,FALSE)</f>
        <v xml:space="preserve">Representante Legal:
María Angélica Grez del Canto
</v>
      </c>
      <c r="L221" s="68" t="str">
        <f>VLOOKUP(A221,'BASE REGISTRO SEPTIEMBRE'!$A$1:$T$889,12,FALSE)</f>
        <v xml:space="preserve">Avenida 11 de septiembre Nº2250, oficina Nº1025, comuna de Providencia, Región Metropolitana.
</v>
      </c>
      <c r="M221" s="68" t="str">
        <f>VLOOKUP(A221,'BASE REGISTRO SEPTIEMBRE'!$A$1:$T$889,13,FALSE)</f>
        <v>XIII</v>
      </c>
      <c r="N221" s="68" t="str">
        <f>VLOOKUP(A221,'BASE REGISTRO SEPTIEMBRE'!$A$1:$T$889,14,FALSE)</f>
        <v>Providencia</v>
      </c>
      <c r="O221" s="68">
        <f>VLOOKUP(A221,'BASE REGISTRO SEPTIEMBRE'!$A$1:$T$889,15,FALSE)</f>
        <v>0</v>
      </c>
      <c r="P221" s="68" t="str">
        <f>VLOOKUP(A221,'BASE REGISTRO SEPTIEMBRE'!$A$1:$T$889,16,FALSE)</f>
        <v xml:space="preserve"> fundacion@paulajaraquemada.tie.cl</v>
      </c>
      <c r="Q221" s="68">
        <f>VLOOKUP(A221,'BASE REGISTRO SEPTIEMBRE'!$A$1:$T$889,17,FALSE)</f>
        <v>0</v>
      </c>
      <c r="R221" s="68">
        <f>VLOOKUP(A221,'BASE REGISTRO SEPTIEMBRE'!$A$1:$T$889,18,FALSE)</f>
        <v>93401</v>
      </c>
      <c r="S221" s="68" t="str">
        <f>VLOOKUP(A221,'BASE REGISTRO SEPTIEMBRE'!$A$1:$T$889,19,FALSE)</f>
        <v>Se acompaña certificado financiero correspondiente al año 2020 aprobados por USUFI</v>
      </c>
      <c r="T221" s="188">
        <f>VLOOKUP(A221,'BASE REGISTRO SEPTIEMBRE'!$A$1:$T$889,20,FALSE)</f>
        <v>37970</v>
      </c>
      <c r="U221" s="175">
        <v>4450</v>
      </c>
      <c r="V221" s="186">
        <v>6594300</v>
      </c>
      <c r="W221" s="186">
        <v>57874680</v>
      </c>
      <c r="X221" s="187">
        <v>44469</v>
      </c>
      <c r="Y221" s="80" t="s">
        <v>6489</v>
      </c>
      <c r="Z221" s="80" t="s">
        <v>6490</v>
      </c>
      <c r="AA221" s="175" t="s">
        <v>6604</v>
      </c>
    </row>
    <row r="222" spans="1:27" ht="15.75" customHeight="1" x14ac:dyDescent="0.2">
      <c r="A222" s="185">
        <v>4450</v>
      </c>
      <c r="B222" s="68" t="str">
        <f>VLOOKUP(A222,'BASE REGISTRO SEPTIEMBRE'!$A$1:$T$889,2,FALSE)</f>
        <v>Fundación Paula Jaraquemada Alquízar</v>
      </c>
      <c r="C222" s="68">
        <f>VLOOKUP(A222,'BASE REGISTRO SEPTIEMBRE'!$A$1:$T$889,3,FALSE)</f>
        <v>706786007</v>
      </c>
      <c r="D222" s="68" t="str">
        <f>VLOOKUP(A222,'BASE REGISTRO SEPTIEMBRE'!$A$1:$T$889,4,FALSE)</f>
        <v>Fundación de Derecho Privado</v>
      </c>
      <c r="E222" s="68" t="str">
        <f>VLOOKUP(A222,'BASE REGISTRO SEPTIEMBRE'!$A$1:$T$889,5,FALSE)</f>
        <v xml:space="preserve">Decreto Supremo Nº 1554, de 2 de septiembre de 1976, del ministerio de Justicia. </v>
      </c>
      <c r="F222" s="68" t="str">
        <f>VLOOKUP(A222,'BASE REGISTRO SEPTIEMBRE'!$A$1:$T$889,6,FALSE)</f>
        <v>Certificado de Vigencia, folio Nº 500395081620, emitido por el SRCeI con fecha 23 de junio de 2021.</v>
      </c>
      <c r="G222" s="68" t="str">
        <f>VLOOKUP(A222,'BASE REGISTRO SEPTIEMBRE'!$A$1:$T$889,7,FALSE)</f>
        <v>La capacitación y formación integral de personas de escasos recursos, sin costo para ellos y sin discriminación de ninguna especie, a fin de que puedan integrarse al desarrollo del país.</v>
      </c>
      <c r="H222" s="68" t="str">
        <f>VLOOKUP(A222,'BASE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2" s="68" t="str">
        <f>VLOOKUP(A222,'BASE REGISTRO SEPTIEMBRE'!$A$1:$T$889,9,FALSE)</f>
        <v xml:space="preserve">Los miembros del Directorio permanecerán en sus cargos dos años.
</v>
      </c>
      <c r="J222" s="68" t="str">
        <f>VLOOKUP(A222,'BASE REGISTRO SEPTIEMBRE'!$A$1:$T$889,10,FALSE)</f>
        <v>Con fecha 20 de diciembre de 2017 se ratifica el Directorio, según consta en el Acta de Sesión Ordinaria de Directorio de dicha fecha, reducida a escritura pública de fecha 04 de enero de 2018, de la 18° Notaría Pública.</v>
      </c>
      <c r="K222" s="68" t="str">
        <f>VLOOKUP(A222,'BASE REGISTRO SEPTIEMBRE'!$A$1:$T$889,11,FALSE)</f>
        <v xml:space="preserve">Representante Legal:
María Angélica Grez del Canto
</v>
      </c>
      <c r="L222" s="68" t="str">
        <f>VLOOKUP(A222,'BASE REGISTRO SEPTIEMBRE'!$A$1:$T$889,12,FALSE)</f>
        <v xml:space="preserve">Avenida 11 de septiembre Nº2250, oficina Nº1025, comuna de Providencia, Región Metropolitana.
</v>
      </c>
      <c r="M222" s="68" t="str">
        <f>VLOOKUP(A222,'BASE REGISTRO SEPTIEMBRE'!$A$1:$T$889,13,FALSE)</f>
        <v>XIII</v>
      </c>
      <c r="N222" s="68" t="str">
        <f>VLOOKUP(A222,'BASE REGISTRO SEPTIEMBRE'!$A$1:$T$889,14,FALSE)</f>
        <v>Providencia</v>
      </c>
      <c r="O222" s="68">
        <f>VLOOKUP(A222,'BASE REGISTRO SEPTIEMBRE'!$A$1:$T$889,15,FALSE)</f>
        <v>0</v>
      </c>
      <c r="P222" s="68" t="str">
        <f>VLOOKUP(A222,'BASE REGISTRO SEPTIEMBRE'!$A$1:$T$889,16,FALSE)</f>
        <v xml:space="preserve"> fundacion@paulajaraquemada.tie.cl</v>
      </c>
      <c r="Q222" s="68">
        <f>VLOOKUP(A222,'BASE REGISTRO SEPTIEMBRE'!$A$1:$T$889,17,FALSE)</f>
        <v>0</v>
      </c>
      <c r="R222" s="68">
        <f>VLOOKUP(A222,'BASE REGISTRO SEPTIEMBRE'!$A$1:$T$889,18,FALSE)</f>
        <v>93401</v>
      </c>
      <c r="S222" s="68" t="str">
        <f>VLOOKUP(A222,'BASE REGISTRO SEPTIEMBRE'!$A$1:$T$889,19,FALSE)</f>
        <v>Se acompaña certificado financiero correspondiente al año 2020 aprobados por USUFI</v>
      </c>
      <c r="T222" s="188">
        <f>VLOOKUP(A222,'BASE REGISTRO SEPTIEMBRE'!$A$1:$T$889,20,FALSE)</f>
        <v>37970</v>
      </c>
      <c r="U222" s="175">
        <v>4450</v>
      </c>
      <c r="V222" s="186">
        <v>9775080</v>
      </c>
      <c r="W222" s="186">
        <v>92863260</v>
      </c>
      <c r="X222" s="187">
        <v>44469</v>
      </c>
      <c r="Y222" s="80" t="s">
        <v>6489</v>
      </c>
      <c r="Z222" s="80" t="s">
        <v>6490</v>
      </c>
      <c r="AA222" s="175" t="s">
        <v>6605</v>
      </c>
    </row>
    <row r="223" spans="1:27" ht="15.75" customHeight="1" x14ac:dyDescent="0.2">
      <c r="A223" s="185">
        <v>4450</v>
      </c>
      <c r="B223" s="68" t="str">
        <f>VLOOKUP(A223,'BASE REGISTRO SEPTIEMBRE'!$A$1:$T$889,2,FALSE)</f>
        <v>Fundación Paula Jaraquemada Alquízar</v>
      </c>
      <c r="C223" s="68">
        <f>VLOOKUP(A223,'BASE REGISTRO SEPTIEMBRE'!$A$1:$T$889,3,FALSE)</f>
        <v>706786007</v>
      </c>
      <c r="D223" s="68" t="str">
        <f>VLOOKUP(A223,'BASE REGISTRO SEPTIEMBRE'!$A$1:$T$889,4,FALSE)</f>
        <v>Fundación de Derecho Privado</v>
      </c>
      <c r="E223" s="68" t="str">
        <f>VLOOKUP(A223,'BASE REGISTRO SEPTIEMBRE'!$A$1:$T$889,5,FALSE)</f>
        <v xml:space="preserve">Decreto Supremo Nº 1554, de 2 de septiembre de 1976, del ministerio de Justicia. </v>
      </c>
      <c r="F223" s="68" t="str">
        <f>VLOOKUP(A223,'BASE REGISTRO SEPTIEMBRE'!$A$1:$T$889,6,FALSE)</f>
        <v>Certificado de Vigencia, folio Nº 500395081620, emitido por el SRCeI con fecha 23 de junio de 2021.</v>
      </c>
      <c r="G223" s="68" t="str">
        <f>VLOOKUP(A223,'BASE REGISTRO SEPTIEMBRE'!$A$1:$T$889,7,FALSE)</f>
        <v>La capacitación y formación integral de personas de escasos recursos, sin costo para ellos y sin discriminación de ninguna especie, a fin de que puedan integrarse al desarrollo del país.</v>
      </c>
      <c r="H223" s="68" t="str">
        <f>VLOOKUP(A223,'BASE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3" s="68" t="str">
        <f>VLOOKUP(A223,'BASE REGISTRO SEPTIEMBRE'!$A$1:$T$889,9,FALSE)</f>
        <v xml:space="preserve">Los miembros del Directorio permanecerán en sus cargos dos años.
</v>
      </c>
      <c r="J223" s="68" t="str">
        <f>VLOOKUP(A223,'BASE REGISTRO SEPTIEMBRE'!$A$1:$T$889,10,FALSE)</f>
        <v>Con fecha 20 de diciembre de 2017 se ratifica el Directorio, según consta en el Acta de Sesión Ordinaria de Directorio de dicha fecha, reducida a escritura pública de fecha 04 de enero de 2018, de la 18° Notaría Pública.</v>
      </c>
      <c r="K223" s="68" t="str">
        <f>VLOOKUP(A223,'BASE REGISTRO SEPTIEMBRE'!$A$1:$T$889,11,FALSE)</f>
        <v xml:space="preserve">Representante Legal:
María Angélica Grez del Canto
</v>
      </c>
      <c r="L223" s="68" t="str">
        <f>VLOOKUP(A223,'BASE REGISTRO SEPTIEMBRE'!$A$1:$T$889,12,FALSE)</f>
        <v xml:space="preserve">Avenida 11 de septiembre Nº2250, oficina Nº1025, comuna de Providencia, Región Metropolitana.
</v>
      </c>
      <c r="M223" s="68" t="str">
        <f>VLOOKUP(A223,'BASE REGISTRO SEPTIEMBRE'!$A$1:$T$889,13,FALSE)</f>
        <v>XIII</v>
      </c>
      <c r="N223" s="68" t="str">
        <f>VLOOKUP(A223,'BASE REGISTRO SEPTIEMBRE'!$A$1:$T$889,14,FALSE)</f>
        <v>Providencia</v>
      </c>
      <c r="O223" s="68">
        <f>VLOOKUP(A223,'BASE REGISTRO SEPTIEMBRE'!$A$1:$T$889,15,FALSE)</f>
        <v>0</v>
      </c>
      <c r="P223" s="68" t="str">
        <f>VLOOKUP(A223,'BASE REGISTRO SEPTIEMBRE'!$A$1:$T$889,16,FALSE)</f>
        <v xml:space="preserve"> fundacion@paulajaraquemada.tie.cl</v>
      </c>
      <c r="Q223" s="68">
        <f>VLOOKUP(A223,'BASE REGISTRO SEPTIEMBRE'!$A$1:$T$889,17,FALSE)</f>
        <v>0</v>
      </c>
      <c r="R223" s="68">
        <f>VLOOKUP(A223,'BASE REGISTRO SEPTIEMBRE'!$A$1:$T$889,18,FALSE)</f>
        <v>93401</v>
      </c>
      <c r="S223" s="68" t="str">
        <f>VLOOKUP(A223,'BASE REGISTRO SEPTIEMBRE'!$A$1:$T$889,19,FALSE)</f>
        <v>Se acompaña certificado financiero correspondiente al año 2020 aprobados por USUFI</v>
      </c>
      <c r="T223" s="188">
        <f>VLOOKUP(A223,'BASE REGISTRO SEPTIEMBRE'!$A$1:$T$889,20,FALSE)</f>
        <v>37970</v>
      </c>
      <c r="U223" s="175">
        <v>4450</v>
      </c>
      <c r="V223" s="186">
        <v>8068320</v>
      </c>
      <c r="W223" s="186">
        <v>59038380</v>
      </c>
      <c r="X223" s="187">
        <v>44469</v>
      </c>
      <c r="Y223" s="80" t="s">
        <v>6489</v>
      </c>
      <c r="Z223" s="80" t="s">
        <v>6490</v>
      </c>
      <c r="AA223" s="175" t="s">
        <v>6606</v>
      </c>
    </row>
    <row r="224" spans="1:27" ht="15.75" customHeight="1" x14ac:dyDescent="0.2">
      <c r="A224" s="185">
        <v>4450</v>
      </c>
      <c r="B224" s="68" t="str">
        <f>VLOOKUP(A224,'BASE REGISTRO SEPTIEMBRE'!$A$1:$T$889,2,FALSE)</f>
        <v>Fundación Paula Jaraquemada Alquízar</v>
      </c>
      <c r="C224" s="68">
        <f>VLOOKUP(A224,'BASE REGISTRO SEPTIEMBRE'!$A$1:$T$889,3,FALSE)</f>
        <v>706786007</v>
      </c>
      <c r="D224" s="68" t="str">
        <f>VLOOKUP(A224,'BASE REGISTRO SEPTIEMBRE'!$A$1:$T$889,4,FALSE)</f>
        <v>Fundación de Derecho Privado</v>
      </c>
      <c r="E224" s="68" t="str">
        <f>VLOOKUP(A224,'BASE REGISTRO SEPTIEMBRE'!$A$1:$T$889,5,FALSE)</f>
        <v xml:space="preserve">Decreto Supremo Nº 1554, de 2 de septiembre de 1976, del ministerio de Justicia. </v>
      </c>
      <c r="F224" s="68" t="str">
        <f>VLOOKUP(A224,'BASE REGISTRO SEPTIEMBRE'!$A$1:$T$889,6,FALSE)</f>
        <v>Certificado de Vigencia, folio Nº 500395081620, emitido por el SRCeI con fecha 23 de junio de 2021.</v>
      </c>
      <c r="G224" s="68" t="str">
        <f>VLOOKUP(A224,'BASE REGISTRO SEPTIEMBRE'!$A$1:$T$889,7,FALSE)</f>
        <v>La capacitación y formación integral de personas de escasos recursos, sin costo para ellos y sin discriminación de ninguna especie, a fin de que puedan integrarse al desarrollo del país.</v>
      </c>
      <c r="H224" s="68" t="str">
        <f>VLOOKUP(A224,'BASE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4" s="68" t="str">
        <f>VLOOKUP(A224,'BASE REGISTRO SEPTIEMBRE'!$A$1:$T$889,9,FALSE)</f>
        <v xml:space="preserve">Los miembros del Directorio permanecerán en sus cargos dos años.
</v>
      </c>
      <c r="J224" s="68" t="str">
        <f>VLOOKUP(A224,'BASE REGISTRO SEPTIEMBRE'!$A$1:$T$889,10,FALSE)</f>
        <v>Con fecha 20 de diciembre de 2017 se ratifica el Directorio, según consta en el Acta de Sesión Ordinaria de Directorio de dicha fecha, reducida a escritura pública de fecha 04 de enero de 2018, de la 18° Notaría Pública.</v>
      </c>
      <c r="K224" s="68" t="str">
        <f>VLOOKUP(A224,'BASE REGISTRO SEPTIEMBRE'!$A$1:$T$889,11,FALSE)</f>
        <v xml:space="preserve">Representante Legal:
María Angélica Grez del Canto
</v>
      </c>
      <c r="L224" s="68" t="str">
        <f>VLOOKUP(A224,'BASE REGISTRO SEPTIEMBRE'!$A$1:$T$889,12,FALSE)</f>
        <v xml:space="preserve">Avenida 11 de septiembre Nº2250, oficina Nº1025, comuna de Providencia, Región Metropolitana.
</v>
      </c>
      <c r="M224" s="68" t="str">
        <f>VLOOKUP(A224,'BASE REGISTRO SEPTIEMBRE'!$A$1:$T$889,13,FALSE)</f>
        <v>XIII</v>
      </c>
      <c r="N224" s="68" t="str">
        <f>VLOOKUP(A224,'BASE REGISTRO SEPTIEMBRE'!$A$1:$T$889,14,FALSE)</f>
        <v>Providencia</v>
      </c>
      <c r="O224" s="68">
        <f>VLOOKUP(A224,'BASE REGISTRO SEPTIEMBRE'!$A$1:$T$889,15,FALSE)</f>
        <v>0</v>
      </c>
      <c r="P224" s="68" t="str">
        <f>VLOOKUP(A224,'BASE REGISTRO SEPTIEMBRE'!$A$1:$T$889,16,FALSE)</f>
        <v xml:space="preserve"> fundacion@paulajaraquemada.tie.cl</v>
      </c>
      <c r="Q224" s="68">
        <f>VLOOKUP(A224,'BASE REGISTRO SEPTIEMBRE'!$A$1:$T$889,17,FALSE)</f>
        <v>0</v>
      </c>
      <c r="R224" s="68">
        <f>VLOOKUP(A224,'BASE REGISTRO SEPTIEMBRE'!$A$1:$T$889,18,FALSE)</f>
        <v>93401</v>
      </c>
      <c r="S224" s="68" t="str">
        <f>VLOOKUP(A224,'BASE REGISTRO SEPTIEMBRE'!$A$1:$T$889,19,FALSE)</f>
        <v>Se acompaña certificado financiero correspondiente al año 2020 aprobados por USUFI</v>
      </c>
      <c r="T224" s="188">
        <f>VLOOKUP(A224,'BASE REGISTRO SEPTIEMBRE'!$A$1:$T$889,20,FALSE)</f>
        <v>37970</v>
      </c>
      <c r="U224" s="175">
        <v>4450</v>
      </c>
      <c r="V224" s="186">
        <v>18277848</v>
      </c>
      <c r="W224" s="186">
        <v>222352730</v>
      </c>
      <c r="X224" s="187">
        <v>44469</v>
      </c>
      <c r="Y224" s="80" t="s">
        <v>6489</v>
      </c>
      <c r="Z224" s="80" t="s">
        <v>6490</v>
      </c>
      <c r="AA224" s="175" t="s">
        <v>6542</v>
      </c>
    </row>
    <row r="225" spans="1:27" ht="15.75" customHeight="1" x14ac:dyDescent="0.2">
      <c r="A225" s="185">
        <v>4450</v>
      </c>
      <c r="B225" s="68" t="str">
        <f>VLOOKUP(A225,'BASE REGISTRO SEPTIEMBRE'!$A$1:$T$889,2,FALSE)</f>
        <v>Fundación Paula Jaraquemada Alquízar</v>
      </c>
      <c r="C225" s="68">
        <f>VLOOKUP(A225,'BASE REGISTRO SEPTIEMBRE'!$A$1:$T$889,3,FALSE)</f>
        <v>706786007</v>
      </c>
      <c r="D225" s="68" t="str">
        <f>VLOOKUP(A225,'BASE REGISTRO SEPTIEMBRE'!$A$1:$T$889,4,FALSE)</f>
        <v>Fundación de Derecho Privado</v>
      </c>
      <c r="E225" s="68" t="str">
        <f>VLOOKUP(A225,'BASE REGISTRO SEPTIEMBRE'!$A$1:$T$889,5,FALSE)</f>
        <v xml:space="preserve">Decreto Supremo Nº 1554, de 2 de septiembre de 1976, del ministerio de Justicia. </v>
      </c>
      <c r="F225" s="68" t="str">
        <f>VLOOKUP(A225,'BASE REGISTRO SEPTIEMBRE'!$A$1:$T$889,6,FALSE)</f>
        <v>Certificado de Vigencia, folio Nº 500395081620, emitido por el SRCeI con fecha 23 de junio de 2021.</v>
      </c>
      <c r="G225" s="68" t="str">
        <f>VLOOKUP(A225,'BASE REGISTRO SEPTIEMBRE'!$A$1:$T$889,7,FALSE)</f>
        <v>La capacitación y formación integral de personas de escasos recursos, sin costo para ellos y sin discriminación de ninguna especie, a fin de que puedan integrarse al desarrollo del país.</v>
      </c>
      <c r="H225" s="68" t="str">
        <f>VLOOKUP(A225,'BASE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5" s="68" t="str">
        <f>VLOOKUP(A225,'BASE REGISTRO SEPTIEMBRE'!$A$1:$T$889,9,FALSE)</f>
        <v xml:space="preserve">Los miembros del Directorio permanecerán en sus cargos dos años.
</v>
      </c>
      <c r="J225" s="68" t="str">
        <f>VLOOKUP(A225,'BASE REGISTRO SEPTIEMBRE'!$A$1:$T$889,10,FALSE)</f>
        <v>Con fecha 20 de diciembre de 2017 se ratifica el Directorio, según consta en el Acta de Sesión Ordinaria de Directorio de dicha fecha, reducida a escritura pública de fecha 04 de enero de 2018, de la 18° Notaría Pública.</v>
      </c>
      <c r="K225" s="68" t="str">
        <f>VLOOKUP(A225,'BASE REGISTRO SEPTIEMBRE'!$A$1:$T$889,11,FALSE)</f>
        <v xml:space="preserve">Representante Legal:
María Angélica Grez del Canto
</v>
      </c>
      <c r="L225" s="68" t="str">
        <f>VLOOKUP(A225,'BASE REGISTRO SEPTIEMBRE'!$A$1:$T$889,12,FALSE)</f>
        <v xml:space="preserve">Avenida 11 de septiembre Nº2250, oficina Nº1025, comuna de Providencia, Región Metropolitana.
</v>
      </c>
      <c r="M225" s="68" t="str">
        <f>VLOOKUP(A225,'BASE REGISTRO SEPTIEMBRE'!$A$1:$T$889,13,FALSE)</f>
        <v>XIII</v>
      </c>
      <c r="N225" s="68" t="str">
        <f>VLOOKUP(A225,'BASE REGISTRO SEPTIEMBRE'!$A$1:$T$889,14,FALSE)</f>
        <v>Providencia</v>
      </c>
      <c r="O225" s="68">
        <f>VLOOKUP(A225,'BASE REGISTRO SEPTIEMBRE'!$A$1:$T$889,15,FALSE)</f>
        <v>0</v>
      </c>
      <c r="P225" s="68" t="str">
        <f>VLOOKUP(A225,'BASE REGISTRO SEPTIEMBRE'!$A$1:$T$889,16,FALSE)</f>
        <v xml:space="preserve"> fundacion@paulajaraquemada.tie.cl</v>
      </c>
      <c r="Q225" s="68">
        <f>VLOOKUP(A225,'BASE REGISTRO SEPTIEMBRE'!$A$1:$T$889,17,FALSE)</f>
        <v>0</v>
      </c>
      <c r="R225" s="68">
        <f>VLOOKUP(A225,'BASE REGISTRO SEPTIEMBRE'!$A$1:$T$889,18,FALSE)</f>
        <v>93401</v>
      </c>
      <c r="S225" s="68" t="str">
        <f>VLOOKUP(A225,'BASE REGISTRO SEPTIEMBRE'!$A$1:$T$889,19,FALSE)</f>
        <v>Se acompaña certificado financiero correspondiente al año 2020 aprobados por USUFI</v>
      </c>
      <c r="T225" s="188">
        <f>VLOOKUP(A225,'BASE REGISTRO SEPTIEMBRE'!$A$1:$T$889,20,FALSE)</f>
        <v>37970</v>
      </c>
      <c r="U225" s="175">
        <v>4450</v>
      </c>
      <c r="V225" s="186">
        <v>0</v>
      </c>
      <c r="W225" s="186">
        <v>65018397</v>
      </c>
      <c r="X225" s="187">
        <v>44469</v>
      </c>
      <c r="Y225" s="80" t="s">
        <v>6489</v>
      </c>
      <c r="Z225" s="80" t="s">
        <v>6490</v>
      </c>
      <c r="AA225" s="175" t="s">
        <v>6589</v>
      </c>
    </row>
    <row r="226" spans="1:27" ht="15.75" customHeight="1" x14ac:dyDescent="0.2">
      <c r="A226" s="185">
        <v>4450</v>
      </c>
      <c r="B226" s="68" t="str">
        <f>VLOOKUP(A226,'BASE REGISTRO SEPTIEMBRE'!$A$1:$T$889,2,FALSE)</f>
        <v>Fundación Paula Jaraquemada Alquízar</v>
      </c>
      <c r="C226" s="68">
        <f>VLOOKUP(A226,'BASE REGISTRO SEPTIEMBRE'!$A$1:$T$889,3,FALSE)</f>
        <v>706786007</v>
      </c>
      <c r="D226" s="68" t="str">
        <f>VLOOKUP(A226,'BASE REGISTRO SEPTIEMBRE'!$A$1:$T$889,4,FALSE)</f>
        <v>Fundación de Derecho Privado</v>
      </c>
      <c r="E226" s="68" t="str">
        <f>VLOOKUP(A226,'BASE REGISTRO SEPTIEMBRE'!$A$1:$T$889,5,FALSE)</f>
        <v xml:space="preserve">Decreto Supremo Nº 1554, de 2 de septiembre de 1976, del ministerio de Justicia. </v>
      </c>
      <c r="F226" s="68" t="str">
        <f>VLOOKUP(A226,'BASE REGISTRO SEPTIEMBRE'!$A$1:$T$889,6,FALSE)</f>
        <v>Certificado de Vigencia, folio Nº 500395081620, emitido por el SRCeI con fecha 23 de junio de 2021.</v>
      </c>
      <c r="G226" s="68" t="str">
        <f>VLOOKUP(A226,'BASE REGISTRO SEPTIEMBRE'!$A$1:$T$889,7,FALSE)</f>
        <v>La capacitación y formación integral de personas de escasos recursos, sin costo para ellos y sin discriminación de ninguna especie, a fin de que puedan integrarse al desarrollo del país.</v>
      </c>
      <c r="H226" s="68" t="str">
        <f>VLOOKUP(A226,'BASE REGISTRO SEPTIEMBRE'!$A$1:$T$889,8,FALSE)</f>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
      <c r="I226" s="68" t="str">
        <f>VLOOKUP(A226,'BASE REGISTRO SEPTIEMBRE'!$A$1:$T$889,9,FALSE)</f>
        <v xml:space="preserve">Los miembros del Directorio permanecerán en sus cargos dos años.
</v>
      </c>
      <c r="J226" s="68" t="str">
        <f>VLOOKUP(A226,'BASE REGISTRO SEPTIEMBRE'!$A$1:$T$889,10,FALSE)</f>
        <v>Con fecha 20 de diciembre de 2017 se ratifica el Directorio, según consta en el Acta de Sesión Ordinaria de Directorio de dicha fecha, reducida a escritura pública de fecha 04 de enero de 2018, de la 18° Notaría Pública.</v>
      </c>
      <c r="K226" s="68" t="str">
        <f>VLOOKUP(A226,'BASE REGISTRO SEPTIEMBRE'!$A$1:$T$889,11,FALSE)</f>
        <v xml:space="preserve">Representante Legal:
María Angélica Grez del Canto
</v>
      </c>
      <c r="L226" s="68" t="str">
        <f>VLOOKUP(A226,'BASE REGISTRO SEPTIEMBRE'!$A$1:$T$889,12,FALSE)</f>
        <v xml:space="preserve">Avenida 11 de septiembre Nº2250, oficina Nº1025, comuna de Providencia, Región Metropolitana.
</v>
      </c>
      <c r="M226" s="68" t="str">
        <f>VLOOKUP(A226,'BASE REGISTRO SEPTIEMBRE'!$A$1:$T$889,13,FALSE)</f>
        <v>XIII</v>
      </c>
      <c r="N226" s="68" t="str">
        <f>VLOOKUP(A226,'BASE REGISTRO SEPTIEMBRE'!$A$1:$T$889,14,FALSE)</f>
        <v>Providencia</v>
      </c>
      <c r="O226" s="68">
        <f>VLOOKUP(A226,'BASE REGISTRO SEPTIEMBRE'!$A$1:$T$889,15,FALSE)</f>
        <v>0</v>
      </c>
      <c r="P226" s="68" t="str">
        <f>VLOOKUP(A226,'BASE REGISTRO SEPTIEMBRE'!$A$1:$T$889,16,FALSE)</f>
        <v xml:space="preserve"> fundacion@paulajaraquemada.tie.cl</v>
      </c>
      <c r="Q226" s="68">
        <f>VLOOKUP(A226,'BASE REGISTRO SEPTIEMBRE'!$A$1:$T$889,17,FALSE)</f>
        <v>0</v>
      </c>
      <c r="R226" s="68">
        <f>VLOOKUP(A226,'BASE REGISTRO SEPTIEMBRE'!$A$1:$T$889,18,FALSE)</f>
        <v>93401</v>
      </c>
      <c r="S226" s="68" t="str">
        <f>VLOOKUP(A226,'BASE REGISTRO SEPTIEMBRE'!$A$1:$T$889,19,FALSE)</f>
        <v>Se acompaña certificado financiero correspondiente al año 2020 aprobados por USUFI</v>
      </c>
      <c r="T226" s="188">
        <f>VLOOKUP(A226,'BASE REGISTRO SEPTIEMBRE'!$A$1:$T$889,20,FALSE)</f>
        <v>37970</v>
      </c>
      <c r="U226" s="175">
        <v>4450</v>
      </c>
      <c r="V226" s="186">
        <v>0</v>
      </c>
      <c r="W226" s="186">
        <v>48996409</v>
      </c>
      <c r="X226" s="187">
        <v>44469</v>
      </c>
      <c r="Y226" s="80" t="s">
        <v>6489</v>
      </c>
      <c r="Z226" s="80" t="s">
        <v>6490</v>
      </c>
      <c r="AA226" s="175" t="s">
        <v>6607</v>
      </c>
    </row>
    <row r="227" spans="1:27" ht="15.75" customHeight="1" x14ac:dyDescent="0.2">
      <c r="A227" s="185">
        <v>4550</v>
      </c>
      <c r="B227" s="68" t="str">
        <f>VLOOKUP(A227,'BASE REGISTRO SEPTIEMBRE'!$A$1:$T$889,2,FALSE)</f>
        <v>Fundación Refugio de Cristo</v>
      </c>
      <c r="C227" s="68">
        <f>VLOOKUP(A227,'BASE REGISTRO SEPTIEMBRE'!$A$1:$T$889,3,FALSE)</f>
        <v>700155609</v>
      </c>
      <c r="D227" s="68" t="str">
        <f>VLOOKUP(A227,'BASE REGISTRO SEPTIEMBRE'!$A$1:$T$889,4,FALSE)</f>
        <v>Fundación de Derecho Privado</v>
      </c>
      <c r="E227" s="68" t="str">
        <f>VLOOKUP(A227,'BASE REGISTRO SEPTIEMBRE'!$A$1:$T$889,5,FALSE)</f>
        <v>Decreto Supremo Nº 2410, de 15 de mayo de 1953, del Ministerio de Justicia.</v>
      </c>
      <c r="F227" s="68" t="str">
        <f>VLOOKUP(A227,'BASE REGISTRO SEPTIEMBRE'!$A$1:$T$889,6,FALSE)</f>
        <v>Certificado de Vigencia de Persona Jurídica sin fines de lucro folio 500394944764, de fecha 22-06-2021, emitido por el Servicio de Registro Civil e Identificación</v>
      </c>
      <c r="G227" s="68" t="str">
        <f>VLOOKUP(A227,'BASE REGISTRO SEPTIEMBRE'!$A$1:$T$889,7,FALSE)</f>
        <v>La creación y mantenimiento de obras de beneficencia y educación gratuita por medio de asilos para dirigentes y de escuelas tanto diurnas como nocturnas.</v>
      </c>
      <c r="H227" s="68" t="str">
        <f>VLOOKUP(A227,'BASE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7" s="68" t="str">
        <f>VLOOKUP(A227,'BASE REGISTRO SEPTIEMBRE'!$A$1:$T$889,9,FALSE)</f>
        <v>Tres años. El Presidente, Vicepresidente, Tesorero y Secretario durarán en sus cargos un año, plazo que se entenderá prorrogado en un lapso igual hasta que se designen sus sucesores.</v>
      </c>
      <c r="J227" s="68" t="str">
        <f>VLOOKUP(A227,'BASE REGISTRO SEPTIEMBRE'!$A$1:$T$889,10,FALSE)</f>
        <v>08 de agosto de 2016, conforme al acta de fecha 08 de agosto de 2016, reducida a escritura pública con fecha 24 de noviembre de 2016, ante doña María Angelica Galan Bäurle, Notario Público de Valparaíso.</v>
      </c>
      <c r="K227" s="68" t="str">
        <f>VLOOKUP(A227,'BASE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7" s="68" t="str">
        <f>VLOOKUP(A227,'BASE REGISTRO SEPTIEMBRE'!$A$1:$T$889,12,FALSE)</f>
        <v xml:space="preserve">Victoria Nº 2370, Valparaíso.
Casilla 424, Valparaíso.
</v>
      </c>
      <c r="M227" s="68" t="str">
        <f>VLOOKUP(A227,'BASE REGISTRO SEPTIEMBRE'!$A$1:$T$889,13,FALSE)</f>
        <v>V</v>
      </c>
      <c r="N227" s="68" t="str">
        <f>VLOOKUP(A227,'BASE REGISTRO SEPTIEMBRE'!$A$1:$T$889,14,FALSE)</f>
        <v>Valparaíso</v>
      </c>
      <c r="O227" s="68" t="str">
        <f>VLOOKUP(A227,'BASE REGISTRO SEPTIEMBRE'!$A$1:$T$889,15,FALSE)</f>
        <v xml:space="preserve">(32) 2213431-2237148-2238963, </v>
      </c>
      <c r="P227" s="68" t="str">
        <f>VLOOKUP(A227,'BASE REGISTRO SEPTIEMBRE'!$A$1:$T$889,16,FALSE)</f>
        <v>info@refugiodecristo.cl</v>
      </c>
      <c r="Q227" s="68">
        <f>VLOOKUP(A227,'BASE REGISTRO SEPTIEMBRE'!$A$1:$T$889,17,FALSE)</f>
        <v>0</v>
      </c>
      <c r="R227" s="68">
        <f>VLOOKUP(A227,'BASE REGISTRO SEPTIEMBRE'!$A$1:$T$889,18,FALSE)</f>
        <v>93401</v>
      </c>
      <c r="S227" s="68" t="str">
        <f>VLOOKUP(A227,'BASE REGISTRO SEPTIEMBRE'!$A$1:$T$889,19,FALSE)</f>
        <v xml:space="preserve">Certificado financiero correspondiente al año 2020 APROBADOS POR EL  Subdepartamento de Supervisión Financiero. </v>
      </c>
      <c r="T227" s="188">
        <f>VLOOKUP(A227,'BASE REGISTRO SEPTIEMBRE'!$A$1:$T$889,20,FALSE)</f>
        <v>37970</v>
      </c>
      <c r="U227" s="175">
        <v>4550</v>
      </c>
      <c r="V227" s="186">
        <v>32081916</v>
      </c>
      <c r="W227" s="186">
        <v>269584413</v>
      </c>
      <c r="X227" s="187">
        <v>44469</v>
      </c>
      <c r="Y227" s="80" t="s">
        <v>6489</v>
      </c>
      <c r="Z227" s="80" t="s">
        <v>6490</v>
      </c>
      <c r="AA227" s="175" t="s">
        <v>6494</v>
      </c>
    </row>
    <row r="228" spans="1:27" ht="15.75" customHeight="1" x14ac:dyDescent="0.2">
      <c r="A228" s="185">
        <v>4550</v>
      </c>
      <c r="B228" s="68" t="str">
        <f>VLOOKUP(A228,'BASE REGISTRO SEPTIEMBRE'!$A$1:$T$889,2,FALSE)</f>
        <v>Fundación Refugio de Cristo</v>
      </c>
      <c r="C228" s="68">
        <f>VLOOKUP(A228,'BASE REGISTRO SEPTIEMBRE'!$A$1:$T$889,3,FALSE)</f>
        <v>700155609</v>
      </c>
      <c r="D228" s="68" t="str">
        <f>VLOOKUP(A228,'BASE REGISTRO SEPTIEMBRE'!$A$1:$T$889,4,FALSE)</f>
        <v>Fundación de Derecho Privado</v>
      </c>
      <c r="E228" s="68" t="str">
        <f>VLOOKUP(A228,'BASE REGISTRO SEPTIEMBRE'!$A$1:$T$889,5,FALSE)</f>
        <v>Decreto Supremo Nº 2410, de 15 de mayo de 1953, del Ministerio de Justicia.</v>
      </c>
      <c r="F228" s="68" t="str">
        <f>VLOOKUP(A228,'BASE REGISTRO SEPTIEMBRE'!$A$1:$T$889,6,FALSE)</f>
        <v>Certificado de Vigencia de Persona Jurídica sin fines de lucro folio 500394944764, de fecha 22-06-2021, emitido por el Servicio de Registro Civil e Identificación</v>
      </c>
      <c r="G228" s="68" t="str">
        <f>VLOOKUP(A228,'BASE REGISTRO SEPTIEMBRE'!$A$1:$T$889,7,FALSE)</f>
        <v>La creación y mantenimiento de obras de beneficencia y educación gratuita por medio de asilos para dirigentes y de escuelas tanto diurnas como nocturnas.</v>
      </c>
      <c r="H228" s="68" t="str">
        <f>VLOOKUP(A228,'BASE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8" s="68" t="str">
        <f>VLOOKUP(A228,'BASE REGISTRO SEPTIEMBRE'!$A$1:$T$889,9,FALSE)</f>
        <v>Tres años. El Presidente, Vicepresidente, Tesorero y Secretario durarán en sus cargos un año, plazo que se entenderá prorrogado en un lapso igual hasta que se designen sus sucesores.</v>
      </c>
      <c r="J228" s="68" t="str">
        <f>VLOOKUP(A228,'BASE REGISTRO SEPTIEMBRE'!$A$1:$T$889,10,FALSE)</f>
        <v>08 de agosto de 2016, conforme al acta de fecha 08 de agosto de 2016, reducida a escritura pública con fecha 24 de noviembre de 2016, ante doña María Angelica Galan Bäurle, Notario Público de Valparaíso.</v>
      </c>
      <c r="K228" s="68" t="str">
        <f>VLOOKUP(A228,'BASE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8" s="68" t="str">
        <f>VLOOKUP(A228,'BASE REGISTRO SEPTIEMBRE'!$A$1:$T$889,12,FALSE)</f>
        <v xml:space="preserve">Victoria Nº 2370, Valparaíso.
Casilla 424, Valparaíso.
</v>
      </c>
      <c r="M228" s="68" t="str">
        <f>VLOOKUP(A228,'BASE REGISTRO SEPTIEMBRE'!$A$1:$T$889,13,FALSE)</f>
        <v>V</v>
      </c>
      <c r="N228" s="68" t="str">
        <f>VLOOKUP(A228,'BASE REGISTRO SEPTIEMBRE'!$A$1:$T$889,14,FALSE)</f>
        <v>Valparaíso</v>
      </c>
      <c r="O228" s="68" t="str">
        <f>VLOOKUP(A228,'BASE REGISTRO SEPTIEMBRE'!$A$1:$T$889,15,FALSE)</f>
        <v xml:space="preserve">(32) 2213431-2237148-2238963, </v>
      </c>
      <c r="P228" s="68" t="str">
        <f>VLOOKUP(A228,'BASE REGISTRO SEPTIEMBRE'!$A$1:$T$889,16,FALSE)</f>
        <v>info@refugiodecristo.cl</v>
      </c>
      <c r="Q228" s="68">
        <f>VLOOKUP(A228,'BASE REGISTRO SEPTIEMBRE'!$A$1:$T$889,17,FALSE)</f>
        <v>0</v>
      </c>
      <c r="R228" s="68">
        <f>VLOOKUP(A228,'BASE REGISTRO SEPTIEMBRE'!$A$1:$T$889,18,FALSE)</f>
        <v>93401</v>
      </c>
      <c r="S228" s="68" t="str">
        <f>VLOOKUP(A228,'BASE REGISTRO SEPTIEMBRE'!$A$1:$T$889,19,FALSE)</f>
        <v xml:space="preserve">Certificado financiero correspondiente al año 2020 APROBADOS POR EL  Subdepartamento de Supervisión Financiero. </v>
      </c>
      <c r="T228" s="188">
        <f>VLOOKUP(A228,'BASE REGISTRO SEPTIEMBRE'!$A$1:$T$889,20,FALSE)</f>
        <v>37970</v>
      </c>
      <c r="U228" s="175">
        <v>4550</v>
      </c>
      <c r="V228" s="186">
        <v>27216122</v>
      </c>
      <c r="W228" s="186">
        <v>191663247</v>
      </c>
      <c r="X228" s="187">
        <v>44469</v>
      </c>
      <c r="Y228" s="80" t="s">
        <v>6489</v>
      </c>
      <c r="Z228" s="80" t="s">
        <v>6490</v>
      </c>
      <c r="AA228" s="175" t="s">
        <v>6608</v>
      </c>
    </row>
    <row r="229" spans="1:27" ht="15.75" customHeight="1" x14ac:dyDescent="0.2">
      <c r="A229" s="185">
        <v>4550</v>
      </c>
      <c r="B229" s="68" t="str">
        <f>VLOOKUP(A229,'BASE REGISTRO SEPTIEMBRE'!$A$1:$T$889,2,FALSE)</f>
        <v>Fundación Refugio de Cristo</v>
      </c>
      <c r="C229" s="68">
        <f>VLOOKUP(A229,'BASE REGISTRO SEPTIEMBRE'!$A$1:$T$889,3,FALSE)</f>
        <v>700155609</v>
      </c>
      <c r="D229" s="68" t="str">
        <f>VLOOKUP(A229,'BASE REGISTRO SEPTIEMBRE'!$A$1:$T$889,4,FALSE)</f>
        <v>Fundación de Derecho Privado</v>
      </c>
      <c r="E229" s="68" t="str">
        <f>VLOOKUP(A229,'BASE REGISTRO SEPTIEMBRE'!$A$1:$T$889,5,FALSE)</f>
        <v>Decreto Supremo Nº 2410, de 15 de mayo de 1953, del Ministerio de Justicia.</v>
      </c>
      <c r="F229" s="68" t="str">
        <f>VLOOKUP(A229,'BASE REGISTRO SEPTIEMBRE'!$A$1:$T$889,6,FALSE)</f>
        <v>Certificado de Vigencia de Persona Jurídica sin fines de lucro folio 500394944764, de fecha 22-06-2021, emitido por el Servicio de Registro Civil e Identificación</v>
      </c>
      <c r="G229" s="68" t="str">
        <f>VLOOKUP(A229,'BASE REGISTRO SEPTIEMBRE'!$A$1:$T$889,7,FALSE)</f>
        <v>La creación y mantenimiento de obras de beneficencia y educación gratuita por medio de asilos para dirigentes y de escuelas tanto diurnas como nocturnas.</v>
      </c>
      <c r="H229" s="68" t="str">
        <f>VLOOKUP(A229,'BASE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9" s="68" t="str">
        <f>VLOOKUP(A229,'BASE REGISTRO SEPTIEMBRE'!$A$1:$T$889,9,FALSE)</f>
        <v>Tres años. El Presidente, Vicepresidente, Tesorero y Secretario durarán en sus cargos un año, plazo que se entenderá prorrogado en un lapso igual hasta que se designen sus sucesores.</v>
      </c>
      <c r="J229" s="68" t="str">
        <f>VLOOKUP(A229,'BASE REGISTRO SEPTIEMBRE'!$A$1:$T$889,10,FALSE)</f>
        <v>08 de agosto de 2016, conforme al acta de fecha 08 de agosto de 2016, reducida a escritura pública con fecha 24 de noviembre de 2016, ante doña María Angelica Galan Bäurle, Notario Público de Valparaíso.</v>
      </c>
      <c r="K229" s="68" t="str">
        <f>VLOOKUP(A229,'BASE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9" s="68" t="str">
        <f>VLOOKUP(A229,'BASE REGISTRO SEPTIEMBRE'!$A$1:$T$889,12,FALSE)</f>
        <v xml:space="preserve">Victoria Nº 2370, Valparaíso.
Casilla 424, Valparaíso.
</v>
      </c>
      <c r="M229" s="68" t="str">
        <f>VLOOKUP(A229,'BASE REGISTRO SEPTIEMBRE'!$A$1:$T$889,13,FALSE)</f>
        <v>V</v>
      </c>
      <c r="N229" s="68" t="str">
        <f>VLOOKUP(A229,'BASE REGISTRO SEPTIEMBRE'!$A$1:$T$889,14,FALSE)</f>
        <v>Valparaíso</v>
      </c>
      <c r="O229" s="68" t="str">
        <f>VLOOKUP(A229,'BASE REGISTRO SEPTIEMBRE'!$A$1:$T$889,15,FALSE)</f>
        <v xml:space="preserve">(32) 2213431-2237148-2238963, </v>
      </c>
      <c r="P229" s="68" t="str">
        <f>VLOOKUP(A229,'BASE REGISTRO SEPTIEMBRE'!$A$1:$T$889,16,FALSE)</f>
        <v>info@refugiodecristo.cl</v>
      </c>
      <c r="Q229" s="68">
        <f>VLOOKUP(A229,'BASE REGISTRO SEPTIEMBRE'!$A$1:$T$889,17,FALSE)</f>
        <v>0</v>
      </c>
      <c r="R229" s="68">
        <f>VLOOKUP(A229,'BASE REGISTRO SEPTIEMBRE'!$A$1:$T$889,18,FALSE)</f>
        <v>93401</v>
      </c>
      <c r="S229" s="68" t="str">
        <f>VLOOKUP(A229,'BASE REGISTRO SEPTIEMBRE'!$A$1:$T$889,19,FALSE)</f>
        <v xml:space="preserve">Certificado financiero correspondiente al año 2020 APROBADOS POR EL  Subdepartamento de Supervisión Financiero. </v>
      </c>
      <c r="T229" s="188">
        <f>VLOOKUP(A229,'BASE REGISTRO SEPTIEMBRE'!$A$1:$T$889,20,FALSE)</f>
        <v>37970</v>
      </c>
      <c r="U229" s="175">
        <v>4550</v>
      </c>
      <c r="V229" s="186">
        <v>28094711</v>
      </c>
      <c r="W229" s="186">
        <v>177646617</v>
      </c>
      <c r="X229" s="187">
        <v>44469</v>
      </c>
      <c r="Y229" s="80" t="s">
        <v>6489</v>
      </c>
      <c r="Z229" s="80" t="s">
        <v>6490</v>
      </c>
      <c r="AA229" s="175" t="s">
        <v>6609</v>
      </c>
    </row>
    <row r="230" spans="1:27" ht="15.75" customHeight="1" x14ac:dyDescent="0.2">
      <c r="A230" s="185">
        <v>4550</v>
      </c>
      <c r="B230" s="68" t="str">
        <f>VLOOKUP(A230,'BASE REGISTRO SEPTIEMBRE'!$A$1:$T$889,2,FALSE)</f>
        <v>Fundación Refugio de Cristo</v>
      </c>
      <c r="C230" s="68">
        <f>VLOOKUP(A230,'BASE REGISTRO SEPTIEMBRE'!$A$1:$T$889,3,FALSE)</f>
        <v>700155609</v>
      </c>
      <c r="D230" s="68" t="str">
        <f>VLOOKUP(A230,'BASE REGISTRO SEPTIEMBRE'!$A$1:$T$889,4,FALSE)</f>
        <v>Fundación de Derecho Privado</v>
      </c>
      <c r="E230" s="68" t="str">
        <f>VLOOKUP(A230,'BASE REGISTRO SEPTIEMBRE'!$A$1:$T$889,5,FALSE)</f>
        <v>Decreto Supremo Nº 2410, de 15 de mayo de 1953, del Ministerio de Justicia.</v>
      </c>
      <c r="F230" s="68" t="str">
        <f>VLOOKUP(A230,'BASE REGISTRO SEPTIEMBRE'!$A$1:$T$889,6,FALSE)</f>
        <v>Certificado de Vigencia de Persona Jurídica sin fines de lucro folio 500394944764, de fecha 22-06-2021, emitido por el Servicio de Registro Civil e Identificación</v>
      </c>
      <c r="G230" s="68" t="str">
        <f>VLOOKUP(A230,'BASE REGISTRO SEPTIEMBRE'!$A$1:$T$889,7,FALSE)</f>
        <v>La creación y mantenimiento de obras de beneficencia y educación gratuita por medio de asilos para dirigentes y de escuelas tanto diurnas como nocturnas.</v>
      </c>
      <c r="H230" s="68" t="str">
        <f>VLOOKUP(A230,'BASE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0" s="68" t="str">
        <f>VLOOKUP(A230,'BASE REGISTRO SEPTIEMBRE'!$A$1:$T$889,9,FALSE)</f>
        <v>Tres años. El Presidente, Vicepresidente, Tesorero y Secretario durarán en sus cargos un año, plazo que se entenderá prorrogado en un lapso igual hasta que se designen sus sucesores.</v>
      </c>
      <c r="J230" s="68" t="str">
        <f>VLOOKUP(A230,'BASE REGISTRO SEPTIEMBRE'!$A$1:$T$889,10,FALSE)</f>
        <v>08 de agosto de 2016, conforme al acta de fecha 08 de agosto de 2016, reducida a escritura pública con fecha 24 de noviembre de 2016, ante doña María Angelica Galan Bäurle, Notario Público de Valparaíso.</v>
      </c>
      <c r="K230" s="68" t="str">
        <f>VLOOKUP(A230,'BASE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0" s="68" t="str">
        <f>VLOOKUP(A230,'BASE REGISTRO SEPTIEMBRE'!$A$1:$T$889,12,FALSE)</f>
        <v xml:space="preserve">Victoria Nº 2370, Valparaíso.
Casilla 424, Valparaíso.
</v>
      </c>
      <c r="M230" s="68" t="str">
        <f>VLOOKUP(A230,'BASE REGISTRO SEPTIEMBRE'!$A$1:$T$889,13,FALSE)</f>
        <v>V</v>
      </c>
      <c r="N230" s="68" t="str">
        <f>VLOOKUP(A230,'BASE REGISTRO SEPTIEMBRE'!$A$1:$T$889,14,FALSE)</f>
        <v>Valparaíso</v>
      </c>
      <c r="O230" s="68" t="str">
        <f>VLOOKUP(A230,'BASE REGISTRO SEPTIEMBRE'!$A$1:$T$889,15,FALSE)</f>
        <v xml:space="preserve">(32) 2213431-2237148-2238963, </v>
      </c>
      <c r="P230" s="68" t="str">
        <f>VLOOKUP(A230,'BASE REGISTRO SEPTIEMBRE'!$A$1:$T$889,16,FALSE)</f>
        <v>info@refugiodecristo.cl</v>
      </c>
      <c r="Q230" s="68">
        <f>VLOOKUP(A230,'BASE REGISTRO SEPTIEMBRE'!$A$1:$T$889,17,FALSE)</f>
        <v>0</v>
      </c>
      <c r="R230" s="68">
        <f>VLOOKUP(A230,'BASE REGISTRO SEPTIEMBRE'!$A$1:$T$889,18,FALSE)</f>
        <v>93401</v>
      </c>
      <c r="S230" s="68" t="str">
        <f>VLOOKUP(A230,'BASE REGISTRO SEPTIEMBRE'!$A$1:$T$889,19,FALSE)</f>
        <v xml:space="preserve">Certificado financiero correspondiente al año 2020 APROBADOS POR EL  Subdepartamento de Supervisión Financiero. </v>
      </c>
      <c r="T230" s="188">
        <f>VLOOKUP(A230,'BASE REGISTRO SEPTIEMBRE'!$A$1:$T$889,20,FALSE)</f>
        <v>37970</v>
      </c>
      <c r="U230" s="175">
        <v>4550</v>
      </c>
      <c r="V230" s="186">
        <v>29624215</v>
      </c>
      <c r="W230" s="186">
        <v>256860759</v>
      </c>
      <c r="X230" s="187">
        <v>44469</v>
      </c>
      <c r="Y230" s="80" t="s">
        <v>6489</v>
      </c>
      <c r="Z230" s="80" t="s">
        <v>6490</v>
      </c>
      <c r="AA230" s="175" t="s">
        <v>6495</v>
      </c>
    </row>
    <row r="231" spans="1:27" ht="15.75" customHeight="1" x14ac:dyDescent="0.2">
      <c r="A231" s="185">
        <v>4550</v>
      </c>
      <c r="B231" s="68" t="str">
        <f>VLOOKUP(A231,'BASE REGISTRO SEPTIEMBRE'!$A$1:$T$889,2,FALSE)</f>
        <v>Fundación Refugio de Cristo</v>
      </c>
      <c r="C231" s="68">
        <f>VLOOKUP(A231,'BASE REGISTRO SEPTIEMBRE'!$A$1:$T$889,3,FALSE)</f>
        <v>700155609</v>
      </c>
      <c r="D231" s="68" t="str">
        <f>VLOOKUP(A231,'BASE REGISTRO SEPTIEMBRE'!$A$1:$T$889,4,FALSE)</f>
        <v>Fundación de Derecho Privado</v>
      </c>
      <c r="E231" s="68" t="str">
        <f>VLOOKUP(A231,'BASE REGISTRO SEPTIEMBRE'!$A$1:$T$889,5,FALSE)</f>
        <v>Decreto Supremo Nº 2410, de 15 de mayo de 1953, del Ministerio de Justicia.</v>
      </c>
      <c r="F231" s="68" t="str">
        <f>VLOOKUP(A231,'BASE REGISTRO SEPTIEMBRE'!$A$1:$T$889,6,FALSE)</f>
        <v>Certificado de Vigencia de Persona Jurídica sin fines de lucro folio 500394944764, de fecha 22-06-2021, emitido por el Servicio de Registro Civil e Identificación</v>
      </c>
      <c r="G231" s="68" t="str">
        <f>VLOOKUP(A231,'BASE REGISTRO SEPTIEMBRE'!$A$1:$T$889,7,FALSE)</f>
        <v>La creación y mantenimiento de obras de beneficencia y educación gratuita por medio de asilos para dirigentes y de escuelas tanto diurnas como nocturnas.</v>
      </c>
      <c r="H231" s="68" t="str">
        <f>VLOOKUP(A231,'BASE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1" s="68" t="str">
        <f>VLOOKUP(A231,'BASE REGISTRO SEPTIEMBRE'!$A$1:$T$889,9,FALSE)</f>
        <v>Tres años. El Presidente, Vicepresidente, Tesorero y Secretario durarán en sus cargos un año, plazo que se entenderá prorrogado en un lapso igual hasta que se designen sus sucesores.</v>
      </c>
      <c r="J231" s="68" t="str">
        <f>VLOOKUP(A231,'BASE REGISTRO SEPTIEMBRE'!$A$1:$T$889,10,FALSE)</f>
        <v>08 de agosto de 2016, conforme al acta de fecha 08 de agosto de 2016, reducida a escritura pública con fecha 24 de noviembre de 2016, ante doña María Angelica Galan Bäurle, Notario Público de Valparaíso.</v>
      </c>
      <c r="K231" s="68" t="str">
        <f>VLOOKUP(A231,'BASE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1" s="68" t="str">
        <f>VLOOKUP(A231,'BASE REGISTRO SEPTIEMBRE'!$A$1:$T$889,12,FALSE)</f>
        <v xml:space="preserve">Victoria Nº 2370, Valparaíso.
Casilla 424, Valparaíso.
</v>
      </c>
      <c r="M231" s="68" t="str">
        <f>VLOOKUP(A231,'BASE REGISTRO SEPTIEMBRE'!$A$1:$T$889,13,FALSE)</f>
        <v>V</v>
      </c>
      <c r="N231" s="68" t="str">
        <f>VLOOKUP(A231,'BASE REGISTRO SEPTIEMBRE'!$A$1:$T$889,14,FALSE)</f>
        <v>Valparaíso</v>
      </c>
      <c r="O231" s="68" t="str">
        <f>VLOOKUP(A231,'BASE REGISTRO SEPTIEMBRE'!$A$1:$T$889,15,FALSE)</f>
        <v xml:space="preserve">(32) 2213431-2237148-2238963, </v>
      </c>
      <c r="P231" s="68" t="str">
        <f>VLOOKUP(A231,'BASE REGISTRO SEPTIEMBRE'!$A$1:$T$889,16,FALSE)</f>
        <v>info@refugiodecristo.cl</v>
      </c>
      <c r="Q231" s="68">
        <f>VLOOKUP(A231,'BASE REGISTRO SEPTIEMBRE'!$A$1:$T$889,17,FALSE)</f>
        <v>0</v>
      </c>
      <c r="R231" s="68">
        <f>VLOOKUP(A231,'BASE REGISTRO SEPTIEMBRE'!$A$1:$T$889,18,FALSE)</f>
        <v>93401</v>
      </c>
      <c r="S231" s="68" t="str">
        <f>VLOOKUP(A231,'BASE REGISTRO SEPTIEMBRE'!$A$1:$T$889,19,FALSE)</f>
        <v xml:space="preserve">Certificado financiero correspondiente al año 2020 APROBADOS POR EL  Subdepartamento de Supervisión Financiero. </v>
      </c>
      <c r="T231" s="188">
        <f>VLOOKUP(A231,'BASE REGISTRO SEPTIEMBRE'!$A$1:$T$889,20,FALSE)</f>
        <v>37970</v>
      </c>
      <c r="U231" s="175">
        <v>4550</v>
      </c>
      <c r="V231" s="186">
        <v>29899532</v>
      </c>
      <c r="W231" s="186">
        <v>217110584</v>
      </c>
      <c r="X231" s="187">
        <v>44469</v>
      </c>
      <c r="Y231" s="80" t="s">
        <v>6489</v>
      </c>
      <c r="Z231" s="80" t="s">
        <v>6490</v>
      </c>
      <c r="AA231" s="175" t="s">
        <v>6496</v>
      </c>
    </row>
    <row r="232" spans="1:27" ht="15.75" customHeight="1" x14ac:dyDescent="0.2">
      <c r="A232" s="185">
        <v>4550</v>
      </c>
      <c r="B232" s="68" t="str">
        <f>VLOOKUP(A232,'BASE REGISTRO SEPTIEMBRE'!$A$1:$T$889,2,FALSE)</f>
        <v>Fundación Refugio de Cristo</v>
      </c>
      <c r="C232" s="68">
        <f>VLOOKUP(A232,'BASE REGISTRO SEPTIEMBRE'!$A$1:$T$889,3,FALSE)</f>
        <v>700155609</v>
      </c>
      <c r="D232" s="68" t="str">
        <f>VLOOKUP(A232,'BASE REGISTRO SEPTIEMBRE'!$A$1:$T$889,4,FALSE)</f>
        <v>Fundación de Derecho Privado</v>
      </c>
      <c r="E232" s="68" t="str">
        <f>VLOOKUP(A232,'BASE REGISTRO SEPTIEMBRE'!$A$1:$T$889,5,FALSE)</f>
        <v>Decreto Supremo Nº 2410, de 15 de mayo de 1953, del Ministerio de Justicia.</v>
      </c>
      <c r="F232" s="68" t="str">
        <f>VLOOKUP(A232,'BASE REGISTRO SEPTIEMBRE'!$A$1:$T$889,6,FALSE)</f>
        <v>Certificado de Vigencia de Persona Jurídica sin fines de lucro folio 500394944764, de fecha 22-06-2021, emitido por el Servicio de Registro Civil e Identificación</v>
      </c>
      <c r="G232" s="68" t="str">
        <f>VLOOKUP(A232,'BASE REGISTRO SEPTIEMBRE'!$A$1:$T$889,7,FALSE)</f>
        <v>La creación y mantenimiento de obras de beneficencia y educación gratuita por medio de asilos para dirigentes y de escuelas tanto diurnas como nocturnas.</v>
      </c>
      <c r="H232" s="68" t="str">
        <f>VLOOKUP(A232,'BASE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2" s="68" t="str">
        <f>VLOOKUP(A232,'BASE REGISTRO SEPTIEMBRE'!$A$1:$T$889,9,FALSE)</f>
        <v>Tres años. El Presidente, Vicepresidente, Tesorero y Secretario durarán en sus cargos un año, plazo que se entenderá prorrogado en un lapso igual hasta que se designen sus sucesores.</v>
      </c>
      <c r="J232" s="68" t="str">
        <f>VLOOKUP(A232,'BASE REGISTRO SEPTIEMBRE'!$A$1:$T$889,10,FALSE)</f>
        <v>08 de agosto de 2016, conforme al acta de fecha 08 de agosto de 2016, reducida a escritura pública con fecha 24 de noviembre de 2016, ante doña María Angelica Galan Bäurle, Notario Público de Valparaíso.</v>
      </c>
      <c r="K232" s="68" t="str">
        <f>VLOOKUP(A232,'BASE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2" s="68" t="str">
        <f>VLOOKUP(A232,'BASE REGISTRO SEPTIEMBRE'!$A$1:$T$889,12,FALSE)</f>
        <v xml:space="preserve">Victoria Nº 2370, Valparaíso.
Casilla 424, Valparaíso.
</v>
      </c>
      <c r="M232" s="68" t="str">
        <f>VLOOKUP(A232,'BASE REGISTRO SEPTIEMBRE'!$A$1:$T$889,13,FALSE)</f>
        <v>V</v>
      </c>
      <c r="N232" s="68" t="str">
        <f>VLOOKUP(A232,'BASE REGISTRO SEPTIEMBRE'!$A$1:$T$889,14,FALSE)</f>
        <v>Valparaíso</v>
      </c>
      <c r="O232" s="68" t="str">
        <f>VLOOKUP(A232,'BASE REGISTRO SEPTIEMBRE'!$A$1:$T$889,15,FALSE)</f>
        <v xml:space="preserve">(32) 2213431-2237148-2238963, </v>
      </c>
      <c r="P232" s="68" t="str">
        <f>VLOOKUP(A232,'BASE REGISTRO SEPTIEMBRE'!$A$1:$T$889,16,FALSE)</f>
        <v>info@refugiodecristo.cl</v>
      </c>
      <c r="Q232" s="68">
        <f>VLOOKUP(A232,'BASE REGISTRO SEPTIEMBRE'!$A$1:$T$889,17,FALSE)</f>
        <v>0</v>
      </c>
      <c r="R232" s="68">
        <f>VLOOKUP(A232,'BASE REGISTRO SEPTIEMBRE'!$A$1:$T$889,18,FALSE)</f>
        <v>93401</v>
      </c>
      <c r="S232" s="68" t="str">
        <f>VLOOKUP(A232,'BASE REGISTRO SEPTIEMBRE'!$A$1:$T$889,19,FALSE)</f>
        <v xml:space="preserve">Certificado financiero correspondiente al año 2020 APROBADOS POR EL  Subdepartamento de Supervisión Financiero. </v>
      </c>
      <c r="T232" s="188">
        <f>VLOOKUP(A232,'BASE REGISTRO SEPTIEMBRE'!$A$1:$T$889,20,FALSE)</f>
        <v>37970</v>
      </c>
      <c r="U232" s="175">
        <v>4550</v>
      </c>
      <c r="V232" s="186">
        <v>4168632</v>
      </c>
      <c r="W232" s="186">
        <v>38319348</v>
      </c>
      <c r="X232" s="187">
        <v>44469</v>
      </c>
      <c r="Y232" s="80" t="s">
        <v>6489</v>
      </c>
      <c r="Z232" s="80" t="s">
        <v>6490</v>
      </c>
      <c r="AA232" s="175" t="s">
        <v>6498</v>
      </c>
    </row>
    <row r="233" spans="1:27" ht="15.75" customHeight="1" x14ac:dyDescent="0.2">
      <c r="A233" s="185">
        <v>4550</v>
      </c>
      <c r="B233" s="68" t="str">
        <f>VLOOKUP(A233,'BASE REGISTRO SEPTIEMBRE'!$A$1:$T$889,2,FALSE)</f>
        <v>Fundación Refugio de Cristo</v>
      </c>
      <c r="C233" s="68">
        <f>VLOOKUP(A233,'BASE REGISTRO SEPTIEMBRE'!$A$1:$T$889,3,FALSE)</f>
        <v>700155609</v>
      </c>
      <c r="D233" s="68" t="str">
        <f>VLOOKUP(A233,'BASE REGISTRO SEPTIEMBRE'!$A$1:$T$889,4,FALSE)</f>
        <v>Fundación de Derecho Privado</v>
      </c>
      <c r="E233" s="68" t="str">
        <f>VLOOKUP(A233,'BASE REGISTRO SEPTIEMBRE'!$A$1:$T$889,5,FALSE)</f>
        <v>Decreto Supremo Nº 2410, de 15 de mayo de 1953, del Ministerio de Justicia.</v>
      </c>
      <c r="F233" s="68" t="str">
        <f>VLOOKUP(A233,'BASE REGISTRO SEPTIEMBRE'!$A$1:$T$889,6,FALSE)</f>
        <v>Certificado de Vigencia de Persona Jurídica sin fines de lucro folio 500394944764, de fecha 22-06-2021, emitido por el Servicio de Registro Civil e Identificación</v>
      </c>
      <c r="G233" s="68" t="str">
        <f>VLOOKUP(A233,'BASE REGISTRO SEPTIEMBRE'!$A$1:$T$889,7,FALSE)</f>
        <v>La creación y mantenimiento de obras de beneficencia y educación gratuita por medio de asilos para dirigentes y de escuelas tanto diurnas como nocturnas.</v>
      </c>
      <c r="H233" s="68" t="str">
        <f>VLOOKUP(A233,'BASE REGISTRO SEPTIEMBRE'!$A$1:$T$889,8,FALSE)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3" s="68" t="str">
        <f>VLOOKUP(A233,'BASE REGISTRO SEPTIEMBRE'!$A$1:$T$889,9,FALSE)</f>
        <v>Tres años. El Presidente, Vicepresidente, Tesorero y Secretario durarán en sus cargos un año, plazo que se entenderá prorrogado en un lapso igual hasta que se designen sus sucesores.</v>
      </c>
      <c r="J233" s="68" t="str">
        <f>VLOOKUP(A233,'BASE REGISTRO SEPTIEMBRE'!$A$1:$T$889,10,FALSE)</f>
        <v>08 de agosto de 2016, conforme al acta de fecha 08 de agosto de 2016, reducida a escritura pública con fecha 24 de noviembre de 2016, ante doña María Angelica Galan Bäurle, Notario Público de Valparaíso.</v>
      </c>
      <c r="K233" s="68" t="str">
        <f>VLOOKUP(A233,'BASE REGISTRO SEPTIEMBRE'!$A$1:$T$889,11,FALSE)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3" s="68" t="str">
        <f>VLOOKUP(A233,'BASE REGISTRO SEPTIEMBRE'!$A$1:$T$889,12,FALSE)</f>
        <v xml:space="preserve">Victoria Nº 2370, Valparaíso.
Casilla 424, Valparaíso.
</v>
      </c>
      <c r="M233" s="68" t="str">
        <f>VLOOKUP(A233,'BASE REGISTRO SEPTIEMBRE'!$A$1:$T$889,13,FALSE)</f>
        <v>V</v>
      </c>
      <c r="N233" s="68" t="str">
        <f>VLOOKUP(A233,'BASE REGISTRO SEPTIEMBRE'!$A$1:$T$889,14,FALSE)</f>
        <v>Valparaíso</v>
      </c>
      <c r="O233" s="68" t="str">
        <f>VLOOKUP(A233,'BASE REGISTRO SEPTIEMBRE'!$A$1:$T$889,15,FALSE)</f>
        <v xml:space="preserve">(32) 2213431-2237148-2238963, </v>
      </c>
      <c r="P233" s="68" t="str">
        <f>VLOOKUP(A233,'BASE REGISTRO SEPTIEMBRE'!$A$1:$T$889,16,FALSE)</f>
        <v>info@refugiodecristo.cl</v>
      </c>
      <c r="Q233" s="68">
        <f>VLOOKUP(A233,'BASE REGISTRO SEPTIEMBRE'!$A$1:$T$889,17,FALSE)</f>
        <v>0</v>
      </c>
      <c r="R233" s="68">
        <f>VLOOKUP(A233,'BASE REGISTRO SEPTIEMBRE'!$A$1:$T$889,18,FALSE)</f>
        <v>93401</v>
      </c>
      <c r="S233" s="68" t="str">
        <f>VLOOKUP(A233,'BASE REGISTRO SEPTIEMBRE'!$A$1:$T$889,19,FALSE)</f>
        <v xml:space="preserve">Certificado financiero correspondiente al año 2020 APROBADOS POR EL  Subdepartamento de Supervisión Financiero. </v>
      </c>
      <c r="T233" s="188">
        <f>VLOOKUP(A233,'BASE REGISTRO SEPTIEMBRE'!$A$1:$T$889,20,FALSE)</f>
        <v>37970</v>
      </c>
      <c r="U233" s="175">
        <v>4550</v>
      </c>
      <c r="V233" s="186">
        <v>31455153</v>
      </c>
      <c r="W233" s="186">
        <v>227112368</v>
      </c>
      <c r="X233" s="187">
        <v>44469</v>
      </c>
      <c r="Y233" s="80" t="s">
        <v>6489</v>
      </c>
      <c r="Z233" s="80" t="s">
        <v>6490</v>
      </c>
      <c r="AA233" s="175" t="s">
        <v>6546</v>
      </c>
    </row>
    <row r="234" spans="1:27" ht="15.75" customHeight="1" x14ac:dyDescent="0.2">
      <c r="A234" s="185">
        <v>5150</v>
      </c>
      <c r="B234" s="68" t="str">
        <f>VLOOKUP(A234,'BASE REGISTRO SEPTIEMBRE'!$A$1:$T$889,2,FALSE)</f>
        <v xml:space="preserve">
I. Municipalidad de Coyhaique
</v>
      </c>
      <c r="C234" s="68">
        <f>VLOOKUP(A234,'BASE REGISTRO SEPTIEMBRE'!$A$1:$T$889,3,FALSE)</f>
        <v>692403002</v>
      </c>
      <c r="D234" s="68" t="str">
        <f>VLOOKUP(A234,'BASE REGISTRO SEPTIEMBRE'!$A$1:$T$889,4,FALSE)</f>
        <v>Municipalidad</v>
      </c>
      <c r="E234" s="68" t="str">
        <f>VLOOKUP(A234,'BASE REGISTRO SEPTIEMBRE'!$A$1:$T$889,5,FALSE)</f>
        <v>Constitución Política de la República, art. 107.</v>
      </c>
      <c r="F234" s="68" t="str">
        <f>VLOOKUP(A234,'BASE REGISTRO SEPTIEMBRE'!$A$1:$T$889,6,FALSE)</f>
        <v>Indefinida.</v>
      </c>
      <c r="G234" s="68" t="str">
        <f>VLOOKUP(A234,'BASE REGISTRO SEPTIEMBRE'!$A$1:$T$889,7,FALSE)</f>
        <v>Según Ley Orgánica Nº 18.695, arts. 1º al 4º.</v>
      </c>
      <c r="H234" s="68" t="str">
        <f>VLOOKUP(A234,'BASE REGISTRO SEPTIEMBRE'!$A$1:$T$889,8,FALSE)</f>
        <v>no tiene</v>
      </c>
      <c r="I234" s="68">
        <f>VLOOKUP(A234,'BASE REGISTRO SEPTIEMBRE'!$A$1:$T$889,9,FALSE)</f>
        <v>0</v>
      </c>
      <c r="J234" s="68">
        <f>VLOOKUP(A234,'BASE REGISTRO SEPTIEMBRE'!$A$1:$T$889,10,FALSE)</f>
        <v>0</v>
      </c>
      <c r="K234" s="68" t="str">
        <f>VLOOKUP(A234,'BASE REGISTRO SEPTIEMBRE'!$A$1:$T$889,11,FALSE)</f>
        <v>Carlos Patricio Gatica Villegas</v>
      </c>
      <c r="L234" s="68" t="str">
        <f>VLOOKUP(A234,'BASE REGISTRO SEPTIEMBRE'!$A$1:$T$889,12,FALSE)</f>
        <v>Francisco Bilbao Nº357, Coyhaique, Undécima Región.</v>
      </c>
      <c r="M234" s="68" t="str">
        <f>VLOOKUP(A234,'BASE REGISTRO SEPTIEMBRE'!$A$1:$T$889,13,FALSE)</f>
        <v>XI</v>
      </c>
      <c r="N234" s="68" t="str">
        <f>VLOOKUP(A234,'BASE REGISTRO SEPTIEMBRE'!$A$1:$T$889,14,FALSE)</f>
        <v>Coyhaique</v>
      </c>
      <c r="O234" s="68" t="str">
        <f>VLOOKUP(A234,'BASE REGISTRO SEPTIEMBRE'!$A$1:$T$889,15,FALSE)</f>
        <v xml:space="preserve">67-2675100 (Oficina de Partes)
67-2675103 (Secretaría Administración Municipal)
67-2675104 (Secretaría Alcaldía)
</v>
      </c>
      <c r="P234" s="68" t="str">
        <f>VLOOKUP(A234,'BASE REGISTRO SEPTIEMBRE'!$A$1:$T$889,16,FALSE)</f>
        <v xml:space="preserve">Correo electrónico: carlosgatica@coyhaique.cl
anasandoval@coyhaique.cl (Secretaria de Alcaldía)
partes@coyhaique.cl (Oficina de partes)
</v>
      </c>
      <c r="Q234" s="68">
        <f>VLOOKUP(A234,'BASE REGISTRO SEPTIEMBRE'!$A$1:$T$889,17,FALSE)</f>
        <v>0</v>
      </c>
      <c r="R234" s="68">
        <f>VLOOKUP(A234,'BASE REGISTRO SEPTIEMBRE'!$A$1:$T$889,18,FALSE)</f>
        <v>91001</v>
      </c>
      <c r="S234" s="68" t="str">
        <f>VLOOKUP(A234,'BASE REGISTRO SEPTIEMBRE'!$A$1:$T$889,19,FALSE)</f>
        <v xml:space="preserve">No se acompañan. Aplica Informe Jurídico Nº 09, de  fecha 14 de marzo de 2011 del Departamento Jurídico y Dictamen Nº 070791, de 2009, de la Contraloría General de la República.  
</v>
      </c>
      <c r="T234" s="188">
        <f>VLOOKUP(A234,'BASE REGISTRO SEPTIEMBRE'!$A$1:$T$889,20,FALSE)</f>
        <v>37970</v>
      </c>
      <c r="U234" s="175">
        <v>5150</v>
      </c>
      <c r="V234" s="186">
        <v>6582232</v>
      </c>
      <c r="W234" s="186">
        <v>52848756</v>
      </c>
      <c r="X234" s="187">
        <v>44469</v>
      </c>
      <c r="Y234" s="80" t="s">
        <v>6489</v>
      </c>
      <c r="Z234" s="80" t="s">
        <v>6490</v>
      </c>
      <c r="AA234" s="175" t="s">
        <v>7199</v>
      </c>
    </row>
    <row r="235" spans="1:27" ht="15.75" customHeight="1" x14ac:dyDescent="0.2">
      <c r="A235" s="185">
        <v>5200</v>
      </c>
      <c r="B235" s="68" t="str">
        <f>VLOOKUP(A235,'BASE REGISTRO SEPTIEMBRE'!$A$1:$T$889,2,FALSE)</f>
        <v xml:space="preserve">
I. Municipalidad de La Florida
</v>
      </c>
      <c r="C235" s="68">
        <f>VLOOKUP(A235,'BASE REGISTRO SEPTIEMBRE'!$A$1:$T$889,3,FALSE)</f>
        <v>690707004</v>
      </c>
      <c r="D235" s="68" t="str">
        <f>VLOOKUP(A235,'BASE REGISTRO SEPTIEMBRE'!$A$1:$T$889,4,FALSE)</f>
        <v xml:space="preserve">
I. Municipalidad de La Florida
</v>
      </c>
      <c r="E235" s="68" t="str">
        <f>VLOOKUP(A235,'BASE REGISTRO SEPTIEMBRE'!$A$1:$T$889,5,FALSE)</f>
        <v>Constitución Política de la República, art. 107.</v>
      </c>
      <c r="F235" s="68" t="str">
        <f>VLOOKUP(A235,'BASE REGISTRO SEPTIEMBRE'!$A$1:$T$889,6,FALSE)</f>
        <v>Indefinida.</v>
      </c>
      <c r="G235" s="68" t="str">
        <f>VLOOKUP(A235,'BASE REGISTRO SEPTIEMBRE'!$A$1:$T$889,7,FALSE)</f>
        <v>Según Ley Orgánica Nº 18.695, arts. 1º al 4º.</v>
      </c>
      <c r="H235" s="68" t="str">
        <f>VLOOKUP(A235,'BASE REGISTRO SEPTIEMBRE'!$A$1:$T$889,8,FALSE)</f>
        <v>no tiene</v>
      </c>
      <c r="I235" s="68">
        <f>VLOOKUP(A235,'BASE REGISTRO SEPTIEMBRE'!$A$1:$T$889,9,FALSE)</f>
        <v>0</v>
      </c>
      <c r="J235" s="68">
        <f>VLOOKUP(A235,'BASE REGISTRO SEPTIEMBRE'!$A$1:$T$889,10,FALSE)</f>
        <v>0</v>
      </c>
      <c r="K235" s="68" t="str">
        <f>VLOOKUP(A235,'BASE REGISTRO SEPTIEMBRE'!$A$1:$T$889,11,FALSE)</f>
        <v xml:space="preserve">Rodolfo Carter Fernández, </v>
      </c>
      <c r="L235" s="68" t="str">
        <f>VLOOKUP(A235,'BASE REGISTRO SEPTIEMBRE'!$A$1:$T$889,12,FALSE)</f>
        <v xml:space="preserve">Serafín Zamora Nº 6600, La Florida, Región Metropolitana. </v>
      </c>
      <c r="M235" s="68" t="str">
        <f>VLOOKUP(A235,'BASE REGISTRO SEPTIEMBRE'!$A$1:$T$889,13,FALSE)</f>
        <v>XIII</v>
      </c>
      <c r="N235" s="68" t="str">
        <f>VLOOKUP(A235,'BASE REGISTRO SEPTIEMBRE'!$A$1:$T$889,14,FALSE)</f>
        <v>La Florida</v>
      </c>
      <c r="O235" s="68" t="str">
        <f>VLOOKUP(A235,'BASE REGISTRO SEPTIEMBRE'!$A$1:$T$889,15,FALSE)</f>
        <v>Teléfono: 6365000;</v>
      </c>
      <c r="P235" s="68">
        <f>VLOOKUP(A235,'BASE REGISTRO SEPTIEMBRE'!$A$1:$T$889,16,FALSE)</f>
        <v>0</v>
      </c>
      <c r="Q235" s="68">
        <f>VLOOKUP(A235,'BASE REGISTRO SEPTIEMBRE'!$A$1:$T$889,17,FALSE)</f>
        <v>0</v>
      </c>
      <c r="R235" s="68">
        <f>VLOOKUP(A235,'BASE REGISTRO SEPTIEMBRE'!$A$1:$T$889,18,FALSE)</f>
        <v>91001</v>
      </c>
      <c r="S235" s="68" t="str">
        <f>VLOOKUP(A235,'BASE REGISTRO SEPTIEMBRE'!$A$1:$T$889,19,FALSE)</f>
        <v xml:space="preserve">No se acompañan. Aplica Informe Jurídico Nº 09, de  fecha 14 de marzo de 2011 del Departamento Jurídico y Dictamen Nº 070791, de 2009, de la Contraloría General de la República.  
</v>
      </c>
      <c r="T235" s="188">
        <f>VLOOKUP(A235,'BASE REGISTRO SEPTIEMBRE'!$A$1:$T$889,20,FALSE)</f>
        <v>37970</v>
      </c>
      <c r="U235" s="175">
        <v>5200</v>
      </c>
      <c r="V235" s="186">
        <v>10468611</v>
      </c>
      <c r="W235" s="186">
        <v>104686110</v>
      </c>
      <c r="X235" s="187">
        <v>44469</v>
      </c>
      <c r="Y235" s="80" t="s">
        <v>6489</v>
      </c>
      <c r="Z235" s="80" t="s">
        <v>6490</v>
      </c>
      <c r="AA235" s="175" t="s">
        <v>6566</v>
      </c>
    </row>
    <row r="236" spans="1:27" ht="15.75" customHeight="1" x14ac:dyDescent="0.2">
      <c r="A236" s="185">
        <v>5650</v>
      </c>
      <c r="B236" s="68" t="str">
        <f>VLOOKUP(A236,'BASE REGISTRO SEPTIEMBRE'!$A$1:$T$889,2,FALSE)</f>
        <v xml:space="preserve">Prelatura de Illapel (Obispado de Illapel)  </v>
      </c>
      <c r="C236" s="68">
        <f>VLOOKUP(A236,'BASE REGISTRO SEPTIEMBRE'!$A$1:$T$889,3,FALSE)</f>
        <v>708967009</v>
      </c>
      <c r="D236" s="68" t="str">
        <f>VLOOKUP(A236,'BASE REGISTRO SEPTIEMBRE'!$A$1:$T$889,4,FALSE)</f>
        <v xml:space="preserve">Institución eclesiástica.
</v>
      </c>
      <c r="E236" s="68" t="str">
        <f>VLOOKUP(A236,'BASE REGISTRO SEPTIEMBRE'!$A$1:$T$889,5,FALSE)</f>
        <v xml:space="preserve">Institución eclesiastica. Erigida conforme al derecho canónico Bula “Ad Similitudem Hominis”
</v>
      </c>
      <c r="F236" s="68" t="str">
        <f>VLOOKUP(A236,'BASE REGISTRO SEPTIEMBRE'!$A$1:$T$889,6,FALSE)</f>
        <v xml:space="preserve">Indefinida
</v>
      </c>
      <c r="G236" s="68" t="str">
        <f>VLOOKUP(A236,'BASE REGISTRO SEPTIEMBRE'!$A$1:$T$889,7,FALSE)</f>
        <v xml:space="preserve">Organización religiosa.
</v>
      </c>
      <c r="H236" s="68" t="str">
        <f>VLOOKUP(A236,'BASE REGISTRO SEPTIEMBRE'!$A$1:$T$889,8,FALSE)</f>
        <v>no tiene</v>
      </c>
      <c r="I236" s="68">
        <f>VLOOKUP(A236,'BASE REGISTRO SEPTIEMBRE'!$A$1:$T$889,9,FALSE)</f>
        <v>0</v>
      </c>
      <c r="J236" s="68">
        <f>VLOOKUP(A236,'BASE REGISTRO SEPTIEMBRE'!$A$1:$T$889,10,FALSE)</f>
        <v>0</v>
      </c>
      <c r="K236" s="68" t="str">
        <f>VLOOKUP(A236,'BASE REGISTRO SEPTIEMBRE'!$A$1:$T$889,11,FALSE)</f>
        <v xml:space="preserve">Luis Sigfredo Lazo Díaz </v>
      </c>
      <c r="L236" s="68" t="str">
        <f>VLOOKUP(A236,'BASE REGISTRO SEPTIEMBRE'!$A$1:$T$889,12,FALSE)</f>
        <v xml:space="preserve">Constitución N°0 020, comuna Illapel, Región de Coquimbo. 
</v>
      </c>
      <c r="M236" s="68" t="str">
        <f>VLOOKUP(A236,'BASE REGISTRO SEPTIEMBRE'!$A$1:$T$889,13,FALSE)</f>
        <v>IV</v>
      </c>
      <c r="N236" s="68" t="str">
        <f>VLOOKUP(A236,'BASE REGISTRO SEPTIEMBRE'!$A$1:$T$889,14,FALSE)</f>
        <v xml:space="preserve"> Illapel</v>
      </c>
      <c r="O236" s="68" t="str">
        <f>VLOOKUP(A236,'BASE REGISTRO SEPTIEMBRE'!$A$1:$T$889,15,FALSE)</f>
        <v>Fono 53 521143</v>
      </c>
      <c r="P236" s="68" t="str">
        <f>VLOOKUP(A236,'BASE REGISTRO SEPTIEMBRE'!$A$1:$T$889,16,FALSE)</f>
        <v>illapel@episcopado.cl</v>
      </c>
      <c r="Q236" s="68">
        <f>VLOOKUP(A236,'BASE REGISTRO SEPTIEMBRE'!$A$1:$T$889,17,FALSE)</f>
        <v>0</v>
      </c>
      <c r="R236" s="68" t="str">
        <f>VLOOKUP(A236,'BASE REGISTRO SEPTIEMBRE'!$A$1:$T$889,18,FALSE)</f>
        <v xml:space="preserve">93910 Organizaciones religiosas </v>
      </c>
      <c r="S236" s="68" t="str">
        <f>VLOOKUP(A236,'BASE REGISTRO SEPTIEMBRE'!$A$1:$T$889,19,FALSE)</f>
        <v>Certificado financiero correspondiente al año 2020, aprobado por el Sub Departamento de Supervisión Financiera.</v>
      </c>
      <c r="T236" s="188">
        <f>VLOOKUP(A236,'BASE REGISTRO SEPTIEMBRE'!$A$1:$T$889,20,FALSE)</f>
        <v>37970</v>
      </c>
      <c r="U236" s="175">
        <v>5650</v>
      </c>
      <c r="V236" s="186">
        <v>6190882</v>
      </c>
      <c r="W236" s="186">
        <v>71768560</v>
      </c>
      <c r="X236" s="187">
        <v>44469</v>
      </c>
      <c r="Y236" s="80" t="s">
        <v>6489</v>
      </c>
      <c r="Z236" s="80" t="s">
        <v>6490</v>
      </c>
      <c r="AA236" s="175" t="s">
        <v>6611</v>
      </c>
    </row>
    <row r="237" spans="1:27" ht="15.75" customHeight="1" x14ac:dyDescent="0.2">
      <c r="A237" s="185">
        <v>5800</v>
      </c>
      <c r="B237" s="68" t="str">
        <f>VLOOKUP(A237,'BASE REGISTRO SEPTIEMBRE'!$A$1:$T$889,2,FALSE)</f>
        <v>Corporación Obra Don Guanella</v>
      </c>
      <c r="C237" s="68">
        <f>VLOOKUP(A237,'BASE REGISTRO SEPTIEMBRE'!$A$1:$T$889,3,FALSE)</f>
        <v>700159108</v>
      </c>
      <c r="D237" s="68" t="str">
        <f>VLOOKUP(A237,'BASE REGISTRO SEPTIEMBRE'!$A$1:$T$889,4,FALSE)</f>
        <v>Corporación de Derecho Privado.</v>
      </c>
      <c r="E237" s="68" t="str">
        <f>VLOOKUP(A237,'BASE REGISTRO SEPTIEMBRE'!$A$1:$T$889,5,FALSE)</f>
        <v xml:space="preserve">Decreto Supremo Nº2440, de 23 de abril de 1951, del Ministerio de Justicia. </v>
      </c>
      <c r="F237" s="68" t="str">
        <f>VLOOKUP(A237,'BASE REGISTRO SEPTIEMBRE'!$A$1:$T$889,6,FALSE)</f>
        <v>Certificado de Vigencia Folio Nº 500355737092, de fecha 12 de noviembre de 2020, del Servicio de Registro Civil e Identificación.</v>
      </c>
      <c r="G237" s="68" t="str">
        <f>VLOOKUP(A237,'BASE REGISTRO SEPTIEMBRE'!$A$1:$T$889,7,FALSE)</f>
        <v>Organizar un establecimiento que permita recoger a los niños huérfanos y desamparados, educándoles y en lo posible, procurándoles una profesión; recoger a los ancianos e inválidos, a fin de proporcionarles habitación y sustento.</v>
      </c>
      <c r="H237" s="68" t="str">
        <f>VLOOKUP(A237,'BASE REGISTRO SEPTIEMBRE'!$A$1:$T$889,8,FALSE)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I237" s="68" t="str">
        <f>VLOOKUP(A237,'BASE REGISTRO SEPTIEMBRE'!$A$1:$T$889,9,FALSE)</f>
        <v xml:space="preserve">5 años, pudiendo ser reelegidos indefinidamente.
</v>
      </c>
      <c r="J237" s="68" t="str">
        <f>VLOOKUP(A237,'BASE REGISTRO SEPTIEMBRE'!$A$1:$T$889,10,FALSE)</f>
        <v xml:space="preserve">23 de abril de 2018, según acta de asamblea de socios reducida a escritura pública con fecha 16 de mayo de 2018, ante don Humberto Quezada Moreno, Notario Público Titular de la Vigésimo Sexta Notaría de Santiago.
</v>
      </c>
      <c r="K237" s="68" t="str">
        <f>VLOOKUP(A237,'BASE REGISTRO SEPTIEMBRE'!$A$1:$T$889,11,FALSE)</f>
        <v xml:space="preserve">R.P. Silvano Poletto Goldin, , y a R.P. Jorge Álvaro Poblete Escobedo, para que, cada uno singularmente o en conjunto, anteponiendo su firma el nombre de la corporación, la obligue y represente. 
</v>
      </c>
      <c r="L237" s="68" t="str">
        <f>VLOOKUP(A237,'BASE REGISTRO SEPTIEMBRE'!$A$1:$T$889,12,FALSE)</f>
        <v xml:space="preserve">Panamericana Norte Km. 25, Batuco, Lampa, Región Metropolitana
</v>
      </c>
      <c r="M237" s="68" t="str">
        <f>VLOOKUP(A237,'BASE REGISTRO SEPTIEMBRE'!$A$1:$T$889,13,FALSE)</f>
        <v>XIII</v>
      </c>
      <c r="N237" s="68" t="str">
        <f>VLOOKUP(A237,'BASE REGISTRO SEPTIEMBRE'!$A$1:$T$889,14,FALSE)</f>
        <v>Lampa</v>
      </c>
      <c r="O237" s="68" t="str">
        <f>VLOOKUP(A237,'BASE REGISTRO SEPTIEMBRE'!$A$1:$T$889,15,FALSE)</f>
        <v>F. 7331581</v>
      </c>
      <c r="P237" s="68" t="str">
        <f>VLOOKUP(A237,'BASE REGISTRO SEPTIEMBRE'!$A$1:$T$889,16,FALSE)</f>
        <v>: hogarsanricardo@gmail.com</v>
      </c>
      <c r="Q237" s="68">
        <f>VLOOKUP(A237,'BASE REGISTRO SEPTIEMBRE'!$A$1:$T$889,17,FALSE)</f>
        <v>0</v>
      </c>
      <c r="R237" s="68">
        <f>VLOOKUP(A237,'BASE REGISTRO SEPTIEMBRE'!$A$1:$T$889,18,FALSE)</f>
        <v>93401</v>
      </c>
      <c r="S237" s="68" t="str">
        <f>VLOOKUP(A237,'BASE REGISTRO SEPTIEMBRE'!$A$1:$T$889,19,FALSE)</f>
        <v>Se acompañan antecedentes financieros correspondientes al año 2019 aprobados por el Subdepartamento de Supervisión Financiera.</v>
      </c>
      <c r="T237" s="188">
        <f>VLOOKUP(A237,'BASE REGISTRO SEPTIEMBRE'!$A$1:$T$889,20,FALSE)</f>
        <v>37970</v>
      </c>
      <c r="U237" s="175">
        <v>5800</v>
      </c>
      <c r="V237" s="186">
        <v>10902576</v>
      </c>
      <c r="W237" s="186">
        <v>189797575</v>
      </c>
      <c r="X237" s="187">
        <v>44469</v>
      </c>
      <c r="Y237" s="80" t="s">
        <v>6489</v>
      </c>
      <c r="Z237" s="80" t="s">
        <v>6490</v>
      </c>
      <c r="AA237" s="175" t="s">
        <v>6584</v>
      </c>
    </row>
    <row r="238" spans="1:27" ht="15.75" customHeight="1" x14ac:dyDescent="0.2">
      <c r="A238" s="185">
        <v>5850</v>
      </c>
      <c r="B238" s="68" t="str">
        <f>VLOOKUP(A238,'BASE REGISTRO SEPTIEMBRE'!$A$1:$T$889,2,FALSE)</f>
        <v xml:space="preserve">
Orden de la Bienaventurada Virgen María de la Merced o Congregación Provincia Mercedaria de Chile.
</v>
      </c>
      <c r="C238" s="68">
        <f>VLOOKUP(A238,'BASE REGISTRO SEPTIEMBRE'!$A$1:$T$889,3,FALSE)</f>
        <v>700270009</v>
      </c>
      <c r="D238" s="68" t="str">
        <f>VLOOKUP(A238,'BASE REGISTRO SEPTIEMBRE'!$A$1:$T$889,4,FALSE)</f>
        <v xml:space="preserve">Organización religiosa.
</v>
      </c>
      <c r="E238" s="68" t="str">
        <f>VLOOKUP(A238,'BASE REGISTRO SEPTIEMBRE'!$A$1:$T$889,5,FALSE)</f>
        <v xml:space="preserve">Institución eclesiastica. Erigida de acuerdo al Derecho Canónico, en la Arquidiócesis de Santiago.
</v>
      </c>
      <c r="F238" s="68" t="str">
        <f>VLOOKUP(A238,'BASE REGISTRO SEPTIEMBRE'!$A$1:$T$889,6,FALSE)</f>
        <v xml:space="preserve">Indefinida.Consta en el Certificado C/14143/2019 y 1302/2020, de fecha 17 de octubre de 2019, autorizado por doña Marcela Arriaza Morales, Notaria del Arzobispado de Santiago.
</v>
      </c>
      <c r="G238" s="68" t="str">
        <f>VLOOKUP(A238,'BASE REGISTRO SEPTIEMBRE'!$A$1:$T$889,7,FALSE)</f>
        <v>Actividad religiosa.</v>
      </c>
      <c r="H238" s="68" t="str">
        <f>VLOOKUP(A238,'BASE REGISTRO SEPTIEMBRE'!$A$1:$T$889,8,FALSE)</f>
        <v>no tiene</v>
      </c>
      <c r="I238" s="68">
        <f>VLOOKUP(A238,'BASE REGISTRO SEPTIEMBRE'!$A$1:$T$889,9,FALSE)</f>
        <v>0</v>
      </c>
      <c r="J238" s="68">
        <f>VLOOKUP(A238,'BASE REGISTRO SEPTIEMBRE'!$A$1:$T$889,10,FALSE)</f>
        <v>0</v>
      </c>
      <c r="K238" s="68" t="str">
        <f>VLOOKUP(A238,'BASE REGISTRO SEPTIEMBRE'!$A$1:$T$889,11,FALSE)</f>
        <v>Mario Andres Salas Becerra      Viviana Contreras Menodoza (representante legal del Hogar San Pedro Armengol y Residencia San pedro Armengol El Salto en lo relativo a contratos con SENAME en la Región Metropolitana)</v>
      </c>
      <c r="L238" s="68" t="str">
        <f>VLOOKUP(A238,'BASE REGISTRO SEPTIEMBRE'!$A$1:$T$889,12,FALSE)</f>
        <v xml:space="preserve">Huérfanos Nº 669, of 614, Casilla 525, 
</v>
      </c>
      <c r="M238" s="68" t="str">
        <f>VLOOKUP(A238,'BASE REGISTRO SEPTIEMBRE'!$A$1:$T$889,13,FALSE)</f>
        <v>XIII</v>
      </c>
      <c r="N238" s="68" t="str">
        <f>VLOOKUP(A238,'BASE REGISTRO SEPTIEMBRE'!$A$1:$T$889,14,FALSE)</f>
        <v xml:space="preserve">Santiago </v>
      </c>
      <c r="O238" s="68" t="str">
        <f>VLOOKUP(A238,'BASE REGISTRO SEPTIEMBRE'!$A$1:$T$889,15,FALSE)</f>
        <v>Teléfono 02-6395684</v>
      </c>
      <c r="P238" s="68">
        <f>VLOOKUP(A238,'BASE REGISTRO SEPTIEMBRE'!$A$1:$T$889,16,FALSE)</f>
        <v>0</v>
      </c>
      <c r="Q238" s="68">
        <f>VLOOKUP(A238,'BASE REGISTRO SEPTIEMBRE'!$A$1:$T$889,17,FALSE)</f>
        <v>0</v>
      </c>
      <c r="R238" s="68" t="str">
        <f>VLOOKUP(A238,'BASE REGISTRO SEPTIEMBRE'!$A$1:$T$889,18,FALSE)</f>
        <v>93910 Organizaciones religiosas.</v>
      </c>
      <c r="S238" s="68" t="str">
        <f>VLOOKUP(A238,'BASE REGISTRO SEPTIEMBRE'!$A$1:$T$889,19,FALSE)</f>
        <v xml:space="preserve">Se acompaña Certificado de Antecedentes Financieros, correspondiente al año 2020, aprobado por el Subdepartamento de Supervisión Financiera.
</v>
      </c>
      <c r="T238" s="188">
        <f>VLOOKUP(A238,'BASE REGISTRO SEPTIEMBRE'!$A$1:$T$889,20,FALSE)</f>
        <v>37970</v>
      </c>
      <c r="U238" s="175">
        <v>5850</v>
      </c>
      <c r="V238" s="186">
        <v>19562572</v>
      </c>
      <c r="W238" s="186">
        <v>168040819</v>
      </c>
      <c r="X238" s="187">
        <v>44469</v>
      </c>
      <c r="Y238" s="80" t="s">
        <v>6489</v>
      </c>
      <c r="Z238" s="80" t="s">
        <v>6490</v>
      </c>
      <c r="AA238" s="175" t="s">
        <v>6573</v>
      </c>
    </row>
    <row r="239" spans="1:27" ht="15.75" customHeight="1" x14ac:dyDescent="0.2">
      <c r="A239" s="185">
        <v>5850</v>
      </c>
      <c r="B239" s="68" t="str">
        <f>VLOOKUP(A239,'BASE REGISTRO SEPTIEMBRE'!$A$1:$T$889,2,FALSE)</f>
        <v xml:space="preserve">
Orden de la Bienaventurada Virgen María de la Merced o Congregación Provincia Mercedaria de Chile.
</v>
      </c>
      <c r="C239" s="68">
        <f>VLOOKUP(A239,'BASE REGISTRO SEPTIEMBRE'!$A$1:$T$889,3,FALSE)</f>
        <v>700270009</v>
      </c>
      <c r="D239" s="68" t="str">
        <f>VLOOKUP(A239,'BASE REGISTRO SEPTIEMBRE'!$A$1:$T$889,4,FALSE)</f>
        <v xml:space="preserve">Organización religiosa.
</v>
      </c>
      <c r="E239" s="68" t="str">
        <f>VLOOKUP(A239,'BASE REGISTRO SEPTIEMBRE'!$A$1:$T$889,5,FALSE)</f>
        <v xml:space="preserve">Institución eclesiastica. Erigida de acuerdo al Derecho Canónico, en la Arquidiócesis de Santiago.
</v>
      </c>
      <c r="F239" s="68" t="str">
        <f>VLOOKUP(A239,'BASE REGISTRO SEPTIEMBRE'!$A$1:$T$889,6,FALSE)</f>
        <v xml:space="preserve">Indefinida.Consta en el Certificado C/14143/2019 y 1302/2020, de fecha 17 de octubre de 2019, autorizado por doña Marcela Arriaza Morales, Notaria del Arzobispado de Santiago.
</v>
      </c>
      <c r="G239" s="68" t="str">
        <f>VLOOKUP(A239,'BASE REGISTRO SEPTIEMBRE'!$A$1:$T$889,7,FALSE)</f>
        <v>Actividad religiosa.</v>
      </c>
      <c r="H239" s="68" t="str">
        <f>VLOOKUP(A239,'BASE REGISTRO SEPTIEMBRE'!$A$1:$T$889,8,FALSE)</f>
        <v>no tiene</v>
      </c>
      <c r="I239" s="68">
        <f>VLOOKUP(A239,'BASE REGISTRO SEPTIEMBRE'!$A$1:$T$889,9,FALSE)</f>
        <v>0</v>
      </c>
      <c r="J239" s="68">
        <f>VLOOKUP(A239,'BASE REGISTRO SEPTIEMBRE'!$A$1:$T$889,10,FALSE)</f>
        <v>0</v>
      </c>
      <c r="K239" s="68" t="str">
        <f>VLOOKUP(A239,'BASE REGISTRO SEPTIEMBRE'!$A$1:$T$889,11,FALSE)</f>
        <v>Mario Andres Salas Becerra      Viviana Contreras Menodoza (representante legal del Hogar San Pedro Armengol y Residencia San pedro Armengol El Salto en lo relativo a contratos con SENAME en la Región Metropolitana)</v>
      </c>
      <c r="L239" s="68" t="str">
        <f>VLOOKUP(A239,'BASE REGISTRO SEPTIEMBRE'!$A$1:$T$889,12,FALSE)</f>
        <v xml:space="preserve">Huérfanos Nº 669, of 614, Casilla 525, 
</v>
      </c>
      <c r="M239" s="68" t="str">
        <f>VLOOKUP(A239,'BASE REGISTRO SEPTIEMBRE'!$A$1:$T$889,13,FALSE)</f>
        <v>XIII</v>
      </c>
      <c r="N239" s="68" t="str">
        <f>VLOOKUP(A239,'BASE REGISTRO SEPTIEMBRE'!$A$1:$T$889,14,FALSE)</f>
        <v xml:space="preserve">Santiago </v>
      </c>
      <c r="O239" s="68" t="str">
        <f>VLOOKUP(A239,'BASE REGISTRO SEPTIEMBRE'!$A$1:$T$889,15,FALSE)</f>
        <v>Teléfono 02-6395684</v>
      </c>
      <c r="P239" s="68">
        <f>VLOOKUP(A239,'BASE REGISTRO SEPTIEMBRE'!$A$1:$T$889,16,FALSE)</f>
        <v>0</v>
      </c>
      <c r="Q239" s="68">
        <f>VLOOKUP(A239,'BASE REGISTRO SEPTIEMBRE'!$A$1:$T$889,17,FALSE)</f>
        <v>0</v>
      </c>
      <c r="R239" s="68" t="str">
        <f>VLOOKUP(A239,'BASE REGISTRO SEPTIEMBRE'!$A$1:$T$889,18,FALSE)</f>
        <v>93910 Organizaciones religiosas.</v>
      </c>
      <c r="S239" s="68" t="str">
        <f>VLOOKUP(A239,'BASE REGISTRO SEPTIEMBRE'!$A$1:$T$889,19,FALSE)</f>
        <v xml:space="preserve">Se acompaña Certificado de Antecedentes Financieros, correspondiente al año 2020, aprobado por el Subdepartamento de Supervisión Financiera.
</v>
      </c>
      <c r="T239" s="188">
        <f>VLOOKUP(A239,'BASE REGISTRO SEPTIEMBRE'!$A$1:$T$889,20,FALSE)</f>
        <v>37970</v>
      </c>
      <c r="U239" s="175">
        <v>5850</v>
      </c>
      <c r="V239" s="186">
        <v>20384331</v>
      </c>
      <c r="W239" s="186">
        <v>177620387</v>
      </c>
      <c r="X239" s="187">
        <v>44469</v>
      </c>
      <c r="Y239" s="80" t="s">
        <v>6489</v>
      </c>
      <c r="Z239" s="80" t="s">
        <v>6490</v>
      </c>
      <c r="AA239" s="175" t="s">
        <v>6591</v>
      </c>
    </row>
    <row r="240" spans="1:27" ht="15.75" customHeight="1" x14ac:dyDescent="0.2">
      <c r="A240" s="185">
        <v>5900</v>
      </c>
      <c r="B240" s="68" t="str">
        <f>VLOOKUP(A240,'BASE REGISTRO SEPTIEMBRE'!$A$1:$T$889,2,FALSE)</f>
        <v>Sanatorio Marítimo San Juan de Dios</v>
      </c>
      <c r="C240" s="68">
        <f>VLOOKUP(A240,'BASE REGISTRO SEPTIEMBRE'!$A$1:$T$889,3,FALSE)</f>
        <v>823695004</v>
      </c>
      <c r="D240" s="68" t="str">
        <f>VLOOKUP(A240,'BASE REGISTRO SEPTIEMBRE'!$A$1:$T$889,4,FALSE)</f>
        <v>Organización Religiosa.</v>
      </c>
      <c r="E240" s="68" t="str">
        <f>VLOOKUP(A240,'BASE REGISTRO SEPTIEMBRE'!$A$1:$T$889,5,FALSE)</f>
        <v>Decreto Eclesiástico emanado del Obispado de Valparaíso</v>
      </c>
      <c r="F240" s="68" t="str">
        <f>VLOOKUP(A240,'BASE REGISTRO SEPTIEMBRE'!$A$1:$T$889,6,FALSE)</f>
        <v>Certificado Nº 306, del Obispado de Valparaíso, de fecha 22 de agosto de 2007.</v>
      </c>
      <c r="G240" s="68" t="str">
        <f>VLOOKUP(A240,'BASE REGISTRO SEPTIEMBRE'!$A$1:$T$889,7,FALSE)</f>
        <v>Actividades Religiosas.</v>
      </c>
      <c r="H240" s="68" t="str">
        <f>VLOOKUP(A240,'BASE REGISTRO SEPTIEMBRE'!$A$1:$T$889,8,FALSE)</f>
        <v>no tiene</v>
      </c>
      <c r="I240" s="68">
        <f>VLOOKUP(A240,'BASE REGISTRO SEPTIEMBRE'!$A$1:$T$889,9,FALSE)</f>
        <v>0</v>
      </c>
      <c r="J240" s="68">
        <f>VLOOKUP(A240,'BASE REGISTRO SEPTIEMBRE'!$A$1:$T$889,10,FALSE)</f>
        <v>0</v>
      </c>
      <c r="K240" s="68" t="str">
        <f>VLOOKUP(A240,'BASE REGISTRO SEPTIEMBRE'!$A$1:$T$889,11,FALSE)</f>
        <v xml:space="preserve">Representante Legal: Elías Alberto Reales, 
Delegación de poder a Gerente General, Andrés Pinto Escobar,
</v>
      </c>
      <c r="L240" s="68" t="str">
        <f>VLOOKUP(A240,'BASE REGISTRO SEPTIEMBRE'!$A$1:$T$889,12,FALSE)</f>
        <v xml:space="preserve">Avda. San Martín Nº 1355, comuna Viña del Mar.
</v>
      </c>
      <c r="M240" s="68" t="str">
        <f>VLOOKUP(A240,'BASE REGISTRO SEPTIEMBRE'!$A$1:$T$889,13,FALSE)</f>
        <v>V</v>
      </c>
      <c r="N240" s="68" t="str">
        <f>VLOOKUP(A240,'BASE REGISTRO SEPTIEMBRE'!$A$1:$T$889,14,FALSE)</f>
        <v>Viña del Mar</v>
      </c>
      <c r="O240" s="68" t="str">
        <f>VLOOKUP(A240,'BASE REGISTRO SEPTIEMBRE'!$A$1:$T$889,15,FALSE)</f>
        <v>Teléfono: (32) 460220.</v>
      </c>
      <c r="P240" s="68">
        <f>VLOOKUP(A240,'BASE REGISTRO SEPTIEMBRE'!$A$1:$T$889,16,FALSE)</f>
        <v>0</v>
      </c>
      <c r="Q240" s="68">
        <f>VLOOKUP(A240,'BASE REGISTRO SEPTIEMBRE'!$A$1:$T$889,17,FALSE)</f>
        <v>0</v>
      </c>
      <c r="R240" s="68">
        <f>VLOOKUP(A240,'BASE REGISTRO SEPTIEMBRE'!$A$1:$T$889,18,FALSE)</f>
        <v>93910</v>
      </c>
      <c r="S240" s="68" t="str">
        <f>VLOOKUP(A240,'BASE REGISTRO SEPTIEMBRE'!$A$1:$T$889,19,FALSE)</f>
        <v>Se acompaña certificado financiero, correspondiente al año 2020,aprobado por el  Departamento de Administración y Finanzas.</v>
      </c>
      <c r="T240" s="188">
        <f>VLOOKUP(A240,'BASE REGISTRO SEPTIEMBRE'!$A$1:$T$889,20,FALSE)</f>
        <v>37970</v>
      </c>
      <c r="U240" s="175">
        <v>5900</v>
      </c>
      <c r="V240" s="186">
        <v>34171921</v>
      </c>
      <c r="W240" s="186">
        <v>254909369</v>
      </c>
      <c r="X240" s="187">
        <v>44469</v>
      </c>
      <c r="Y240" s="80" t="s">
        <v>6489</v>
      </c>
      <c r="Z240" s="80" t="s">
        <v>6490</v>
      </c>
      <c r="AA240" s="175" t="s">
        <v>7475</v>
      </c>
    </row>
    <row r="241" spans="1:27" ht="15.75" customHeight="1" x14ac:dyDescent="0.2">
      <c r="A241" s="185">
        <v>5950</v>
      </c>
      <c r="B241" s="68" t="str">
        <f>VLOOKUP(A241,'BASE REGISTRO SEPTIEMBRE'!$A$1:$T$889,2,FALSE)</f>
        <v>Fundación Patronato de los Sagrados Corazones de Valparaíso</v>
      </c>
      <c r="C241" s="68">
        <f>VLOOKUP(A241,'BASE REGISTRO SEPTIEMBRE'!$A$1:$T$889,3,FALSE)</f>
        <v>708401005</v>
      </c>
      <c r="D241" s="68" t="str">
        <f>VLOOKUP(A241,'BASE REGISTRO SEPTIEMBRE'!$A$1:$T$889,4,FALSE)</f>
        <v>Fundación de Derecho Privado.</v>
      </c>
      <c r="E241" s="68" t="str">
        <f>VLOOKUP(A241,'BASE REGISTRO SEPTIEMBRE'!$A$1:$T$889,5,FALSE)</f>
        <v xml:space="preserve">Decreto Supremo 2431, de fecha 31 de agosto de 1905, del Ministerio de Justicia. </v>
      </c>
      <c r="F241" s="68" t="str">
        <f>VLOOKUP(A241,'BASE REGISTRO SEPTIEMBRE'!$A$1:$T$889,6,FALSE)</f>
        <v xml:space="preserve">Certificado de vigencia de persona jurídica sin fines de lucro, folio 500396675594, de fecha 08 de julio de 2021, emitido por el Servicio de de Registro Civil e Identificación.
</v>
      </c>
      <c r="G241" s="68" t="str">
        <f>VLOOKUP(A241,'BASE REGISTRO SEPTIEMBRE'!$A$1:$T$889,7,FALSE)</f>
        <v>Procurar el mayor bien religioso, intelectual y moral de los miembros de la clase obrera, por medio de la caridad de la clase acomodada, y de la protección mutua que aquellos mismos se presten.</v>
      </c>
      <c r="H241" s="68" t="str">
        <f>VLOOKUP(A241,'BASE REGISTRO SEPTIEMBRE'!$A$1:$T$889,8,FALSE)</f>
        <v xml:space="preserve">Presidente: 
Carlos Ernesto Celedón Riquelme
Vicepresidente: 
Sergio Manuel Reyes Cajas
Secretario:
Mónica Isabel Cortez Muñoz
Directores:
Mónica Isabel Cortez Muñoz
Sergio Manuel Reyes Cajas
Mario Soto Medel, 
Claudio Ansaldo Moggia, </v>
      </c>
      <c r="I241" s="68" t="str">
        <f>VLOOKUP(A241,'BASE REGISTRO SEPTIEMBRE'!$A$1:$T$889,9,FALSE)</f>
        <v xml:space="preserve">2 años.
</v>
      </c>
      <c r="J241" s="68" t="str">
        <f>VLOOKUP(A241,'BASE REGISTRO SEPTIEMBRE'!$A$1:$T$889,10,FALSE)</f>
        <v>Desde el 11 de mayo de 2021 al 11 de mayo de 2023</v>
      </c>
      <c r="K241" s="68" t="str">
        <f>VLOOKUP(A241,'BASE REGISTRO SEPTIEMBRE'!$A$1:$T$889,11,FALSE)</f>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
      <c r="L241" s="68" t="str">
        <f>VLOOKUP(A241,'BASE REGISTRO SEPTIEMBRE'!$A$1:$T$889,12,FALSE)</f>
        <v xml:space="preserve">Las Heras Nº 785, comuna de Valparaíso
</v>
      </c>
      <c r="M241" s="68" t="str">
        <f>VLOOKUP(A241,'BASE REGISTRO SEPTIEMBRE'!$A$1:$T$889,13,FALSE)</f>
        <v>V</v>
      </c>
      <c r="N241" s="68" t="str">
        <f>VLOOKUP(A241,'BASE REGISTRO SEPTIEMBRE'!$A$1:$T$889,14,FALSE)</f>
        <v>Valparaíso</v>
      </c>
      <c r="O241" s="68" t="str">
        <f>VLOOKUP(A241,'BASE REGISTRO SEPTIEMBRE'!$A$1:$T$889,15,FALSE)</f>
        <v>Fono: 32- 214336-2218274-2214336</v>
      </c>
      <c r="P241" s="68" t="str">
        <f>VLOOKUP(A241,'BASE REGISTRO SEPTIEMBRE'!$A$1:$T$889,16,FALSE)</f>
        <v>laviles@patronatosscc.cl
Emoyano@patronatosscc.cl
secretaria@patronatosscc.cl</v>
      </c>
      <c r="Q241" s="68">
        <f>VLOOKUP(A241,'BASE REGISTRO SEPTIEMBRE'!$A$1:$T$889,17,FALSE)</f>
        <v>0</v>
      </c>
      <c r="R241" s="68" t="str">
        <f>VLOOKUP(A241,'BASE REGISTRO SEPTIEMBRE'!$A$1:$T$889,18,FALSE)</f>
        <v>93401: Instituciones de Asistencia Social.</v>
      </c>
      <c r="S241" s="68" t="str">
        <f>VLOOKUP(A241,'BASE REGISTRO SEPTIEMBRE'!$A$1:$T$889,19,FALSE)</f>
        <v xml:space="preserve">Se acompaña Certificado Financiero correspondiente al año 2020 aprobado por el Sub Departamento de Supervisión Financiera Nacional.
</v>
      </c>
      <c r="T241" s="188">
        <f>VLOOKUP(A241,'BASE REGISTRO SEPTIEMBRE'!$A$1:$T$889,20,FALSE)</f>
        <v>37970</v>
      </c>
      <c r="U241" s="175">
        <v>5950</v>
      </c>
      <c r="V241" s="186">
        <v>87718341</v>
      </c>
      <c r="W241" s="186">
        <v>829973787</v>
      </c>
      <c r="X241" s="187">
        <v>44469</v>
      </c>
      <c r="Y241" s="80" t="s">
        <v>6489</v>
      </c>
      <c r="Z241" s="80" t="s">
        <v>6490</v>
      </c>
      <c r="AA241" s="175" t="s">
        <v>6498</v>
      </c>
    </row>
    <row r="242" spans="1:27" ht="15.75" customHeight="1" x14ac:dyDescent="0.2">
      <c r="A242" s="185">
        <v>5950</v>
      </c>
      <c r="B242" s="68" t="str">
        <f>VLOOKUP(A242,'BASE REGISTRO SEPTIEMBRE'!$A$1:$T$889,2,FALSE)</f>
        <v>Fundación Patronato de los Sagrados Corazones de Valparaíso</v>
      </c>
      <c r="C242" s="68">
        <f>VLOOKUP(A242,'BASE REGISTRO SEPTIEMBRE'!$A$1:$T$889,3,FALSE)</f>
        <v>708401005</v>
      </c>
      <c r="D242" s="68" t="str">
        <f>VLOOKUP(A242,'BASE REGISTRO SEPTIEMBRE'!$A$1:$T$889,4,FALSE)</f>
        <v>Fundación de Derecho Privado.</v>
      </c>
      <c r="E242" s="68" t="str">
        <f>VLOOKUP(A242,'BASE REGISTRO SEPTIEMBRE'!$A$1:$T$889,5,FALSE)</f>
        <v xml:space="preserve">Decreto Supremo 2431, de fecha 31 de agosto de 1905, del Ministerio de Justicia. </v>
      </c>
      <c r="F242" s="68" t="str">
        <f>VLOOKUP(A242,'BASE REGISTRO SEPTIEMBRE'!$A$1:$T$889,6,FALSE)</f>
        <v xml:space="preserve">Certificado de vigencia de persona jurídica sin fines de lucro, folio 500396675594, de fecha 08 de julio de 2021, emitido por el Servicio de de Registro Civil e Identificación.
</v>
      </c>
      <c r="G242" s="68" t="str">
        <f>VLOOKUP(A242,'BASE REGISTRO SEPTIEMBRE'!$A$1:$T$889,7,FALSE)</f>
        <v>Procurar el mayor bien religioso, intelectual y moral de los miembros de la clase obrera, por medio de la caridad de la clase acomodada, y de la protección mutua que aquellos mismos se presten.</v>
      </c>
      <c r="H242" s="68" t="str">
        <f>VLOOKUP(A242,'BASE REGISTRO SEPTIEMBRE'!$A$1:$T$889,8,FALSE)</f>
        <v xml:space="preserve">Presidente: 
Carlos Ernesto Celedón Riquelme
Vicepresidente: 
Sergio Manuel Reyes Cajas
Secretario:
Mónica Isabel Cortez Muñoz
Directores:
Mónica Isabel Cortez Muñoz
Sergio Manuel Reyes Cajas
Mario Soto Medel, 
Claudio Ansaldo Moggia, </v>
      </c>
      <c r="I242" s="68" t="str">
        <f>VLOOKUP(A242,'BASE REGISTRO SEPTIEMBRE'!$A$1:$T$889,9,FALSE)</f>
        <v xml:space="preserve">2 años.
</v>
      </c>
      <c r="J242" s="68" t="str">
        <f>VLOOKUP(A242,'BASE REGISTRO SEPTIEMBRE'!$A$1:$T$889,10,FALSE)</f>
        <v>Desde el 11 de mayo de 2021 al 11 de mayo de 2023</v>
      </c>
      <c r="K242" s="68" t="str">
        <f>VLOOKUP(A242,'BASE REGISTRO SEPTIEMBRE'!$A$1:$T$889,11,FALSE)</f>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
      <c r="L242" s="68" t="str">
        <f>VLOOKUP(A242,'BASE REGISTRO SEPTIEMBRE'!$A$1:$T$889,12,FALSE)</f>
        <v xml:space="preserve">Las Heras Nº 785, comuna de Valparaíso
</v>
      </c>
      <c r="M242" s="68" t="str">
        <f>VLOOKUP(A242,'BASE REGISTRO SEPTIEMBRE'!$A$1:$T$889,13,FALSE)</f>
        <v>V</v>
      </c>
      <c r="N242" s="68" t="str">
        <f>VLOOKUP(A242,'BASE REGISTRO SEPTIEMBRE'!$A$1:$T$889,14,FALSE)</f>
        <v>Valparaíso</v>
      </c>
      <c r="O242" s="68" t="str">
        <f>VLOOKUP(A242,'BASE REGISTRO SEPTIEMBRE'!$A$1:$T$889,15,FALSE)</f>
        <v>Fono: 32- 214336-2218274-2214336</v>
      </c>
      <c r="P242" s="68" t="str">
        <f>VLOOKUP(A242,'BASE REGISTRO SEPTIEMBRE'!$A$1:$T$889,16,FALSE)</f>
        <v>laviles@patronatosscc.cl
Emoyano@patronatosscc.cl
secretaria@patronatosscc.cl</v>
      </c>
      <c r="Q242" s="68">
        <f>VLOOKUP(A242,'BASE REGISTRO SEPTIEMBRE'!$A$1:$T$889,17,FALSE)</f>
        <v>0</v>
      </c>
      <c r="R242" s="68" t="str">
        <f>VLOOKUP(A242,'BASE REGISTRO SEPTIEMBRE'!$A$1:$T$889,18,FALSE)</f>
        <v>93401: Instituciones de Asistencia Social.</v>
      </c>
      <c r="S242" s="68" t="str">
        <f>VLOOKUP(A242,'BASE REGISTRO SEPTIEMBRE'!$A$1:$T$889,19,FALSE)</f>
        <v xml:space="preserve">Se acompaña Certificado Financiero correspondiente al año 2020 aprobado por el Sub Departamento de Supervisión Financiera Nacional.
</v>
      </c>
      <c r="T242" s="188">
        <f>VLOOKUP(A242,'BASE REGISTRO SEPTIEMBRE'!$A$1:$T$889,20,FALSE)</f>
        <v>37970</v>
      </c>
      <c r="U242" s="175">
        <v>5950</v>
      </c>
      <c r="V242" s="186">
        <v>20936256</v>
      </c>
      <c r="W242" s="186">
        <v>177035579</v>
      </c>
      <c r="X242" s="187">
        <v>44469</v>
      </c>
      <c r="Y242" s="80" t="s">
        <v>6489</v>
      </c>
      <c r="Z242" s="80" t="s">
        <v>6490</v>
      </c>
      <c r="AA242" s="175" t="s">
        <v>7475</v>
      </c>
    </row>
    <row r="243" spans="1:27" ht="15.75" customHeight="1" x14ac:dyDescent="0.2">
      <c r="A243" s="185">
        <v>6100</v>
      </c>
      <c r="B243" s="68" t="str">
        <f>VLOOKUP(A243,'BASE REGISTRO SEPTIEMBRE'!$A$1:$T$889,2,FALSE)</f>
        <v>Sociedad de Asistencia y Capacitación (antes denominada Sociedad Protectora de la Infancia)</v>
      </c>
      <c r="C243" s="68">
        <f>VLOOKUP(A243,'BASE REGISTRO SEPTIEMBRE'!$A$1:$T$889,3,FALSE)</f>
        <v>700124509</v>
      </c>
      <c r="D243" s="68" t="str">
        <f>VLOOKUP(A243,'BASE REGISTRO SEPTIEMBRE'!$A$1:$T$889,4,FALSE)</f>
        <v>Corporación de Derecho Privado.</v>
      </c>
      <c r="E243" s="68" t="str">
        <f>VLOOKUP(A243,'BASE REGISTRO SEPTIEMBRE'!$A$1:$T$889,5,FALSE)</f>
        <v xml:space="preserve">Otorgado por Decreto Supremo Nº 180, de fecha 7 de febrero de 1895, por el Ministerio de Justicia.  </v>
      </c>
      <c r="F243" s="68" t="str">
        <f>VLOOKUP(A243,'BASE REGISTRO SEPTIEMBRE'!$A$1:$T$889,6,FALSE)</f>
        <v xml:space="preserve">Certificado de vigencia de Persona Jurídica sin fines de lucro, Folio N° 500395280894, de 24 de junio del 2021, del Servicio de Registro Civil e Identificación.
</v>
      </c>
      <c r="G243" s="68" t="str">
        <f>VLOOKUP(A243,'BASE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3" s="68" t="str">
        <f>VLOOKUP(A243,'BASE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3" s="68" t="str">
        <f>VLOOKUP(A243,'BASE REGISTRO SEPTIEMBRE'!$A$1:$T$889,9,FALSE)</f>
        <v>dos años</v>
      </c>
      <c r="J243" s="68" t="str">
        <f>VLOOKUP(A243,'BASE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3" s="68" t="str">
        <f>VLOOKUP(A243,'BASE REGISTRO SEPTIEMBRE'!$A$1:$T$889,11,FALSE)</f>
        <v xml:space="preserve">Alicia  Amunátegui  Monckeberg   
María Inés Ross Amunategui.       
Gerente General:  Francisco Javier Loeser Bravo. 
</v>
      </c>
      <c r="L243" s="68" t="str">
        <f>VLOOKUP(A243,'BASE REGISTRO SEPTIEMBRE'!$A$1:$T$889,12,FALSE)</f>
        <v xml:space="preserve">Concha y Toro Nº 2188, Metro Protectora de la Infancia, comuna de Puente Alto (dirección según última carta remitida por la institución).
Concha y Toro 1898, P.34 ½ Vic. Mackenna, comuna de Puente Alto.
</v>
      </c>
      <c r="M243" s="68" t="str">
        <f>VLOOKUP(A243,'BASE REGISTRO SEPTIEMBRE'!$A$1:$T$889,13,FALSE)</f>
        <v>XIII</v>
      </c>
      <c r="N243" s="68" t="str">
        <f>VLOOKUP(A243,'BASE REGISTRO SEPTIEMBRE'!$A$1:$T$889,14,FALSE)</f>
        <v>comuna de Puente Alto</v>
      </c>
      <c r="O243" s="68" t="str">
        <f>VLOOKUP(A243,'BASE REGISTRO SEPTIEMBRE'!$A$1:$T$889,15,FALSE)</f>
        <v>Teléfono: 4848800 - 4848900</v>
      </c>
      <c r="P243" s="68" t="str">
        <f>VLOOKUP(A243,'BASE REGISTRO SEPTIEMBRE'!$A$1:$T$889,16,FALSE)</f>
        <v>secretaria.presidencia@protectora.cl
Secretario.gerencia@protectora.cl            floeser@protectora.cl</v>
      </c>
      <c r="Q243" s="68">
        <f>VLOOKUP(A243,'BASE REGISTRO SEPTIEMBRE'!$A$1:$T$889,17,FALSE)</f>
        <v>0</v>
      </c>
      <c r="R243" s="68">
        <f>VLOOKUP(A243,'BASE REGISTRO SEPTIEMBRE'!$A$1:$T$889,18,FALSE)</f>
        <v>93401</v>
      </c>
      <c r="S243" s="68" t="str">
        <f>VLOOKUP(A243,'BASE REGISTRO SEPTIEMBRE'!$A$1:$T$889,19,FALSE)</f>
        <v>Antecedentes financieros correspondientes al año 2020, aprobados por el Sub Depto de Supervisión Financiera Nacional.</v>
      </c>
      <c r="T243" s="188">
        <f>VLOOKUP(A243,'BASE REGISTRO SEPTIEMBRE'!$A$1:$T$889,20,FALSE)</f>
        <v>37970</v>
      </c>
      <c r="U243" s="175">
        <v>6100</v>
      </c>
      <c r="V243" s="186">
        <v>0</v>
      </c>
      <c r="W243" s="186">
        <v>50337950</v>
      </c>
      <c r="X243" s="187">
        <v>44469</v>
      </c>
      <c r="Y243" s="80" t="s">
        <v>6489</v>
      </c>
      <c r="Z243" s="80" t="s">
        <v>6490</v>
      </c>
      <c r="AA243" s="175" t="s">
        <v>6515</v>
      </c>
    </row>
    <row r="244" spans="1:27" ht="15.75" customHeight="1" x14ac:dyDescent="0.2">
      <c r="A244" s="185">
        <v>6100</v>
      </c>
      <c r="B244" s="68" t="str">
        <f>VLOOKUP(A244,'BASE REGISTRO SEPTIEMBRE'!$A$1:$T$889,2,FALSE)</f>
        <v>Sociedad de Asistencia y Capacitación (antes denominada Sociedad Protectora de la Infancia)</v>
      </c>
      <c r="C244" s="68">
        <f>VLOOKUP(A244,'BASE REGISTRO SEPTIEMBRE'!$A$1:$T$889,3,FALSE)</f>
        <v>700124509</v>
      </c>
      <c r="D244" s="68" t="str">
        <f>VLOOKUP(A244,'BASE REGISTRO SEPTIEMBRE'!$A$1:$T$889,4,FALSE)</f>
        <v>Corporación de Derecho Privado.</v>
      </c>
      <c r="E244" s="68" t="str">
        <f>VLOOKUP(A244,'BASE REGISTRO SEPTIEMBRE'!$A$1:$T$889,5,FALSE)</f>
        <v xml:space="preserve">Otorgado por Decreto Supremo Nº 180, de fecha 7 de febrero de 1895, por el Ministerio de Justicia.  </v>
      </c>
      <c r="F244" s="68" t="str">
        <f>VLOOKUP(A244,'BASE REGISTRO SEPTIEMBRE'!$A$1:$T$889,6,FALSE)</f>
        <v xml:space="preserve">Certificado de vigencia de Persona Jurídica sin fines de lucro, Folio N° 500395280894, de 24 de junio del 2021, del Servicio de Registro Civil e Identificación.
</v>
      </c>
      <c r="G244" s="68" t="str">
        <f>VLOOKUP(A244,'BASE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4" s="68" t="str">
        <f>VLOOKUP(A244,'BASE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4" s="68" t="str">
        <f>VLOOKUP(A244,'BASE REGISTRO SEPTIEMBRE'!$A$1:$T$889,9,FALSE)</f>
        <v>dos años</v>
      </c>
      <c r="J244" s="68" t="str">
        <f>VLOOKUP(A244,'BASE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4" s="68" t="str">
        <f>VLOOKUP(A244,'BASE REGISTRO SEPTIEMBRE'!$A$1:$T$889,11,FALSE)</f>
        <v xml:space="preserve">Alicia  Amunátegui  Monckeberg   
María Inés Ross Amunategui.       
Gerente General:  Francisco Javier Loeser Bravo. 
</v>
      </c>
      <c r="L244" s="68" t="str">
        <f>VLOOKUP(A244,'BASE REGISTRO SEPTIEMBRE'!$A$1:$T$889,12,FALSE)</f>
        <v xml:space="preserve">Concha y Toro Nº 2188, Metro Protectora de la Infancia, comuna de Puente Alto (dirección según última carta remitida por la institución).
Concha y Toro 1898, P.34 ½ Vic. Mackenna, comuna de Puente Alto.
</v>
      </c>
      <c r="M244" s="68" t="str">
        <f>VLOOKUP(A244,'BASE REGISTRO SEPTIEMBRE'!$A$1:$T$889,13,FALSE)</f>
        <v>XIII</v>
      </c>
      <c r="N244" s="68" t="str">
        <f>VLOOKUP(A244,'BASE REGISTRO SEPTIEMBRE'!$A$1:$T$889,14,FALSE)</f>
        <v>comuna de Puente Alto</v>
      </c>
      <c r="O244" s="68" t="str">
        <f>VLOOKUP(A244,'BASE REGISTRO SEPTIEMBRE'!$A$1:$T$889,15,FALSE)</f>
        <v>Teléfono: 4848800 - 4848900</v>
      </c>
      <c r="P244" s="68" t="str">
        <f>VLOOKUP(A244,'BASE REGISTRO SEPTIEMBRE'!$A$1:$T$889,16,FALSE)</f>
        <v>secretaria.presidencia@protectora.cl
Secretario.gerencia@protectora.cl            floeser@protectora.cl</v>
      </c>
      <c r="Q244" s="68">
        <f>VLOOKUP(A244,'BASE REGISTRO SEPTIEMBRE'!$A$1:$T$889,17,FALSE)</f>
        <v>0</v>
      </c>
      <c r="R244" s="68">
        <f>VLOOKUP(A244,'BASE REGISTRO SEPTIEMBRE'!$A$1:$T$889,18,FALSE)</f>
        <v>93401</v>
      </c>
      <c r="S244" s="68" t="str">
        <f>VLOOKUP(A244,'BASE REGISTRO SEPTIEMBRE'!$A$1:$T$889,19,FALSE)</f>
        <v>Antecedentes financieros correspondientes al año 2020, aprobados por el Sub Depto de Supervisión Financiera Nacional.</v>
      </c>
      <c r="T244" s="188">
        <f>VLOOKUP(A244,'BASE REGISTRO SEPTIEMBRE'!$A$1:$T$889,20,FALSE)</f>
        <v>37970</v>
      </c>
      <c r="U244" s="175">
        <v>6100</v>
      </c>
      <c r="V244" s="186">
        <v>0</v>
      </c>
      <c r="W244" s="186">
        <v>13809414</v>
      </c>
      <c r="X244" s="187">
        <v>44469</v>
      </c>
      <c r="Y244" s="80" t="s">
        <v>6489</v>
      </c>
      <c r="Z244" s="80" t="s">
        <v>6490</v>
      </c>
      <c r="AA244" s="175" t="s">
        <v>211</v>
      </c>
    </row>
    <row r="245" spans="1:27" ht="15.75" customHeight="1" x14ac:dyDescent="0.2">
      <c r="A245" s="185">
        <v>6100</v>
      </c>
      <c r="B245" s="68" t="str">
        <f>VLOOKUP(A245,'BASE REGISTRO SEPTIEMBRE'!$A$1:$T$889,2,FALSE)</f>
        <v>Sociedad de Asistencia y Capacitación (antes denominada Sociedad Protectora de la Infancia)</v>
      </c>
      <c r="C245" s="68">
        <f>VLOOKUP(A245,'BASE REGISTRO SEPTIEMBRE'!$A$1:$T$889,3,FALSE)</f>
        <v>700124509</v>
      </c>
      <c r="D245" s="68" t="str">
        <f>VLOOKUP(A245,'BASE REGISTRO SEPTIEMBRE'!$A$1:$T$889,4,FALSE)</f>
        <v>Corporación de Derecho Privado.</v>
      </c>
      <c r="E245" s="68" t="str">
        <f>VLOOKUP(A245,'BASE REGISTRO SEPTIEMBRE'!$A$1:$T$889,5,FALSE)</f>
        <v xml:space="preserve">Otorgado por Decreto Supremo Nº 180, de fecha 7 de febrero de 1895, por el Ministerio de Justicia.  </v>
      </c>
      <c r="F245" s="68" t="str">
        <f>VLOOKUP(A245,'BASE REGISTRO SEPTIEMBRE'!$A$1:$T$889,6,FALSE)</f>
        <v xml:space="preserve">Certificado de vigencia de Persona Jurídica sin fines de lucro, Folio N° 500395280894, de 24 de junio del 2021, del Servicio de Registro Civil e Identificación.
</v>
      </c>
      <c r="G245" s="68" t="str">
        <f>VLOOKUP(A245,'BASE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5" s="68" t="str">
        <f>VLOOKUP(A245,'BASE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5" s="68" t="str">
        <f>VLOOKUP(A245,'BASE REGISTRO SEPTIEMBRE'!$A$1:$T$889,9,FALSE)</f>
        <v>dos años</v>
      </c>
      <c r="J245" s="68" t="str">
        <f>VLOOKUP(A245,'BASE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5" s="68" t="str">
        <f>VLOOKUP(A245,'BASE REGISTRO SEPTIEMBRE'!$A$1:$T$889,11,FALSE)</f>
        <v xml:space="preserve">Alicia  Amunátegui  Monckeberg   
María Inés Ross Amunategui.       
Gerente General:  Francisco Javier Loeser Bravo. 
</v>
      </c>
      <c r="L245" s="68" t="str">
        <f>VLOOKUP(A245,'BASE REGISTRO SEPTIEMBRE'!$A$1:$T$889,12,FALSE)</f>
        <v xml:space="preserve">Concha y Toro Nº 2188, Metro Protectora de la Infancia, comuna de Puente Alto (dirección según última carta remitida por la institución).
Concha y Toro 1898, P.34 ½ Vic. Mackenna, comuna de Puente Alto.
</v>
      </c>
      <c r="M245" s="68" t="str">
        <f>VLOOKUP(A245,'BASE REGISTRO SEPTIEMBRE'!$A$1:$T$889,13,FALSE)</f>
        <v>XIII</v>
      </c>
      <c r="N245" s="68" t="str">
        <f>VLOOKUP(A245,'BASE REGISTRO SEPTIEMBRE'!$A$1:$T$889,14,FALSE)</f>
        <v>comuna de Puente Alto</v>
      </c>
      <c r="O245" s="68" t="str">
        <f>VLOOKUP(A245,'BASE REGISTRO SEPTIEMBRE'!$A$1:$T$889,15,FALSE)</f>
        <v>Teléfono: 4848800 - 4848900</v>
      </c>
      <c r="P245" s="68" t="str">
        <f>VLOOKUP(A245,'BASE REGISTRO SEPTIEMBRE'!$A$1:$T$889,16,FALSE)</f>
        <v>secretaria.presidencia@protectora.cl
Secretario.gerencia@protectora.cl            floeser@protectora.cl</v>
      </c>
      <c r="Q245" s="68">
        <f>VLOOKUP(A245,'BASE REGISTRO SEPTIEMBRE'!$A$1:$T$889,17,FALSE)</f>
        <v>0</v>
      </c>
      <c r="R245" s="68">
        <f>VLOOKUP(A245,'BASE REGISTRO SEPTIEMBRE'!$A$1:$T$889,18,FALSE)</f>
        <v>93401</v>
      </c>
      <c r="S245" s="68" t="str">
        <f>VLOOKUP(A245,'BASE REGISTRO SEPTIEMBRE'!$A$1:$T$889,19,FALSE)</f>
        <v>Antecedentes financieros correspondientes al año 2020, aprobados por el Sub Depto de Supervisión Financiera Nacional.</v>
      </c>
      <c r="T245" s="188">
        <f>VLOOKUP(A245,'BASE REGISTRO SEPTIEMBRE'!$A$1:$T$889,20,FALSE)</f>
        <v>37970</v>
      </c>
      <c r="U245" s="175">
        <v>6100</v>
      </c>
      <c r="V245" s="186">
        <v>14041980</v>
      </c>
      <c r="W245" s="186">
        <v>77502420</v>
      </c>
      <c r="X245" s="187">
        <v>44469</v>
      </c>
      <c r="Y245" s="80" t="s">
        <v>6489</v>
      </c>
      <c r="Z245" s="80" t="s">
        <v>6490</v>
      </c>
      <c r="AA245" s="175" t="s">
        <v>6505</v>
      </c>
    </row>
    <row r="246" spans="1:27" ht="15.75" customHeight="1" x14ac:dyDescent="0.2">
      <c r="A246" s="185">
        <v>6100</v>
      </c>
      <c r="B246" s="68" t="str">
        <f>VLOOKUP(A246,'BASE REGISTRO SEPTIEMBRE'!$A$1:$T$889,2,FALSE)</f>
        <v>Sociedad de Asistencia y Capacitación (antes denominada Sociedad Protectora de la Infancia)</v>
      </c>
      <c r="C246" s="68">
        <f>VLOOKUP(A246,'BASE REGISTRO SEPTIEMBRE'!$A$1:$T$889,3,FALSE)</f>
        <v>700124509</v>
      </c>
      <c r="D246" s="68" t="str">
        <f>VLOOKUP(A246,'BASE REGISTRO SEPTIEMBRE'!$A$1:$T$889,4,FALSE)</f>
        <v>Corporación de Derecho Privado.</v>
      </c>
      <c r="E246" s="68" t="str">
        <f>VLOOKUP(A246,'BASE REGISTRO SEPTIEMBRE'!$A$1:$T$889,5,FALSE)</f>
        <v xml:space="preserve">Otorgado por Decreto Supremo Nº 180, de fecha 7 de febrero de 1895, por el Ministerio de Justicia.  </v>
      </c>
      <c r="F246" s="68" t="str">
        <f>VLOOKUP(A246,'BASE REGISTRO SEPTIEMBRE'!$A$1:$T$889,6,FALSE)</f>
        <v xml:space="preserve">Certificado de vigencia de Persona Jurídica sin fines de lucro, Folio N° 500395280894, de 24 de junio del 2021, del Servicio de Registro Civil e Identificación.
</v>
      </c>
      <c r="G246" s="68" t="str">
        <f>VLOOKUP(A246,'BASE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6" s="68" t="str">
        <f>VLOOKUP(A246,'BASE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6" s="68" t="str">
        <f>VLOOKUP(A246,'BASE REGISTRO SEPTIEMBRE'!$A$1:$T$889,9,FALSE)</f>
        <v>dos años</v>
      </c>
      <c r="J246" s="68" t="str">
        <f>VLOOKUP(A246,'BASE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6" s="68" t="str">
        <f>VLOOKUP(A246,'BASE REGISTRO SEPTIEMBRE'!$A$1:$T$889,11,FALSE)</f>
        <v xml:space="preserve">Alicia  Amunátegui  Monckeberg   
María Inés Ross Amunategui.       
Gerente General:  Francisco Javier Loeser Bravo. 
</v>
      </c>
      <c r="L246" s="68" t="str">
        <f>VLOOKUP(A246,'BASE REGISTRO SEPTIEMBRE'!$A$1:$T$889,12,FALSE)</f>
        <v xml:space="preserve">Concha y Toro Nº 2188, Metro Protectora de la Infancia, comuna de Puente Alto (dirección según última carta remitida por la institución).
Concha y Toro 1898, P.34 ½ Vic. Mackenna, comuna de Puente Alto.
</v>
      </c>
      <c r="M246" s="68" t="str">
        <f>VLOOKUP(A246,'BASE REGISTRO SEPTIEMBRE'!$A$1:$T$889,13,FALSE)</f>
        <v>XIII</v>
      </c>
      <c r="N246" s="68" t="str">
        <f>VLOOKUP(A246,'BASE REGISTRO SEPTIEMBRE'!$A$1:$T$889,14,FALSE)</f>
        <v>comuna de Puente Alto</v>
      </c>
      <c r="O246" s="68" t="str">
        <f>VLOOKUP(A246,'BASE REGISTRO SEPTIEMBRE'!$A$1:$T$889,15,FALSE)</f>
        <v>Teléfono: 4848800 - 4848900</v>
      </c>
      <c r="P246" s="68" t="str">
        <f>VLOOKUP(A246,'BASE REGISTRO SEPTIEMBRE'!$A$1:$T$889,16,FALSE)</f>
        <v>secretaria.presidencia@protectora.cl
Secretario.gerencia@protectora.cl            floeser@protectora.cl</v>
      </c>
      <c r="Q246" s="68">
        <f>VLOOKUP(A246,'BASE REGISTRO SEPTIEMBRE'!$A$1:$T$889,17,FALSE)</f>
        <v>0</v>
      </c>
      <c r="R246" s="68">
        <f>VLOOKUP(A246,'BASE REGISTRO SEPTIEMBRE'!$A$1:$T$889,18,FALSE)</f>
        <v>93401</v>
      </c>
      <c r="S246" s="68" t="str">
        <f>VLOOKUP(A246,'BASE REGISTRO SEPTIEMBRE'!$A$1:$T$889,19,FALSE)</f>
        <v>Antecedentes financieros correspondientes al año 2020, aprobados por el Sub Depto de Supervisión Financiera Nacional.</v>
      </c>
      <c r="T246" s="188">
        <f>VLOOKUP(A246,'BASE REGISTRO SEPTIEMBRE'!$A$1:$T$889,20,FALSE)</f>
        <v>37970</v>
      </c>
      <c r="U246" s="175">
        <v>6100</v>
      </c>
      <c r="V246" s="186">
        <v>74665764</v>
      </c>
      <c r="W246" s="186">
        <v>422864947</v>
      </c>
      <c r="X246" s="187">
        <v>44469</v>
      </c>
      <c r="Y246" s="80" t="s">
        <v>6489</v>
      </c>
      <c r="Z246" s="80" t="s">
        <v>6490</v>
      </c>
      <c r="AA246" s="175" t="s">
        <v>6519</v>
      </c>
    </row>
    <row r="247" spans="1:27" ht="15.75" customHeight="1" x14ac:dyDescent="0.2">
      <c r="A247" s="185">
        <v>6100</v>
      </c>
      <c r="B247" s="68" t="str">
        <f>VLOOKUP(A247,'BASE REGISTRO SEPTIEMBRE'!$A$1:$T$889,2,FALSE)</f>
        <v>Sociedad de Asistencia y Capacitación (antes denominada Sociedad Protectora de la Infancia)</v>
      </c>
      <c r="C247" s="68">
        <f>VLOOKUP(A247,'BASE REGISTRO SEPTIEMBRE'!$A$1:$T$889,3,FALSE)</f>
        <v>700124509</v>
      </c>
      <c r="D247" s="68" t="str">
        <f>VLOOKUP(A247,'BASE REGISTRO SEPTIEMBRE'!$A$1:$T$889,4,FALSE)</f>
        <v>Corporación de Derecho Privado.</v>
      </c>
      <c r="E247" s="68" t="str">
        <f>VLOOKUP(A247,'BASE REGISTRO SEPTIEMBRE'!$A$1:$T$889,5,FALSE)</f>
        <v xml:space="preserve">Otorgado por Decreto Supremo Nº 180, de fecha 7 de febrero de 1895, por el Ministerio de Justicia.  </v>
      </c>
      <c r="F247" s="68" t="str">
        <f>VLOOKUP(A247,'BASE REGISTRO SEPTIEMBRE'!$A$1:$T$889,6,FALSE)</f>
        <v xml:space="preserve">Certificado de vigencia de Persona Jurídica sin fines de lucro, Folio N° 500395280894, de 24 de junio del 2021, del Servicio de Registro Civil e Identificación.
</v>
      </c>
      <c r="G247" s="68" t="str">
        <f>VLOOKUP(A247,'BASE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7" s="68" t="str">
        <f>VLOOKUP(A247,'BASE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7" s="68" t="str">
        <f>VLOOKUP(A247,'BASE REGISTRO SEPTIEMBRE'!$A$1:$T$889,9,FALSE)</f>
        <v>dos años</v>
      </c>
      <c r="J247" s="68" t="str">
        <f>VLOOKUP(A247,'BASE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7" s="68" t="str">
        <f>VLOOKUP(A247,'BASE REGISTRO SEPTIEMBRE'!$A$1:$T$889,11,FALSE)</f>
        <v xml:space="preserve">Alicia  Amunátegui  Monckeberg   
María Inés Ross Amunategui.       
Gerente General:  Francisco Javier Loeser Bravo. 
</v>
      </c>
      <c r="L247" s="68" t="str">
        <f>VLOOKUP(A247,'BASE REGISTRO SEPTIEMBRE'!$A$1:$T$889,12,FALSE)</f>
        <v xml:space="preserve">Concha y Toro Nº 2188, Metro Protectora de la Infancia, comuna de Puente Alto (dirección según última carta remitida por la institución).
Concha y Toro 1898, P.34 ½ Vic. Mackenna, comuna de Puente Alto.
</v>
      </c>
      <c r="M247" s="68" t="str">
        <f>VLOOKUP(A247,'BASE REGISTRO SEPTIEMBRE'!$A$1:$T$889,13,FALSE)</f>
        <v>XIII</v>
      </c>
      <c r="N247" s="68" t="str">
        <f>VLOOKUP(A247,'BASE REGISTRO SEPTIEMBRE'!$A$1:$T$889,14,FALSE)</f>
        <v>comuna de Puente Alto</v>
      </c>
      <c r="O247" s="68" t="str">
        <f>VLOOKUP(A247,'BASE REGISTRO SEPTIEMBRE'!$A$1:$T$889,15,FALSE)</f>
        <v>Teléfono: 4848800 - 4848900</v>
      </c>
      <c r="P247" s="68" t="str">
        <f>VLOOKUP(A247,'BASE REGISTRO SEPTIEMBRE'!$A$1:$T$889,16,FALSE)</f>
        <v>secretaria.presidencia@protectora.cl
Secretario.gerencia@protectora.cl            floeser@protectora.cl</v>
      </c>
      <c r="Q247" s="68">
        <f>VLOOKUP(A247,'BASE REGISTRO SEPTIEMBRE'!$A$1:$T$889,17,FALSE)</f>
        <v>0</v>
      </c>
      <c r="R247" s="68">
        <f>VLOOKUP(A247,'BASE REGISTRO SEPTIEMBRE'!$A$1:$T$889,18,FALSE)</f>
        <v>93401</v>
      </c>
      <c r="S247" s="68" t="str">
        <f>VLOOKUP(A247,'BASE REGISTRO SEPTIEMBRE'!$A$1:$T$889,19,FALSE)</f>
        <v>Antecedentes financieros correspondientes al año 2020, aprobados por el Sub Depto de Supervisión Financiera Nacional.</v>
      </c>
      <c r="T247" s="188">
        <f>VLOOKUP(A247,'BASE REGISTRO SEPTIEMBRE'!$A$1:$T$889,20,FALSE)</f>
        <v>37970</v>
      </c>
      <c r="U247" s="175">
        <v>6100</v>
      </c>
      <c r="V247" s="186">
        <v>17817954</v>
      </c>
      <c r="W247" s="186">
        <v>160821268</v>
      </c>
      <c r="X247" s="187">
        <v>44469</v>
      </c>
      <c r="Y247" s="80" t="s">
        <v>6489</v>
      </c>
      <c r="Z247" s="80" t="s">
        <v>6490</v>
      </c>
      <c r="AA247" s="175" t="s">
        <v>148</v>
      </c>
    </row>
    <row r="248" spans="1:27" ht="15.75" customHeight="1" x14ac:dyDescent="0.2">
      <c r="A248" s="185">
        <v>6100</v>
      </c>
      <c r="B248" s="68" t="str">
        <f>VLOOKUP(A248,'BASE REGISTRO SEPTIEMBRE'!$A$1:$T$889,2,FALSE)</f>
        <v>Sociedad de Asistencia y Capacitación (antes denominada Sociedad Protectora de la Infancia)</v>
      </c>
      <c r="C248" s="68">
        <f>VLOOKUP(A248,'BASE REGISTRO SEPTIEMBRE'!$A$1:$T$889,3,FALSE)</f>
        <v>700124509</v>
      </c>
      <c r="D248" s="68" t="str">
        <f>VLOOKUP(A248,'BASE REGISTRO SEPTIEMBRE'!$A$1:$T$889,4,FALSE)</f>
        <v>Corporación de Derecho Privado.</v>
      </c>
      <c r="E248" s="68" t="str">
        <f>VLOOKUP(A248,'BASE REGISTRO SEPTIEMBRE'!$A$1:$T$889,5,FALSE)</f>
        <v xml:space="preserve">Otorgado por Decreto Supremo Nº 180, de fecha 7 de febrero de 1895, por el Ministerio de Justicia.  </v>
      </c>
      <c r="F248" s="68" t="str">
        <f>VLOOKUP(A248,'BASE REGISTRO SEPTIEMBRE'!$A$1:$T$889,6,FALSE)</f>
        <v xml:space="preserve">Certificado de vigencia de Persona Jurídica sin fines de lucro, Folio N° 500395280894, de 24 de junio del 2021, del Servicio de Registro Civil e Identificación.
</v>
      </c>
      <c r="G248" s="68" t="str">
        <f>VLOOKUP(A248,'BASE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8" s="68" t="str">
        <f>VLOOKUP(A248,'BASE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8" s="68" t="str">
        <f>VLOOKUP(A248,'BASE REGISTRO SEPTIEMBRE'!$A$1:$T$889,9,FALSE)</f>
        <v>dos años</v>
      </c>
      <c r="J248" s="68" t="str">
        <f>VLOOKUP(A248,'BASE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8" s="68" t="str">
        <f>VLOOKUP(A248,'BASE REGISTRO SEPTIEMBRE'!$A$1:$T$889,11,FALSE)</f>
        <v xml:space="preserve">Alicia  Amunátegui  Monckeberg   
María Inés Ross Amunategui.       
Gerente General:  Francisco Javier Loeser Bravo. 
</v>
      </c>
      <c r="L248" s="68" t="str">
        <f>VLOOKUP(A248,'BASE REGISTRO SEPTIEMBRE'!$A$1:$T$889,12,FALSE)</f>
        <v xml:space="preserve">Concha y Toro Nº 2188, Metro Protectora de la Infancia, comuna de Puente Alto (dirección según última carta remitida por la institución).
Concha y Toro 1898, P.34 ½ Vic. Mackenna, comuna de Puente Alto.
</v>
      </c>
      <c r="M248" s="68" t="str">
        <f>VLOOKUP(A248,'BASE REGISTRO SEPTIEMBRE'!$A$1:$T$889,13,FALSE)</f>
        <v>XIII</v>
      </c>
      <c r="N248" s="68" t="str">
        <f>VLOOKUP(A248,'BASE REGISTRO SEPTIEMBRE'!$A$1:$T$889,14,FALSE)</f>
        <v>comuna de Puente Alto</v>
      </c>
      <c r="O248" s="68" t="str">
        <f>VLOOKUP(A248,'BASE REGISTRO SEPTIEMBRE'!$A$1:$T$889,15,FALSE)</f>
        <v>Teléfono: 4848800 - 4848900</v>
      </c>
      <c r="P248" s="68" t="str">
        <f>VLOOKUP(A248,'BASE REGISTRO SEPTIEMBRE'!$A$1:$T$889,16,FALSE)</f>
        <v>secretaria.presidencia@protectora.cl
Secretario.gerencia@protectora.cl            floeser@protectora.cl</v>
      </c>
      <c r="Q248" s="68">
        <f>VLOOKUP(A248,'BASE REGISTRO SEPTIEMBRE'!$A$1:$T$889,17,FALSE)</f>
        <v>0</v>
      </c>
      <c r="R248" s="68">
        <f>VLOOKUP(A248,'BASE REGISTRO SEPTIEMBRE'!$A$1:$T$889,18,FALSE)</f>
        <v>93401</v>
      </c>
      <c r="S248" s="68" t="str">
        <f>VLOOKUP(A248,'BASE REGISTRO SEPTIEMBRE'!$A$1:$T$889,19,FALSE)</f>
        <v>Antecedentes financieros correspondientes al año 2020, aprobados por el Sub Depto de Supervisión Financiera Nacional.</v>
      </c>
      <c r="T248" s="188">
        <f>VLOOKUP(A248,'BASE REGISTRO SEPTIEMBRE'!$A$1:$T$889,20,FALSE)</f>
        <v>37970</v>
      </c>
      <c r="U248" s="175">
        <v>6100</v>
      </c>
      <c r="V248" s="186">
        <v>8844120</v>
      </c>
      <c r="W248" s="186">
        <v>73005030</v>
      </c>
      <c r="X248" s="187">
        <v>44469</v>
      </c>
      <c r="Y248" s="80" t="s">
        <v>6489</v>
      </c>
      <c r="Z248" s="80" t="s">
        <v>6490</v>
      </c>
      <c r="AA248" s="175" t="s">
        <v>6565</v>
      </c>
    </row>
    <row r="249" spans="1:27" ht="15.75" customHeight="1" x14ac:dyDescent="0.2">
      <c r="A249" s="185">
        <v>6100</v>
      </c>
      <c r="B249" s="68" t="str">
        <f>VLOOKUP(A249,'BASE REGISTRO SEPTIEMBRE'!$A$1:$T$889,2,FALSE)</f>
        <v>Sociedad de Asistencia y Capacitación (antes denominada Sociedad Protectora de la Infancia)</v>
      </c>
      <c r="C249" s="68">
        <f>VLOOKUP(A249,'BASE REGISTRO SEPTIEMBRE'!$A$1:$T$889,3,FALSE)</f>
        <v>700124509</v>
      </c>
      <c r="D249" s="68" t="str">
        <f>VLOOKUP(A249,'BASE REGISTRO SEPTIEMBRE'!$A$1:$T$889,4,FALSE)</f>
        <v>Corporación de Derecho Privado.</v>
      </c>
      <c r="E249" s="68" t="str">
        <f>VLOOKUP(A249,'BASE REGISTRO SEPTIEMBRE'!$A$1:$T$889,5,FALSE)</f>
        <v xml:space="preserve">Otorgado por Decreto Supremo Nº 180, de fecha 7 de febrero de 1895, por el Ministerio de Justicia.  </v>
      </c>
      <c r="F249" s="68" t="str">
        <f>VLOOKUP(A249,'BASE REGISTRO SEPTIEMBRE'!$A$1:$T$889,6,FALSE)</f>
        <v xml:space="preserve">Certificado de vigencia de Persona Jurídica sin fines de lucro, Folio N° 500395280894, de 24 de junio del 2021, del Servicio de Registro Civil e Identificación.
</v>
      </c>
      <c r="G249" s="68" t="str">
        <f>VLOOKUP(A249,'BASE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9" s="68" t="str">
        <f>VLOOKUP(A249,'BASE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9" s="68" t="str">
        <f>VLOOKUP(A249,'BASE REGISTRO SEPTIEMBRE'!$A$1:$T$889,9,FALSE)</f>
        <v>dos años</v>
      </c>
      <c r="J249" s="68" t="str">
        <f>VLOOKUP(A249,'BASE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49" s="68" t="str">
        <f>VLOOKUP(A249,'BASE REGISTRO SEPTIEMBRE'!$A$1:$T$889,11,FALSE)</f>
        <v xml:space="preserve">Alicia  Amunátegui  Monckeberg   
María Inés Ross Amunategui.       
Gerente General:  Francisco Javier Loeser Bravo. 
</v>
      </c>
      <c r="L249" s="68" t="str">
        <f>VLOOKUP(A249,'BASE REGISTRO SEPTIEMBRE'!$A$1:$T$889,12,FALSE)</f>
        <v xml:space="preserve">Concha y Toro Nº 2188, Metro Protectora de la Infancia, comuna de Puente Alto (dirección según última carta remitida por la institución).
Concha y Toro 1898, P.34 ½ Vic. Mackenna, comuna de Puente Alto.
</v>
      </c>
      <c r="M249" s="68" t="str">
        <f>VLOOKUP(A249,'BASE REGISTRO SEPTIEMBRE'!$A$1:$T$889,13,FALSE)</f>
        <v>XIII</v>
      </c>
      <c r="N249" s="68" t="str">
        <f>VLOOKUP(A249,'BASE REGISTRO SEPTIEMBRE'!$A$1:$T$889,14,FALSE)</f>
        <v>comuna de Puente Alto</v>
      </c>
      <c r="O249" s="68" t="str">
        <f>VLOOKUP(A249,'BASE REGISTRO SEPTIEMBRE'!$A$1:$T$889,15,FALSE)</f>
        <v>Teléfono: 4848800 - 4848900</v>
      </c>
      <c r="P249" s="68" t="str">
        <f>VLOOKUP(A249,'BASE REGISTRO SEPTIEMBRE'!$A$1:$T$889,16,FALSE)</f>
        <v>secretaria.presidencia@protectora.cl
Secretario.gerencia@protectora.cl            floeser@protectora.cl</v>
      </c>
      <c r="Q249" s="68">
        <f>VLOOKUP(A249,'BASE REGISTRO SEPTIEMBRE'!$A$1:$T$889,17,FALSE)</f>
        <v>0</v>
      </c>
      <c r="R249" s="68">
        <f>VLOOKUP(A249,'BASE REGISTRO SEPTIEMBRE'!$A$1:$T$889,18,FALSE)</f>
        <v>93401</v>
      </c>
      <c r="S249" s="68" t="str">
        <f>VLOOKUP(A249,'BASE REGISTRO SEPTIEMBRE'!$A$1:$T$889,19,FALSE)</f>
        <v>Antecedentes financieros correspondientes al año 2020, aprobados por el Sub Depto de Supervisión Financiera Nacional.</v>
      </c>
      <c r="T249" s="188">
        <f>VLOOKUP(A249,'BASE REGISTRO SEPTIEMBRE'!$A$1:$T$889,20,FALSE)</f>
        <v>37970</v>
      </c>
      <c r="U249" s="175">
        <v>6100</v>
      </c>
      <c r="V249" s="186">
        <v>46724343</v>
      </c>
      <c r="W249" s="186">
        <v>459838072</v>
      </c>
      <c r="X249" s="187">
        <v>44469</v>
      </c>
      <c r="Y249" s="80" t="s">
        <v>6489</v>
      </c>
      <c r="Z249" s="80" t="s">
        <v>6490</v>
      </c>
      <c r="AA249" s="175" t="s">
        <v>6550</v>
      </c>
    </row>
    <row r="250" spans="1:27" ht="15.75" customHeight="1" x14ac:dyDescent="0.2">
      <c r="A250" s="185">
        <v>6100</v>
      </c>
      <c r="B250" s="68" t="str">
        <f>VLOOKUP(A250,'BASE REGISTRO SEPTIEMBRE'!$A$1:$T$889,2,FALSE)</f>
        <v>Sociedad de Asistencia y Capacitación (antes denominada Sociedad Protectora de la Infancia)</v>
      </c>
      <c r="C250" s="68">
        <f>VLOOKUP(A250,'BASE REGISTRO SEPTIEMBRE'!$A$1:$T$889,3,FALSE)</f>
        <v>700124509</v>
      </c>
      <c r="D250" s="68" t="str">
        <f>VLOOKUP(A250,'BASE REGISTRO SEPTIEMBRE'!$A$1:$T$889,4,FALSE)</f>
        <v>Corporación de Derecho Privado.</v>
      </c>
      <c r="E250" s="68" t="str">
        <f>VLOOKUP(A250,'BASE REGISTRO SEPTIEMBRE'!$A$1:$T$889,5,FALSE)</f>
        <v xml:space="preserve">Otorgado por Decreto Supremo Nº 180, de fecha 7 de febrero de 1895, por el Ministerio de Justicia.  </v>
      </c>
      <c r="F250" s="68" t="str">
        <f>VLOOKUP(A250,'BASE REGISTRO SEPTIEMBRE'!$A$1:$T$889,6,FALSE)</f>
        <v xml:space="preserve">Certificado de vigencia de Persona Jurídica sin fines de lucro, Folio N° 500395280894, de 24 de junio del 2021, del Servicio de Registro Civil e Identificación.
</v>
      </c>
      <c r="G250" s="68" t="str">
        <f>VLOOKUP(A250,'BASE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0" s="68" t="str">
        <f>VLOOKUP(A250,'BASE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0" s="68" t="str">
        <f>VLOOKUP(A250,'BASE REGISTRO SEPTIEMBRE'!$A$1:$T$889,9,FALSE)</f>
        <v>dos años</v>
      </c>
      <c r="J250" s="68" t="str">
        <f>VLOOKUP(A250,'BASE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0" s="68" t="str">
        <f>VLOOKUP(A250,'BASE REGISTRO SEPTIEMBRE'!$A$1:$T$889,11,FALSE)</f>
        <v xml:space="preserve">Alicia  Amunátegui  Monckeberg   
María Inés Ross Amunategui.       
Gerente General:  Francisco Javier Loeser Bravo. 
</v>
      </c>
      <c r="L250" s="68" t="str">
        <f>VLOOKUP(A250,'BASE REGISTRO SEPTIEMBRE'!$A$1:$T$889,12,FALSE)</f>
        <v xml:space="preserve">Concha y Toro Nº 2188, Metro Protectora de la Infancia, comuna de Puente Alto (dirección según última carta remitida por la institución).
Concha y Toro 1898, P.34 ½ Vic. Mackenna, comuna de Puente Alto.
</v>
      </c>
      <c r="M250" s="68" t="str">
        <f>VLOOKUP(A250,'BASE REGISTRO SEPTIEMBRE'!$A$1:$T$889,13,FALSE)</f>
        <v>XIII</v>
      </c>
      <c r="N250" s="68" t="str">
        <f>VLOOKUP(A250,'BASE REGISTRO SEPTIEMBRE'!$A$1:$T$889,14,FALSE)</f>
        <v>comuna de Puente Alto</v>
      </c>
      <c r="O250" s="68" t="str">
        <f>VLOOKUP(A250,'BASE REGISTRO SEPTIEMBRE'!$A$1:$T$889,15,FALSE)</f>
        <v>Teléfono: 4848800 - 4848900</v>
      </c>
      <c r="P250" s="68" t="str">
        <f>VLOOKUP(A250,'BASE REGISTRO SEPTIEMBRE'!$A$1:$T$889,16,FALSE)</f>
        <v>secretaria.presidencia@protectora.cl
Secretario.gerencia@protectora.cl            floeser@protectora.cl</v>
      </c>
      <c r="Q250" s="68">
        <f>VLOOKUP(A250,'BASE REGISTRO SEPTIEMBRE'!$A$1:$T$889,17,FALSE)</f>
        <v>0</v>
      </c>
      <c r="R250" s="68">
        <f>VLOOKUP(A250,'BASE REGISTRO SEPTIEMBRE'!$A$1:$T$889,18,FALSE)</f>
        <v>93401</v>
      </c>
      <c r="S250" s="68" t="str">
        <f>VLOOKUP(A250,'BASE REGISTRO SEPTIEMBRE'!$A$1:$T$889,19,FALSE)</f>
        <v>Antecedentes financieros correspondientes al año 2020, aprobados por el Sub Depto de Supervisión Financiera Nacional.</v>
      </c>
      <c r="T250" s="188">
        <f>VLOOKUP(A250,'BASE REGISTRO SEPTIEMBRE'!$A$1:$T$889,20,FALSE)</f>
        <v>37970</v>
      </c>
      <c r="U250" s="175">
        <v>6100</v>
      </c>
      <c r="V250" s="186">
        <v>20636279</v>
      </c>
      <c r="W250" s="186">
        <v>88518779</v>
      </c>
      <c r="X250" s="187">
        <v>44469</v>
      </c>
      <c r="Y250" s="80" t="s">
        <v>6489</v>
      </c>
      <c r="Z250" s="80" t="s">
        <v>6490</v>
      </c>
      <c r="AA250" s="175" t="s">
        <v>6612</v>
      </c>
    </row>
    <row r="251" spans="1:27" ht="15.75" customHeight="1" x14ac:dyDescent="0.2">
      <c r="A251" s="185">
        <v>6100</v>
      </c>
      <c r="B251" s="68" t="str">
        <f>VLOOKUP(A251,'BASE REGISTRO SEPTIEMBRE'!$A$1:$T$889,2,FALSE)</f>
        <v>Sociedad de Asistencia y Capacitación (antes denominada Sociedad Protectora de la Infancia)</v>
      </c>
      <c r="C251" s="68">
        <f>VLOOKUP(A251,'BASE REGISTRO SEPTIEMBRE'!$A$1:$T$889,3,FALSE)</f>
        <v>700124509</v>
      </c>
      <c r="D251" s="68" t="str">
        <f>VLOOKUP(A251,'BASE REGISTRO SEPTIEMBRE'!$A$1:$T$889,4,FALSE)</f>
        <v>Corporación de Derecho Privado.</v>
      </c>
      <c r="E251" s="68" t="str">
        <f>VLOOKUP(A251,'BASE REGISTRO SEPTIEMBRE'!$A$1:$T$889,5,FALSE)</f>
        <v xml:space="preserve">Otorgado por Decreto Supremo Nº 180, de fecha 7 de febrero de 1895, por el Ministerio de Justicia.  </v>
      </c>
      <c r="F251" s="68" t="str">
        <f>VLOOKUP(A251,'BASE REGISTRO SEPTIEMBRE'!$A$1:$T$889,6,FALSE)</f>
        <v xml:space="preserve">Certificado de vigencia de Persona Jurídica sin fines de lucro, Folio N° 500395280894, de 24 de junio del 2021, del Servicio de Registro Civil e Identificación.
</v>
      </c>
      <c r="G251" s="68" t="str">
        <f>VLOOKUP(A251,'BASE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1" s="68" t="str">
        <f>VLOOKUP(A251,'BASE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1" s="68" t="str">
        <f>VLOOKUP(A251,'BASE REGISTRO SEPTIEMBRE'!$A$1:$T$889,9,FALSE)</f>
        <v>dos años</v>
      </c>
      <c r="J251" s="68" t="str">
        <f>VLOOKUP(A251,'BASE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1" s="68" t="str">
        <f>VLOOKUP(A251,'BASE REGISTRO SEPTIEMBRE'!$A$1:$T$889,11,FALSE)</f>
        <v xml:space="preserve">Alicia  Amunátegui  Monckeberg   
María Inés Ross Amunategui.       
Gerente General:  Francisco Javier Loeser Bravo. 
</v>
      </c>
      <c r="L251" s="68" t="str">
        <f>VLOOKUP(A251,'BASE REGISTRO SEPTIEMBRE'!$A$1:$T$889,12,FALSE)</f>
        <v xml:space="preserve">Concha y Toro Nº 2188, Metro Protectora de la Infancia, comuna de Puente Alto (dirección según última carta remitida por la institución).
Concha y Toro 1898, P.34 ½ Vic. Mackenna, comuna de Puente Alto.
</v>
      </c>
      <c r="M251" s="68" t="str">
        <f>VLOOKUP(A251,'BASE REGISTRO SEPTIEMBRE'!$A$1:$T$889,13,FALSE)</f>
        <v>XIII</v>
      </c>
      <c r="N251" s="68" t="str">
        <f>VLOOKUP(A251,'BASE REGISTRO SEPTIEMBRE'!$A$1:$T$889,14,FALSE)</f>
        <v>comuna de Puente Alto</v>
      </c>
      <c r="O251" s="68" t="str">
        <f>VLOOKUP(A251,'BASE REGISTRO SEPTIEMBRE'!$A$1:$T$889,15,FALSE)</f>
        <v>Teléfono: 4848800 - 4848900</v>
      </c>
      <c r="P251" s="68" t="str">
        <f>VLOOKUP(A251,'BASE REGISTRO SEPTIEMBRE'!$A$1:$T$889,16,FALSE)</f>
        <v>secretaria.presidencia@protectora.cl
Secretario.gerencia@protectora.cl            floeser@protectora.cl</v>
      </c>
      <c r="Q251" s="68">
        <f>VLOOKUP(A251,'BASE REGISTRO SEPTIEMBRE'!$A$1:$T$889,17,FALSE)</f>
        <v>0</v>
      </c>
      <c r="R251" s="68">
        <f>VLOOKUP(A251,'BASE REGISTRO SEPTIEMBRE'!$A$1:$T$889,18,FALSE)</f>
        <v>93401</v>
      </c>
      <c r="S251" s="68" t="str">
        <f>VLOOKUP(A251,'BASE REGISTRO SEPTIEMBRE'!$A$1:$T$889,19,FALSE)</f>
        <v>Antecedentes financieros correspondientes al año 2020, aprobados por el Sub Depto de Supervisión Financiera Nacional.</v>
      </c>
      <c r="T251" s="188">
        <f>VLOOKUP(A251,'BASE REGISTRO SEPTIEMBRE'!$A$1:$T$889,20,FALSE)</f>
        <v>37970</v>
      </c>
      <c r="U251" s="175">
        <v>6100</v>
      </c>
      <c r="V251" s="186">
        <v>16291800</v>
      </c>
      <c r="W251" s="186">
        <v>94570020</v>
      </c>
      <c r="X251" s="187">
        <v>44469</v>
      </c>
      <c r="Y251" s="80" t="s">
        <v>6489</v>
      </c>
      <c r="Z251" s="80" t="s">
        <v>6490</v>
      </c>
      <c r="AA251" s="175" t="s">
        <v>6566</v>
      </c>
    </row>
    <row r="252" spans="1:27" ht="15.75" customHeight="1" x14ac:dyDescent="0.2">
      <c r="A252" s="185">
        <v>6100</v>
      </c>
      <c r="B252" s="68" t="str">
        <f>VLOOKUP(A252,'BASE REGISTRO SEPTIEMBRE'!$A$1:$T$889,2,FALSE)</f>
        <v>Sociedad de Asistencia y Capacitación (antes denominada Sociedad Protectora de la Infancia)</v>
      </c>
      <c r="C252" s="68">
        <f>VLOOKUP(A252,'BASE REGISTRO SEPTIEMBRE'!$A$1:$T$889,3,FALSE)</f>
        <v>700124509</v>
      </c>
      <c r="D252" s="68" t="str">
        <f>VLOOKUP(A252,'BASE REGISTRO SEPTIEMBRE'!$A$1:$T$889,4,FALSE)</f>
        <v>Corporación de Derecho Privado.</v>
      </c>
      <c r="E252" s="68" t="str">
        <f>VLOOKUP(A252,'BASE REGISTRO SEPTIEMBRE'!$A$1:$T$889,5,FALSE)</f>
        <v xml:space="preserve">Otorgado por Decreto Supremo Nº 180, de fecha 7 de febrero de 1895, por el Ministerio de Justicia.  </v>
      </c>
      <c r="F252" s="68" t="str">
        <f>VLOOKUP(A252,'BASE REGISTRO SEPTIEMBRE'!$A$1:$T$889,6,FALSE)</f>
        <v xml:space="preserve">Certificado de vigencia de Persona Jurídica sin fines de lucro, Folio N° 500395280894, de 24 de junio del 2021, del Servicio de Registro Civil e Identificación.
</v>
      </c>
      <c r="G252" s="68" t="str">
        <f>VLOOKUP(A252,'BASE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2" s="68" t="str">
        <f>VLOOKUP(A252,'BASE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2" s="68" t="str">
        <f>VLOOKUP(A252,'BASE REGISTRO SEPTIEMBRE'!$A$1:$T$889,9,FALSE)</f>
        <v>dos años</v>
      </c>
      <c r="J252" s="68" t="str">
        <f>VLOOKUP(A252,'BASE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2" s="68" t="str">
        <f>VLOOKUP(A252,'BASE REGISTRO SEPTIEMBRE'!$A$1:$T$889,11,FALSE)</f>
        <v xml:space="preserve">Alicia  Amunátegui  Monckeberg   
María Inés Ross Amunategui.       
Gerente General:  Francisco Javier Loeser Bravo. 
</v>
      </c>
      <c r="L252" s="68" t="str">
        <f>VLOOKUP(A252,'BASE REGISTRO SEPTIEMBRE'!$A$1:$T$889,12,FALSE)</f>
        <v xml:space="preserve">Concha y Toro Nº 2188, Metro Protectora de la Infancia, comuna de Puente Alto (dirección según última carta remitida por la institución).
Concha y Toro 1898, P.34 ½ Vic. Mackenna, comuna de Puente Alto.
</v>
      </c>
      <c r="M252" s="68" t="str">
        <f>VLOOKUP(A252,'BASE REGISTRO SEPTIEMBRE'!$A$1:$T$889,13,FALSE)</f>
        <v>XIII</v>
      </c>
      <c r="N252" s="68" t="str">
        <f>VLOOKUP(A252,'BASE REGISTRO SEPTIEMBRE'!$A$1:$T$889,14,FALSE)</f>
        <v>comuna de Puente Alto</v>
      </c>
      <c r="O252" s="68" t="str">
        <f>VLOOKUP(A252,'BASE REGISTRO SEPTIEMBRE'!$A$1:$T$889,15,FALSE)</f>
        <v>Teléfono: 4848800 - 4848900</v>
      </c>
      <c r="P252" s="68" t="str">
        <f>VLOOKUP(A252,'BASE REGISTRO SEPTIEMBRE'!$A$1:$T$889,16,FALSE)</f>
        <v>secretaria.presidencia@protectora.cl
Secretario.gerencia@protectora.cl            floeser@protectora.cl</v>
      </c>
      <c r="Q252" s="68">
        <f>VLOOKUP(A252,'BASE REGISTRO SEPTIEMBRE'!$A$1:$T$889,17,FALSE)</f>
        <v>0</v>
      </c>
      <c r="R252" s="68">
        <f>VLOOKUP(A252,'BASE REGISTRO SEPTIEMBRE'!$A$1:$T$889,18,FALSE)</f>
        <v>93401</v>
      </c>
      <c r="S252" s="68" t="str">
        <f>VLOOKUP(A252,'BASE REGISTRO SEPTIEMBRE'!$A$1:$T$889,19,FALSE)</f>
        <v>Antecedentes financieros correspondientes al año 2020, aprobados por el Sub Depto de Supervisión Financiera Nacional.</v>
      </c>
      <c r="T252" s="188">
        <f>VLOOKUP(A252,'BASE REGISTRO SEPTIEMBRE'!$A$1:$T$889,20,FALSE)</f>
        <v>37970</v>
      </c>
      <c r="U252" s="175">
        <v>6100</v>
      </c>
      <c r="V252" s="186">
        <v>12735533</v>
      </c>
      <c r="W252" s="186">
        <v>113735362</v>
      </c>
      <c r="X252" s="187">
        <v>44469</v>
      </c>
      <c r="Y252" s="80" t="s">
        <v>6489</v>
      </c>
      <c r="Z252" s="80" t="s">
        <v>6490</v>
      </c>
      <c r="AA252" s="175" t="s">
        <v>6502</v>
      </c>
    </row>
    <row r="253" spans="1:27" ht="15.75" customHeight="1" x14ac:dyDescent="0.2">
      <c r="A253" s="185">
        <v>6100</v>
      </c>
      <c r="B253" s="68" t="str">
        <f>VLOOKUP(A253,'BASE REGISTRO SEPTIEMBRE'!$A$1:$T$889,2,FALSE)</f>
        <v>Sociedad de Asistencia y Capacitación (antes denominada Sociedad Protectora de la Infancia)</v>
      </c>
      <c r="C253" s="68">
        <f>VLOOKUP(A253,'BASE REGISTRO SEPTIEMBRE'!$A$1:$T$889,3,FALSE)</f>
        <v>700124509</v>
      </c>
      <c r="D253" s="68" t="str">
        <f>VLOOKUP(A253,'BASE REGISTRO SEPTIEMBRE'!$A$1:$T$889,4,FALSE)</f>
        <v>Corporación de Derecho Privado.</v>
      </c>
      <c r="E253" s="68" t="str">
        <f>VLOOKUP(A253,'BASE REGISTRO SEPTIEMBRE'!$A$1:$T$889,5,FALSE)</f>
        <v xml:space="preserve">Otorgado por Decreto Supremo Nº 180, de fecha 7 de febrero de 1895, por el Ministerio de Justicia.  </v>
      </c>
      <c r="F253" s="68" t="str">
        <f>VLOOKUP(A253,'BASE REGISTRO SEPTIEMBRE'!$A$1:$T$889,6,FALSE)</f>
        <v xml:space="preserve">Certificado de vigencia de Persona Jurídica sin fines de lucro, Folio N° 500395280894, de 24 de junio del 2021, del Servicio de Registro Civil e Identificación.
</v>
      </c>
      <c r="G253" s="68" t="str">
        <f>VLOOKUP(A253,'BASE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3" s="68" t="str">
        <f>VLOOKUP(A253,'BASE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3" s="68" t="str">
        <f>VLOOKUP(A253,'BASE REGISTRO SEPTIEMBRE'!$A$1:$T$889,9,FALSE)</f>
        <v>dos años</v>
      </c>
      <c r="J253" s="68" t="str">
        <f>VLOOKUP(A253,'BASE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3" s="68" t="str">
        <f>VLOOKUP(A253,'BASE REGISTRO SEPTIEMBRE'!$A$1:$T$889,11,FALSE)</f>
        <v xml:space="preserve">Alicia  Amunátegui  Monckeberg   
María Inés Ross Amunategui.       
Gerente General:  Francisco Javier Loeser Bravo. 
</v>
      </c>
      <c r="L253" s="68" t="str">
        <f>VLOOKUP(A253,'BASE REGISTRO SEPTIEMBRE'!$A$1:$T$889,12,FALSE)</f>
        <v xml:space="preserve">Concha y Toro Nº 2188, Metro Protectora de la Infancia, comuna de Puente Alto (dirección según última carta remitida por la institución).
Concha y Toro 1898, P.34 ½ Vic. Mackenna, comuna de Puente Alto.
</v>
      </c>
      <c r="M253" s="68" t="str">
        <f>VLOOKUP(A253,'BASE REGISTRO SEPTIEMBRE'!$A$1:$T$889,13,FALSE)</f>
        <v>XIII</v>
      </c>
      <c r="N253" s="68" t="str">
        <f>VLOOKUP(A253,'BASE REGISTRO SEPTIEMBRE'!$A$1:$T$889,14,FALSE)</f>
        <v>comuna de Puente Alto</v>
      </c>
      <c r="O253" s="68" t="str">
        <f>VLOOKUP(A253,'BASE REGISTRO SEPTIEMBRE'!$A$1:$T$889,15,FALSE)</f>
        <v>Teléfono: 4848800 - 4848900</v>
      </c>
      <c r="P253" s="68" t="str">
        <f>VLOOKUP(A253,'BASE REGISTRO SEPTIEMBRE'!$A$1:$T$889,16,FALSE)</f>
        <v>secretaria.presidencia@protectora.cl
Secretario.gerencia@protectora.cl            floeser@protectora.cl</v>
      </c>
      <c r="Q253" s="68">
        <f>VLOOKUP(A253,'BASE REGISTRO SEPTIEMBRE'!$A$1:$T$889,17,FALSE)</f>
        <v>0</v>
      </c>
      <c r="R253" s="68">
        <f>VLOOKUP(A253,'BASE REGISTRO SEPTIEMBRE'!$A$1:$T$889,18,FALSE)</f>
        <v>93401</v>
      </c>
      <c r="S253" s="68" t="str">
        <f>VLOOKUP(A253,'BASE REGISTRO SEPTIEMBRE'!$A$1:$T$889,19,FALSE)</f>
        <v>Antecedentes financieros correspondientes al año 2020, aprobados por el Sub Depto de Supervisión Financiera Nacional.</v>
      </c>
      <c r="T253" s="188">
        <f>VLOOKUP(A253,'BASE REGISTRO SEPTIEMBRE'!$A$1:$T$889,20,FALSE)</f>
        <v>37970</v>
      </c>
      <c r="U253" s="175">
        <v>6100</v>
      </c>
      <c r="V253" s="186">
        <v>18231300</v>
      </c>
      <c r="W253" s="186">
        <v>88053300</v>
      </c>
      <c r="X253" s="187">
        <v>44469</v>
      </c>
      <c r="Y253" s="80" t="s">
        <v>6489</v>
      </c>
      <c r="Z253" s="80" t="s">
        <v>6490</v>
      </c>
      <c r="AA253" s="175" t="s">
        <v>6529</v>
      </c>
    </row>
    <row r="254" spans="1:27" ht="15.75" customHeight="1" x14ac:dyDescent="0.2">
      <c r="A254" s="185">
        <v>6100</v>
      </c>
      <c r="B254" s="68" t="str">
        <f>VLOOKUP(A254,'BASE REGISTRO SEPTIEMBRE'!$A$1:$T$889,2,FALSE)</f>
        <v>Sociedad de Asistencia y Capacitación (antes denominada Sociedad Protectora de la Infancia)</v>
      </c>
      <c r="C254" s="68">
        <f>VLOOKUP(A254,'BASE REGISTRO SEPTIEMBRE'!$A$1:$T$889,3,FALSE)</f>
        <v>700124509</v>
      </c>
      <c r="D254" s="68" t="str">
        <f>VLOOKUP(A254,'BASE REGISTRO SEPTIEMBRE'!$A$1:$T$889,4,FALSE)</f>
        <v>Corporación de Derecho Privado.</v>
      </c>
      <c r="E254" s="68" t="str">
        <f>VLOOKUP(A254,'BASE REGISTRO SEPTIEMBRE'!$A$1:$T$889,5,FALSE)</f>
        <v xml:space="preserve">Otorgado por Decreto Supremo Nº 180, de fecha 7 de febrero de 1895, por el Ministerio de Justicia.  </v>
      </c>
      <c r="F254" s="68" t="str">
        <f>VLOOKUP(A254,'BASE REGISTRO SEPTIEMBRE'!$A$1:$T$889,6,FALSE)</f>
        <v xml:space="preserve">Certificado de vigencia de Persona Jurídica sin fines de lucro, Folio N° 500395280894, de 24 de junio del 2021, del Servicio de Registro Civil e Identificación.
</v>
      </c>
      <c r="G254" s="68" t="str">
        <f>VLOOKUP(A254,'BASE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4" s="68" t="str">
        <f>VLOOKUP(A254,'BASE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4" s="68" t="str">
        <f>VLOOKUP(A254,'BASE REGISTRO SEPTIEMBRE'!$A$1:$T$889,9,FALSE)</f>
        <v>dos años</v>
      </c>
      <c r="J254" s="68" t="str">
        <f>VLOOKUP(A254,'BASE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4" s="68" t="str">
        <f>VLOOKUP(A254,'BASE REGISTRO SEPTIEMBRE'!$A$1:$T$889,11,FALSE)</f>
        <v xml:space="preserve">Alicia  Amunátegui  Monckeberg   
María Inés Ross Amunategui.       
Gerente General:  Francisco Javier Loeser Bravo. 
</v>
      </c>
      <c r="L254" s="68" t="str">
        <f>VLOOKUP(A254,'BASE REGISTRO SEPTIEMBRE'!$A$1:$T$889,12,FALSE)</f>
        <v xml:space="preserve">Concha y Toro Nº 2188, Metro Protectora de la Infancia, comuna de Puente Alto (dirección según última carta remitida por la institución).
Concha y Toro 1898, P.34 ½ Vic. Mackenna, comuna de Puente Alto.
</v>
      </c>
      <c r="M254" s="68" t="str">
        <f>VLOOKUP(A254,'BASE REGISTRO SEPTIEMBRE'!$A$1:$T$889,13,FALSE)</f>
        <v>XIII</v>
      </c>
      <c r="N254" s="68" t="str">
        <f>VLOOKUP(A254,'BASE REGISTRO SEPTIEMBRE'!$A$1:$T$889,14,FALSE)</f>
        <v>comuna de Puente Alto</v>
      </c>
      <c r="O254" s="68" t="str">
        <f>VLOOKUP(A254,'BASE REGISTRO SEPTIEMBRE'!$A$1:$T$889,15,FALSE)</f>
        <v>Teléfono: 4848800 - 4848900</v>
      </c>
      <c r="P254" s="68" t="str">
        <f>VLOOKUP(A254,'BASE REGISTRO SEPTIEMBRE'!$A$1:$T$889,16,FALSE)</f>
        <v>secretaria.presidencia@protectora.cl
Secretario.gerencia@protectora.cl            floeser@protectora.cl</v>
      </c>
      <c r="Q254" s="68">
        <f>VLOOKUP(A254,'BASE REGISTRO SEPTIEMBRE'!$A$1:$T$889,17,FALSE)</f>
        <v>0</v>
      </c>
      <c r="R254" s="68">
        <f>VLOOKUP(A254,'BASE REGISTRO SEPTIEMBRE'!$A$1:$T$889,18,FALSE)</f>
        <v>93401</v>
      </c>
      <c r="S254" s="68" t="str">
        <f>VLOOKUP(A254,'BASE REGISTRO SEPTIEMBRE'!$A$1:$T$889,19,FALSE)</f>
        <v>Antecedentes financieros correspondientes al año 2020, aprobados por el Sub Depto de Supervisión Financiera Nacional.</v>
      </c>
      <c r="T254" s="188">
        <f>VLOOKUP(A254,'BASE REGISTRO SEPTIEMBRE'!$A$1:$T$889,20,FALSE)</f>
        <v>37970</v>
      </c>
      <c r="U254" s="175">
        <v>6100</v>
      </c>
      <c r="V254" s="186">
        <v>18076140</v>
      </c>
      <c r="W254" s="186">
        <v>98681760</v>
      </c>
      <c r="X254" s="187">
        <v>44469</v>
      </c>
      <c r="Y254" s="80" t="s">
        <v>6489</v>
      </c>
      <c r="Z254" s="80" t="s">
        <v>6490</v>
      </c>
      <c r="AA254" s="175" t="s">
        <v>6533</v>
      </c>
    </row>
    <row r="255" spans="1:27" ht="15.75" customHeight="1" x14ac:dyDescent="0.2">
      <c r="A255" s="185">
        <v>6100</v>
      </c>
      <c r="B255" s="68" t="str">
        <f>VLOOKUP(A255,'BASE REGISTRO SEPTIEMBRE'!$A$1:$T$889,2,FALSE)</f>
        <v>Sociedad de Asistencia y Capacitación (antes denominada Sociedad Protectora de la Infancia)</v>
      </c>
      <c r="C255" s="68">
        <f>VLOOKUP(A255,'BASE REGISTRO SEPTIEMBRE'!$A$1:$T$889,3,FALSE)</f>
        <v>700124509</v>
      </c>
      <c r="D255" s="68" t="str">
        <f>VLOOKUP(A255,'BASE REGISTRO SEPTIEMBRE'!$A$1:$T$889,4,FALSE)</f>
        <v>Corporación de Derecho Privado.</v>
      </c>
      <c r="E255" s="68" t="str">
        <f>VLOOKUP(A255,'BASE REGISTRO SEPTIEMBRE'!$A$1:$T$889,5,FALSE)</f>
        <v xml:space="preserve">Otorgado por Decreto Supremo Nº 180, de fecha 7 de febrero de 1895, por el Ministerio de Justicia.  </v>
      </c>
      <c r="F255" s="68" t="str">
        <f>VLOOKUP(A255,'BASE REGISTRO SEPTIEMBRE'!$A$1:$T$889,6,FALSE)</f>
        <v xml:space="preserve">Certificado de vigencia de Persona Jurídica sin fines de lucro, Folio N° 500395280894, de 24 de junio del 2021, del Servicio de Registro Civil e Identificación.
</v>
      </c>
      <c r="G255" s="68" t="str">
        <f>VLOOKUP(A255,'BASE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5" s="68" t="str">
        <f>VLOOKUP(A255,'BASE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5" s="68" t="str">
        <f>VLOOKUP(A255,'BASE REGISTRO SEPTIEMBRE'!$A$1:$T$889,9,FALSE)</f>
        <v>dos años</v>
      </c>
      <c r="J255" s="68" t="str">
        <f>VLOOKUP(A255,'BASE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5" s="68" t="str">
        <f>VLOOKUP(A255,'BASE REGISTRO SEPTIEMBRE'!$A$1:$T$889,11,FALSE)</f>
        <v xml:space="preserve">Alicia  Amunátegui  Monckeberg   
María Inés Ross Amunategui.       
Gerente General:  Francisco Javier Loeser Bravo. 
</v>
      </c>
      <c r="L255" s="68" t="str">
        <f>VLOOKUP(A255,'BASE REGISTRO SEPTIEMBRE'!$A$1:$T$889,12,FALSE)</f>
        <v xml:space="preserve">Concha y Toro Nº 2188, Metro Protectora de la Infancia, comuna de Puente Alto (dirección según última carta remitida por la institución).
Concha y Toro 1898, P.34 ½ Vic. Mackenna, comuna de Puente Alto.
</v>
      </c>
      <c r="M255" s="68" t="str">
        <f>VLOOKUP(A255,'BASE REGISTRO SEPTIEMBRE'!$A$1:$T$889,13,FALSE)</f>
        <v>XIII</v>
      </c>
      <c r="N255" s="68" t="str">
        <f>VLOOKUP(A255,'BASE REGISTRO SEPTIEMBRE'!$A$1:$T$889,14,FALSE)</f>
        <v>comuna de Puente Alto</v>
      </c>
      <c r="O255" s="68" t="str">
        <f>VLOOKUP(A255,'BASE REGISTRO SEPTIEMBRE'!$A$1:$T$889,15,FALSE)</f>
        <v>Teléfono: 4848800 - 4848900</v>
      </c>
      <c r="P255" s="68" t="str">
        <f>VLOOKUP(A255,'BASE REGISTRO SEPTIEMBRE'!$A$1:$T$889,16,FALSE)</f>
        <v>secretaria.presidencia@protectora.cl
Secretario.gerencia@protectora.cl            floeser@protectora.cl</v>
      </c>
      <c r="Q255" s="68">
        <f>VLOOKUP(A255,'BASE REGISTRO SEPTIEMBRE'!$A$1:$T$889,17,FALSE)</f>
        <v>0</v>
      </c>
      <c r="R255" s="68">
        <f>VLOOKUP(A255,'BASE REGISTRO SEPTIEMBRE'!$A$1:$T$889,18,FALSE)</f>
        <v>93401</v>
      </c>
      <c r="S255" s="68" t="str">
        <f>VLOOKUP(A255,'BASE REGISTRO SEPTIEMBRE'!$A$1:$T$889,19,FALSE)</f>
        <v>Antecedentes financieros correspondientes al año 2020, aprobados por el Sub Depto de Supervisión Financiera Nacional.</v>
      </c>
      <c r="T255" s="188">
        <f>VLOOKUP(A255,'BASE REGISTRO SEPTIEMBRE'!$A$1:$T$889,20,FALSE)</f>
        <v>37970</v>
      </c>
      <c r="U255" s="175">
        <v>6100</v>
      </c>
      <c r="V255" s="186">
        <v>125420218</v>
      </c>
      <c r="W255" s="186">
        <v>1114922860</v>
      </c>
      <c r="X255" s="187">
        <v>44469</v>
      </c>
      <c r="Y255" s="80" t="s">
        <v>6489</v>
      </c>
      <c r="Z255" s="80" t="s">
        <v>6490</v>
      </c>
      <c r="AA255" s="175" t="s">
        <v>6534</v>
      </c>
    </row>
    <row r="256" spans="1:27" ht="15.75" customHeight="1" x14ac:dyDescent="0.2">
      <c r="A256" s="185">
        <v>6100</v>
      </c>
      <c r="B256" s="68" t="str">
        <f>VLOOKUP(A256,'BASE REGISTRO SEPTIEMBRE'!$A$1:$T$889,2,FALSE)</f>
        <v>Sociedad de Asistencia y Capacitación (antes denominada Sociedad Protectora de la Infancia)</v>
      </c>
      <c r="C256" s="68">
        <f>VLOOKUP(A256,'BASE REGISTRO SEPTIEMBRE'!$A$1:$T$889,3,FALSE)</f>
        <v>700124509</v>
      </c>
      <c r="D256" s="68" t="str">
        <f>VLOOKUP(A256,'BASE REGISTRO SEPTIEMBRE'!$A$1:$T$889,4,FALSE)</f>
        <v>Corporación de Derecho Privado.</v>
      </c>
      <c r="E256" s="68" t="str">
        <f>VLOOKUP(A256,'BASE REGISTRO SEPTIEMBRE'!$A$1:$T$889,5,FALSE)</f>
        <v xml:space="preserve">Otorgado por Decreto Supremo Nº 180, de fecha 7 de febrero de 1895, por el Ministerio de Justicia.  </v>
      </c>
      <c r="F256" s="68" t="str">
        <f>VLOOKUP(A256,'BASE REGISTRO SEPTIEMBRE'!$A$1:$T$889,6,FALSE)</f>
        <v xml:space="preserve">Certificado de vigencia de Persona Jurídica sin fines de lucro, Folio N° 500395280894, de 24 de junio del 2021, del Servicio de Registro Civil e Identificación.
</v>
      </c>
      <c r="G256" s="68" t="str">
        <f>VLOOKUP(A256,'BASE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6" s="68" t="str">
        <f>VLOOKUP(A256,'BASE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6" s="68" t="str">
        <f>VLOOKUP(A256,'BASE REGISTRO SEPTIEMBRE'!$A$1:$T$889,9,FALSE)</f>
        <v>dos años</v>
      </c>
      <c r="J256" s="68" t="str">
        <f>VLOOKUP(A256,'BASE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6" s="68" t="str">
        <f>VLOOKUP(A256,'BASE REGISTRO SEPTIEMBRE'!$A$1:$T$889,11,FALSE)</f>
        <v xml:space="preserve">Alicia  Amunátegui  Monckeberg   
María Inés Ross Amunategui.       
Gerente General:  Francisco Javier Loeser Bravo. 
</v>
      </c>
      <c r="L256" s="68" t="str">
        <f>VLOOKUP(A256,'BASE REGISTRO SEPTIEMBRE'!$A$1:$T$889,12,FALSE)</f>
        <v xml:space="preserve">Concha y Toro Nº 2188, Metro Protectora de la Infancia, comuna de Puente Alto (dirección según última carta remitida por la institución).
Concha y Toro 1898, P.34 ½ Vic. Mackenna, comuna de Puente Alto.
</v>
      </c>
      <c r="M256" s="68" t="str">
        <f>VLOOKUP(A256,'BASE REGISTRO SEPTIEMBRE'!$A$1:$T$889,13,FALSE)</f>
        <v>XIII</v>
      </c>
      <c r="N256" s="68" t="str">
        <f>VLOOKUP(A256,'BASE REGISTRO SEPTIEMBRE'!$A$1:$T$889,14,FALSE)</f>
        <v>comuna de Puente Alto</v>
      </c>
      <c r="O256" s="68" t="str">
        <f>VLOOKUP(A256,'BASE REGISTRO SEPTIEMBRE'!$A$1:$T$889,15,FALSE)</f>
        <v>Teléfono: 4848800 - 4848900</v>
      </c>
      <c r="P256" s="68" t="str">
        <f>VLOOKUP(A256,'BASE REGISTRO SEPTIEMBRE'!$A$1:$T$889,16,FALSE)</f>
        <v>secretaria.presidencia@protectora.cl
Secretario.gerencia@protectora.cl            floeser@protectora.cl</v>
      </c>
      <c r="Q256" s="68">
        <f>VLOOKUP(A256,'BASE REGISTRO SEPTIEMBRE'!$A$1:$T$889,17,FALSE)</f>
        <v>0</v>
      </c>
      <c r="R256" s="68">
        <f>VLOOKUP(A256,'BASE REGISTRO SEPTIEMBRE'!$A$1:$T$889,18,FALSE)</f>
        <v>93401</v>
      </c>
      <c r="S256" s="68" t="str">
        <f>VLOOKUP(A256,'BASE REGISTRO SEPTIEMBRE'!$A$1:$T$889,19,FALSE)</f>
        <v>Antecedentes financieros correspondientes al año 2020, aprobados por el Sub Depto de Supervisión Financiera Nacional.</v>
      </c>
      <c r="T256" s="188">
        <f>VLOOKUP(A256,'BASE REGISTRO SEPTIEMBRE'!$A$1:$T$889,20,FALSE)</f>
        <v>37970</v>
      </c>
      <c r="U256" s="175">
        <v>6100</v>
      </c>
      <c r="V256" s="186">
        <v>39410640</v>
      </c>
      <c r="W256" s="186">
        <v>182312999</v>
      </c>
      <c r="X256" s="187">
        <v>44469</v>
      </c>
      <c r="Y256" s="80" t="s">
        <v>6489</v>
      </c>
      <c r="Z256" s="80" t="s">
        <v>6490</v>
      </c>
      <c r="AA256" s="175" t="s">
        <v>6573</v>
      </c>
    </row>
    <row r="257" spans="1:27" ht="15.75" customHeight="1" x14ac:dyDescent="0.2">
      <c r="A257" s="185">
        <v>6100</v>
      </c>
      <c r="B257" s="68" t="str">
        <f>VLOOKUP(A257,'BASE REGISTRO SEPTIEMBRE'!$A$1:$T$889,2,FALSE)</f>
        <v>Sociedad de Asistencia y Capacitación (antes denominada Sociedad Protectora de la Infancia)</v>
      </c>
      <c r="C257" s="68">
        <f>VLOOKUP(A257,'BASE REGISTRO SEPTIEMBRE'!$A$1:$T$889,3,FALSE)</f>
        <v>700124509</v>
      </c>
      <c r="D257" s="68" t="str">
        <f>VLOOKUP(A257,'BASE REGISTRO SEPTIEMBRE'!$A$1:$T$889,4,FALSE)</f>
        <v>Corporación de Derecho Privado.</v>
      </c>
      <c r="E257" s="68" t="str">
        <f>VLOOKUP(A257,'BASE REGISTRO SEPTIEMBRE'!$A$1:$T$889,5,FALSE)</f>
        <v xml:space="preserve">Otorgado por Decreto Supremo Nº 180, de fecha 7 de febrero de 1895, por el Ministerio de Justicia.  </v>
      </c>
      <c r="F257" s="68" t="str">
        <f>VLOOKUP(A257,'BASE REGISTRO SEPTIEMBRE'!$A$1:$T$889,6,FALSE)</f>
        <v xml:space="preserve">Certificado de vigencia de Persona Jurídica sin fines de lucro, Folio N° 500395280894, de 24 de junio del 2021, del Servicio de Registro Civil e Identificación.
</v>
      </c>
      <c r="G257" s="68" t="str">
        <f>VLOOKUP(A257,'BASE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7" s="68" t="str">
        <f>VLOOKUP(A257,'BASE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7" s="68" t="str">
        <f>VLOOKUP(A257,'BASE REGISTRO SEPTIEMBRE'!$A$1:$T$889,9,FALSE)</f>
        <v>dos años</v>
      </c>
      <c r="J257" s="68" t="str">
        <f>VLOOKUP(A257,'BASE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7" s="68" t="str">
        <f>VLOOKUP(A257,'BASE REGISTRO SEPTIEMBRE'!$A$1:$T$889,11,FALSE)</f>
        <v xml:space="preserve">Alicia  Amunátegui  Monckeberg   
María Inés Ross Amunategui.       
Gerente General:  Francisco Javier Loeser Bravo. 
</v>
      </c>
      <c r="L257" s="68" t="str">
        <f>VLOOKUP(A257,'BASE REGISTRO SEPTIEMBRE'!$A$1:$T$889,12,FALSE)</f>
        <v xml:space="preserve">Concha y Toro Nº 2188, Metro Protectora de la Infancia, comuna de Puente Alto (dirección según última carta remitida por la institución).
Concha y Toro 1898, P.34 ½ Vic. Mackenna, comuna de Puente Alto.
</v>
      </c>
      <c r="M257" s="68" t="str">
        <f>VLOOKUP(A257,'BASE REGISTRO SEPTIEMBRE'!$A$1:$T$889,13,FALSE)</f>
        <v>XIII</v>
      </c>
      <c r="N257" s="68" t="str">
        <f>VLOOKUP(A257,'BASE REGISTRO SEPTIEMBRE'!$A$1:$T$889,14,FALSE)</f>
        <v>comuna de Puente Alto</v>
      </c>
      <c r="O257" s="68" t="str">
        <f>VLOOKUP(A257,'BASE REGISTRO SEPTIEMBRE'!$A$1:$T$889,15,FALSE)</f>
        <v>Teléfono: 4848800 - 4848900</v>
      </c>
      <c r="P257" s="68" t="str">
        <f>VLOOKUP(A257,'BASE REGISTRO SEPTIEMBRE'!$A$1:$T$889,16,FALSE)</f>
        <v>secretaria.presidencia@protectora.cl
Secretario.gerencia@protectora.cl            floeser@protectora.cl</v>
      </c>
      <c r="Q257" s="68">
        <f>VLOOKUP(A257,'BASE REGISTRO SEPTIEMBRE'!$A$1:$T$889,17,FALSE)</f>
        <v>0</v>
      </c>
      <c r="R257" s="68">
        <f>VLOOKUP(A257,'BASE REGISTRO SEPTIEMBRE'!$A$1:$T$889,18,FALSE)</f>
        <v>93401</v>
      </c>
      <c r="S257" s="68" t="str">
        <f>VLOOKUP(A257,'BASE REGISTRO SEPTIEMBRE'!$A$1:$T$889,19,FALSE)</f>
        <v>Antecedentes financieros correspondientes al año 2020, aprobados por el Sub Depto de Supervisión Financiera Nacional.</v>
      </c>
      <c r="T257" s="188">
        <f>VLOOKUP(A257,'BASE REGISTRO SEPTIEMBRE'!$A$1:$T$889,20,FALSE)</f>
        <v>37970</v>
      </c>
      <c r="U257" s="175">
        <v>6100</v>
      </c>
      <c r="V257" s="186">
        <v>18204005</v>
      </c>
      <c r="W257" s="186">
        <v>160526227</v>
      </c>
      <c r="X257" s="187">
        <v>44469</v>
      </c>
      <c r="Y257" s="80" t="s">
        <v>6489</v>
      </c>
      <c r="Z257" s="80" t="s">
        <v>6490</v>
      </c>
      <c r="AA257" s="175" t="s">
        <v>6540</v>
      </c>
    </row>
    <row r="258" spans="1:27" ht="15.75" customHeight="1" x14ac:dyDescent="0.2">
      <c r="A258" s="185">
        <v>6100</v>
      </c>
      <c r="B258" s="68" t="str">
        <f>VLOOKUP(A258,'BASE REGISTRO SEPTIEMBRE'!$A$1:$T$889,2,FALSE)</f>
        <v>Sociedad de Asistencia y Capacitación (antes denominada Sociedad Protectora de la Infancia)</v>
      </c>
      <c r="C258" s="68">
        <f>VLOOKUP(A258,'BASE REGISTRO SEPTIEMBRE'!$A$1:$T$889,3,FALSE)</f>
        <v>700124509</v>
      </c>
      <c r="D258" s="68" t="str">
        <f>VLOOKUP(A258,'BASE REGISTRO SEPTIEMBRE'!$A$1:$T$889,4,FALSE)</f>
        <v>Corporación de Derecho Privado.</v>
      </c>
      <c r="E258" s="68" t="str">
        <f>VLOOKUP(A258,'BASE REGISTRO SEPTIEMBRE'!$A$1:$T$889,5,FALSE)</f>
        <v xml:space="preserve">Otorgado por Decreto Supremo Nº 180, de fecha 7 de febrero de 1895, por el Ministerio de Justicia.  </v>
      </c>
      <c r="F258" s="68" t="str">
        <f>VLOOKUP(A258,'BASE REGISTRO SEPTIEMBRE'!$A$1:$T$889,6,FALSE)</f>
        <v xml:space="preserve">Certificado de vigencia de Persona Jurídica sin fines de lucro, Folio N° 500395280894, de 24 de junio del 2021, del Servicio de Registro Civil e Identificación.
</v>
      </c>
      <c r="G258" s="68" t="str">
        <f>VLOOKUP(A258,'BASE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8" s="68" t="str">
        <f>VLOOKUP(A258,'BASE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8" s="68" t="str">
        <f>VLOOKUP(A258,'BASE REGISTRO SEPTIEMBRE'!$A$1:$T$889,9,FALSE)</f>
        <v>dos años</v>
      </c>
      <c r="J258" s="68" t="str">
        <f>VLOOKUP(A258,'BASE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8" s="68" t="str">
        <f>VLOOKUP(A258,'BASE REGISTRO SEPTIEMBRE'!$A$1:$T$889,11,FALSE)</f>
        <v xml:space="preserve">Alicia  Amunátegui  Monckeberg   
María Inés Ross Amunategui.       
Gerente General:  Francisco Javier Loeser Bravo. 
</v>
      </c>
      <c r="L258" s="68" t="str">
        <f>VLOOKUP(A258,'BASE REGISTRO SEPTIEMBRE'!$A$1:$T$889,12,FALSE)</f>
        <v xml:space="preserve">Concha y Toro Nº 2188, Metro Protectora de la Infancia, comuna de Puente Alto (dirección según última carta remitida por la institución).
Concha y Toro 1898, P.34 ½ Vic. Mackenna, comuna de Puente Alto.
</v>
      </c>
      <c r="M258" s="68" t="str">
        <f>VLOOKUP(A258,'BASE REGISTRO SEPTIEMBRE'!$A$1:$T$889,13,FALSE)</f>
        <v>XIII</v>
      </c>
      <c r="N258" s="68" t="str">
        <f>VLOOKUP(A258,'BASE REGISTRO SEPTIEMBRE'!$A$1:$T$889,14,FALSE)</f>
        <v>comuna de Puente Alto</v>
      </c>
      <c r="O258" s="68" t="str">
        <f>VLOOKUP(A258,'BASE REGISTRO SEPTIEMBRE'!$A$1:$T$889,15,FALSE)</f>
        <v>Teléfono: 4848800 - 4848900</v>
      </c>
      <c r="P258" s="68" t="str">
        <f>VLOOKUP(A258,'BASE REGISTRO SEPTIEMBRE'!$A$1:$T$889,16,FALSE)</f>
        <v>secretaria.presidencia@protectora.cl
Secretario.gerencia@protectora.cl            floeser@protectora.cl</v>
      </c>
      <c r="Q258" s="68">
        <f>VLOOKUP(A258,'BASE REGISTRO SEPTIEMBRE'!$A$1:$T$889,17,FALSE)</f>
        <v>0</v>
      </c>
      <c r="R258" s="68">
        <f>VLOOKUP(A258,'BASE REGISTRO SEPTIEMBRE'!$A$1:$T$889,18,FALSE)</f>
        <v>93401</v>
      </c>
      <c r="S258" s="68" t="str">
        <f>VLOOKUP(A258,'BASE REGISTRO SEPTIEMBRE'!$A$1:$T$889,19,FALSE)</f>
        <v>Antecedentes financieros correspondientes al año 2020, aprobados por el Sub Depto de Supervisión Financiera Nacional.</v>
      </c>
      <c r="T258" s="188">
        <f>VLOOKUP(A258,'BASE REGISTRO SEPTIEMBRE'!$A$1:$T$889,20,FALSE)</f>
        <v>37970</v>
      </c>
      <c r="U258" s="175">
        <v>6100</v>
      </c>
      <c r="V258" s="186">
        <v>21722400</v>
      </c>
      <c r="W258" s="186">
        <v>105819120</v>
      </c>
      <c r="X258" s="187">
        <v>44469</v>
      </c>
      <c r="Y258" s="80" t="s">
        <v>6489</v>
      </c>
      <c r="Z258" s="80" t="s">
        <v>6490</v>
      </c>
      <c r="AA258" s="175" t="s">
        <v>6575</v>
      </c>
    </row>
    <row r="259" spans="1:27" ht="15.75" customHeight="1" x14ac:dyDescent="0.2">
      <c r="A259" s="185">
        <v>6100</v>
      </c>
      <c r="B259" s="68" t="str">
        <f>VLOOKUP(A259,'BASE REGISTRO SEPTIEMBRE'!$A$1:$T$889,2,FALSE)</f>
        <v>Sociedad de Asistencia y Capacitación (antes denominada Sociedad Protectora de la Infancia)</v>
      </c>
      <c r="C259" s="68">
        <f>VLOOKUP(A259,'BASE REGISTRO SEPTIEMBRE'!$A$1:$T$889,3,FALSE)</f>
        <v>700124509</v>
      </c>
      <c r="D259" s="68" t="str">
        <f>VLOOKUP(A259,'BASE REGISTRO SEPTIEMBRE'!$A$1:$T$889,4,FALSE)</f>
        <v>Corporación de Derecho Privado.</v>
      </c>
      <c r="E259" s="68" t="str">
        <f>VLOOKUP(A259,'BASE REGISTRO SEPTIEMBRE'!$A$1:$T$889,5,FALSE)</f>
        <v xml:space="preserve">Otorgado por Decreto Supremo Nº 180, de fecha 7 de febrero de 1895, por el Ministerio de Justicia.  </v>
      </c>
      <c r="F259" s="68" t="str">
        <f>VLOOKUP(A259,'BASE REGISTRO SEPTIEMBRE'!$A$1:$T$889,6,FALSE)</f>
        <v xml:space="preserve">Certificado de vigencia de Persona Jurídica sin fines de lucro, Folio N° 500395280894, de 24 de junio del 2021, del Servicio de Registro Civil e Identificación.
</v>
      </c>
      <c r="G259" s="68" t="str">
        <f>VLOOKUP(A259,'BASE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9" s="68" t="str">
        <f>VLOOKUP(A259,'BASE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9" s="68" t="str">
        <f>VLOOKUP(A259,'BASE REGISTRO SEPTIEMBRE'!$A$1:$T$889,9,FALSE)</f>
        <v>dos años</v>
      </c>
      <c r="J259" s="68" t="str">
        <f>VLOOKUP(A259,'BASE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59" s="68" t="str">
        <f>VLOOKUP(A259,'BASE REGISTRO SEPTIEMBRE'!$A$1:$T$889,11,FALSE)</f>
        <v xml:space="preserve">Alicia  Amunátegui  Monckeberg   
María Inés Ross Amunategui.       
Gerente General:  Francisco Javier Loeser Bravo. 
</v>
      </c>
      <c r="L259" s="68" t="str">
        <f>VLOOKUP(A259,'BASE REGISTRO SEPTIEMBRE'!$A$1:$T$889,12,FALSE)</f>
        <v xml:space="preserve">Concha y Toro Nº 2188, Metro Protectora de la Infancia, comuna de Puente Alto (dirección según última carta remitida por la institución).
Concha y Toro 1898, P.34 ½ Vic. Mackenna, comuna de Puente Alto.
</v>
      </c>
      <c r="M259" s="68" t="str">
        <f>VLOOKUP(A259,'BASE REGISTRO SEPTIEMBRE'!$A$1:$T$889,13,FALSE)</f>
        <v>XIII</v>
      </c>
      <c r="N259" s="68" t="str">
        <f>VLOOKUP(A259,'BASE REGISTRO SEPTIEMBRE'!$A$1:$T$889,14,FALSE)</f>
        <v>comuna de Puente Alto</v>
      </c>
      <c r="O259" s="68" t="str">
        <f>VLOOKUP(A259,'BASE REGISTRO SEPTIEMBRE'!$A$1:$T$889,15,FALSE)</f>
        <v>Teléfono: 4848800 - 4848900</v>
      </c>
      <c r="P259" s="68" t="str">
        <f>VLOOKUP(A259,'BASE REGISTRO SEPTIEMBRE'!$A$1:$T$889,16,FALSE)</f>
        <v>secretaria.presidencia@protectora.cl
Secretario.gerencia@protectora.cl            floeser@protectora.cl</v>
      </c>
      <c r="Q259" s="68">
        <f>VLOOKUP(A259,'BASE REGISTRO SEPTIEMBRE'!$A$1:$T$889,17,FALSE)</f>
        <v>0</v>
      </c>
      <c r="R259" s="68">
        <f>VLOOKUP(A259,'BASE REGISTRO SEPTIEMBRE'!$A$1:$T$889,18,FALSE)</f>
        <v>93401</v>
      </c>
      <c r="S259" s="68" t="str">
        <f>VLOOKUP(A259,'BASE REGISTRO SEPTIEMBRE'!$A$1:$T$889,19,FALSE)</f>
        <v>Antecedentes financieros correspondientes al año 2020, aprobados por el Sub Depto de Supervisión Financiera Nacional.</v>
      </c>
      <c r="T259" s="188">
        <f>VLOOKUP(A259,'BASE REGISTRO SEPTIEMBRE'!$A$1:$T$889,20,FALSE)</f>
        <v>37970</v>
      </c>
      <c r="U259" s="175">
        <v>6100</v>
      </c>
      <c r="V259" s="186">
        <v>7059780</v>
      </c>
      <c r="W259" s="186">
        <v>56710980</v>
      </c>
      <c r="X259" s="187">
        <v>44469</v>
      </c>
      <c r="Y259" s="80" t="s">
        <v>6489</v>
      </c>
      <c r="Z259" s="80" t="s">
        <v>6490</v>
      </c>
      <c r="AA259" s="175" t="s">
        <v>6613</v>
      </c>
    </row>
    <row r="260" spans="1:27" ht="15.75" customHeight="1" x14ac:dyDescent="0.2">
      <c r="A260" s="185">
        <v>6100</v>
      </c>
      <c r="B260" s="68" t="str">
        <f>VLOOKUP(A260,'BASE REGISTRO SEPTIEMBRE'!$A$1:$T$889,2,FALSE)</f>
        <v>Sociedad de Asistencia y Capacitación (antes denominada Sociedad Protectora de la Infancia)</v>
      </c>
      <c r="C260" s="68">
        <f>VLOOKUP(A260,'BASE REGISTRO SEPTIEMBRE'!$A$1:$T$889,3,FALSE)</f>
        <v>700124509</v>
      </c>
      <c r="D260" s="68" t="str">
        <f>VLOOKUP(A260,'BASE REGISTRO SEPTIEMBRE'!$A$1:$T$889,4,FALSE)</f>
        <v>Corporación de Derecho Privado.</v>
      </c>
      <c r="E260" s="68" t="str">
        <f>VLOOKUP(A260,'BASE REGISTRO SEPTIEMBRE'!$A$1:$T$889,5,FALSE)</f>
        <v xml:space="preserve">Otorgado por Decreto Supremo Nº 180, de fecha 7 de febrero de 1895, por el Ministerio de Justicia.  </v>
      </c>
      <c r="F260" s="68" t="str">
        <f>VLOOKUP(A260,'BASE REGISTRO SEPTIEMBRE'!$A$1:$T$889,6,FALSE)</f>
        <v xml:space="preserve">Certificado de vigencia de Persona Jurídica sin fines de lucro, Folio N° 500395280894, de 24 de junio del 2021, del Servicio de Registro Civil e Identificación.
</v>
      </c>
      <c r="G260" s="68" t="str">
        <f>VLOOKUP(A260,'BASE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0" s="68" t="str">
        <f>VLOOKUP(A260,'BASE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0" s="68" t="str">
        <f>VLOOKUP(A260,'BASE REGISTRO SEPTIEMBRE'!$A$1:$T$889,9,FALSE)</f>
        <v>dos años</v>
      </c>
      <c r="J260" s="68" t="str">
        <f>VLOOKUP(A260,'BASE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60" s="68" t="str">
        <f>VLOOKUP(A260,'BASE REGISTRO SEPTIEMBRE'!$A$1:$T$889,11,FALSE)</f>
        <v xml:space="preserve">Alicia  Amunátegui  Monckeberg   
María Inés Ross Amunategui.       
Gerente General:  Francisco Javier Loeser Bravo. 
</v>
      </c>
      <c r="L260" s="68" t="str">
        <f>VLOOKUP(A260,'BASE REGISTRO SEPTIEMBRE'!$A$1:$T$889,12,FALSE)</f>
        <v xml:space="preserve">Concha y Toro Nº 2188, Metro Protectora de la Infancia, comuna de Puente Alto (dirección según última carta remitida por la institución).
Concha y Toro 1898, P.34 ½ Vic. Mackenna, comuna de Puente Alto.
</v>
      </c>
      <c r="M260" s="68" t="str">
        <f>VLOOKUP(A260,'BASE REGISTRO SEPTIEMBRE'!$A$1:$T$889,13,FALSE)</f>
        <v>XIII</v>
      </c>
      <c r="N260" s="68" t="str">
        <f>VLOOKUP(A260,'BASE REGISTRO SEPTIEMBRE'!$A$1:$T$889,14,FALSE)</f>
        <v>comuna de Puente Alto</v>
      </c>
      <c r="O260" s="68" t="str">
        <f>VLOOKUP(A260,'BASE REGISTRO SEPTIEMBRE'!$A$1:$T$889,15,FALSE)</f>
        <v>Teléfono: 4848800 - 4848900</v>
      </c>
      <c r="P260" s="68" t="str">
        <f>VLOOKUP(A260,'BASE REGISTRO SEPTIEMBRE'!$A$1:$T$889,16,FALSE)</f>
        <v>secretaria.presidencia@protectora.cl
Secretario.gerencia@protectora.cl            floeser@protectora.cl</v>
      </c>
      <c r="Q260" s="68">
        <f>VLOOKUP(A260,'BASE REGISTRO SEPTIEMBRE'!$A$1:$T$889,17,FALSE)</f>
        <v>0</v>
      </c>
      <c r="R260" s="68">
        <f>VLOOKUP(A260,'BASE REGISTRO SEPTIEMBRE'!$A$1:$T$889,18,FALSE)</f>
        <v>93401</v>
      </c>
      <c r="S260" s="68" t="str">
        <f>VLOOKUP(A260,'BASE REGISTRO SEPTIEMBRE'!$A$1:$T$889,19,FALSE)</f>
        <v>Antecedentes financieros correspondientes al año 2020, aprobados por el Sub Depto de Supervisión Financiera Nacional.</v>
      </c>
      <c r="T260" s="188">
        <f>VLOOKUP(A260,'BASE REGISTRO SEPTIEMBRE'!$A$1:$T$889,20,FALSE)</f>
        <v>37970</v>
      </c>
      <c r="U260" s="175">
        <v>6100</v>
      </c>
      <c r="V260" s="186">
        <v>23429160</v>
      </c>
      <c r="W260" s="186">
        <v>115749360</v>
      </c>
      <c r="X260" s="187">
        <v>44469</v>
      </c>
      <c r="Y260" s="80" t="s">
        <v>6489</v>
      </c>
      <c r="Z260" s="80" t="s">
        <v>6490</v>
      </c>
      <c r="AA260" s="175" t="s">
        <v>5595</v>
      </c>
    </row>
    <row r="261" spans="1:27" ht="15.75" customHeight="1" x14ac:dyDescent="0.2">
      <c r="A261" s="185">
        <v>6100</v>
      </c>
      <c r="B261" s="68" t="str">
        <f>VLOOKUP(A261,'BASE REGISTRO SEPTIEMBRE'!$A$1:$T$889,2,FALSE)</f>
        <v>Sociedad de Asistencia y Capacitación (antes denominada Sociedad Protectora de la Infancia)</v>
      </c>
      <c r="C261" s="68">
        <f>VLOOKUP(A261,'BASE REGISTRO SEPTIEMBRE'!$A$1:$T$889,3,FALSE)</f>
        <v>700124509</v>
      </c>
      <c r="D261" s="68" t="str">
        <f>VLOOKUP(A261,'BASE REGISTRO SEPTIEMBRE'!$A$1:$T$889,4,FALSE)</f>
        <v>Corporación de Derecho Privado.</v>
      </c>
      <c r="E261" s="68" t="str">
        <f>VLOOKUP(A261,'BASE REGISTRO SEPTIEMBRE'!$A$1:$T$889,5,FALSE)</f>
        <v xml:space="preserve">Otorgado por Decreto Supremo Nº 180, de fecha 7 de febrero de 1895, por el Ministerio de Justicia.  </v>
      </c>
      <c r="F261" s="68" t="str">
        <f>VLOOKUP(A261,'BASE REGISTRO SEPTIEMBRE'!$A$1:$T$889,6,FALSE)</f>
        <v xml:space="preserve">Certificado de vigencia de Persona Jurídica sin fines de lucro, Folio N° 500395280894, de 24 de junio del 2021, del Servicio de Registro Civil e Identificación.
</v>
      </c>
      <c r="G261" s="68" t="str">
        <f>VLOOKUP(A261,'BASE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1" s="68" t="str">
        <f>VLOOKUP(A261,'BASE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1" s="68" t="str">
        <f>VLOOKUP(A261,'BASE REGISTRO SEPTIEMBRE'!$A$1:$T$889,9,FALSE)</f>
        <v>dos años</v>
      </c>
      <c r="J261" s="68" t="str">
        <f>VLOOKUP(A261,'BASE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61" s="68" t="str">
        <f>VLOOKUP(A261,'BASE REGISTRO SEPTIEMBRE'!$A$1:$T$889,11,FALSE)</f>
        <v xml:space="preserve">Alicia  Amunátegui  Monckeberg   
María Inés Ross Amunategui.       
Gerente General:  Francisco Javier Loeser Bravo. 
</v>
      </c>
      <c r="L261" s="68" t="str">
        <f>VLOOKUP(A261,'BASE REGISTRO SEPTIEMBRE'!$A$1:$T$889,12,FALSE)</f>
        <v xml:space="preserve">Concha y Toro Nº 2188, Metro Protectora de la Infancia, comuna de Puente Alto (dirección según última carta remitida por la institución).
Concha y Toro 1898, P.34 ½ Vic. Mackenna, comuna de Puente Alto.
</v>
      </c>
      <c r="M261" s="68" t="str">
        <f>VLOOKUP(A261,'BASE REGISTRO SEPTIEMBRE'!$A$1:$T$889,13,FALSE)</f>
        <v>XIII</v>
      </c>
      <c r="N261" s="68" t="str">
        <f>VLOOKUP(A261,'BASE REGISTRO SEPTIEMBRE'!$A$1:$T$889,14,FALSE)</f>
        <v>comuna de Puente Alto</v>
      </c>
      <c r="O261" s="68" t="str">
        <f>VLOOKUP(A261,'BASE REGISTRO SEPTIEMBRE'!$A$1:$T$889,15,FALSE)</f>
        <v>Teléfono: 4848800 - 4848900</v>
      </c>
      <c r="P261" s="68" t="str">
        <f>VLOOKUP(A261,'BASE REGISTRO SEPTIEMBRE'!$A$1:$T$889,16,FALSE)</f>
        <v>secretaria.presidencia@protectora.cl
Secretario.gerencia@protectora.cl            floeser@protectora.cl</v>
      </c>
      <c r="Q261" s="68">
        <f>VLOOKUP(A261,'BASE REGISTRO SEPTIEMBRE'!$A$1:$T$889,17,FALSE)</f>
        <v>0</v>
      </c>
      <c r="R261" s="68">
        <f>VLOOKUP(A261,'BASE REGISTRO SEPTIEMBRE'!$A$1:$T$889,18,FALSE)</f>
        <v>93401</v>
      </c>
      <c r="S261" s="68" t="str">
        <f>VLOOKUP(A261,'BASE REGISTRO SEPTIEMBRE'!$A$1:$T$889,19,FALSE)</f>
        <v>Antecedentes financieros correspondientes al año 2020, aprobados por el Sub Depto de Supervisión Financiera Nacional.</v>
      </c>
      <c r="T261" s="188">
        <f>VLOOKUP(A261,'BASE REGISTRO SEPTIEMBRE'!$A$1:$T$889,20,FALSE)</f>
        <v>37970</v>
      </c>
      <c r="U261" s="175">
        <v>6100</v>
      </c>
      <c r="V261" s="186">
        <v>48727147</v>
      </c>
      <c r="W261" s="186">
        <v>303086328</v>
      </c>
      <c r="X261" s="187">
        <v>44469</v>
      </c>
      <c r="Y261" s="80" t="s">
        <v>6489</v>
      </c>
      <c r="Z261" s="80" t="s">
        <v>6490</v>
      </c>
      <c r="AA261" s="175" t="s">
        <v>6571</v>
      </c>
    </row>
    <row r="262" spans="1:27" ht="15.75" customHeight="1" x14ac:dyDescent="0.2">
      <c r="A262" s="185">
        <v>6100</v>
      </c>
      <c r="B262" s="68" t="str">
        <f>VLOOKUP(A262,'BASE REGISTRO SEPTIEMBRE'!$A$1:$T$889,2,FALSE)</f>
        <v>Sociedad de Asistencia y Capacitación (antes denominada Sociedad Protectora de la Infancia)</v>
      </c>
      <c r="C262" s="68">
        <f>VLOOKUP(A262,'BASE REGISTRO SEPTIEMBRE'!$A$1:$T$889,3,FALSE)</f>
        <v>700124509</v>
      </c>
      <c r="D262" s="68" t="str">
        <f>VLOOKUP(A262,'BASE REGISTRO SEPTIEMBRE'!$A$1:$T$889,4,FALSE)</f>
        <v>Corporación de Derecho Privado.</v>
      </c>
      <c r="E262" s="68" t="str">
        <f>VLOOKUP(A262,'BASE REGISTRO SEPTIEMBRE'!$A$1:$T$889,5,FALSE)</f>
        <v xml:space="preserve">Otorgado por Decreto Supremo Nº 180, de fecha 7 de febrero de 1895, por el Ministerio de Justicia.  </v>
      </c>
      <c r="F262" s="68" t="str">
        <f>VLOOKUP(A262,'BASE REGISTRO SEPTIEMBRE'!$A$1:$T$889,6,FALSE)</f>
        <v xml:space="preserve">Certificado de vigencia de Persona Jurídica sin fines de lucro, Folio N° 500395280894, de 24 de junio del 2021, del Servicio de Registro Civil e Identificación.
</v>
      </c>
      <c r="G262" s="68" t="str">
        <f>VLOOKUP(A262,'BASE REGISTRO SEPTIEMBRE'!$A$1:$T$889,7,FALSE)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2" s="68" t="str">
        <f>VLOOKUP(A262,'BASE REGISTRO SEPTIEMBRE'!$A$1:$T$889,8,FALSE)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2" s="68" t="str">
        <f>VLOOKUP(A262,'BASE REGISTRO SEPTIEMBRE'!$A$1:$T$889,9,FALSE)</f>
        <v>dos años</v>
      </c>
      <c r="J262" s="68" t="str">
        <f>VLOOKUP(A262,'BASE REGISTRO SEPTIEMBRE'!$A$1:$T$889,10,FALSE)</f>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
      <c r="K262" s="68" t="str">
        <f>VLOOKUP(A262,'BASE REGISTRO SEPTIEMBRE'!$A$1:$T$889,11,FALSE)</f>
        <v xml:space="preserve">Alicia  Amunátegui  Monckeberg   
María Inés Ross Amunategui.       
Gerente General:  Francisco Javier Loeser Bravo. 
</v>
      </c>
      <c r="L262" s="68" t="str">
        <f>VLOOKUP(A262,'BASE REGISTRO SEPTIEMBRE'!$A$1:$T$889,12,FALSE)</f>
        <v xml:space="preserve">Concha y Toro Nº 2188, Metro Protectora de la Infancia, comuna de Puente Alto (dirección según última carta remitida por la institución).
Concha y Toro 1898, P.34 ½ Vic. Mackenna, comuna de Puente Alto.
</v>
      </c>
      <c r="M262" s="68" t="str">
        <f>VLOOKUP(A262,'BASE REGISTRO SEPTIEMBRE'!$A$1:$T$889,13,FALSE)</f>
        <v>XIII</v>
      </c>
      <c r="N262" s="68" t="str">
        <f>VLOOKUP(A262,'BASE REGISTRO SEPTIEMBRE'!$A$1:$T$889,14,FALSE)</f>
        <v>comuna de Puente Alto</v>
      </c>
      <c r="O262" s="68" t="str">
        <f>VLOOKUP(A262,'BASE REGISTRO SEPTIEMBRE'!$A$1:$T$889,15,FALSE)</f>
        <v>Teléfono: 4848800 - 4848900</v>
      </c>
      <c r="P262" s="68" t="str">
        <f>VLOOKUP(A262,'BASE REGISTRO SEPTIEMBRE'!$A$1:$T$889,16,FALSE)</f>
        <v>secretaria.presidencia@protectora.cl
Secretario.gerencia@protectora.cl            floeser@protectora.cl</v>
      </c>
      <c r="Q262" s="68">
        <f>VLOOKUP(A262,'BASE REGISTRO SEPTIEMBRE'!$A$1:$T$889,17,FALSE)</f>
        <v>0</v>
      </c>
      <c r="R262" s="68">
        <f>VLOOKUP(A262,'BASE REGISTRO SEPTIEMBRE'!$A$1:$T$889,18,FALSE)</f>
        <v>93401</v>
      </c>
      <c r="S262" s="68" t="str">
        <f>VLOOKUP(A262,'BASE REGISTRO SEPTIEMBRE'!$A$1:$T$889,19,FALSE)</f>
        <v>Antecedentes financieros correspondientes al año 2020, aprobados por el Sub Depto de Supervisión Financiera Nacional.</v>
      </c>
      <c r="T262" s="188">
        <f>VLOOKUP(A262,'BASE REGISTRO SEPTIEMBRE'!$A$1:$T$889,20,FALSE)</f>
        <v>37970</v>
      </c>
      <c r="U262" s="175">
        <v>6100</v>
      </c>
      <c r="V262" s="186">
        <v>4021127</v>
      </c>
      <c r="W262" s="186">
        <v>36738477</v>
      </c>
      <c r="X262" s="187">
        <v>44469</v>
      </c>
      <c r="Y262" s="80" t="s">
        <v>6489</v>
      </c>
      <c r="Z262" s="80" t="s">
        <v>6490</v>
      </c>
      <c r="AA262" s="175" t="s">
        <v>181</v>
      </c>
    </row>
    <row r="263" spans="1:27" ht="15.75" customHeight="1" x14ac:dyDescent="0.2">
      <c r="A263" s="185">
        <v>6150</v>
      </c>
      <c r="B263" s="68" t="str">
        <f>VLOOKUP(A263,'BASE REGISTRO SEPTIEMBRE'!$A$1:$T$889,2,FALSE)</f>
        <v>Sociedad de Beneficencia Hogar del Niño</v>
      </c>
      <c r="C263" s="68">
        <f>VLOOKUP(A263,'BASE REGISTRO SEPTIEMBRE'!$A$1:$T$889,3,FALSE)</f>
        <v>702758009</v>
      </c>
      <c r="D263" s="68" t="str">
        <f>VLOOKUP(A263,'BASE REGISTRO SEPTIEMBRE'!$A$1:$T$889,4,FALSE)</f>
        <v>Corporación de Derecho Privado.</v>
      </c>
      <c r="E263" s="68" t="str">
        <f>VLOOKUP(A263,'BASE REGISTRO SEPTIEMBRE'!$A$1:$T$889,5,FALSE)</f>
        <v xml:space="preserve">Decreto Supremo Nº 3215, de 30 de mayo de 1952, del Ministerio de Justicia. </v>
      </c>
      <c r="F263" s="68" t="str">
        <f>VLOOKUP(A263,'BASE REGISTRO SEPTIEMBRE'!$A$1:$T$889,6,FALSE)</f>
        <v>Certificado de Vigencia folio N° 500399338176, de fecha 20 de julio de 2021, del Servicio de Registro Civil e Identificación.</v>
      </c>
      <c r="G263" s="68" t="str">
        <f>VLOOKUP(A263,'BASE REGISTRO SEPTIEMBRE'!$A$1:$T$889,7,FALSE)</f>
        <v xml:space="preserve">Proteger, educar, dar habitación y vestuario a los niños, fomentar el mejoramiento de la salud de los menores, estimular la formación de nuevas organizaciones de protección a la infancia.
</v>
      </c>
      <c r="H263" s="68" t="str">
        <f>VLOOKUP(A263,'BASE REGISTRO SEPTIEMBRE'!$A$1:$T$889,8,FALSE)</f>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500399338161, de fecha 20 de julio de 2020, del Servicio de Registro Civil e Identificación.
Directores: 
Stefan Andreas Stolzenbach Santa María, 
María Cristina Stolzenbach Jiménez, 
María Francisca Stolzenbach Santa María, 
Cristóbal Ziegel Rosales, 
Daniela Kunstmann Barba, </v>
      </c>
      <c r="I263" s="68" t="str">
        <f>VLOOKUP(A263,'BASE REGISTRO SEPTIEMBRE'!$A$1:$T$889,9,FALSE)</f>
        <v>5 años, de acuerdo a Constan en Certificado de persona jurídica folio N° 500399338161, de fecha 20 de julio de 2020, del Servicio de Registro Civil e Identificación</v>
      </c>
      <c r="J263" s="68" t="str">
        <f>VLOOKUP(A263,'BASE REGISTRO SEPTIEMBRE'!$A$1:$T$889,10,FALSE)</f>
        <v xml:space="preserve">17 de noviembre de 2016 al 17 de noviembre de 2021.
</v>
      </c>
      <c r="K263" s="68" t="str">
        <f>VLOOKUP(A263,'BASE REGISTRO SEPTIEMBRE'!$A$1:$T$889,11,FALSE)</f>
        <v xml:space="preserve">Presidente: Amelia Lina Barba Rouse, </v>
      </c>
      <c r="L263" s="68" t="str">
        <f>VLOOKUP(A263,'BASE REGISTRO SEPTIEMBRE'!$A$1:$T$889,12,FALSE)</f>
        <v xml:space="preserve">Balmaceda N° 6030, Collico, Valdivia.
</v>
      </c>
      <c r="M263" s="68" t="str">
        <f>VLOOKUP(A263,'BASE REGISTRO SEPTIEMBRE'!$A$1:$T$889,13,FALSE)</f>
        <v>XIV</v>
      </c>
      <c r="N263" s="68" t="str">
        <f>VLOOKUP(A263,'BASE REGISTRO SEPTIEMBRE'!$A$1:$T$889,14,FALSE)</f>
        <v>Valdivia.</v>
      </c>
      <c r="O263" s="68" t="str">
        <f>VLOOKUP(A263,'BASE REGISTRO SEPTIEMBRE'!$A$1:$T$889,15,FALSE)</f>
        <v>Fono: 63-2214894</v>
      </c>
      <c r="P263" s="68" t="str">
        <f>VLOOKUP(A263,'BASE REGISTRO SEPTIEMBRE'!$A$1:$T$889,16,FALSE)</f>
        <v>huidif.esc.hog@gmail.com</v>
      </c>
      <c r="Q263" s="68">
        <f>VLOOKUP(A263,'BASE REGISTRO SEPTIEMBRE'!$A$1:$T$889,17,FALSE)</f>
        <v>0</v>
      </c>
      <c r="R263" s="68">
        <f>VLOOKUP(A263,'BASE REGISTRO SEPTIEMBRE'!$A$1:$T$889,18,FALSE)</f>
        <v>93401</v>
      </c>
      <c r="S263" s="68" t="str">
        <f>VLOOKUP(A263,'BASE REGISTRO SEPTIEMBRE'!$A$1:$T$889,19,FALSE)</f>
        <v>Se acompañan antecedentes financieros de la Institución correspondientes al año 2019, aprobados por el Subdepartamento de Supervisión Financiera Nacional.</v>
      </c>
      <c r="T263" s="188">
        <f>VLOOKUP(A263,'BASE REGISTRO SEPTIEMBRE'!$A$1:$T$889,20,FALSE)</f>
        <v>37970</v>
      </c>
      <c r="U263" s="175">
        <v>6150</v>
      </c>
      <c r="V263" s="186">
        <v>0</v>
      </c>
      <c r="W263" s="186">
        <v>278780075</v>
      </c>
      <c r="X263" s="187">
        <v>44469</v>
      </c>
      <c r="Y263" s="80" t="s">
        <v>6489</v>
      </c>
      <c r="Z263" s="80" t="s">
        <v>6490</v>
      </c>
      <c r="AA263" s="175" t="s">
        <v>6545</v>
      </c>
    </row>
    <row r="264" spans="1:27" ht="15.75" customHeight="1" x14ac:dyDescent="0.2">
      <c r="A264" s="185">
        <v>6400</v>
      </c>
      <c r="B264" s="68" t="str">
        <f>VLOOKUP(A264,'BASE REGISTRO SEPTIEMBRE'!$A$1:$T$889,2,FALSE)</f>
        <v>Corporación Municipal de Desarrollo Social de Los Muermos</v>
      </c>
      <c r="C264" s="68">
        <f>VLOOKUP(A264,'BASE REGISTRO SEPTIEMBRE'!$A$1:$T$889,3,FALSE)</f>
        <v>714506005</v>
      </c>
      <c r="D264" s="68" t="str">
        <f>VLOOKUP(A264,'BASE REGISTRO SEPTIEMBRE'!$A$1:$T$889,4,FALSE)</f>
        <v>Corporación de Derecho Privado.</v>
      </c>
      <c r="E264" s="68" t="str">
        <f>VLOOKUP(A264,'BASE REGISTRO SEPTIEMBRE'!$A$1:$T$889,5,FALSE)</f>
        <v xml:space="preserve">Decreto Supremo Nº 1091, de 25 de noviembre de 1986, del Ministerio de Justicia. </v>
      </c>
      <c r="F264" s="68" t="str">
        <f>VLOOKUP(A264,'BASE REGISTRO SEPTIEMBRE'!$A$1:$T$889,6,FALSE)</f>
        <v>Certificado de Vigencia, Folio Nº 500352078401, emitido con fecha 23 de octubre de 2020, por el Servicio de Registro Civil e Identificación.</v>
      </c>
      <c r="G264" s="68" t="str">
        <f>VLOOKUP(A264,'BASE REGISTRO SEPTIEMBRE'!$A$1:$T$889,7,FALSE)</f>
        <v xml:space="preserve">Administrar y operar servicios en las áreas de educación, salud y atención de menores que haya tomado a su cargo la I. Municipalidad de Los Muermos.
</v>
      </c>
      <c r="H264" s="68" t="str">
        <f>VLOOKUP(A264,'BASE REGISTRO SEPTIEMBRE'!$A$1:$T$889,8,FALSE)</f>
        <v>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v>
      </c>
      <c r="I264" s="68" t="str">
        <f>VLOOKUP(A264,'BASE REGISTRO SEPTIEMBRE'!$A$1:$T$889,9,FALSE)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64" s="68" t="str">
        <f>VLOOKUP(A264,'BASE REGISTRO SEPTIEMBRE'!$A$1:$T$889,10,FALSE)</f>
        <v xml:space="preserve">De 08-08-2015. </v>
      </c>
      <c r="K264" s="68" t="str">
        <f>VLOOKUP(A264,'BASE REGISTRO SEPTIEMBRE'!$A$1:$T$889,11,FALSE)</f>
        <v xml:space="preserve">Presidente: Emilio Rafael González Burgos  
</v>
      </c>
      <c r="L264" s="68" t="str">
        <f>VLOOKUP(A264,'BASE REGISTRO SEPTIEMBRE'!$A$1:$T$889,12,FALSE)</f>
        <v xml:space="preserve">Avenida Padre Nelson Aguilar S/N, comuna de Los Muermos, Región de Los Lagos, casilla 112.
</v>
      </c>
      <c r="M264" s="68" t="str">
        <f>VLOOKUP(A264,'BASE REGISTRO SEPTIEMBRE'!$A$1:$T$889,13,FALSE)</f>
        <v>X</v>
      </c>
      <c r="N264" s="68" t="str">
        <f>VLOOKUP(A264,'BASE REGISTRO SEPTIEMBRE'!$A$1:$T$889,14,FALSE)</f>
        <v>Los Muermos</v>
      </c>
      <c r="O264" s="68" t="str">
        <f>VLOOKUP(A264,'BASE REGISTRO SEPTIEMBRE'!$A$1:$T$889,15,FALSE)</f>
        <v xml:space="preserve">Fono:652336252- 997293345
</v>
      </c>
      <c r="P264" s="68" t="str">
        <f>VLOOKUP(A264,'BASE REGISTRO SEPTIEMBRE'!$A$1:$T$889,16,FALSE)</f>
        <v>E mail: losmuermosresidenciarenacer@gmail.com- alcalde@muermos.cl</v>
      </c>
      <c r="Q264" s="68">
        <f>VLOOKUP(A264,'BASE REGISTRO SEPTIEMBRE'!$A$1:$T$889,17,FALSE)</f>
        <v>0</v>
      </c>
      <c r="R264" s="68">
        <f>VLOOKUP(A264,'BASE REGISTRO SEPTIEMBRE'!$A$1:$T$889,18,FALSE)</f>
        <v>93401</v>
      </c>
      <c r="S264" s="68" t="str">
        <f>VLOOKUP(A264,'BASE REGISTRO SEPTIEMBRE'!$A$1:$T$889,19,FALSE)</f>
        <v>Se acompaña certificado financiero correspondiente al año 2019, aprobados por el Sub Departamento de Supervisión Financiera.</v>
      </c>
      <c r="T264" s="188">
        <f>VLOOKUP(A264,'BASE REGISTRO SEPTIEMBRE'!$A$1:$T$889,20,FALSE)</f>
        <v>37970</v>
      </c>
      <c r="U264" s="175">
        <v>6400</v>
      </c>
      <c r="V264" s="186">
        <v>4309724</v>
      </c>
      <c r="W264" s="186">
        <v>8414224</v>
      </c>
      <c r="X264" s="187">
        <v>44469</v>
      </c>
      <c r="Y264" s="80" t="s">
        <v>6489</v>
      </c>
      <c r="Z264" s="80" t="s">
        <v>6490</v>
      </c>
      <c r="AA264" s="175" t="s">
        <v>6515</v>
      </c>
    </row>
    <row r="265" spans="1:27" ht="15.75" customHeight="1" x14ac:dyDescent="0.2">
      <c r="A265" s="185">
        <v>6400</v>
      </c>
      <c r="B265" s="68" t="str">
        <f>VLOOKUP(A265,'BASE REGISTRO SEPTIEMBRE'!$A$1:$T$889,2,FALSE)</f>
        <v>Corporación Municipal de Desarrollo Social de Los Muermos</v>
      </c>
      <c r="C265" s="68">
        <f>VLOOKUP(A265,'BASE REGISTRO SEPTIEMBRE'!$A$1:$T$889,3,FALSE)</f>
        <v>714506005</v>
      </c>
      <c r="D265" s="68" t="str">
        <f>VLOOKUP(A265,'BASE REGISTRO SEPTIEMBRE'!$A$1:$T$889,4,FALSE)</f>
        <v>Corporación de Derecho Privado.</v>
      </c>
      <c r="E265" s="68" t="str">
        <f>VLOOKUP(A265,'BASE REGISTRO SEPTIEMBRE'!$A$1:$T$889,5,FALSE)</f>
        <v xml:space="preserve">Decreto Supremo Nº 1091, de 25 de noviembre de 1986, del Ministerio de Justicia. </v>
      </c>
      <c r="F265" s="68" t="str">
        <f>VLOOKUP(A265,'BASE REGISTRO SEPTIEMBRE'!$A$1:$T$889,6,FALSE)</f>
        <v>Certificado de Vigencia, Folio Nº 500352078401, emitido con fecha 23 de octubre de 2020, por el Servicio de Registro Civil e Identificación.</v>
      </c>
      <c r="G265" s="68" t="str">
        <f>VLOOKUP(A265,'BASE REGISTRO SEPTIEMBRE'!$A$1:$T$889,7,FALSE)</f>
        <v xml:space="preserve">Administrar y operar servicios en las áreas de educación, salud y atención de menores que haya tomado a su cargo la I. Municipalidad de Los Muermos.
</v>
      </c>
      <c r="H265" s="68" t="str">
        <f>VLOOKUP(A265,'BASE REGISTRO SEPTIEMBRE'!$A$1:$T$889,8,FALSE)</f>
        <v>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v>
      </c>
      <c r="I265" s="68" t="str">
        <f>VLOOKUP(A265,'BASE REGISTRO SEPTIEMBRE'!$A$1:$T$889,9,FALSE)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65" s="68" t="str">
        <f>VLOOKUP(A265,'BASE REGISTRO SEPTIEMBRE'!$A$1:$T$889,10,FALSE)</f>
        <v xml:space="preserve">De 08-08-2015. </v>
      </c>
      <c r="K265" s="68" t="str">
        <f>VLOOKUP(A265,'BASE REGISTRO SEPTIEMBRE'!$A$1:$T$889,11,FALSE)</f>
        <v xml:space="preserve">Presidente: Emilio Rafael González Burgos  
</v>
      </c>
      <c r="L265" s="68" t="str">
        <f>VLOOKUP(A265,'BASE REGISTRO SEPTIEMBRE'!$A$1:$T$889,12,FALSE)</f>
        <v xml:space="preserve">Avenida Padre Nelson Aguilar S/N, comuna de Los Muermos, Región de Los Lagos, casilla 112.
</v>
      </c>
      <c r="M265" s="68" t="str">
        <f>VLOOKUP(A265,'BASE REGISTRO SEPTIEMBRE'!$A$1:$T$889,13,FALSE)</f>
        <v>X</v>
      </c>
      <c r="N265" s="68" t="str">
        <f>VLOOKUP(A265,'BASE REGISTRO SEPTIEMBRE'!$A$1:$T$889,14,FALSE)</f>
        <v>Los Muermos</v>
      </c>
      <c r="O265" s="68" t="str">
        <f>VLOOKUP(A265,'BASE REGISTRO SEPTIEMBRE'!$A$1:$T$889,15,FALSE)</f>
        <v xml:space="preserve">Fono:652336252- 997293345
</v>
      </c>
      <c r="P265" s="68" t="str">
        <f>VLOOKUP(A265,'BASE REGISTRO SEPTIEMBRE'!$A$1:$T$889,16,FALSE)</f>
        <v>E mail: losmuermosresidenciarenacer@gmail.com- alcalde@muermos.cl</v>
      </c>
      <c r="Q265" s="68">
        <f>VLOOKUP(A265,'BASE REGISTRO SEPTIEMBRE'!$A$1:$T$889,17,FALSE)</f>
        <v>0</v>
      </c>
      <c r="R265" s="68">
        <f>VLOOKUP(A265,'BASE REGISTRO SEPTIEMBRE'!$A$1:$T$889,18,FALSE)</f>
        <v>93401</v>
      </c>
      <c r="S265" s="68" t="str">
        <f>VLOOKUP(A265,'BASE REGISTRO SEPTIEMBRE'!$A$1:$T$889,19,FALSE)</f>
        <v>Se acompaña certificado financiero correspondiente al año 2019, aprobados por el Sub Departamento de Supervisión Financiera.</v>
      </c>
      <c r="T265" s="188">
        <f>VLOOKUP(A265,'BASE REGISTRO SEPTIEMBRE'!$A$1:$T$889,20,FALSE)</f>
        <v>37970</v>
      </c>
      <c r="U265" s="175">
        <v>6400</v>
      </c>
      <c r="V265" s="186">
        <v>39547030</v>
      </c>
      <c r="W265" s="186">
        <v>161462692</v>
      </c>
      <c r="X265" s="187">
        <v>44469</v>
      </c>
      <c r="Y265" s="80" t="s">
        <v>6489</v>
      </c>
      <c r="Z265" s="80" t="s">
        <v>6490</v>
      </c>
      <c r="AA265" s="175" t="s">
        <v>6615</v>
      </c>
    </row>
    <row r="266" spans="1:27" ht="15.75" customHeight="1" x14ac:dyDescent="0.2">
      <c r="A266" s="185">
        <v>6410</v>
      </c>
      <c r="B266" s="68" t="str">
        <f>VLOOKUP(A266,'BASE REGISTRO SEPTIEMBRE'!$A$1:$T$889,2,FALSE)</f>
        <v>Corporación Municipal para el Desarrollo Social de Villa Alemana</v>
      </c>
      <c r="C266" s="68">
        <f>VLOOKUP(A266,'BASE REGISTRO SEPTIEMBRE'!$A$1:$T$889,3,FALSE)</f>
        <v>709836005</v>
      </c>
      <c r="D266" s="68" t="str">
        <f>VLOOKUP(A266,'BASE REGISTRO SEPTIEMBRE'!$A$1:$T$889,4,FALSE)</f>
        <v>Corporación de Derecho Privado.</v>
      </c>
      <c r="E266" s="68" t="str">
        <f>VLOOKUP(A266,'BASE REGISTRO SEPTIEMBRE'!$A$1:$T$889,5,FALSE)</f>
        <v xml:space="preserve">Decreto Supremo Nº 931, de 14 de septiembre de 1982, del Ministerio de Justicia. </v>
      </c>
      <c r="F266" s="68" t="str">
        <f>VLOOKUP(A266,'BASE REGISTRO SEPTIEMBRE'!$A$1:$T$889,6,FALSE)</f>
        <v>Certificado de Vigencia Folio Nº 500402117827, de 05 de agosto de 2021, del Servicio de Registro Civil e Identificación.</v>
      </c>
      <c r="G266" s="68" t="str">
        <f>VLOOKUP(A266,'BASE REGISTRO SEPTIEMBRE'!$A$1:$T$889,7,FALSE)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H266" s="68" t="str">
        <f>VLOOKUP(A266,'BASE REGISTRO SEPTIEMBRE'!$A$1:$T$889,8,FALSE)</f>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
      <c r="I266" s="68" t="str">
        <f>VLOOKUP(A266,'BASE REGISTRO SEPTIEMBRE'!$A$1:$T$889,9,FALSE)</f>
        <v>El Presidente de la Corporación, que es el Alcalde, durará mientras esté en ejercicio de funciones. Los Directores durarán dos años en sus cargos.</v>
      </c>
      <c r="J266" s="68" t="str">
        <f>VLOOKUP(A266,'BASE REGISTRO SEPTIEMBRE'!$A$1:$T$889,10,FALSE)</f>
        <v>Última renovación de Directorio: 28.11.2011.
Elección Alcalde: 29 de junio de 2021 a 06 de diciembre de 2024.</v>
      </c>
      <c r="K266" s="68" t="str">
        <f>VLOOKUP(A266,'BASE REGISTRO SEPTIEMBRE'!$A$1:$T$889,11,FALSE)</f>
        <v xml:space="preserve">Por estatuto, el Presidente es Alcalde: 
Javiera Toledo Muñoz,  
Secretaria General: 
Lilia Ayala Rojas, 
</v>
      </c>
      <c r="L266" s="68" t="str">
        <f>VLOOKUP(A266,'BASE REGISTRO SEPTIEMBRE'!$A$1:$T$889,12,FALSE)</f>
        <v xml:space="preserve">Avda. Quinta N° 050, comuna de Villa Alemana, Quinta Región
</v>
      </c>
      <c r="M266" s="68" t="str">
        <f>VLOOKUP(A266,'BASE REGISTRO SEPTIEMBRE'!$A$1:$T$889,13,FALSE)</f>
        <v>V</v>
      </c>
      <c r="N266" s="68" t="str">
        <f>VLOOKUP(A266,'BASE REGISTRO SEPTIEMBRE'!$A$1:$T$889,14,FALSE)</f>
        <v>Villa Alemana</v>
      </c>
      <c r="O266" s="68">
        <f>VLOOKUP(A266,'BASE REGISTRO SEPTIEMBRE'!$A$1:$T$889,15,FALSE)</f>
        <v>0</v>
      </c>
      <c r="P266" s="68">
        <f>VLOOKUP(A266,'BASE REGISTRO SEPTIEMBRE'!$A$1:$T$889,16,FALSE)</f>
        <v>0</v>
      </c>
      <c r="Q266" s="68">
        <f>VLOOKUP(A266,'BASE REGISTRO SEPTIEMBRE'!$A$1:$T$889,17,FALSE)</f>
        <v>0</v>
      </c>
      <c r="R266" s="68">
        <f>VLOOKUP(A266,'BASE REGISTRO SEPTIEMBRE'!$A$1:$T$889,18,FALSE)</f>
        <v>93401</v>
      </c>
      <c r="S266" s="68" t="str">
        <f>VLOOKUP(A266,'BASE REGISTRO SEPTIEMBRE'!$A$1:$T$889,19,FALSE)</f>
        <v>Se acompaña Certificado Financiero del año 2020, aprobados por el Subdepartamento de Supervisión Financiera Nacional.</v>
      </c>
      <c r="T266" s="188">
        <f>VLOOKUP(A266,'BASE REGISTRO SEPTIEMBRE'!$A$1:$T$889,20,FALSE)</f>
        <v>37970</v>
      </c>
      <c r="U266" s="175">
        <v>6410</v>
      </c>
      <c r="V266" s="186">
        <v>27761211</v>
      </c>
      <c r="W266" s="186">
        <v>235684988</v>
      </c>
      <c r="X266" s="187">
        <v>44469</v>
      </c>
      <c r="Y266" s="80" t="s">
        <v>6489</v>
      </c>
      <c r="Z266" s="80" t="s">
        <v>6490</v>
      </c>
      <c r="AA266" s="175" t="s">
        <v>6546</v>
      </c>
    </row>
    <row r="267" spans="1:27" ht="15.75" customHeight="1" x14ac:dyDescent="0.2">
      <c r="A267" s="185">
        <v>6430</v>
      </c>
      <c r="B267" s="68" t="str">
        <f>VLOOKUP(A267,'BASE REGISTRO SEPTIEMBRE'!$A$1:$T$889,2,FALSE)</f>
        <v xml:space="preserve">
Obispado de San Felipe 
</v>
      </c>
      <c r="C267" s="68">
        <f>VLOOKUP(A267,'BASE REGISTRO SEPTIEMBRE'!$A$1:$T$889,3,FALSE)</f>
        <v>703130003</v>
      </c>
      <c r="D267" s="68" t="str">
        <f>VLOOKUP(A267,'BASE REGISTRO SEPTIEMBRE'!$A$1:$T$889,4,FALSE)</f>
        <v>no aparece</v>
      </c>
      <c r="E267" s="68" t="str">
        <f>VLOOKUP(A267,'BASE REGISTRO SEPTIEMBRE'!$A$1:$T$889,5,FALSE)</f>
        <v xml:space="preserve">Institución eclesiastica. Erigida conforme al derecho canónico
</v>
      </c>
      <c r="F267" s="68" t="str">
        <f>VLOOKUP(A267,'BASE REGISTRO SEPTIEMBRE'!$A$1:$T$889,6,FALSE)</f>
        <v xml:space="preserve">Indefinida
</v>
      </c>
      <c r="G267" s="68" t="str">
        <f>VLOOKUP(A267,'BASE REGISTRO SEPTIEMBRE'!$A$1:$T$889,7,FALSE)</f>
        <v xml:space="preserve">Organización religiosa.
</v>
      </c>
      <c r="H267" s="68" t="str">
        <f>VLOOKUP(A267,'BASE REGISTRO SEPTIEMBRE'!$A$1:$T$889,8,FALSE)</f>
        <v>no tiene</v>
      </c>
      <c r="I267" s="68">
        <f>VLOOKUP(A267,'BASE REGISTRO SEPTIEMBRE'!$A$1:$T$889,9,FALSE)</f>
        <v>0</v>
      </c>
      <c r="J267" s="68">
        <f>VLOOKUP(A267,'BASE REGISTRO SEPTIEMBRE'!$A$1:$T$889,10,FALSE)</f>
        <v>0</v>
      </c>
      <c r="K267" s="68" t="str">
        <f>VLOOKUP(A267,'BASE REGISTRO SEPTIEMBRE'!$A$1:$T$889,11,FALSE)</f>
        <v>Gonzalo Bravo Álvarez,</v>
      </c>
      <c r="L267" s="68" t="str">
        <f>VLOOKUP(A267,'BASE REGISTRO SEPTIEMBRE'!$A$1:$T$889,12,FALSE)</f>
        <v xml:space="preserve">Merced N° 812 – Casilla 197, San Felipe
</v>
      </c>
      <c r="M267" s="68" t="str">
        <f>VLOOKUP(A267,'BASE REGISTRO SEPTIEMBRE'!$A$1:$T$889,13,FALSE)</f>
        <v>V</v>
      </c>
      <c r="N267" s="68" t="str">
        <f>VLOOKUP(A267,'BASE REGISTRO SEPTIEMBRE'!$A$1:$T$889,14,FALSE)</f>
        <v>San felipe</v>
      </c>
      <c r="O267" s="68" t="str">
        <f>VLOOKUP(A267,'BASE REGISTRO SEPTIEMBRE'!$A$1:$T$889,15,FALSE)</f>
        <v xml:space="preserve">Fono: (34) 2510121
</v>
      </c>
      <c r="P267" s="68" t="str">
        <f>VLOOKUP(A267,'BASE REGISTRO SEPTIEMBRE'!$A$1:$T$889,16,FALSE)</f>
        <v>asanfelipe@iglesia.cl</v>
      </c>
      <c r="Q267" s="68" t="str">
        <f>VLOOKUP(A267,'BASE REGISTRO SEPTIEMBRE'!$A$1:$T$889,17,FALSE)</f>
        <v>Casilla 197</v>
      </c>
      <c r="R267" s="68" t="str">
        <f>VLOOKUP(A267,'BASE REGISTRO SEPTIEMBRE'!$A$1:$T$889,18,FALSE)</f>
        <v xml:space="preserve">93910 Organizaciones religiosas </v>
      </c>
      <c r="S267" s="68" t="str">
        <f>VLOOKUP(A267,'BASE REGISTRO SEPTIEMBRE'!$A$1:$T$889,19,FALSE)</f>
        <v>Certificado de antecedentes financieros, correspondientes al año 2020 aprobados por el  Sub Departamento de Supervisión Nacional.</v>
      </c>
      <c r="T267" s="188">
        <f>VLOOKUP(A267,'BASE REGISTRO SEPTIEMBRE'!$A$1:$T$889,20,FALSE)</f>
        <v>37970</v>
      </c>
      <c r="U267" s="175">
        <v>6430</v>
      </c>
      <c r="V267" s="186">
        <v>70380867</v>
      </c>
      <c r="W267" s="186">
        <v>550514398</v>
      </c>
      <c r="X267" s="187">
        <v>44469</v>
      </c>
      <c r="Y267" s="80" t="s">
        <v>6489</v>
      </c>
      <c r="Z267" s="80" t="s">
        <v>6490</v>
      </c>
      <c r="AA267" s="175" t="s">
        <v>6616</v>
      </c>
    </row>
    <row r="268" spans="1:27" ht="15.75" customHeight="1" x14ac:dyDescent="0.2">
      <c r="A268" s="185">
        <v>6430</v>
      </c>
      <c r="B268" s="68" t="str">
        <f>VLOOKUP(A268,'BASE REGISTRO SEPTIEMBRE'!$A$1:$T$889,2,FALSE)</f>
        <v xml:space="preserve">
Obispado de San Felipe 
</v>
      </c>
      <c r="C268" s="68">
        <f>VLOOKUP(A268,'BASE REGISTRO SEPTIEMBRE'!$A$1:$T$889,3,FALSE)</f>
        <v>703130003</v>
      </c>
      <c r="D268" s="68" t="str">
        <f>VLOOKUP(A268,'BASE REGISTRO SEPTIEMBRE'!$A$1:$T$889,4,FALSE)</f>
        <v>no aparece</v>
      </c>
      <c r="E268" s="68" t="str">
        <f>VLOOKUP(A268,'BASE REGISTRO SEPTIEMBRE'!$A$1:$T$889,5,FALSE)</f>
        <v xml:space="preserve">Institución eclesiastica. Erigida conforme al derecho canónico
</v>
      </c>
      <c r="F268" s="68" t="str">
        <f>VLOOKUP(A268,'BASE REGISTRO SEPTIEMBRE'!$A$1:$T$889,6,FALSE)</f>
        <v xml:space="preserve">Indefinida
</v>
      </c>
      <c r="G268" s="68" t="str">
        <f>VLOOKUP(A268,'BASE REGISTRO SEPTIEMBRE'!$A$1:$T$889,7,FALSE)</f>
        <v xml:space="preserve">Organización religiosa.
</v>
      </c>
      <c r="H268" s="68" t="str">
        <f>VLOOKUP(A268,'BASE REGISTRO SEPTIEMBRE'!$A$1:$T$889,8,FALSE)</f>
        <v>no tiene</v>
      </c>
      <c r="I268" s="68">
        <f>VLOOKUP(A268,'BASE REGISTRO SEPTIEMBRE'!$A$1:$T$889,9,FALSE)</f>
        <v>0</v>
      </c>
      <c r="J268" s="68">
        <f>VLOOKUP(A268,'BASE REGISTRO SEPTIEMBRE'!$A$1:$T$889,10,FALSE)</f>
        <v>0</v>
      </c>
      <c r="K268" s="68" t="str">
        <f>VLOOKUP(A268,'BASE REGISTRO SEPTIEMBRE'!$A$1:$T$889,11,FALSE)</f>
        <v>Gonzalo Bravo Álvarez,</v>
      </c>
      <c r="L268" s="68" t="str">
        <f>VLOOKUP(A268,'BASE REGISTRO SEPTIEMBRE'!$A$1:$T$889,12,FALSE)</f>
        <v xml:space="preserve">Merced N° 812 – Casilla 197, San Felipe
</v>
      </c>
      <c r="M268" s="68" t="str">
        <f>VLOOKUP(A268,'BASE REGISTRO SEPTIEMBRE'!$A$1:$T$889,13,FALSE)</f>
        <v>V</v>
      </c>
      <c r="N268" s="68" t="str">
        <f>VLOOKUP(A268,'BASE REGISTRO SEPTIEMBRE'!$A$1:$T$889,14,FALSE)</f>
        <v>San felipe</v>
      </c>
      <c r="O268" s="68" t="str">
        <f>VLOOKUP(A268,'BASE REGISTRO SEPTIEMBRE'!$A$1:$T$889,15,FALSE)</f>
        <v xml:space="preserve">Fono: (34) 2510121
</v>
      </c>
      <c r="P268" s="68" t="str">
        <f>VLOOKUP(A268,'BASE REGISTRO SEPTIEMBRE'!$A$1:$T$889,16,FALSE)</f>
        <v>asanfelipe@iglesia.cl</v>
      </c>
      <c r="Q268" s="68" t="str">
        <f>VLOOKUP(A268,'BASE REGISTRO SEPTIEMBRE'!$A$1:$T$889,17,FALSE)</f>
        <v>Casilla 197</v>
      </c>
      <c r="R268" s="68" t="str">
        <f>VLOOKUP(A268,'BASE REGISTRO SEPTIEMBRE'!$A$1:$T$889,18,FALSE)</f>
        <v xml:space="preserve">93910 Organizaciones religiosas </v>
      </c>
      <c r="S268" s="68" t="str">
        <f>VLOOKUP(A268,'BASE REGISTRO SEPTIEMBRE'!$A$1:$T$889,19,FALSE)</f>
        <v>Certificado de antecedentes financieros, correspondientes al año 2020 aprobados por el  Sub Departamento de Supervisión Nacional.</v>
      </c>
      <c r="T268" s="188">
        <f>VLOOKUP(A268,'BASE REGISTRO SEPTIEMBRE'!$A$1:$T$889,20,FALSE)</f>
        <v>37970</v>
      </c>
      <c r="U268" s="175">
        <v>6430</v>
      </c>
      <c r="V268" s="186">
        <v>102893492</v>
      </c>
      <c r="W268" s="186">
        <v>408191783</v>
      </c>
      <c r="X268" s="187">
        <v>44469</v>
      </c>
      <c r="Y268" s="80" t="s">
        <v>6489</v>
      </c>
      <c r="Z268" s="80" t="s">
        <v>6490</v>
      </c>
      <c r="AA268" s="175" t="s">
        <v>6497</v>
      </c>
    </row>
    <row r="269" spans="1:27" ht="15.75" customHeight="1" x14ac:dyDescent="0.2">
      <c r="A269" s="185">
        <v>6470</v>
      </c>
      <c r="B269" s="68" t="str">
        <f>VLOOKUP(A269,'BASE REGISTRO SEPTIEMBRE'!$A$1:$T$889,2,FALSE)</f>
        <v>Fundación Nacional para la Defensa Ecológica del Menor de Edad-Fundación DEM</v>
      </c>
      <c r="C269" s="68">
        <f>VLOOKUP(A269,'BASE REGISTRO SEPTIEMBRE'!$A$1:$T$889,3,FALSE)</f>
        <v>716316009</v>
      </c>
      <c r="D269" s="68" t="str">
        <f>VLOOKUP(A269,'BASE REGISTRO SEPTIEMBRE'!$A$1:$T$889,4,FALSE)</f>
        <v>Fundación de Derecho Privado</v>
      </c>
      <c r="E269" s="68" t="str">
        <f>VLOOKUP(A269,'BASE REGISTRO SEPTIEMBRE'!$A$1:$T$889,5,FALSE)</f>
        <v>Otorgada por Decreto Supremo Nº 1314, de 28 de diciembre de 1987, del Ministerio de Justicia.</v>
      </c>
      <c r="F269" s="68" t="str">
        <f>VLOOKUP(A269,'BASE REGISTRO SEPTIEMBRE'!$A$1:$T$889,6,FALSE)</f>
        <v xml:space="preserve">Certificado de Vigencia, folio Nº 500397042278, emitido con fecha 06 de julio de 2021, por el Servicio de Registro Civil e Identificación.
</v>
      </c>
      <c r="G269" s="68" t="str">
        <f>VLOOKUP(A269,'BASE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69" s="68" t="str">
        <f>VLOOKUP(A269,'BASE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69" s="68" t="str">
        <f>VLOOKUP(A269,'BASE REGISTRO SEPTIEMBRE'!$A$1:$T$889,9,FALSE)</f>
        <v>1 año.</v>
      </c>
      <c r="J269" s="68" t="str">
        <f>VLOOKUP(A269,'BASE REGISTRO SEPTIEMBRE'!$A$1:$T$889,10,FALSE)</f>
        <v>01 año. Último Directorio data de fecha 01 de julio de 2021.</v>
      </c>
      <c r="K269" s="68" t="str">
        <f>VLOOKUP(A269,'BASE REGISTRO SEPTIEMBRE'!$A$1:$T$889,11,FALSE)</f>
        <v xml:space="preserve">Daniela Yáñez Meneses, 
Juan Eduardo Parry Morabec, (Desde el día 02 agosto de 2021)
Carla Polanco Mercado, 
</v>
      </c>
      <c r="L269" s="68" t="str">
        <f>VLOOKUP(A269,'BASE REGISTRO SEPTIEMBRE'!$A$1:$T$889,12,FALSE)</f>
        <v xml:space="preserve">Marina de Gaete Nº 755, comuna de Santiago, Región Metropolitana.
</v>
      </c>
      <c r="M269" s="68" t="str">
        <f>VLOOKUP(A269,'BASE REGISTRO SEPTIEMBRE'!$A$1:$T$889,13,FALSE)</f>
        <v>XIII</v>
      </c>
      <c r="N269" s="68" t="str">
        <f>VLOOKUP(A269,'BASE REGISTRO SEPTIEMBRE'!$A$1:$T$889,14,FALSE)</f>
        <v>Santiago</v>
      </c>
      <c r="O269" s="68" t="str">
        <f>VLOOKUP(A269,'BASE REGISTRO SEPTIEMBRE'!$A$1:$T$889,15,FALSE)</f>
        <v>222150200 
+56971407762</v>
      </c>
      <c r="P269" s="68" t="str">
        <f>VLOOKUP(A269,'BASE REGISTRO SEPTIEMBRE'!$A$1:$T$889,16,FALSE)</f>
        <v>directorio@fundaciondem.cl
juan.parry@fundaciondem.cl
coordinacionejecutiva@fundaciondem.cl
administracioncentral@fundaciondem.cl</v>
      </c>
      <c r="Q269" s="68">
        <f>VLOOKUP(A269,'BASE REGISTRO SEPTIEMBRE'!$A$1:$T$889,17,FALSE)</f>
        <v>0</v>
      </c>
      <c r="R269" s="68">
        <f>VLOOKUP(A269,'BASE REGISTRO SEPTIEMBRE'!$A$1:$T$889,18,FALSE)</f>
        <v>93401</v>
      </c>
      <c r="S269" s="68" t="str">
        <f>VLOOKUP(A269,'BASE REGISTRO SEPTIEMBRE'!$A$1:$T$889,19,FALSE)</f>
        <v>Se acompaña certificado financiero correspondiente al año 2020, aprobados por el Subdepartamento de Supervisión Financiera.</v>
      </c>
      <c r="T269" s="188">
        <f>VLOOKUP(A269,'BASE REGISTRO SEPTIEMBRE'!$A$1:$T$889,20,FALSE)</f>
        <v>37970</v>
      </c>
      <c r="U269" s="175">
        <v>6470</v>
      </c>
      <c r="V269" s="186">
        <v>143426887</v>
      </c>
      <c r="W269" s="186">
        <v>457325911</v>
      </c>
      <c r="X269" s="187">
        <v>44469</v>
      </c>
      <c r="Y269" s="80" t="s">
        <v>6489</v>
      </c>
      <c r="Z269" s="80" t="s">
        <v>6490</v>
      </c>
      <c r="AA269" s="175" t="s">
        <v>6504</v>
      </c>
    </row>
    <row r="270" spans="1:27" ht="15.75" customHeight="1" x14ac:dyDescent="0.2">
      <c r="A270" s="185">
        <v>6470</v>
      </c>
      <c r="B270" s="68" t="str">
        <f>VLOOKUP(A270,'BASE REGISTRO SEPTIEMBRE'!$A$1:$T$889,2,FALSE)</f>
        <v>Fundación Nacional para la Defensa Ecológica del Menor de Edad-Fundación DEM</v>
      </c>
      <c r="C270" s="68">
        <f>VLOOKUP(A270,'BASE REGISTRO SEPTIEMBRE'!$A$1:$T$889,3,FALSE)</f>
        <v>716316009</v>
      </c>
      <c r="D270" s="68" t="str">
        <f>VLOOKUP(A270,'BASE REGISTRO SEPTIEMBRE'!$A$1:$T$889,4,FALSE)</f>
        <v>Fundación de Derecho Privado</v>
      </c>
      <c r="E270" s="68" t="str">
        <f>VLOOKUP(A270,'BASE REGISTRO SEPTIEMBRE'!$A$1:$T$889,5,FALSE)</f>
        <v>Otorgada por Decreto Supremo Nº 1314, de 28 de diciembre de 1987, del Ministerio de Justicia.</v>
      </c>
      <c r="F270" s="68" t="str">
        <f>VLOOKUP(A270,'BASE REGISTRO SEPTIEMBRE'!$A$1:$T$889,6,FALSE)</f>
        <v xml:space="preserve">Certificado de Vigencia, folio Nº 500397042278, emitido con fecha 06 de julio de 2021, por el Servicio de Registro Civil e Identificación.
</v>
      </c>
      <c r="G270" s="68" t="str">
        <f>VLOOKUP(A270,'BASE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0" s="68" t="str">
        <f>VLOOKUP(A270,'BASE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0" s="68" t="str">
        <f>VLOOKUP(A270,'BASE REGISTRO SEPTIEMBRE'!$A$1:$T$889,9,FALSE)</f>
        <v>1 año.</v>
      </c>
      <c r="J270" s="68" t="str">
        <f>VLOOKUP(A270,'BASE REGISTRO SEPTIEMBRE'!$A$1:$T$889,10,FALSE)</f>
        <v>01 año. Último Directorio data de fecha 01 de julio de 2021.</v>
      </c>
      <c r="K270" s="68" t="str">
        <f>VLOOKUP(A270,'BASE REGISTRO SEPTIEMBRE'!$A$1:$T$889,11,FALSE)</f>
        <v xml:space="preserve">Daniela Yáñez Meneses, 
Juan Eduardo Parry Morabec, (Desde el día 02 agosto de 2021)
Carla Polanco Mercado, 
</v>
      </c>
      <c r="L270" s="68" t="str">
        <f>VLOOKUP(A270,'BASE REGISTRO SEPTIEMBRE'!$A$1:$T$889,12,FALSE)</f>
        <v xml:space="preserve">Marina de Gaete Nº 755, comuna de Santiago, Región Metropolitana.
</v>
      </c>
      <c r="M270" s="68" t="str">
        <f>VLOOKUP(A270,'BASE REGISTRO SEPTIEMBRE'!$A$1:$T$889,13,FALSE)</f>
        <v>XIII</v>
      </c>
      <c r="N270" s="68" t="str">
        <f>VLOOKUP(A270,'BASE REGISTRO SEPTIEMBRE'!$A$1:$T$889,14,FALSE)</f>
        <v>Santiago</v>
      </c>
      <c r="O270" s="68" t="str">
        <f>VLOOKUP(A270,'BASE REGISTRO SEPTIEMBRE'!$A$1:$T$889,15,FALSE)</f>
        <v>222150200 
+56971407762</v>
      </c>
      <c r="P270" s="68" t="str">
        <f>VLOOKUP(A270,'BASE REGISTRO SEPTIEMBRE'!$A$1:$T$889,16,FALSE)</f>
        <v>directorio@fundaciondem.cl
juan.parry@fundaciondem.cl
coordinacionejecutiva@fundaciondem.cl
administracioncentral@fundaciondem.cl</v>
      </c>
      <c r="Q270" s="68">
        <f>VLOOKUP(A270,'BASE REGISTRO SEPTIEMBRE'!$A$1:$T$889,17,FALSE)</f>
        <v>0</v>
      </c>
      <c r="R270" s="68">
        <f>VLOOKUP(A270,'BASE REGISTRO SEPTIEMBRE'!$A$1:$T$889,18,FALSE)</f>
        <v>93401</v>
      </c>
      <c r="S270" s="68" t="str">
        <f>VLOOKUP(A270,'BASE REGISTRO SEPTIEMBRE'!$A$1:$T$889,19,FALSE)</f>
        <v>Se acompaña certificado financiero correspondiente al año 2020, aprobados por el Subdepartamento de Supervisión Financiera.</v>
      </c>
      <c r="T270" s="188">
        <f>VLOOKUP(A270,'BASE REGISTRO SEPTIEMBRE'!$A$1:$T$889,20,FALSE)</f>
        <v>37970</v>
      </c>
      <c r="U270" s="175">
        <v>6470</v>
      </c>
      <c r="V270" s="186">
        <v>127898302</v>
      </c>
      <c r="W270" s="186">
        <v>727250517</v>
      </c>
      <c r="X270" s="187">
        <v>44469</v>
      </c>
      <c r="Y270" s="80" t="s">
        <v>6489</v>
      </c>
      <c r="Z270" s="80" t="s">
        <v>6490</v>
      </c>
      <c r="AA270" s="175" t="s">
        <v>6549</v>
      </c>
    </row>
    <row r="271" spans="1:27" ht="15.75" customHeight="1" x14ac:dyDescent="0.2">
      <c r="A271" s="185">
        <v>6470</v>
      </c>
      <c r="B271" s="68" t="str">
        <f>VLOOKUP(A271,'BASE REGISTRO SEPTIEMBRE'!$A$1:$T$889,2,FALSE)</f>
        <v>Fundación Nacional para la Defensa Ecológica del Menor de Edad-Fundación DEM</v>
      </c>
      <c r="C271" s="68">
        <f>VLOOKUP(A271,'BASE REGISTRO SEPTIEMBRE'!$A$1:$T$889,3,FALSE)</f>
        <v>716316009</v>
      </c>
      <c r="D271" s="68" t="str">
        <f>VLOOKUP(A271,'BASE REGISTRO SEPTIEMBRE'!$A$1:$T$889,4,FALSE)</f>
        <v>Fundación de Derecho Privado</v>
      </c>
      <c r="E271" s="68" t="str">
        <f>VLOOKUP(A271,'BASE REGISTRO SEPTIEMBRE'!$A$1:$T$889,5,FALSE)</f>
        <v>Otorgada por Decreto Supremo Nº 1314, de 28 de diciembre de 1987, del Ministerio de Justicia.</v>
      </c>
      <c r="F271" s="68" t="str">
        <f>VLOOKUP(A271,'BASE REGISTRO SEPTIEMBRE'!$A$1:$T$889,6,FALSE)</f>
        <v xml:space="preserve">Certificado de Vigencia, folio Nº 500397042278, emitido con fecha 06 de julio de 2021, por el Servicio de Registro Civil e Identificación.
</v>
      </c>
      <c r="G271" s="68" t="str">
        <f>VLOOKUP(A271,'BASE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1" s="68" t="str">
        <f>VLOOKUP(A271,'BASE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1" s="68" t="str">
        <f>VLOOKUP(A271,'BASE REGISTRO SEPTIEMBRE'!$A$1:$T$889,9,FALSE)</f>
        <v>1 año.</v>
      </c>
      <c r="J271" s="68" t="str">
        <f>VLOOKUP(A271,'BASE REGISTRO SEPTIEMBRE'!$A$1:$T$889,10,FALSE)</f>
        <v>01 año. Último Directorio data de fecha 01 de julio de 2021.</v>
      </c>
      <c r="K271" s="68" t="str">
        <f>VLOOKUP(A271,'BASE REGISTRO SEPTIEMBRE'!$A$1:$T$889,11,FALSE)</f>
        <v xml:space="preserve">Daniela Yáñez Meneses, 
Juan Eduardo Parry Morabec, (Desde el día 02 agosto de 2021)
Carla Polanco Mercado, 
</v>
      </c>
      <c r="L271" s="68" t="str">
        <f>VLOOKUP(A271,'BASE REGISTRO SEPTIEMBRE'!$A$1:$T$889,12,FALSE)</f>
        <v xml:space="preserve">Marina de Gaete Nº 755, comuna de Santiago, Región Metropolitana.
</v>
      </c>
      <c r="M271" s="68" t="str">
        <f>VLOOKUP(A271,'BASE REGISTRO SEPTIEMBRE'!$A$1:$T$889,13,FALSE)</f>
        <v>XIII</v>
      </c>
      <c r="N271" s="68" t="str">
        <f>VLOOKUP(A271,'BASE REGISTRO SEPTIEMBRE'!$A$1:$T$889,14,FALSE)</f>
        <v>Santiago</v>
      </c>
      <c r="O271" s="68" t="str">
        <f>VLOOKUP(A271,'BASE REGISTRO SEPTIEMBRE'!$A$1:$T$889,15,FALSE)</f>
        <v>222150200 
+56971407762</v>
      </c>
      <c r="P271" s="68" t="str">
        <f>VLOOKUP(A271,'BASE REGISTRO SEPTIEMBRE'!$A$1:$T$889,16,FALSE)</f>
        <v>directorio@fundaciondem.cl
juan.parry@fundaciondem.cl
coordinacionejecutiva@fundaciondem.cl
administracioncentral@fundaciondem.cl</v>
      </c>
      <c r="Q271" s="68">
        <f>VLOOKUP(A271,'BASE REGISTRO SEPTIEMBRE'!$A$1:$T$889,17,FALSE)</f>
        <v>0</v>
      </c>
      <c r="R271" s="68">
        <f>VLOOKUP(A271,'BASE REGISTRO SEPTIEMBRE'!$A$1:$T$889,18,FALSE)</f>
        <v>93401</v>
      </c>
      <c r="S271" s="68" t="str">
        <f>VLOOKUP(A271,'BASE REGISTRO SEPTIEMBRE'!$A$1:$T$889,19,FALSE)</f>
        <v>Se acompaña certificado financiero correspondiente al año 2020, aprobados por el Subdepartamento de Supervisión Financiera.</v>
      </c>
      <c r="T271" s="188">
        <f>VLOOKUP(A271,'BASE REGISTRO SEPTIEMBRE'!$A$1:$T$889,20,FALSE)</f>
        <v>37970</v>
      </c>
      <c r="U271" s="175">
        <v>6470</v>
      </c>
      <c r="V271" s="186">
        <v>13708386</v>
      </c>
      <c r="W271" s="186">
        <v>155727228</v>
      </c>
      <c r="X271" s="187">
        <v>44469</v>
      </c>
      <c r="Y271" s="80" t="s">
        <v>6489</v>
      </c>
      <c r="Z271" s="80" t="s">
        <v>6490</v>
      </c>
      <c r="AA271" s="175" t="s">
        <v>6521</v>
      </c>
    </row>
    <row r="272" spans="1:27" ht="15.75" customHeight="1" x14ac:dyDescent="0.2">
      <c r="A272" s="185">
        <v>6470</v>
      </c>
      <c r="B272" s="68" t="str">
        <f>VLOOKUP(A272,'BASE REGISTRO SEPTIEMBRE'!$A$1:$T$889,2,FALSE)</f>
        <v>Fundación Nacional para la Defensa Ecológica del Menor de Edad-Fundación DEM</v>
      </c>
      <c r="C272" s="68">
        <f>VLOOKUP(A272,'BASE REGISTRO SEPTIEMBRE'!$A$1:$T$889,3,FALSE)</f>
        <v>716316009</v>
      </c>
      <c r="D272" s="68" t="str">
        <f>VLOOKUP(A272,'BASE REGISTRO SEPTIEMBRE'!$A$1:$T$889,4,FALSE)</f>
        <v>Fundación de Derecho Privado</v>
      </c>
      <c r="E272" s="68" t="str">
        <f>VLOOKUP(A272,'BASE REGISTRO SEPTIEMBRE'!$A$1:$T$889,5,FALSE)</f>
        <v>Otorgada por Decreto Supremo Nº 1314, de 28 de diciembre de 1987, del Ministerio de Justicia.</v>
      </c>
      <c r="F272" s="68" t="str">
        <f>VLOOKUP(A272,'BASE REGISTRO SEPTIEMBRE'!$A$1:$T$889,6,FALSE)</f>
        <v xml:space="preserve">Certificado de Vigencia, folio Nº 500397042278, emitido con fecha 06 de julio de 2021, por el Servicio de Registro Civil e Identificación.
</v>
      </c>
      <c r="G272" s="68" t="str">
        <f>VLOOKUP(A272,'BASE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2" s="68" t="str">
        <f>VLOOKUP(A272,'BASE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2" s="68" t="str">
        <f>VLOOKUP(A272,'BASE REGISTRO SEPTIEMBRE'!$A$1:$T$889,9,FALSE)</f>
        <v>1 año.</v>
      </c>
      <c r="J272" s="68" t="str">
        <f>VLOOKUP(A272,'BASE REGISTRO SEPTIEMBRE'!$A$1:$T$889,10,FALSE)</f>
        <v>01 año. Último Directorio data de fecha 01 de julio de 2021.</v>
      </c>
      <c r="K272" s="68" t="str">
        <f>VLOOKUP(A272,'BASE REGISTRO SEPTIEMBRE'!$A$1:$T$889,11,FALSE)</f>
        <v xml:space="preserve">Daniela Yáñez Meneses, 
Juan Eduardo Parry Morabec, (Desde el día 02 agosto de 2021)
Carla Polanco Mercado, 
</v>
      </c>
      <c r="L272" s="68" t="str">
        <f>VLOOKUP(A272,'BASE REGISTRO SEPTIEMBRE'!$A$1:$T$889,12,FALSE)</f>
        <v xml:space="preserve">Marina de Gaete Nº 755, comuna de Santiago, Región Metropolitana.
</v>
      </c>
      <c r="M272" s="68" t="str">
        <f>VLOOKUP(A272,'BASE REGISTRO SEPTIEMBRE'!$A$1:$T$889,13,FALSE)</f>
        <v>XIII</v>
      </c>
      <c r="N272" s="68" t="str">
        <f>VLOOKUP(A272,'BASE REGISTRO SEPTIEMBRE'!$A$1:$T$889,14,FALSE)</f>
        <v>Santiago</v>
      </c>
      <c r="O272" s="68" t="str">
        <f>VLOOKUP(A272,'BASE REGISTRO SEPTIEMBRE'!$A$1:$T$889,15,FALSE)</f>
        <v>222150200 
+56971407762</v>
      </c>
      <c r="P272" s="68" t="str">
        <f>VLOOKUP(A272,'BASE REGISTRO SEPTIEMBRE'!$A$1:$T$889,16,FALSE)</f>
        <v>directorio@fundaciondem.cl
juan.parry@fundaciondem.cl
coordinacionejecutiva@fundaciondem.cl
administracioncentral@fundaciondem.cl</v>
      </c>
      <c r="Q272" s="68">
        <f>VLOOKUP(A272,'BASE REGISTRO SEPTIEMBRE'!$A$1:$T$889,17,FALSE)</f>
        <v>0</v>
      </c>
      <c r="R272" s="68">
        <f>VLOOKUP(A272,'BASE REGISTRO SEPTIEMBRE'!$A$1:$T$889,18,FALSE)</f>
        <v>93401</v>
      </c>
      <c r="S272" s="68" t="str">
        <f>VLOOKUP(A272,'BASE REGISTRO SEPTIEMBRE'!$A$1:$T$889,19,FALSE)</f>
        <v>Se acompaña certificado financiero correspondiente al año 2020, aprobados por el Subdepartamento de Supervisión Financiera.</v>
      </c>
      <c r="T272" s="188">
        <f>VLOOKUP(A272,'BASE REGISTRO SEPTIEMBRE'!$A$1:$T$889,20,FALSE)</f>
        <v>37970</v>
      </c>
      <c r="U272" s="175">
        <v>6470</v>
      </c>
      <c r="V272" s="186">
        <v>78472860</v>
      </c>
      <c r="W272" s="186">
        <v>471260594</v>
      </c>
      <c r="X272" s="187">
        <v>44469</v>
      </c>
      <c r="Y272" s="80" t="s">
        <v>6489</v>
      </c>
      <c r="Z272" s="80" t="s">
        <v>6490</v>
      </c>
      <c r="AA272" s="175" t="s">
        <v>229</v>
      </c>
    </row>
    <row r="273" spans="1:27" ht="15.75" customHeight="1" x14ac:dyDescent="0.2">
      <c r="A273" s="185">
        <v>6470</v>
      </c>
      <c r="B273" s="68" t="str">
        <f>VLOOKUP(A273,'BASE REGISTRO SEPTIEMBRE'!$A$1:$T$889,2,FALSE)</f>
        <v>Fundación Nacional para la Defensa Ecológica del Menor de Edad-Fundación DEM</v>
      </c>
      <c r="C273" s="68">
        <f>VLOOKUP(A273,'BASE REGISTRO SEPTIEMBRE'!$A$1:$T$889,3,FALSE)</f>
        <v>716316009</v>
      </c>
      <c r="D273" s="68" t="str">
        <f>VLOOKUP(A273,'BASE REGISTRO SEPTIEMBRE'!$A$1:$T$889,4,FALSE)</f>
        <v>Fundación de Derecho Privado</v>
      </c>
      <c r="E273" s="68" t="str">
        <f>VLOOKUP(A273,'BASE REGISTRO SEPTIEMBRE'!$A$1:$T$889,5,FALSE)</f>
        <v>Otorgada por Decreto Supremo Nº 1314, de 28 de diciembre de 1987, del Ministerio de Justicia.</v>
      </c>
      <c r="F273" s="68" t="str">
        <f>VLOOKUP(A273,'BASE REGISTRO SEPTIEMBRE'!$A$1:$T$889,6,FALSE)</f>
        <v xml:space="preserve">Certificado de Vigencia, folio Nº 500397042278, emitido con fecha 06 de julio de 2021, por el Servicio de Registro Civil e Identificación.
</v>
      </c>
      <c r="G273" s="68" t="str">
        <f>VLOOKUP(A273,'BASE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3" s="68" t="str">
        <f>VLOOKUP(A273,'BASE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3" s="68" t="str">
        <f>VLOOKUP(A273,'BASE REGISTRO SEPTIEMBRE'!$A$1:$T$889,9,FALSE)</f>
        <v>1 año.</v>
      </c>
      <c r="J273" s="68" t="str">
        <f>VLOOKUP(A273,'BASE REGISTRO SEPTIEMBRE'!$A$1:$T$889,10,FALSE)</f>
        <v>01 año. Último Directorio data de fecha 01 de julio de 2021.</v>
      </c>
      <c r="K273" s="68" t="str">
        <f>VLOOKUP(A273,'BASE REGISTRO SEPTIEMBRE'!$A$1:$T$889,11,FALSE)</f>
        <v xml:space="preserve">Daniela Yáñez Meneses, 
Juan Eduardo Parry Morabec, (Desde el día 02 agosto de 2021)
Carla Polanco Mercado, 
</v>
      </c>
      <c r="L273" s="68" t="str">
        <f>VLOOKUP(A273,'BASE REGISTRO SEPTIEMBRE'!$A$1:$T$889,12,FALSE)</f>
        <v xml:space="preserve">Marina de Gaete Nº 755, comuna de Santiago, Región Metropolitana.
</v>
      </c>
      <c r="M273" s="68" t="str">
        <f>VLOOKUP(A273,'BASE REGISTRO SEPTIEMBRE'!$A$1:$T$889,13,FALSE)</f>
        <v>XIII</v>
      </c>
      <c r="N273" s="68" t="str">
        <f>VLOOKUP(A273,'BASE REGISTRO SEPTIEMBRE'!$A$1:$T$889,14,FALSE)</f>
        <v>Santiago</v>
      </c>
      <c r="O273" s="68" t="str">
        <f>VLOOKUP(A273,'BASE REGISTRO SEPTIEMBRE'!$A$1:$T$889,15,FALSE)</f>
        <v>222150200 
+56971407762</v>
      </c>
      <c r="P273" s="68" t="str">
        <f>VLOOKUP(A273,'BASE REGISTRO SEPTIEMBRE'!$A$1:$T$889,16,FALSE)</f>
        <v>directorio@fundaciondem.cl
juan.parry@fundaciondem.cl
coordinacionejecutiva@fundaciondem.cl
administracioncentral@fundaciondem.cl</v>
      </c>
      <c r="Q273" s="68">
        <f>VLOOKUP(A273,'BASE REGISTRO SEPTIEMBRE'!$A$1:$T$889,17,FALSE)</f>
        <v>0</v>
      </c>
      <c r="R273" s="68">
        <f>VLOOKUP(A273,'BASE REGISTRO SEPTIEMBRE'!$A$1:$T$889,18,FALSE)</f>
        <v>93401</v>
      </c>
      <c r="S273" s="68" t="str">
        <f>VLOOKUP(A273,'BASE REGISTRO SEPTIEMBRE'!$A$1:$T$889,19,FALSE)</f>
        <v>Se acompaña certificado financiero correspondiente al año 2020, aprobados por el Subdepartamento de Supervisión Financiera.</v>
      </c>
      <c r="T273" s="188">
        <f>VLOOKUP(A273,'BASE REGISTRO SEPTIEMBRE'!$A$1:$T$889,20,FALSE)</f>
        <v>37970</v>
      </c>
      <c r="U273" s="175">
        <v>6470</v>
      </c>
      <c r="V273" s="186">
        <v>43930968</v>
      </c>
      <c r="W273" s="186">
        <v>231198744</v>
      </c>
      <c r="X273" s="187">
        <v>44469</v>
      </c>
      <c r="Y273" s="80" t="s">
        <v>6489</v>
      </c>
      <c r="Z273" s="80" t="s">
        <v>6490</v>
      </c>
      <c r="AA273" s="175" t="s">
        <v>6584</v>
      </c>
    </row>
    <row r="274" spans="1:27" ht="15.75" customHeight="1" x14ac:dyDescent="0.2">
      <c r="A274" s="185">
        <v>6470</v>
      </c>
      <c r="B274" s="68" t="str">
        <f>VLOOKUP(A274,'BASE REGISTRO SEPTIEMBRE'!$A$1:$T$889,2,FALSE)</f>
        <v>Fundación Nacional para la Defensa Ecológica del Menor de Edad-Fundación DEM</v>
      </c>
      <c r="C274" s="68">
        <f>VLOOKUP(A274,'BASE REGISTRO SEPTIEMBRE'!$A$1:$T$889,3,FALSE)</f>
        <v>716316009</v>
      </c>
      <c r="D274" s="68" t="str">
        <f>VLOOKUP(A274,'BASE REGISTRO SEPTIEMBRE'!$A$1:$T$889,4,FALSE)</f>
        <v>Fundación de Derecho Privado</v>
      </c>
      <c r="E274" s="68" t="str">
        <f>VLOOKUP(A274,'BASE REGISTRO SEPTIEMBRE'!$A$1:$T$889,5,FALSE)</f>
        <v>Otorgada por Decreto Supremo Nº 1314, de 28 de diciembre de 1987, del Ministerio de Justicia.</v>
      </c>
      <c r="F274" s="68" t="str">
        <f>VLOOKUP(A274,'BASE REGISTRO SEPTIEMBRE'!$A$1:$T$889,6,FALSE)</f>
        <v xml:space="preserve">Certificado de Vigencia, folio Nº 500397042278, emitido con fecha 06 de julio de 2021, por el Servicio de Registro Civil e Identificación.
</v>
      </c>
      <c r="G274" s="68" t="str">
        <f>VLOOKUP(A274,'BASE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4" s="68" t="str">
        <f>VLOOKUP(A274,'BASE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4" s="68" t="str">
        <f>VLOOKUP(A274,'BASE REGISTRO SEPTIEMBRE'!$A$1:$T$889,9,FALSE)</f>
        <v>1 año.</v>
      </c>
      <c r="J274" s="68" t="str">
        <f>VLOOKUP(A274,'BASE REGISTRO SEPTIEMBRE'!$A$1:$T$889,10,FALSE)</f>
        <v>01 año. Último Directorio data de fecha 01 de julio de 2021.</v>
      </c>
      <c r="K274" s="68" t="str">
        <f>VLOOKUP(A274,'BASE REGISTRO SEPTIEMBRE'!$A$1:$T$889,11,FALSE)</f>
        <v xml:space="preserve">Daniela Yáñez Meneses, 
Juan Eduardo Parry Morabec, (Desde el día 02 agosto de 2021)
Carla Polanco Mercado, 
</v>
      </c>
      <c r="L274" s="68" t="str">
        <f>VLOOKUP(A274,'BASE REGISTRO SEPTIEMBRE'!$A$1:$T$889,12,FALSE)</f>
        <v xml:space="preserve">Marina de Gaete Nº 755, comuna de Santiago, Región Metropolitana.
</v>
      </c>
      <c r="M274" s="68" t="str">
        <f>VLOOKUP(A274,'BASE REGISTRO SEPTIEMBRE'!$A$1:$T$889,13,FALSE)</f>
        <v>XIII</v>
      </c>
      <c r="N274" s="68" t="str">
        <f>VLOOKUP(A274,'BASE REGISTRO SEPTIEMBRE'!$A$1:$T$889,14,FALSE)</f>
        <v>Santiago</v>
      </c>
      <c r="O274" s="68" t="str">
        <f>VLOOKUP(A274,'BASE REGISTRO SEPTIEMBRE'!$A$1:$T$889,15,FALSE)</f>
        <v>222150200 
+56971407762</v>
      </c>
      <c r="P274" s="68" t="str">
        <f>VLOOKUP(A274,'BASE REGISTRO SEPTIEMBRE'!$A$1:$T$889,16,FALSE)</f>
        <v>directorio@fundaciondem.cl
juan.parry@fundaciondem.cl
coordinacionejecutiva@fundaciondem.cl
administracioncentral@fundaciondem.cl</v>
      </c>
      <c r="Q274" s="68">
        <f>VLOOKUP(A274,'BASE REGISTRO SEPTIEMBRE'!$A$1:$T$889,17,FALSE)</f>
        <v>0</v>
      </c>
      <c r="R274" s="68">
        <f>VLOOKUP(A274,'BASE REGISTRO SEPTIEMBRE'!$A$1:$T$889,18,FALSE)</f>
        <v>93401</v>
      </c>
      <c r="S274" s="68" t="str">
        <f>VLOOKUP(A274,'BASE REGISTRO SEPTIEMBRE'!$A$1:$T$889,19,FALSE)</f>
        <v>Se acompaña certificado financiero correspondiente al año 2020, aprobados por el Subdepartamento de Supervisión Financiera.</v>
      </c>
      <c r="T274" s="188">
        <f>VLOOKUP(A274,'BASE REGISTRO SEPTIEMBRE'!$A$1:$T$889,20,FALSE)</f>
        <v>37970</v>
      </c>
      <c r="U274" s="175">
        <v>6470</v>
      </c>
      <c r="V274" s="186">
        <v>135016784</v>
      </c>
      <c r="W274" s="186">
        <v>700629290</v>
      </c>
      <c r="X274" s="187">
        <v>44469</v>
      </c>
      <c r="Y274" s="80" t="s">
        <v>6489</v>
      </c>
      <c r="Z274" s="80" t="s">
        <v>6490</v>
      </c>
      <c r="AA274" s="175" t="s">
        <v>6529</v>
      </c>
    </row>
    <row r="275" spans="1:27" ht="15.75" customHeight="1" x14ac:dyDescent="0.2">
      <c r="A275" s="185">
        <v>6470</v>
      </c>
      <c r="B275" s="68" t="str">
        <f>VLOOKUP(A275,'BASE REGISTRO SEPTIEMBRE'!$A$1:$T$889,2,FALSE)</f>
        <v>Fundación Nacional para la Defensa Ecológica del Menor de Edad-Fundación DEM</v>
      </c>
      <c r="C275" s="68">
        <f>VLOOKUP(A275,'BASE REGISTRO SEPTIEMBRE'!$A$1:$T$889,3,FALSE)</f>
        <v>716316009</v>
      </c>
      <c r="D275" s="68" t="str">
        <f>VLOOKUP(A275,'BASE REGISTRO SEPTIEMBRE'!$A$1:$T$889,4,FALSE)</f>
        <v>Fundación de Derecho Privado</v>
      </c>
      <c r="E275" s="68" t="str">
        <f>VLOOKUP(A275,'BASE REGISTRO SEPTIEMBRE'!$A$1:$T$889,5,FALSE)</f>
        <v>Otorgada por Decreto Supremo Nº 1314, de 28 de diciembre de 1987, del Ministerio de Justicia.</v>
      </c>
      <c r="F275" s="68" t="str">
        <f>VLOOKUP(A275,'BASE REGISTRO SEPTIEMBRE'!$A$1:$T$889,6,FALSE)</f>
        <v xml:space="preserve">Certificado de Vigencia, folio Nº 500397042278, emitido con fecha 06 de julio de 2021, por el Servicio de Registro Civil e Identificación.
</v>
      </c>
      <c r="G275" s="68" t="str">
        <f>VLOOKUP(A275,'BASE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5" s="68" t="str">
        <f>VLOOKUP(A275,'BASE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5" s="68" t="str">
        <f>VLOOKUP(A275,'BASE REGISTRO SEPTIEMBRE'!$A$1:$T$889,9,FALSE)</f>
        <v>1 año.</v>
      </c>
      <c r="J275" s="68" t="str">
        <f>VLOOKUP(A275,'BASE REGISTRO SEPTIEMBRE'!$A$1:$T$889,10,FALSE)</f>
        <v>01 año. Último Directorio data de fecha 01 de julio de 2021.</v>
      </c>
      <c r="K275" s="68" t="str">
        <f>VLOOKUP(A275,'BASE REGISTRO SEPTIEMBRE'!$A$1:$T$889,11,FALSE)</f>
        <v xml:space="preserve">Daniela Yáñez Meneses, 
Juan Eduardo Parry Morabec, (Desde el día 02 agosto de 2021)
Carla Polanco Mercado, 
</v>
      </c>
      <c r="L275" s="68" t="str">
        <f>VLOOKUP(A275,'BASE REGISTRO SEPTIEMBRE'!$A$1:$T$889,12,FALSE)</f>
        <v xml:space="preserve">Marina de Gaete Nº 755, comuna de Santiago, Región Metropolitana.
</v>
      </c>
      <c r="M275" s="68" t="str">
        <f>VLOOKUP(A275,'BASE REGISTRO SEPTIEMBRE'!$A$1:$T$889,13,FALSE)</f>
        <v>XIII</v>
      </c>
      <c r="N275" s="68" t="str">
        <f>VLOOKUP(A275,'BASE REGISTRO SEPTIEMBRE'!$A$1:$T$889,14,FALSE)</f>
        <v>Santiago</v>
      </c>
      <c r="O275" s="68" t="str">
        <f>VLOOKUP(A275,'BASE REGISTRO SEPTIEMBRE'!$A$1:$T$889,15,FALSE)</f>
        <v>222150200 
+56971407762</v>
      </c>
      <c r="P275" s="68" t="str">
        <f>VLOOKUP(A275,'BASE REGISTRO SEPTIEMBRE'!$A$1:$T$889,16,FALSE)</f>
        <v>directorio@fundaciondem.cl
juan.parry@fundaciondem.cl
coordinacionejecutiva@fundaciondem.cl
administracioncentral@fundaciondem.cl</v>
      </c>
      <c r="Q275" s="68">
        <f>VLOOKUP(A275,'BASE REGISTRO SEPTIEMBRE'!$A$1:$T$889,17,FALSE)</f>
        <v>0</v>
      </c>
      <c r="R275" s="68">
        <f>VLOOKUP(A275,'BASE REGISTRO SEPTIEMBRE'!$A$1:$T$889,18,FALSE)</f>
        <v>93401</v>
      </c>
      <c r="S275" s="68" t="str">
        <f>VLOOKUP(A275,'BASE REGISTRO SEPTIEMBRE'!$A$1:$T$889,19,FALSE)</f>
        <v>Se acompaña certificado financiero correspondiente al año 2020, aprobados por el Subdepartamento de Supervisión Financiera.</v>
      </c>
      <c r="T275" s="188">
        <f>VLOOKUP(A275,'BASE REGISTRO SEPTIEMBRE'!$A$1:$T$889,20,FALSE)</f>
        <v>37970</v>
      </c>
      <c r="U275" s="175">
        <v>6470</v>
      </c>
      <c r="V275" s="186">
        <v>0</v>
      </c>
      <c r="W275" s="186">
        <v>119166387</v>
      </c>
      <c r="X275" s="187">
        <v>44469</v>
      </c>
      <c r="Y275" s="80" t="s">
        <v>6489</v>
      </c>
      <c r="Z275" s="80" t="s">
        <v>6490</v>
      </c>
      <c r="AA275" s="175" t="s">
        <v>6617</v>
      </c>
    </row>
    <row r="276" spans="1:27" ht="15.75" customHeight="1" x14ac:dyDescent="0.2">
      <c r="A276" s="185">
        <v>6470</v>
      </c>
      <c r="B276" s="68" t="str">
        <f>VLOOKUP(A276,'BASE REGISTRO SEPTIEMBRE'!$A$1:$T$889,2,FALSE)</f>
        <v>Fundación Nacional para la Defensa Ecológica del Menor de Edad-Fundación DEM</v>
      </c>
      <c r="C276" s="68">
        <f>VLOOKUP(A276,'BASE REGISTRO SEPTIEMBRE'!$A$1:$T$889,3,FALSE)</f>
        <v>716316009</v>
      </c>
      <c r="D276" s="68" t="str">
        <f>VLOOKUP(A276,'BASE REGISTRO SEPTIEMBRE'!$A$1:$T$889,4,FALSE)</f>
        <v>Fundación de Derecho Privado</v>
      </c>
      <c r="E276" s="68" t="str">
        <f>VLOOKUP(A276,'BASE REGISTRO SEPTIEMBRE'!$A$1:$T$889,5,FALSE)</f>
        <v>Otorgada por Decreto Supremo Nº 1314, de 28 de diciembre de 1987, del Ministerio de Justicia.</v>
      </c>
      <c r="F276" s="68" t="str">
        <f>VLOOKUP(A276,'BASE REGISTRO SEPTIEMBRE'!$A$1:$T$889,6,FALSE)</f>
        <v xml:space="preserve">Certificado de Vigencia, folio Nº 500397042278, emitido con fecha 06 de julio de 2021, por el Servicio de Registro Civil e Identificación.
</v>
      </c>
      <c r="G276" s="68" t="str">
        <f>VLOOKUP(A276,'BASE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6" s="68" t="str">
        <f>VLOOKUP(A276,'BASE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6" s="68" t="str">
        <f>VLOOKUP(A276,'BASE REGISTRO SEPTIEMBRE'!$A$1:$T$889,9,FALSE)</f>
        <v>1 año.</v>
      </c>
      <c r="J276" s="68" t="str">
        <f>VLOOKUP(A276,'BASE REGISTRO SEPTIEMBRE'!$A$1:$T$889,10,FALSE)</f>
        <v>01 año. Último Directorio data de fecha 01 de julio de 2021.</v>
      </c>
      <c r="K276" s="68" t="str">
        <f>VLOOKUP(A276,'BASE REGISTRO SEPTIEMBRE'!$A$1:$T$889,11,FALSE)</f>
        <v xml:space="preserve">Daniela Yáñez Meneses, 
Juan Eduardo Parry Morabec, (Desde el día 02 agosto de 2021)
Carla Polanco Mercado, 
</v>
      </c>
      <c r="L276" s="68" t="str">
        <f>VLOOKUP(A276,'BASE REGISTRO SEPTIEMBRE'!$A$1:$T$889,12,FALSE)</f>
        <v xml:space="preserve">Marina de Gaete Nº 755, comuna de Santiago, Región Metropolitana.
</v>
      </c>
      <c r="M276" s="68" t="str">
        <f>VLOOKUP(A276,'BASE REGISTRO SEPTIEMBRE'!$A$1:$T$889,13,FALSE)</f>
        <v>XIII</v>
      </c>
      <c r="N276" s="68" t="str">
        <f>VLOOKUP(A276,'BASE REGISTRO SEPTIEMBRE'!$A$1:$T$889,14,FALSE)</f>
        <v>Santiago</v>
      </c>
      <c r="O276" s="68" t="str">
        <f>VLOOKUP(A276,'BASE REGISTRO SEPTIEMBRE'!$A$1:$T$889,15,FALSE)</f>
        <v>222150200 
+56971407762</v>
      </c>
      <c r="P276" s="68" t="str">
        <f>VLOOKUP(A276,'BASE REGISTRO SEPTIEMBRE'!$A$1:$T$889,16,FALSE)</f>
        <v>directorio@fundaciondem.cl
juan.parry@fundaciondem.cl
coordinacionejecutiva@fundaciondem.cl
administracioncentral@fundaciondem.cl</v>
      </c>
      <c r="Q276" s="68">
        <f>VLOOKUP(A276,'BASE REGISTRO SEPTIEMBRE'!$A$1:$T$889,17,FALSE)</f>
        <v>0</v>
      </c>
      <c r="R276" s="68">
        <f>VLOOKUP(A276,'BASE REGISTRO SEPTIEMBRE'!$A$1:$T$889,18,FALSE)</f>
        <v>93401</v>
      </c>
      <c r="S276" s="68" t="str">
        <f>VLOOKUP(A276,'BASE REGISTRO SEPTIEMBRE'!$A$1:$T$889,19,FALSE)</f>
        <v>Se acompaña certificado financiero correspondiente al año 2020, aprobados por el Subdepartamento de Supervisión Financiera.</v>
      </c>
      <c r="T276" s="188">
        <f>VLOOKUP(A276,'BASE REGISTRO SEPTIEMBRE'!$A$1:$T$889,20,FALSE)</f>
        <v>37970</v>
      </c>
      <c r="U276" s="175">
        <v>6470</v>
      </c>
      <c r="V276" s="186">
        <v>149819910</v>
      </c>
      <c r="W276" s="186">
        <v>863258520</v>
      </c>
      <c r="X276" s="187">
        <v>44469</v>
      </c>
      <c r="Y276" s="80" t="s">
        <v>6489</v>
      </c>
      <c r="Z276" s="80" t="s">
        <v>6490</v>
      </c>
      <c r="AA276" s="175" t="s">
        <v>6534</v>
      </c>
    </row>
    <row r="277" spans="1:27" ht="15.75" customHeight="1" x14ac:dyDescent="0.2">
      <c r="A277" s="185">
        <v>6470</v>
      </c>
      <c r="B277" s="68" t="str">
        <f>VLOOKUP(A277,'BASE REGISTRO SEPTIEMBRE'!$A$1:$T$889,2,FALSE)</f>
        <v>Fundación Nacional para la Defensa Ecológica del Menor de Edad-Fundación DEM</v>
      </c>
      <c r="C277" s="68">
        <f>VLOOKUP(A277,'BASE REGISTRO SEPTIEMBRE'!$A$1:$T$889,3,FALSE)</f>
        <v>716316009</v>
      </c>
      <c r="D277" s="68" t="str">
        <f>VLOOKUP(A277,'BASE REGISTRO SEPTIEMBRE'!$A$1:$T$889,4,FALSE)</f>
        <v>Fundación de Derecho Privado</v>
      </c>
      <c r="E277" s="68" t="str">
        <f>VLOOKUP(A277,'BASE REGISTRO SEPTIEMBRE'!$A$1:$T$889,5,FALSE)</f>
        <v>Otorgada por Decreto Supremo Nº 1314, de 28 de diciembre de 1987, del Ministerio de Justicia.</v>
      </c>
      <c r="F277" s="68" t="str">
        <f>VLOOKUP(A277,'BASE REGISTRO SEPTIEMBRE'!$A$1:$T$889,6,FALSE)</f>
        <v xml:space="preserve">Certificado de Vigencia, folio Nº 500397042278, emitido con fecha 06 de julio de 2021, por el Servicio de Registro Civil e Identificación.
</v>
      </c>
      <c r="G277" s="68" t="str">
        <f>VLOOKUP(A277,'BASE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7" s="68" t="str">
        <f>VLOOKUP(A277,'BASE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7" s="68" t="str">
        <f>VLOOKUP(A277,'BASE REGISTRO SEPTIEMBRE'!$A$1:$T$889,9,FALSE)</f>
        <v>1 año.</v>
      </c>
      <c r="J277" s="68" t="str">
        <f>VLOOKUP(A277,'BASE REGISTRO SEPTIEMBRE'!$A$1:$T$889,10,FALSE)</f>
        <v>01 año. Último Directorio data de fecha 01 de julio de 2021.</v>
      </c>
      <c r="K277" s="68" t="str">
        <f>VLOOKUP(A277,'BASE REGISTRO SEPTIEMBRE'!$A$1:$T$889,11,FALSE)</f>
        <v xml:space="preserve">Daniela Yáñez Meneses, 
Juan Eduardo Parry Morabec, (Desde el día 02 agosto de 2021)
Carla Polanco Mercado, 
</v>
      </c>
      <c r="L277" s="68" t="str">
        <f>VLOOKUP(A277,'BASE REGISTRO SEPTIEMBRE'!$A$1:$T$889,12,FALSE)</f>
        <v xml:space="preserve">Marina de Gaete Nº 755, comuna de Santiago, Región Metropolitana.
</v>
      </c>
      <c r="M277" s="68" t="str">
        <f>VLOOKUP(A277,'BASE REGISTRO SEPTIEMBRE'!$A$1:$T$889,13,FALSE)</f>
        <v>XIII</v>
      </c>
      <c r="N277" s="68" t="str">
        <f>VLOOKUP(A277,'BASE REGISTRO SEPTIEMBRE'!$A$1:$T$889,14,FALSE)</f>
        <v>Santiago</v>
      </c>
      <c r="O277" s="68" t="str">
        <f>VLOOKUP(A277,'BASE REGISTRO SEPTIEMBRE'!$A$1:$T$889,15,FALSE)</f>
        <v>222150200 
+56971407762</v>
      </c>
      <c r="P277" s="68" t="str">
        <f>VLOOKUP(A277,'BASE REGISTRO SEPTIEMBRE'!$A$1:$T$889,16,FALSE)</f>
        <v>directorio@fundaciondem.cl
juan.parry@fundaciondem.cl
coordinacionejecutiva@fundaciondem.cl
administracioncentral@fundaciondem.cl</v>
      </c>
      <c r="Q277" s="68">
        <f>VLOOKUP(A277,'BASE REGISTRO SEPTIEMBRE'!$A$1:$T$889,17,FALSE)</f>
        <v>0</v>
      </c>
      <c r="R277" s="68">
        <f>VLOOKUP(A277,'BASE REGISTRO SEPTIEMBRE'!$A$1:$T$889,18,FALSE)</f>
        <v>93401</v>
      </c>
      <c r="S277" s="68" t="str">
        <f>VLOOKUP(A277,'BASE REGISTRO SEPTIEMBRE'!$A$1:$T$889,19,FALSE)</f>
        <v>Se acompaña certificado financiero correspondiente al año 2020, aprobados por el Subdepartamento de Supervisión Financiera.</v>
      </c>
      <c r="T277" s="188">
        <f>VLOOKUP(A277,'BASE REGISTRO SEPTIEMBRE'!$A$1:$T$889,20,FALSE)</f>
        <v>37970</v>
      </c>
      <c r="U277" s="175">
        <v>6470</v>
      </c>
      <c r="V277" s="186">
        <v>13459613</v>
      </c>
      <c r="W277" s="186">
        <v>131399517</v>
      </c>
      <c r="X277" s="187">
        <v>44469</v>
      </c>
      <c r="Y277" s="80" t="s">
        <v>6489</v>
      </c>
      <c r="Z277" s="80" t="s">
        <v>6490</v>
      </c>
      <c r="AA277" s="175" t="s">
        <v>6573</v>
      </c>
    </row>
    <row r="278" spans="1:27" ht="15.75" customHeight="1" x14ac:dyDescent="0.2">
      <c r="A278" s="185">
        <v>6470</v>
      </c>
      <c r="B278" s="68" t="str">
        <f>VLOOKUP(A278,'BASE REGISTRO SEPTIEMBRE'!$A$1:$T$889,2,FALSE)</f>
        <v>Fundación Nacional para la Defensa Ecológica del Menor de Edad-Fundación DEM</v>
      </c>
      <c r="C278" s="68">
        <f>VLOOKUP(A278,'BASE REGISTRO SEPTIEMBRE'!$A$1:$T$889,3,FALSE)</f>
        <v>716316009</v>
      </c>
      <c r="D278" s="68" t="str">
        <f>VLOOKUP(A278,'BASE REGISTRO SEPTIEMBRE'!$A$1:$T$889,4,FALSE)</f>
        <v>Fundación de Derecho Privado</v>
      </c>
      <c r="E278" s="68" t="str">
        <f>VLOOKUP(A278,'BASE REGISTRO SEPTIEMBRE'!$A$1:$T$889,5,FALSE)</f>
        <v>Otorgada por Decreto Supremo Nº 1314, de 28 de diciembre de 1987, del Ministerio de Justicia.</v>
      </c>
      <c r="F278" s="68" t="str">
        <f>VLOOKUP(A278,'BASE REGISTRO SEPTIEMBRE'!$A$1:$T$889,6,FALSE)</f>
        <v xml:space="preserve">Certificado de Vigencia, folio Nº 500397042278, emitido con fecha 06 de julio de 2021, por el Servicio de Registro Civil e Identificación.
</v>
      </c>
      <c r="G278" s="68" t="str">
        <f>VLOOKUP(A278,'BASE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8" s="68" t="str">
        <f>VLOOKUP(A278,'BASE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8" s="68" t="str">
        <f>VLOOKUP(A278,'BASE REGISTRO SEPTIEMBRE'!$A$1:$T$889,9,FALSE)</f>
        <v>1 año.</v>
      </c>
      <c r="J278" s="68" t="str">
        <f>VLOOKUP(A278,'BASE REGISTRO SEPTIEMBRE'!$A$1:$T$889,10,FALSE)</f>
        <v>01 año. Último Directorio data de fecha 01 de julio de 2021.</v>
      </c>
      <c r="K278" s="68" t="str">
        <f>VLOOKUP(A278,'BASE REGISTRO SEPTIEMBRE'!$A$1:$T$889,11,FALSE)</f>
        <v xml:space="preserve">Daniela Yáñez Meneses, 
Juan Eduardo Parry Morabec, (Desde el día 02 agosto de 2021)
Carla Polanco Mercado, 
</v>
      </c>
      <c r="L278" s="68" t="str">
        <f>VLOOKUP(A278,'BASE REGISTRO SEPTIEMBRE'!$A$1:$T$889,12,FALSE)</f>
        <v xml:space="preserve">Marina de Gaete Nº 755, comuna de Santiago, Región Metropolitana.
</v>
      </c>
      <c r="M278" s="68" t="str">
        <f>VLOOKUP(A278,'BASE REGISTRO SEPTIEMBRE'!$A$1:$T$889,13,FALSE)</f>
        <v>XIII</v>
      </c>
      <c r="N278" s="68" t="str">
        <f>VLOOKUP(A278,'BASE REGISTRO SEPTIEMBRE'!$A$1:$T$889,14,FALSE)</f>
        <v>Santiago</v>
      </c>
      <c r="O278" s="68" t="str">
        <f>VLOOKUP(A278,'BASE REGISTRO SEPTIEMBRE'!$A$1:$T$889,15,FALSE)</f>
        <v>222150200 
+56971407762</v>
      </c>
      <c r="P278" s="68" t="str">
        <f>VLOOKUP(A278,'BASE REGISTRO SEPTIEMBRE'!$A$1:$T$889,16,FALSE)</f>
        <v>directorio@fundaciondem.cl
juan.parry@fundaciondem.cl
coordinacionejecutiva@fundaciondem.cl
administracioncentral@fundaciondem.cl</v>
      </c>
      <c r="Q278" s="68">
        <f>VLOOKUP(A278,'BASE REGISTRO SEPTIEMBRE'!$A$1:$T$889,17,FALSE)</f>
        <v>0</v>
      </c>
      <c r="R278" s="68">
        <f>VLOOKUP(A278,'BASE REGISTRO SEPTIEMBRE'!$A$1:$T$889,18,FALSE)</f>
        <v>93401</v>
      </c>
      <c r="S278" s="68" t="str">
        <f>VLOOKUP(A278,'BASE REGISTRO SEPTIEMBRE'!$A$1:$T$889,19,FALSE)</f>
        <v>Se acompaña certificado financiero correspondiente al año 2020, aprobados por el Subdepartamento de Supervisión Financiera.</v>
      </c>
      <c r="T278" s="188">
        <f>VLOOKUP(A278,'BASE REGISTRO SEPTIEMBRE'!$A$1:$T$889,20,FALSE)</f>
        <v>37970</v>
      </c>
      <c r="U278" s="175">
        <v>6470</v>
      </c>
      <c r="V278" s="186">
        <v>0</v>
      </c>
      <c r="W278" s="186">
        <v>258931008</v>
      </c>
      <c r="X278" s="187">
        <v>44469</v>
      </c>
      <c r="Y278" s="80" t="s">
        <v>6489</v>
      </c>
      <c r="Z278" s="80" t="s">
        <v>6490</v>
      </c>
      <c r="AA278" s="175" t="s">
        <v>6574</v>
      </c>
    </row>
    <row r="279" spans="1:27" ht="15.75" customHeight="1" x14ac:dyDescent="0.2">
      <c r="A279" s="185">
        <v>6470</v>
      </c>
      <c r="B279" s="68" t="str">
        <f>VLOOKUP(A279,'BASE REGISTRO SEPTIEMBRE'!$A$1:$T$889,2,FALSE)</f>
        <v>Fundación Nacional para la Defensa Ecológica del Menor de Edad-Fundación DEM</v>
      </c>
      <c r="C279" s="68">
        <f>VLOOKUP(A279,'BASE REGISTRO SEPTIEMBRE'!$A$1:$T$889,3,FALSE)</f>
        <v>716316009</v>
      </c>
      <c r="D279" s="68" t="str">
        <f>VLOOKUP(A279,'BASE REGISTRO SEPTIEMBRE'!$A$1:$T$889,4,FALSE)</f>
        <v>Fundación de Derecho Privado</v>
      </c>
      <c r="E279" s="68" t="str">
        <f>VLOOKUP(A279,'BASE REGISTRO SEPTIEMBRE'!$A$1:$T$889,5,FALSE)</f>
        <v>Otorgada por Decreto Supremo Nº 1314, de 28 de diciembre de 1987, del Ministerio de Justicia.</v>
      </c>
      <c r="F279" s="68" t="str">
        <f>VLOOKUP(A279,'BASE REGISTRO SEPTIEMBRE'!$A$1:$T$889,6,FALSE)</f>
        <v xml:space="preserve">Certificado de Vigencia, folio Nº 500397042278, emitido con fecha 06 de julio de 2021, por el Servicio de Registro Civil e Identificación.
</v>
      </c>
      <c r="G279" s="68" t="str">
        <f>VLOOKUP(A279,'BASE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79" s="68" t="str">
        <f>VLOOKUP(A279,'BASE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79" s="68" t="str">
        <f>VLOOKUP(A279,'BASE REGISTRO SEPTIEMBRE'!$A$1:$T$889,9,FALSE)</f>
        <v>1 año.</v>
      </c>
      <c r="J279" s="68" t="str">
        <f>VLOOKUP(A279,'BASE REGISTRO SEPTIEMBRE'!$A$1:$T$889,10,FALSE)</f>
        <v>01 año. Último Directorio data de fecha 01 de julio de 2021.</v>
      </c>
      <c r="K279" s="68" t="str">
        <f>VLOOKUP(A279,'BASE REGISTRO SEPTIEMBRE'!$A$1:$T$889,11,FALSE)</f>
        <v xml:space="preserve">Daniela Yáñez Meneses, 
Juan Eduardo Parry Morabec, (Desde el día 02 agosto de 2021)
Carla Polanco Mercado, 
</v>
      </c>
      <c r="L279" s="68" t="str">
        <f>VLOOKUP(A279,'BASE REGISTRO SEPTIEMBRE'!$A$1:$T$889,12,FALSE)</f>
        <v xml:space="preserve">Marina de Gaete Nº 755, comuna de Santiago, Región Metropolitana.
</v>
      </c>
      <c r="M279" s="68" t="str">
        <f>VLOOKUP(A279,'BASE REGISTRO SEPTIEMBRE'!$A$1:$T$889,13,FALSE)</f>
        <v>XIII</v>
      </c>
      <c r="N279" s="68" t="str">
        <f>VLOOKUP(A279,'BASE REGISTRO SEPTIEMBRE'!$A$1:$T$889,14,FALSE)</f>
        <v>Santiago</v>
      </c>
      <c r="O279" s="68" t="str">
        <f>VLOOKUP(A279,'BASE REGISTRO SEPTIEMBRE'!$A$1:$T$889,15,FALSE)</f>
        <v>222150200 
+56971407762</v>
      </c>
      <c r="P279" s="68" t="str">
        <f>VLOOKUP(A279,'BASE REGISTRO SEPTIEMBRE'!$A$1:$T$889,16,FALSE)</f>
        <v>directorio@fundaciondem.cl
juan.parry@fundaciondem.cl
coordinacionejecutiva@fundaciondem.cl
administracioncentral@fundaciondem.cl</v>
      </c>
      <c r="Q279" s="68">
        <f>VLOOKUP(A279,'BASE REGISTRO SEPTIEMBRE'!$A$1:$T$889,17,FALSE)</f>
        <v>0</v>
      </c>
      <c r="R279" s="68">
        <f>VLOOKUP(A279,'BASE REGISTRO SEPTIEMBRE'!$A$1:$T$889,18,FALSE)</f>
        <v>93401</v>
      </c>
      <c r="S279" s="68" t="str">
        <f>VLOOKUP(A279,'BASE REGISTRO SEPTIEMBRE'!$A$1:$T$889,19,FALSE)</f>
        <v>Se acompaña certificado financiero correspondiente al año 2020, aprobados por el Subdepartamento de Supervisión Financiera.</v>
      </c>
      <c r="T279" s="188">
        <f>VLOOKUP(A279,'BASE REGISTRO SEPTIEMBRE'!$A$1:$T$889,20,FALSE)</f>
        <v>37970</v>
      </c>
      <c r="U279" s="175">
        <v>6470</v>
      </c>
      <c r="V279" s="186">
        <v>183900375</v>
      </c>
      <c r="W279" s="186">
        <v>844134621</v>
      </c>
      <c r="X279" s="187">
        <v>44469</v>
      </c>
      <c r="Y279" s="80" t="s">
        <v>6489</v>
      </c>
      <c r="Z279" s="80" t="s">
        <v>6490</v>
      </c>
      <c r="AA279" s="175" t="s">
        <v>6575</v>
      </c>
    </row>
    <row r="280" spans="1:27" ht="15.75" customHeight="1" x14ac:dyDescent="0.2">
      <c r="A280" s="185">
        <v>6470</v>
      </c>
      <c r="B280" s="68" t="str">
        <f>VLOOKUP(A280,'BASE REGISTRO SEPTIEMBRE'!$A$1:$T$889,2,FALSE)</f>
        <v>Fundación Nacional para la Defensa Ecológica del Menor de Edad-Fundación DEM</v>
      </c>
      <c r="C280" s="68">
        <f>VLOOKUP(A280,'BASE REGISTRO SEPTIEMBRE'!$A$1:$T$889,3,FALSE)</f>
        <v>716316009</v>
      </c>
      <c r="D280" s="68" t="str">
        <f>VLOOKUP(A280,'BASE REGISTRO SEPTIEMBRE'!$A$1:$T$889,4,FALSE)</f>
        <v>Fundación de Derecho Privado</v>
      </c>
      <c r="E280" s="68" t="str">
        <f>VLOOKUP(A280,'BASE REGISTRO SEPTIEMBRE'!$A$1:$T$889,5,FALSE)</f>
        <v>Otorgada por Decreto Supremo Nº 1314, de 28 de diciembre de 1987, del Ministerio de Justicia.</v>
      </c>
      <c r="F280" s="68" t="str">
        <f>VLOOKUP(A280,'BASE REGISTRO SEPTIEMBRE'!$A$1:$T$889,6,FALSE)</f>
        <v xml:space="preserve">Certificado de Vigencia, folio Nº 500397042278, emitido con fecha 06 de julio de 2021, por el Servicio de Registro Civil e Identificación.
</v>
      </c>
      <c r="G280" s="68" t="str">
        <f>VLOOKUP(A280,'BASE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0" s="68" t="str">
        <f>VLOOKUP(A280,'BASE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0" s="68" t="str">
        <f>VLOOKUP(A280,'BASE REGISTRO SEPTIEMBRE'!$A$1:$T$889,9,FALSE)</f>
        <v>1 año.</v>
      </c>
      <c r="J280" s="68" t="str">
        <f>VLOOKUP(A280,'BASE REGISTRO SEPTIEMBRE'!$A$1:$T$889,10,FALSE)</f>
        <v>01 año. Último Directorio data de fecha 01 de julio de 2021.</v>
      </c>
      <c r="K280" s="68" t="str">
        <f>VLOOKUP(A280,'BASE REGISTRO SEPTIEMBRE'!$A$1:$T$889,11,FALSE)</f>
        <v xml:space="preserve">Daniela Yáñez Meneses, 
Juan Eduardo Parry Morabec, (Desde el día 02 agosto de 2021)
Carla Polanco Mercado, 
</v>
      </c>
      <c r="L280" s="68" t="str">
        <f>VLOOKUP(A280,'BASE REGISTRO SEPTIEMBRE'!$A$1:$T$889,12,FALSE)</f>
        <v xml:space="preserve">Marina de Gaete Nº 755, comuna de Santiago, Región Metropolitana.
</v>
      </c>
      <c r="M280" s="68" t="str">
        <f>VLOOKUP(A280,'BASE REGISTRO SEPTIEMBRE'!$A$1:$T$889,13,FALSE)</f>
        <v>XIII</v>
      </c>
      <c r="N280" s="68" t="str">
        <f>VLOOKUP(A280,'BASE REGISTRO SEPTIEMBRE'!$A$1:$T$889,14,FALSE)</f>
        <v>Santiago</v>
      </c>
      <c r="O280" s="68" t="str">
        <f>VLOOKUP(A280,'BASE REGISTRO SEPTIEMBRE'!$A$1:$T$889,15,FALSE)</f>
        <v>222150200 
+56971407762</v>
      </c>
      <c r="P280" s="68" t="str">
        <f>VLOOKUP(A280,'BASE REGISTRO SEPTIEMBRE'!$A$1:$T$889,16,FALSE)</f>
        <v>directorio@fundaciondem.cl
juan.parry@fundaciondem.cl
coordinacionejecutiva@fundaciondem.cl
administracioncentral@fundaciondem.cl</v>
      </c>
      <c r="Q280" s="68">
        <f>VLOOKUP(A280,'BASE REGISTRO SEPTIEMBRE'!$A$1:$T$889,17,FALSE)</f>
        <v>0</v>
      </c>
      <c r="R280" s="68">
        <f>VLOOKUP(A280,'BASE REGISTRO SEPTIEMBRE'!$A$1:$T$889,18,FALSE)</f>
        <v>93401</v>
      </c>
      <c r="S280" s="68" t="str">
        <f>VLOOKUP(A280,'BASE REGISTRO SEPTIEMBRE'!$A$1:$T$889,19,FALSE)</f>
        <v>Se acompaña certificado financiero correspondiente al año 2020, aprobados por el Subdepartamento de Supervisión Financiera.</v>
      </c>
      <c r="T280" s="188">
        <f>VLOOKUP(A280,'BASE REGISTRO SEPTIEMBRE'!$A$1:$T$889,20,FALSE)</f>
        <v>37970</v>
      </c>
      <c r="U280" s="175">
        <v>6470</v>
      </c>
      <c r="V280" s="186">
        <v>39785610</v>
      </c>
      <c r="W280" s="186">
        <v>240244845</v>
      </c>
      <c r="X280" s="187">
        <v>44469</v>
      </c>
      <c r="Y280" s="80" t="s">
        <v>6489</v>
      </c>
      <c r="Z280" s="80" t="s">
        <v>6490</v>
      </c>
      <c r="AA280" s="175" t="s">
        <v>6541</v>
      </c>
    </row>
    <row r="281" spans="1:27" ht="15.75" customHeight="1" x14ac:dyDescent="0.2">
      <c r="A281" s="185">
        <v>6470</v>
      </c>
      <c r="B281" s="68" t="str">
        <f>VLOOKUP(A281,'BASE REGISTRO SEPTIEMBRE'!$A$1:$T$889,2,FALSE)</f>
        <v>Fundación Nacional para la Defensa Ecológica del Menor de Edad-Fundación DEM</v>
      </c>
      <c r="C281" s="68">
        <f>VLOOKUP(A281,'BASE REGISTRO SEPTIEMBRE'!$A$1:$T$889,3,FALSE)</f>
        <v>716316009</v>
      </c>
      <c r="D281" s="68" t="str">
        <f>VLOOKUP(A281,'BASE REGISTRO SEPTIEMBRE'!$A$1:$T$889,4,FALSE)</f>
        <v>Fundación de Derecho Privado</v>
      </c>
      <c r="E281" s="68" t="str">
        <f>VLOOKUP(A281,'BASE REGISTRO SEPTIEMBRE'!$A$1:$T$889,5,FALSE)</f>
        <v>Otorgada por Decreto Supremo Nº 1314, de 28 de diciembre de 1987, del Ministerio de Justicia.</v>
      </c>
      <c r="F281" s="68" t="str">
        <f>VLOOKUP(A281,'BASE REGISTRO SEPTIEMBRE'!$A$1:$T$889,6,FALSE)</f>
        <v xml:space="preserve">Certificado de Vigencia, folio Nº 500397042278, emitido con fecha 06 de julio de 2021, por el Servicio de Registro Civil e Identificación.
</v>
      </c>
      <c r="G281" s="68" t="str">
        <f>VLOOKUP(A281,'BASE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1" s="68" t="str">
        <f>VLOOKUP(A281,'BASE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1" s="68" t="str">
        <f>VLOOKUP(A281,'BASE REGISTRO SEPTIEMBRE'!$A$1:$T$889,9,FALSE)</f>
        <v>1 año.</v>
      </c>
      <c r="J281" s="68" t="str">
        <f>VLOOKUP(A281,'BASE REGISTRO SEPTIEMBRE'!$A$1:$T$889,10,FALSE)</f>
        <v>01 año. Último Directorio data de fecha 01 de julio de 2021.</v>
      </c>
      <c r="K281" s="68" t="str">
        <f>VLOOKUP(A281,'BASE REGISTRO SEPTIEMBRE'!$A$1:$T$889,11,FALSE)</f>
        <v xml:space="preserve">Daniela Yáñez Meneses, 
Juan Eduardo Parry Morabec, (Desde el día 02 agosto de 2021)
Carla Polanco Mercado, 
</v>
      </c>
      <c r="L281" s="68" t="str">
        <f>VLOOKUP(A281,'BASE REGISTRO SEPTIEMBRE'!$A$1:$T$889,12,FALSE)</f>
        <v xml:space="preserve">Marina de Gaete Nº 755, comuna de Santiago, Región Metropolitana.
</v>
      </c>
      <c r="M281" s="68" t="str">
        <f>VLOOKUP(A281,'BASE REGISTRO SEPTIEMBRE'!$A$1:$T$889,13,FALSE)</f>
        <v>XIII</v>
      </c>
      <c r="N281" s="68" t="str">
        <f>VLOOKUP(A281,'BASE REGISTRO SEPTIEMBRE'!$A$1:$T$889,14,FALSE)</f>
        <v>Santiago</v>
      </c>
      <c r="O281" s="68" t="str">
        <f>VLOOKUP(A281,'BASE REGISTRO SEPTIEMBRE'!$A$1:$T$889,15,FALSE)</f>
        <v>222150200 
+56971407762</v>
      </c>
      <c r="P281" s="68" t="str">
        <f>VLOOKUP(A281,'BASE REGISTRO SEPTIEMBRE'!$A$1:$T$889,16,FALSE)</f>
        <v>directorio@fundaciondem.cl
juan.parry@fundaciondem.cl
coordinacionejecutiva@fundaciondem.cl
administracioncentral@fundaciondem.cl</v>
      </c>
      <c r="Q281" s="68">
        <f>VLOOKUP(A281,'BASE REGISTRO SEPTIEMBRE'!$A$1:$T$889,17,FALSE)</f>
        <v>0</v>
      </c>
      <c r="R281" s="68">
        <f>VLOOKUP(A281,'BASE REGISTRO SEPTIEMBRE'!$A$1:$T$889,18,FALSE)</f>
        <v>93401</v>
      </c>
      <c r="S281" s="68" t="str">
        <f>VLOOKUP(A281,'BASE REGISTRO SEPTIEMBRE'!$A$1:$T$889,19,FALSE)</f>
        <v>Se acompaña certificado financiero correspondiente al año 2020, aprobados por el Subdepartamento de Supervisión Financiera.</v>
      </c>
      <c r="T281" s="188">
        <f>VLOOKUP(A281,'BASE REGISTRO SEPTIEMBRE'!$A$1:$T$889,20,FALSE)</f>
        <v>37970</v>
      </c>
      <c r="U281" s="175">
        <v>6470</v>
      </c>
      <c r="V281" s="186">
        <v>8231714</v>
      </c>
      <c r="W281" s="186">
        <v>70080824</v>
      </c>
      <c r="X281" s="187">
        <v>44469</v>
      </c>
      <c r="Y281" s="80" t="s">
        <v>6489</v>
      </c>
      <c r="Z281" s="80" t="s">
        <v>6490</v>
      </c>
      <c r="AA281" s="175" t="s">
        <v>6542</v>
      </c>
    </row>
    <row r="282" spans="1:27" ht="15.75" customHeight="1" x14ac:dyDescent="0.2">
      <c r="A282" s="185">
        <v>6470</v>
      </c>
      <c r="B282" s="68" t="str">
        <f>VLOOKUP(A282,'BASE REGISTRO SEPTIEMBRE'!$A$1:$T$889,2,FALSE)</f>
        <v>Fundación Nacional para la Defensa Ecológica del Menor de Edad-Fundación DEM</v>
      </c>
      <c r="C282" s="68">
        <f>VLOOKUP(A282,'BASE REGISTRO SEPTIEMBRE'!$A$1:$T$889,3,FALSE)</f>
        <v>716316009</v>
      </c>
      <c r="D282" s="68" t="str">
        <f>VLOOKUP(A282,'BASE REGISTRO SEPTIEMBRE'!$A$1:$T$889,4,FALSE)</f>
        <v>Fundación de Derecho Privado</v>
      </c>
      <c r="E282" s="68" t="str">
        <f>VLOOKUP(A282,'BASE REGISTRO SEPTIEMBRE'!$A$1:$T$889,5,FALSE)</f>
        <v>Otorgada por Decreto Supremo Nº 1314, de 28 de diciembre de 1987, del Ministerio de Justicia.</v>
      </c>
      <c r="F282" s="68" t="str">
        <f>VLOOKUP(A282,'BASE REGISTRO SEPTIEMBRE'!$A$1:$T$889,6,FALSE)</f>
        <v xml:space="preserve">Certificado de Vigencia, folio Nº 500397042278, emitido con fecha 06 de julio de 2021, por el Servicio de Registro Civil e Identificación.
</v>
      </c>
      <c r="G282" s="68" t="str">
        <f>VLOOKUP(A282,'BASE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2" s="68" t="str">
        <f>VLOOKUP(A282,'BASE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2" s="68" t="str">
        <f>VLOOKUP(A282,'BASE REGISTRO SEPTIEMBRE'!$A$1:$T$889,9,FALSE)</f>
        <v>1 año.</v>
      </c>
      <c r="J282" s="68" t="str">
        <f>VLOOKUP(A282,'BASE REGISTRO SEPTIEMBRE'!$A$1:$T$889,10,FALSE)</f>
        <v>01 año. Último Directorio data de fecha 01 de julio de 2021.</v>
      </c>
      <c r="K282" s="68" t="str">
        <f>VLOOKUP(A282,'BASE REGISTRO SEPTIEMBRE'!$A$1:$T$889,11,FALSE)</f>
        <v xml:space="preserve">Daniela Yáñez Meneses, 
Juan Eduardo Parry Morabec, (Desde el día 02 agosto de 2021)
Carla Polanco Mercado, 
</v>
      </c>
      <c r="L282" s="68" t="str">
        <f>VLOOKUP(A282,'BASE REGISTRO SEPTIEMBRE'!$A$1:$T$889,12,FALSE)</f>
        <v xml:space="preserve">Marina de Gaete Nº 755, comuna de Santiago, Región Metropolitana.
</v>
      </c>
      <c r="M282" s="68" t="str">
        <f>VLOOKUP(A282,'BASE REGISTRO SEPTIEMBRE'!$A$1:$T$889,13,FALSE)</f>
        <v>XIII</v>
      </c>
      <c r="N282" s="68" t="str">
        <f>VLOOKUP(A282,'BASE REGISTRO SEPTIEMBRE'!$A$1:$T$889,14,FALSE)</f>
        <v>Santiago</v>
      </c>
      <c r="O282" s="68" t="str">
        <f>VLOOKUP(A282,'BASE REGISTRO SEPTIEMBRE'!$A$1:$T$889,15,FALSE)</f>
        <v>222150200 
+56971407762</v>
      </c>
      <c r="P282" s="68" t="str">
        <f>VLOOKUP(A282,'BASE REGISTRO SEPTIEMBRE'!$A$1:$T$889,16,FALSE)</f>
        <v>directorio@fundaciondem.cl
juan.parry@fundaciondem.cl
coordinacionejecutiva@fundaciondem.cl
administracioncentral@fundaciondem.cl</v>
      </c>
      <c r="Q282" s="68">
        <f>VLOOKUP(A282,'BASE REGISTRO SEPTIEMBRE'!$A$1:$T$889,17,FALSE)</f>
        <v>0</v>
      </c>
      <c r="R282" s="68">
        <f>VLOOKUP(A282,'BASE REGISTRO SEPTIEMBRE'!$A$1:$T$889,18,FALSE)</f>
        <v>93401</v>
      </c>
      <c r="S282" s="68" t="str">
        <f>VLOOKUP(A282,'BASE REGISTRO SEPTIEMBRE'!$A$1:$T$889,19,FALSE)</f>
        <v>Se acompaña certificado financiero correspondiente al año 2020, aprobados por el Subdepartamento de Supervisión Financiera.</v>
      </c>
      <c r="T282" s="188">
        <f>VLOOKUP(A282,'BASE REGISTRO SEPTIEMBRE'!$A$1:$T$889,20,FALSE)</f>
        <v>37970</v>
      </c>
      <c r="U282" s="175">
        <v>6470</v>
      </c>
      <c r="V282" s="186">
        <v>9459588</v>
      </c>
      <c r="W282" s="186">
        <v>87220608</v>
      </c>
      <c r="X282" s="187">
        <v>44469</v>
      </c>
      <c r="Y282" s="80" t="s">
        <v>6489</v>
      </c>
      <c r="Z282" s="80" t="s">
        <v>6490</v>
      </c>
      <c r="AA282" s="175" t="s">
        <v>6588</v>
      </c>
    </row>
    <row r="283" spans="1:27" ht="15.75" customHeight="1" x14ac:dyDescent="0.2">
      <c r="A283" s="185">
        <v>6470</v>
      </c>
      <c r="B283" s="68" t="str">
        <f>VLOOKUP(A283,'BASE REGISTRO SEPTIEMBRE'!$A$1:$T$889,2,FALSE)</f>
        <v>Fundación Nacional para la Defensa Ecológica del Menor de Edad-Fundación DEM</v>
      </c>
      <c r="C283" s="68">
        <f>VLOOKUP(A283,'BASE REGISTRO SEPTIEMBRE'!$A$1:$T$889,3,FALSE)</f>
        <v>716316009</v>
      </c>
      <c r="D283" s="68" t="str">
        <f>VLOOKUP(A283,'BASE REGISTRO SEPTIEMBRE'!$A$1:$T$889,4,FALSE)</f>
        <v>Fundación de Derecho Privado</v>
      </c>
      <c r="E283" s="68" t="str">
        <f>VLOOKUP(A283,'BASE REGISTRO SEPTIEMBRE'!$A$1:$T$889,5,FALSE)</f>
        <v>Otorgada por Decreto Supremo Nº 1314, de 28 de diciembre de 1987, del Ministerio de Justicia.</v>
      </c>
      <c r="F283" s="68" t="str">
        <f>VLOOKUP(A283,'BASE REGISTRO SEPTIEMBRE'!$A$1:$T$889,6,FALSE)</f>
        <v xml:space="preserve">Certificado de Vigencia, folio Nº 500397042278, emitido con fecha 06 de julio de 2021, por el Servicio de Registro Civil e Identificación.
</v>
      </c>
      <c r="G283" s="68" t="str">
        <f>VLOOKUP(A283,'BASE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3" s="68" t="str">
        <f>VLOOKUP(A283,'BASE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3" s="68" t="str">
        <f>VLOOKUP(A283,'BASE REGISTRO SEPTIEMBRE'!$A$1:$T$889,9,FALSE)</f>
        <v>1 año.</v>
      </c>
      <c r="J283" s="68" t="str">
        <f>VLOOKUP(A283,'BASE REGISTRO SEPTIEMBRE'!$A$1:$T$889,10,FALSE)</f>
        <v>01 año. Último Directorio data de fecha 01 de julio de 2021.</v>
      </c>
      <c r="K283" s="68" t="str">
        <f>VLOOKUP(A283,'BASE REGISTRO SEPTIEMBRE'!$A$1:$T$889,11,FALSE)</f>
        <v xml:space="preserve">Daniela Yáñez Meneses, 
Juan Eduardo Parry Morabec, (Desde el día 02 agosto de 2021)
Carla Polanco Mercado, 
</v>
      </c>
      <c r="L283" s="68" t="str">
        <f>VLOOKUP(A283,'BASE REGISTRO SEPTIEMBRE'!$A$1:$T$889,12,FALSE)</f>
        <v xml:space="preserve">Marina de Gaete Nº 755, comuna de Santiago, Región Metropolitana.
</v>
      </c>
      <c r="M283" s="68" t="str">
        <f>VLOOKUP(A283,'BASE REGISTRO SEPTIEMBRE'!$A$1:$T$889,13,FALSE)</f>
        <v>XIII</v>
      </c>
      <c r="N283" s="68" t="str">
        <f>VLOOKUP(A283,'BASE REGISTRO SEPTIEMBRE'!$A$1:$T$889,14,FALSE)</f>
        <v>Santiago</v>
      </c>
      <c r="O283" s="68" t="str">
        <f>VLOOKUP(A283,'BASE REGISTRO SEPTIEMBRE'!$A$1:$T$889,15,FALSE)</f>
        <v>222150200 
+56971407762</v>
      </c>
      <c r="P283" s="68" t="str">
        <f>VLOOKUP(A283,'BASE REGISTRO SEPTIEMBRE'!$A$1:$T$889,16,FALSE)</f>
        <v>directorio@fundaciondem.cl
juan.parry@fundaciondem.cl
coordinacionejecutiva@fundaciondem.cl
administracioncentral@fundaciondem.cl</v>
      </c>
      <c r="Q283" s="68">
        <f>VLOOKUP(A283,'BASE REGISTRO SEPTIEMBRE'!$A$1:$T$889,17,FALSE)</f>
        <v>0</v>
      </c>
      <c r="R283" s="68">
        <f>VLOOKUP(A283,'BASE REGISTRO SEPTIEMBRE'!$A$1:$T$889,18,FALSE)</f>
        <v>93401</v>
      </c>
      <c r="S283" s="68" t="str">
        <f>VLOOKUP(A283,'BASE REGISTRO SEPTIEMBRE'!$A$1:$T$889,19,FALSE)</f>
        <v>Se acompaña certificado financiero correspondiente al año 2020, aprobados por el Subdepartamento de Supervisión Financiera.</v>
      </c>
      <c r="T283" s="188">
        <f>VLOOKUP(A283,'BASE REGISTRO SEPTIEMBRE'!$A$1:$T$889,20,FALSE)</f>
        <v>37970</v>
      </c>
      <c r="U283" s="175">
        <v>6470</v>
      </c>
      <c r="V283" s="186">
        <v>0</v>
      </c>
      <c r="W283" s="186">
        <v>101169492</v>
      </c>
      <c r="X283" s="187">
        <v>44469</v>
      </c>
      <c r="Y283" s="80" t="s">
        <v>6489</v>
      </c>
      <c r="Z283" s="80" t="s">
        <v>6490</v>
      </c>
      <c r="AA283" s="175" t="s">
        <v>6595</v>
      </c>
    </row>
    <row r="284" spans="1:27" ht="15.75" customHeight="1" x14ac:dyDescent="0.2">
      <c r="A284" s="185">
        <v>6470</v>
      </c>
      <c r="B284" s="68" t="str">
        <f>VLOOKUP(A284,'BASE REGISTRO SEPTIEMBRE'!$A$1:$T$889,2,FALSE)</f>
        <v>Fundación Nacional para la Defensa Ecológica del Menor de Edad-Fundación DEM</v>
      </c>
      <c r="C284" s="68">
        <f>VLOOKUP(A284,'BASE REGISTRO SEPTIEMBRE'!$A$1:$T$889,3,FALSE)</f>
        <v>716316009</v>
      </c>
      <c r="D284" s="68" t="str">
        <f>VLOOKUP(A284,'BASE REGISTRO SEPTIEMBRE'!$A$1:$T$889,4,FALSE)</f>
        <v>Fundación de Derecho Privado</v>
      </c>
      <c r="E284" s="68" t="str">
        <f>VLOOKUP(A284,'BASE REGISTRO SEPTIEMBRE'!$A$1:$T$889,5,FALSE)</f>
        <v>Otorgada por Decreto Supremo Nº 1314, de 28 de diciembre de 1987, del Ministerio de Justicia.</v>
      </c>
      <c r="F284" s="68" t="str">
        <f>VLOOKUP(A284,'BASE REGISTRO SEPTIEMBRE'!$A$1:$T$889,6,FALSE)</f>
        <v xml:space="preserve">Certificado de Vigencia, folio Nº 500397042278, emitido con fecha 06 de julio de 2021, por el Servicio de Registro Civil e Identificación.
</v>
      </c>
      <c r="G284" s="68" t="str">
        <f>VLOOKUP(A284,'BASE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4" s="68" t="str">
        <f>VLOOKUP(A284,'BASE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4" s="68" t="str">
        <f>VLOOKUP(A284,'BASE REGISTRO SEPTIEMBRE'!$A$1:$T$889,9,FALSE)</f>
        <v>1 año.</v>
      </c>
      <c r="J284" s="68" t="str">
        <f>VLOOKUP(A284,'BASE REGISTRO SEPTIEMBRE'!$A$1:$T$889,10,FALSE)</f>
        <v>01 año. Último Directorio data de fecha 01 de julio de 2021.</v>
      </c>
      <c r="K284" s="68" t="str">
        <f>VLOOKUP(A284,'BASE REGISTRO SEPTIEMBRE'!$A$1:$T$889,11,FALSE)</f>
        <v xml:space="preserve">Daniela Yáñez Meneses, 
Juan Eduardo Parry Morabec, (Desde el día 02 agosto de 2021)
Carla Polanco Mercado, 
</v>
      </c>
      <c r="L284" s="68" t="str">
        <f>VLOOKUP(A284,'BASE REGISTRO SEPTIEMBRE'!$A$1:$T$889,12,FALSE)</f>
        <v xml:space="preserve">Marina de Gaete Nº 755, comuna de Santiago, Región Metropolitana.
</v>
      </c>
      <c r="M284" s="68" t="str">
        <f>VLOOKUP(A284,'BASE REGISTRO SEPTIEMBRE'!$A$1:$T$889,13,FALSE)</f>
        <v>XIII</v>
      </c>
      <c r="N284" s="68" t="str">
        <f>VLOOKUP(A284,'BASE REGISTRO SEPTIEMBRE'!$A$1:$T$889,14,FALSE)</f>
        <v>Santiago</v>
      </c>
      <c r="O284" s="68" t="str">
        <f>VLOOKUP(A284,'BASE REGISTRO SEPTIEMBRE'!$A$1:$T$889,15,FALSE)</f>
        <v>222150200 
+56971407762</v>
      </c>
      <c r="P284" s="68" t="str">
        <f>VLOOKUP(A284,'BASE REGISTRO SEPTIEMBRE'!$A$1:$T$889,16,FALSE)</f>
        <v>directorio@fundaciondem.cl
juan.parry@fundaciondem.cl
coordinacionejecutiva@fundaciondem.cl
administracioncentral@fundaciondem.cl</v>
      </c>
      <c r="Q284" s="68">
        <f>VLOOKUP(A284,'BASE REGISTRO SEPTIEMBRE'!$A$1:$T$889,17,FALSE)</f>
        <v>0</v>
      </c>
      <c r="R284" s="68">
        <f>VLOOKUP(A284,'BASE REGISTRO SEPTIEMBRE'!$A$1:$T$889,18,FALSE)</f>
        <v>93401</v>
      </c>
      <c r="S284" s="68" t="str">
        <f>VLOOKUP(A284,'BASE REGISTRO SEPTIEMBRE'!$A$1:$T$889,19,FALSE)</f>
        <v>Se acompaña certificado financiero correspondiente al año 2020, aprobados por el Subdepartamento de Supervisión Financiera.</v>
      </c>
      <c r="T284" s="188">
        <f>VLOOKUP(A284,'BASE REGISTRO SEPTIEMBRE'!$A$1:$T$889,20,FALSE)</f>
        <v>37970</v>
      </c>
      <c r="U284" s="175">
        <v>6470</v>
      </c>
      <c r="V284" s="186">
        <v>26450393</v>
      </c>
      <c r="W284" s="186">
        <v>249318335</v>
      </c>
      <c r="X284" s="187">
        <v>44469</v>
      </c>
      <c r="Y284" s="80" t="s">
        <v>6489</v>
      </c>
      <c r="Z284" s="80" t="s">
        <v>6490</v>
      </c>
      <c r="AA284" s="175" t="s">
        <v>6543</v>
      </c>
    </row>
    <row r="285" spans="1:27" ht="15.75" customHeight="1" x14ac:dyDescent="0.2">
      <c r="A285" s="185">
        <v>6470</v>
      </c>
      <c r="B285" s="68" t="str">
        <f>VLOOKUP(A285,'BASE REGISTRO SEPTIEMBRE'!$A$1:$T$889,2,FALSE)</f>
        <v>Fundación Nacional para la Defensa Ecológica del Menor de Edad-Fundación DEM</v>
      </c>
      <c r="C285" s="68">
        <f>VLOOKUP(A285,'BASE REGISTRO SEPTIEMBRE'!$A$1:$T$889,3,FALSE)</f>
        <v>716316009</v>
      </c>
      <c r="D285" s="68" t="str">
        <f>VLOOKUP(A285,'BASE REGISTRO SEPTIEMBRE'!$A$1:$T$889,4,FALSE)</f>
        <v>Fundación de Derecho Privado</v>
      </c>
      <c r="E285" s="68" t="str">
        <f>VLOOKUP(A285,'BASE REGISTRO SEPTIEMBRE'!$A$1:$T$889,5,FALSE)</f>
        <v>Otorgada por Decreto Supremo Nº 1314, de 28 de diciembre de 1987, del Ministerio de Justicia.</v>
      </c>
      <c r="F285" s="68" t="str">
        <f>VLOOKUP(A285,'BASE REGISTRO SEPTIEMBRE'!$A$1:$T$889,6,FALSE)</f>
        <v xml:space="preserve">Certificado de Vigencia, folio Nº 500397042278, emitido con fecha 06 de julio de 2021, por el Servicio de Registro Civil e Identificación.
</v>
      </c>
      <c r="G285" s="68" t="str">
        <f>VLOOKUP(A285,'BASE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5" s="68" t="str">
        <f>VLOOKUP(A285,'BASE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5" s="68" t="str">
        <f>VLOOKUP(A285,'BASE REGISTRO SEPTIEMBRE'!$A$1:$T$889,9,FALSE)</f>
        <v>1 año.</v>
      </c>
      <c r="J285" s="68" t="str">
        <f>VLOOKUP(A285,'BASE REGISTRO SEPTIEMBRE'!$A$1:$T$889,10,FALSE)</f>
        <v>01 año. Último Directorio data de fecha 01 de julio de 2021.</v>
      </c>
      <c r="K285" s="68" t="str">
        <f>VLOOKUP(A285,'BASE REGISTRO SEPTIEMBRE'!$A$1:$T$889,11,FALSE)</f>
        <v xml:space="preserve">Daniela Yáñez Meneses, 
Juan Eduardo Parry Morabec, (Desde el día 02 agosto de 2021)
Carla Polanco Mercado, 
</v>
      </c>
      <c r="L285" s="68" t="str">
        <f>VLOOKUP(A285,'BASE REGISTRO SEPTIEMBRE'!$A$1:$T$889,12,FALSE)</f>
        <v xml:space="preserve">Marina de Gaete Nº 755, comuna de Santiago, Región Metropolitana.
</v>
      </c>
      <c r="M285" s="68" t="str">
        <f>VLOOKUP(A285,'BASE REGISTRO SEPTIEMBRE'!$A$1:$T$889,13,FALSE)</f>
        <v>XIII</v>
      </c>
      <c r="N285" s="68" t="str">
        <f>VLOOKUP(A285,'BASE REGISTRO SEPTIEMBRE'!$A$1:$T$889,14,FALSE)</f>
        <v>Santiago</v>
      </c>
      <c r="O285" s="68" t="str">
        <f>VLOOKUP(A285,'BASE REGISTRO SEPTIEMBRE'!$A$1:$T$889,15,FALSE)</f>
        <v>222150200 
+56971407762</v>
      </c>
      <c r="P285" s="68" t="str">
        <f>VLOOKUP(A285,'BASE REGISTRO SEPTIEMBRE'!$A$1:$T$889,16,FALSE)</f>
        <v>directorio@fundaciondem.cl
juan.parry@fundaciondem.cl
coordinacionejecutiva@fundaciondem.cl
administracioncentral@fundaciondem.cl</v>
      </c>
      <c r="Q285" s="68">
        <f>VLOOKUP(A285,'BASE REGISTRO SEPTIEMBRE'!$A$1:$T$889,17,FALSE)</f>
        <v>0</v>
      </c>
      <c r="R285" s="68">
        <f>VLOOKUP(A285,'BASE REGISTRO SEPTIEMBRE'!$A$1:$T$889,18,FALSE)</f>
        <v>93401</v>
      </c>
      <c r="S285" s="68" t="str">
        <f>VLOOKUP(A285,'BASE REGISTRO SEPTIEMBRE'!$A$1:$T$889,19,FALSE)</f>
        <v>Se acompaña certificado financiero correspondiente al año 2020, aprobados por el Subdepartamento de Supervisión Financiera.</v>
      </c>
      <c r="T285" s="188">
        <f>VLOOKUP(A285,'BASE REGISTRO SEPTIEMBRE'!$A$1:$T$889,20,FALSE)</f>
        <v>37970</v>
      </c>
      <c r="U285" s="175">
        <v>6470</v>
      </c>
      <c r="V285" s="186">
        <v>55200325</v>
      </c>
      <c r="W285" s="186">
        <v>402148429</v>
      </c>
      <c r="X285" s="187">
        <v>44469</v>
      </c>
      <c r="Y285" s="80" t="s">
        <v>6489</v>
      </c>
      <c r="Z285" s="80" t="s">
        <v>6490</v>
      </c>
      <c r="AA285" s="175" t="s">
        <v>6544</v>
      </c>
    </row>
    <row r="286" spans="1:27" ht="15.75" customHeight="1" x14ac:dyDescent="0.2">
      <c r="A286" s="185">
        <v>6470</v>
      </c>
      <c r="B286" s="68" t="str">
        <f>VLOOKUP(A286,'BASE REGISTRO SEPTIEMBRE'!$A$1:$T$889,2,FALSE)</f>
        <v>Fundación Nacional para la Defensa Ecológica del Menor de Edad-Fundación DEM</v>
      </c>
      <c r="C286" s="68">
        <f>VLOOKUP(A286,'BASE REGISTRO SEPTIEMBRE'!$A$1:$T$889,3,FALSE)</f>
        <v>716316009</v>
      </c>
      <c r="D286" s="68" t="str">
        <f>VLOOKUP(A286,'BASE REGISTRO SEPTIEMBRE'!$A$1:$T$889,4,FALSE)</f>
        <v>Fundación de Derecho Privado</v>
      </c>
      <c r="E286" s="68" t="str">
        <f>VLOOKUP(A286,'BASE REGISTRO SEPTIEMBRE'!$A$1:$T$889,5,FALSE)</f>
        <v>Otorgada por Decreto Supremo Nº 1314, de 28 de diciembre de 1987, del Ministerio de Justicia.</v>
      </c>
      <c r="F286" s="68" t="str">
        <f>VLOOKUP(A286,'BASE REGISTRO SEPTIEMBRE'!$A$1:$T$889,6,FALSE)</f>
        <v xml:space="preserve">Certificado de Vigencia, folio Nº 500397042278, emitido con fecha 06 de julio de 2021, por el Servicio de Registro Civil e Identificación.
</v>
      </c>
      <c r="G286" s="68" t="str">
        <f>VLOOKUP(A286,'BASE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6" s="68" t="str">
        <f>VLOOKUP(A286,'BASE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6" s="68" t="str">
        <f>VLOOKUP(A286,'BASE REGISTRO SEPTIEMBRE'!$A$1:$T$889,9,FALSE)</f>
        <v>1 año.</v>
      </c>
      <c r="J286" s="68" t="str">
        <f>VLOOKUP(A286,'BASE REGISTRO SEPTIEMBRE'!$A$1:$T$889,10,FALSE)</f>
        <v>01 año. Último Directorio data de fecha 01 de julio de 2021.</v>
      </c>
      <c r="K286" s="68" t="str">
        <f>VLOOKUP(A286,'BASE REGISTRO SEPTIEMBRE'!$A$1:$T$889,11,FALSE)</f>
        <v xml:space="preserve">Daniela Yáñez Meneses, 
Juan Eduardo Parry Morabec, (Desde el día 02 agosto de 2021)
Carla Polanco Mercado, 
</v>
      </c>
      <c r="L286" s="68" t="str">
        <f>VLOOKUP(A286,'BASE REGISTRO SEPTIEMBRE'!$A$1:$T$889,12,FALSE)</f>
        <v xml:space="preserve">Marina de Gaete Nº 755, comuna de Santiago, Región Metropolitana.
</v>
      </c>
      <c r="M286" s="68" t="str">
        <f>VLOOKUP(A286,'BASE REGISTRO SEPTIEMBRE'!$A$1:$T$889,13,FALSE)</f>
        <v>XIII</v>
      </c>
      <c r="N286" s="68" t="str">
        <f>VLOOKUP(A286,'BASE REGISTRO SEPTIEMBRE'!$A$1:$T$889,14,FALSE)</f>
        <v>Santiago</v>
      </c>
      <c r="O286" s="68" t="str">
        <f>VLOOKUP(A286,'BASE REGISTRO SEPTIEMBRE'!$A$1:$T$889,15,FALSE)</f>
        <v>222150200 
+56971407762</v>
      </c>
      <c r="P286" s="68" t="str">
        <f>VLOOKUP(A286,'BASE REGISTRO SEPTIEMBRE'!$A$1:$T$889,16,FALSE)</f>
        <v>directorio@fundaciondem.cl
juan.parry@fundaciondem.cl
coordinacionejecutiva@fundaciondem.cl
administracioncentral@fundaciondem.cl</v>
      </c>
      <c r="Q286" s="68">
        <f>VLOOKUP(A286,'BASE REGISTRO SEPTIEMBRE'!$A$1:$T$889,17,FALSE)</f>
        <v>0</v>
      </c>
      <c r="R286" s="68">
        <f>VLOOKUP(A286,'BASE REGISTRO SEPTIEMBRE'!$A$1:$T$889,18,FALSE)</f>
        <v>93401</v>
      </c>
      <c r="S286" s="68" t="str">
        <f>VLOOKUP(A286,'BASE REGISTRO SEPTIEMBRE'!$A$1:$T$889,19,FALSE)</f>
        <v>Se acompaña certificado financiero correspondiente al año 2020, aprobados por el Subdepartamento de Supervisión Financiera.</v>
      </c>
      <c r="T286" s="188">
        <f>VLOOKUP(A286,'BASE REGISTRO SEPTIEMBRE'!$A$1:$T$889,20,FALSE)</f>
        <v>37970</v>
      </c>
      <c r="U286" s="175">
        <v>6470</v>
      </c>
      <c r="V286" s="186">
        <v>50020377</v>
      </c>
      <c r="W286" s="186">
        <v>528913592</v>
      </c>
      <c r="X286" s="187">
        <v>44469</v>
      </c>
      <c r="Y286" s="80" t="s">
        <v>6489</v>
      </c>
      <c r="Z286" s="80" t="s">
        <v>6490</v>
      </c>
      <c r="AA286" s="175" t="s">
        <v>6514</v>
      </c>
    </row>
    <row r="287" spans="1:27" ht="15.75" customHeight="1" x14ac:dyDescent="0.2">
      <c r="A287" s="185">
        <v>6470</v>
      </c>
      <c r="B287" s="68" t="str">
        <f>VLOOKUP(A287,'BASE REGISTRO SEPTIEMBRE'!$A$1:$T$889,2,FALSE)</f>
        <v>Fundación Nacional para la Defensa Ecológica del Menor de Edad-Fundación DEM</v>
      </c>
      <c r="C287" s="68">
        <f>VLOOKUP(A287,'BASE REGISTRO SEPTIEMBRE'!$A$1:$T$889,3,FALSE)</f>
        <v>716316009</v>
      </c>
      <c r="D287" s="68" t="str">
        <f>VLOOKUP(A287,'BASE REGISTRO SEPTIEMBRE'!$A$1:$T$889,4,FALSE)</f>
        <v>Fundación de Derecho Privado</v>
      </c>
      <c r="E287" s="68" t="str">
        <f>VLOOKUP(A287,'BASE REGISTRO SEPTIEMBRE'!$A$1:$T$889,5,FALSE)</f>
        <v>Otorgada por Decreto Supremo Nº 1314, de 28 de diciembre de 1987, del Ministerio de Justicia.</v>
      </c>
      <c r="F287" s="68" t="str">
        <f>VLOOKUP(A287,'BASE REGISTRO SEPTIEMBRE'!$A$1:$T$889,6,FALSE)</f>
        <v xml:space="preserve">Certificado de Vigencia, folio Nº 500397042278, emitido con fecha 06 de julio de 2021, por el Servicio de Registro Civil e Identificación.
</v>
      </c>
      <c r="G287" s="68" t="str">
        <f>VLOOKUP(A287,'BASE REGISTRO SEPTIEMBRE'!$A$1:$T$889,7,FALSE)</f>
        <v xml:space="preserve">Promover a través de la iniciativa privada, la defensa ecológica del menor de edad, principalmente en relación a los valores, conocimientos, aprendizaje, bienestar, seguridad, dignidad, justicia, equidad y espiritualidad. </v>
      </c>
      <c r="H287" s="68" t="str">
        <f>VLOOKUP(A287,'BASE REGISTRO SEPTIEMBRE'!$A$1:$T$889,8,FALSE)</f>
        <v>Presidente:   
Daniela Yáñez Meneses, 
Vicepresidente:
Mirta Daniela Montti Ulloa, 
Tesorero:
Rodrigo Sepúlveda Prado
Secretaria:
Alicia Ibarra Medina,
Directoras/es:
Carlos Cifuentes Fernández
María Cristina Concha Wagenknecht
María Eliana Sandoval Díaz</v>
      </c>
      <c r="I287" s="68" t="str">
        <f>VLOOKUP(A287,'BASE REGISTRO SEPTIEMBRE'!$A$1:$T$889,9,FALSE)</f>
        <v>1 año.</v>
      </c>
      <c r="J287" s="68" t="str">
        <f>VLOOKUP(A287,'BASE REGISTRO SEPTIEMBRE'!$A$1:$T$889,10,FALSE)</f>
        <v>01 año. Último Directorio data de fecha 01 de julio de 2021.</v>
      </c>
      <c r="K287" s="68" t="str">
        <f>VLOOKUP(A287,'BASE REGISTRO SEPTIEMBRE'!$A$1:$T$889,11,FALSE)</f>
        <v xml:space="preserve">Daniela Yáñez Meneses, 
Juan Eduardo Parry Morabec, (Desde el día 02 agosto de 2021)
Carla Polanco Mercado, 
</v>
      </c>
      <c r="L287" s="68" t="str">
        <f>VLOOKUP(A287,'BASE REGISTRO SEPTIEMBRE'!$A$1:$T$889,12,FALSE)</f>
        <v xml:space="preserve">Marina de Gaete Nº 755, comuna de Santiago, Región Metropolitana.
</v>
      </c>
      <c r="M287" s="68" t="str">
        <f>VLOOKUP(A287,'BASE REGISTRO SEPTIEMBRE'!$A$1:$T$889,13,FALSE)</f>
        <v>XIII</v>
      </c>
      <c r="N287" s="68" t="str">
        <f>VLOOKUP(A287,'BASE REGISTRO SEPTIEMBRE'!$A$1:$T$889,14,FALSE)</f>
        <v>Santiago</v>
      </c>
      <c r="O287" s="68" t="str">
        <f>VLOOKUP(A287,'BASE REGISTRO SEPTIEMBRE'!$A$1:$T$889,15,FALSE)</f>
        <v>222150200 
+56971407762</v>
      </c>
      <c r="P287" s="68" t="str">
        <f>VLOOKUP(A287,'BASE REGISTRO SEPTIEMBRE'!$A$1:$T$889,16,FALSE)</f>
        <v>directorio@fundaciondem.cl
juan.parry@fundaciondem.cl
coordinacionejecutiva@fundaciondem.cl
administracioncentral@fundaciondem.cl</v>
      </c>
      <c r="Q287" s="68">
        <f>VLOOKUP(A287,'BASE REGISTRO SEPTIEMBRE'!$A$1:$T$889,17,FALSE)</f>
        <v>0</v>
      </c>
      <c r="R287" s="68">
        <f>VLOOKUP(A287,'BASE REGISTRO SEPTIEMBRE'!$A$1:$T$889,18,FALSE)</f>
        <v>93401</v>
      </c>
      <c r="S287" s="68" t="str">
        <f>VLOOKUP(A287,'BASE REGISTRO SEPTIEMBRE'!$A$1:$T$889,19,FALSE)</f>
        <v>Se acompaña certificado financiero correspondiente al año 2020, aprobados por el Subdepartamento de Supervisión Financiera.</v>
      </c>
      <c r="T287" s="188">
        <f>VLOOKUP(A287,'BASE REGISTRO SEPTIEMBRE'!$A$1:$T$889,20,FALSE)</f>
        <v>37970</v>
      </c>
      <c r="U287" s="175">
        <v>6470</v>
      </c>
      <c r="V287" s="186">
        <v>8016600</v>
      </c>
      <c r="W287" s="186">
        <v>69103092</v>
      </c>
      <c r="X287" s="187">
        <v>44469</v>
      </c>
      <c r="Y287" s="80" t="s">
        <v>6489</v>
      </c>
      <c r="Z287" s="80" t="s">
        <v>6490</v>
      </c>
      <c r="AA287" s="175" t="s">
        <v>6498</v>
      </c>
    </row>
    <row r="288" spans="1:27" ht="15.75" customHeight="1" x14ac:dyDescent="0.2">
      <c r="A288" s="185">
        <v>6560</v>
      </c>
      <c r="B288" s="68" t="str">
        <f>VLOOKUP(A288,'BASE REGISTRO SEPTIEMBRE'!$A$1:$T$889,2,FALSE)</f>
        <v xml:space="preserve">
Fundación Mis Amigos
</v>
      </c>
      <c r="C288" s="68">
        <f>VLOOKUP(A288,'BASE REGISTRO SEPTIEMBRE'!$A$1:$T$889,3,FALSE)</f>
        <v>716569004</v>
      </c>
      <c r="D288" s="68" t="str">
        <f>VLOOKUP(A288,'BASE REGISTRO SEPTIEMBRE'!$A$1:$T$889,4,FALSE)</f>
        <v>Fundación de Derecho Privado</v>
      </c>
      <c r="E288" s="68" t="str">
        <f>VLOOKUP(A288,'BASE REGISTRO SEPTIEMBRE'!$A$1:$T$889,5,FALSE)</f>
        <v>Otorgado por Decreto Supremo Nº 258, de fecha 7 de febrero de 1990, del Ministerio de Justicia.</v>
      </c>
      <c r="F288" s="68" t="str">
        <f>VLOOKUP(A288,'BASE REGISTRO SEPTIEMBRE'!$A$1:$T$889,6,FALSE)</f>
        <v>Certificado de Vigencia, folio Nº 500396764528, de fecha 04 de julio de 2021, emitido por el Servicio de Registro Civil e Identificación.</v>
      </c>
      <c r="G288" s="68" t="str">
        <f>VLOOKUP(A288,'BASE REGISTRO SEPTIEMBRE'!$A$1:$T$889,7,FALSE)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H288" s="68" t="str">
        <f>VLOOKUP(A288,'BASE REGISTRO SEPTIEMBRE'!$A$1:$T$889,8,FALSE)</f>
        <v>Presidente: Clemente Muñiz Trigo   
Vicepdte: María Teresa Herrera Azocar
Tesorero: Félix Vergara Ruiz         
Secretaria: María Luisa Leuthner Wanner
Director: Gaspar Handgraaf Schaaper  Certificado de Directorio de fecha 24 de julio de 2021, emitido por el SRCI, Folio N° 500400028937.</v>
      </c>
      <c r="I288" s="68" t="str">
        <f>VLOOKUP(A288,'BASE REGISTRO SEPTIEMBRE'!$A$1:$T$889,9,FALSE)</f>
        <v>: Durarán en sus cargos cuatro años, y se renovarán por parcialidades</v>
      </c>
      <c r="J288" s="68" t="str">
        <f>VLOOKUP(A288,'BASE REGISTRO SEPTIEMBRE'!$A$1:$T$889,10,FALSE)</f>
        <v>El 09 de marzo de 2019, según Certificado de Directorio de Persona Jurídica Sin Fines de Lucro, Folio N° 500340924676, emitido por el Servicio de Registro Civil de Identificación, de fecha 17 de agosto de 2020.</v>
      </c>
      <c r="K288" s="68" t="str">
        <f>VLOOKUP(A288,'BASE REGISTRO SEPTIEMBRE'!$A$1:$T$889,11,FALSE)</f>
        <v xml:space="preserve">Clemente Muñiz Trigo      </v>
      </c>
      <c r="L288" s="68" t="str">
        <f>VLOOKUP(A288,'BASE REGISTRO SEPTIEMBRE'!$A$1:$T$889,12,FALSE)</f>
        <v>Avenida Vicuña Mackenna Nº 3153, Peñaflor</v>
      </c>
      <c r="M288" s="68" t="str">
        <f>VLOOKUP(A288,'BASE REGISTRO SEPTIEMBRE'!$A$1:$T$889,13,FALSE)</f>
        <v>XIII</v>
      </c>
      <c r="N288" s="68" t="str">
        <f>VLOOKUP(A288,'BASE REGISTRO SEPTIEMBRE'!$A$1:$T$889,14,FALSE)</f>
        <v>Peñaflor</v>
      </c>
      <c r="O288" s="68" t="str">
        <f>VLOOKUP(A288,'BASE REGISTRO SEPTIEMBRE'!$A$1:$T$889,15,FALSE)</f>
        <v>Fono 228120757 – 228115687</v>
      </c>
      <c r="P288" s="68" t="str">
        <f>VLOOKUP(A288,'BASE REGISTRO SEPTIEMBRE'!$A$1:$T$889,16,FALSE)</f>
        <v>aldeamisamigos@yahoo.es</v>
      </c>
      <c r="Q288" s="68">
        <f>VLOOKUP(A288,'BASE REGISTRO SEPTIEMBRE'!$A$1:$T$889,17,FALSE)</f>
        <v>0</v>
      </c>
      <c r="R288" s="68">
        <f>VLOOKUP(A288,'BASE REGISTRO SEPTIEMBRE'!$A$1:$T$889,18,FALSE)</f>
        <v>93105</v>
      </c>
      <c r="S288" s="68" t="str">
        <f>VLOOKUP(A288,'BASE REGISTRO SEPTIEMBRE'!$A$1:$T$889,19,FALSE)</f>
        <v>Se acompaña certificado financiero correspondiente al año 2020, aprobados por parte del Subdepartamento de Supervisión Financiera Nacional</v>
      </c>
      <c r="T288" s="188">
        <f>VLOOKUP(A288,'BASE REGISTRO SEPTIEMBRE'!$A$1:$T$889,20,FALSE)</f>
        <v>37970</v>
      </c>
      <c r="U288" s="175">
        <v>6560</v>
      </c>
      <c r="V288" s="186">
        <v>28469357</v>
      </c>
      <c r="W288" s="186">
        <v>299319337</v>
      </c>
      <c r="X288" s="187">
        <v>44469</v>
      </c>
      <c r="Y288" s="80" t="s">
        <v>6489</v>
      </c>
      <c r="Z288" s="80" t="s">
        <v>6490</v>
      </c>
      <c r="AA288" s="175" t="s">
        <v>7478</v>
      </c>
    </row>
    <row r="289" spans="1:27" ht="15.75" customHeight="1" x14ac:dyDescent="0.2">
      <c r="A289" s="185">
        <v>6570</v>
      </c>
      <c r="B289" s="68" t="str">
        <f>VLOOKUP(A289,'BASE REGISTRO SEPTIEMBRE'!$A$1:$T$889,2,FALSE)</f>
        <v>Corporación de Oportunidad y Acción Solidaria OPCIÓN</v>
      </c>
      <c r="C289" s="68">
        <f>VLOOKUP(A289,'BASE REGISTRO SEPTIEMBRE'!$A$1:$T$889,3,FALSE)</f>
        <v>717150007</v>
      </c>
      <c r="D289" s="68" t="str">
        <f>VLOOKUP(A289,'BASE REGISTRO SEPTIEMBRE'!$A$1:$T$889,4,FALSE)</f>
        <v>Corporación de Derecho Privado.</v>
      </c>
      <c r="E289" s="68" t="str">
        <f>VLOOKUP(A289,'BASE REGISTRO SEPTIEMBRE'!$A$1:$T$889,5,FALSE)</f>
        <v xml:space="preserve">Otorgada por Decreto Supremo Nº 972, de fecha 25 de julio de  1990, del Ministerio de Justicia, publicado en el Diario Oficial el día 13 de agosto de 1990. </v>
      </c>
      <c r="F289" s="68" t="str">
        <f>VLOOKUP(A289,'BASE REGISTRO SEPTIEMBRE'!$A$1:$T$889,6,FALSE)</f>
        <v xml:space="preserve">Certificado de vigencia, folio Nº 50038906023, de fecha 17 de mayo de 2021, del Servicio de Registro Civil e Identificación.
</v>
      </c>
      <c r="G289" s="68" t="str">
        <f>VLOOKUP(A289,'BASE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9" s="68" t="str">
        <f>VLOOKUP(A289,'BASE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89" s="68" t="str">
        <f>VLOOKUP(A289,'BASE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9" s="68" t="str">
        <f>VLOOKUP(A289,'BASE REGISTRO SEPTIEMBRE'!$A$1:$T$889,10,FALSE)</f>
        <v>21 de marzo de 2019 a 21 de marzo de 2022</v>
      </c>
      <c r="K289" s="68" t="str">
        <f>VLOOKUP(A289,'BASE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89" s="68" t="str">
        <f>VLOOKUP(A289,'BASE REGISTRO SEPTIEMBRE'!$A$1:$T$889,12,FALSE)</f>
        <v xml:space="preserve">Carlos Justiniano Nº 1123, comuna de Providencia, Región Metropolitana.
</v>
      </c>
      <c r="M289" s="68" t="str">
        <f>VLOOKUP(A289,'BASE REGISTRO SEPTIEMBRE'!$A$1:$T$889,13,FALSE)</f>
        <v>XIII</v>
      </c>
      <c r="N289" s="68" t="str">
        <f>VLOOKUP(A289,'BASE REGISTRO SEPTIEMBRE'!$A$1:$T$889,14,FALSE)</f>
        <v>Providencia</v>
      </c>
      <c r="O289" s="68" t="str">
        <f>VLOOKUP(A289,'BASE REGISTRO SEPTIEMBRE'!$A$1:$T$889,15,FALSE)</f>
        <v>Fono 223393900- 223393901</v>
      </c>
      <c r="P289" s="68">
        <f>VLOOKUP(A289,'BASE REGISTRO SEPTIEMBRE'!$A$1:$T$889,16,FALSE)</f>
        <v>0</v>
      </c>
      <c r="Q289" s="68">
        <f>VLOOKUP(A289,'BASE REGISTRO SEPTIEMBRE'!$A$1:$T$889,17,FALSE)</f>
        <v>0</v>
      </c>
      <c r="R289" s="68" t="str">
        <f>VLOOKUP(A289,'BASE REGISTRO SEPTIEMBRE'!$A$1:$T$889,18,FALSE)</f>
        <v>93401: Institución de Asistencia Social</v>
      </c>
      <c r="S289" s="68" t="str">
        <f>VLOOKUP(A289,'BASE REGISTRO SEPTIEMBRE'!$A$1:$T$889,19,FALSE)</f>
        <v>Certificado Financiero, correspondiente al año 2020, arpobado por el Sub Departamento de Supervisión Financiera Nacional.</v>
      </c>
      <c r="T289" s="188">
        <f>VLOOKUP(A289,'BASE REGISTRO SEPTIEMBRE'!$A$1:$T$889,20,FALSE)</f>
        <v>37970</v>
      </c>
      <c r="U289" s="175">
        <v>6570</v>
      </c>
      <c r="V289" s="186">
        <v>0</v>
      </c>
      <c r="W289" s="186">
        <v>3053204</v>
      </c>
      <c r="X289" s="187">
        <v>44469</v>
      </c>
      <c r="Y289" s="80" t="s">
        <v>6489</v>
      </c>
      <c r="Z289" s="80" t="s">
        <v>6490</v>
      </c>
      <c r="AA289" s="175" t="s">
        <v>7466</v>
      </c>
    </row>
    <row r="290" spans="1:27" ht="15.75" customHeight="1" x14ac:dyDescent="0.2">
      <c r="A290" s="185">
        <v>6570</v>
      </c>
      <c r="B290" s="68" t="str">
        <f>VLOOKUP(A290,'BASE REGISTRO SEPTIEMBRE'!$A$1:$T$889,2,FALSE)</f>
        <v>Corporación de Oportunidad y Acción Solidaria OPCIÓN</v>
      </c>
      <c r="C290" s="68">
        <f>VLOOKUP(A290,'BASE REGISTRO SEPTIEMBRE'!$A$1:$T$889,3,FALSE)</f>
        <v>717150007</v>
      </c>
      <c r="D290" s="68" t="str">
        <f>VLOOKUP(A290,'BASE REGISTRO SEPTIEMBRE'!$A$1:$T$889,4,FALSE)</f>
        <v>Corporación de Derecho Privado.</v>
      </c>
      <c r="E290" s="68" t="str">
        <f>VLOOKUP(A290,'BASE REGISTRO SEPTIEMBRE'!$A$1:$T$889,5,FALSE)</f>
        <v xml:space="preserve">Otorgada por Decreto Supremo Nº 972, de fecha 25 de julio de  1990, del Ministerio de Justicia, publicado en el Diario Oficial el día 13 de agosto de 1990. </v>
      </c>
      <c r="F290" s="68" t="str">
        <f>VLOOKUP(A290,'BASE REGISTRO SEPTIEMBRE'!$A$1:$T$889,6,FALSE)</f>
        <v xml:space="preserve">Certificado de vigencia, folio Nº 50038906023, de fecha 17 de mayo de 2021, del Servicio de Registro Civil e Identificación.
</v>
      </c>
      <c r="G290" s="68" t="str">
        <f>VLOOKUP(A290,'BASE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0" s="68" t="str">
        <f>VLOOKUP(A290,'BASE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0" s="68" t="str">
        <f>VLOOKUP(A290,'BASE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0" s="68" t="str">
        <f>VLOOKUP(A290,'BASE REGISTRO SEPTIEMBRE'!$A$1:$T$889,10,FALSE)</f>
        <v>21 de marzo de 2019 a 21 de marzo de 2022</v>
      </c>
      <c r="K290" s="68" t="str">
        <f>VLOOKUP(A290,'BASE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0" s="68" t="str">
        <f>VLOOKUP(A290,'BASE REGISTRO SEPTIEMBRE'!$A$1:$T$889,12,FALSE)</f>
        <v xml:space="preserve">Carlos Justiniano Nº 1123, comuna de Providencia, Región Metropolitana.
</v>
      </c>
      <c r="M290" s="68" t="str">
        <f>VLOOKUP(A290,'BASE REGISTRO SEPTIEMBRE'!$A$1:$T$889,13,FALSE)</f>
        <v>XIII</v>
      </c>
      <c r="N290" s="68" t="str">
        <f>VLOOKUP(A290,'BASE REGISTRO SEPTIEMBRE'!$A$1:$T$889,14,FALSE)</f>
        <v>Providencia</v>
      </c>
      <c r="O290" s="68" t="str">
        <f>VLOOKUP(A290,'BASE REGISTRO SEPTIEMBRE'!$A$1:$T$889,15,FALSE)</f>
        <v>Fono 223393900- 223393901</v>
      </c>
      <c r="P290" s="68">
        <f>VLOOKUP(A290,'BASE REGISTRO SEPTIEMBRE'!$A$1:$T$889,16,FALSE)</f>
        <v>0</v>
      </c>
      <c r="Q290" s="68">
        <f>VLOOKUP(A290,'BASE REGISTRO SEPTIEMBRE'!$A$1:$T$889,17,FALSE)</f>
        <v>0</v>
      </c>
      <c r="R290" s="68" t="str">
        <f>VLOOKUP(A290,'BASE REGISTRO SEPTIEMBRE'!$A$1:$T$889,18,FALSE)</f>
        <v>93401: Institución de Asistencia Social</v>
      </c>
      <c r="S290" s="68" t="str">
        <f>VLOOKUP(A290,'BASE REGISTRO SEPTIEMBRE'!$A$1:$T$889,19,FALSE)</f>
        <v>Certificado Financiero, correspondiente al año 2020, arpobado por el Sub Departamento de Supervisión Financiera Nacional.</v>
      </c>
      <c r="T290" s="188">
        <f>VLOOKUP(A290,'BASE REGISTRO SEPTIEMBRE'!$A$1:$T$889,20,FALSE)</f>
        <v>37970</v>
      </c>
      <c r="U290" s="175">
        <v>6570</v>
      </c>
      <c r="V290" s="186">
        <v>107086604</v>
      </c>
      <c r="W290" s="186">
        <v>735915280</v>
      </c>
      <c r="X290" s="187">
        <v>44469</v>
      </c>
      <c r="Y290" s="80" t="s">
        <v>6489</v>
      </c>
      <c r="Z290" s="80" t="s">
        <v>6490</v>
      </c>
      <c r="AA290" s="175" t="s">
        <v>6618</v>
      </c>
    </row>
    <row r="291" spans="1:27" ht="15.75" customHeight="1" x14ac:dyDescent="0.2">
      <c r="A291" s="185">
        <v>6570</v>
      </c>
      <c r="B291" s="68" t="str">
        <f>VLOOKUP(A291,'BASE REGISTRO SEPTIEMBRE'!$A$1:$T$889,2,FALSE)</f>
        <v>Corporación de Oportunidad y Acción Solidaria OPCIÓN</v>
      </c>
      <c r="C291" s="68">
        <f>VLOOKUP(A291,'BASE REGISTRO SEPTIEMBRE'!$A$1:$T$889,3,FALSE)</f>
        <v>717150007</v>
      </c>
      <c r="D291" s="68" t="str">
        <f>VLOOKUP(A291,'BASE REGISTRO SEPTIEMBRE'!$A$1:$T$889,4,FALSE)</f>
        <v>Corporación de Derecho Privado.</v>
      </c>
      <c r="E291" s="68" t="str">
        <f>VLOOKUP(A291,'BASE REGISTRO SEPTIEMBRE'!$A$1:$T$889,5,FALSE)</f>
        <v xml:space="preserve">Otorgada por Decreto Supremo Nº 972, de fecha 25 de julio de  1990, del Ministerio de Justicia, publicado en el Diario Oficial el día 13 de agosto de 1990. </v>
      </c>
      <c r="F291" s="68" t="str">
        <f>VLOOKUP(A291,'BASE REGISTRO SEPTIEMBRE'!$A$1:$T$889,6,FALSE)</f>
        <v xml:space="preserve">Certificado de vigencia, folio Nº 50038906023, de fecha 17 de mayo de 2021, del Servicio de Registro Civil e Identificación.
</v>
      </c>
      <c r="G291" s="68" t="str">
        <f>VLOOKUP(A291,'BASE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1" s="68" t="str">
        <f>VLOOKUP(A291,'BASE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1" s="68" t="str">
        <f>VLOOKUP(A291,'BASE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1" s="68" t="str">
        <f>VLOOKUP(A291,'BASE REGISTRO SEPTIEMBRE'!$A$1:$T$889,10,FALSE)</f>
        <v>21 de marzo de 2019 a 21 de marzo de 2022</v>
      </c>
      <c r="K291" s="68" t="str">
        <f>VLOOKUP(A291,'BASE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1" s="68" t="str">
        <f>VLOOKUP(A291,'BASE REGISTRO SEPTIEMBRE'!$A$1:$T$889,12,FALSE)</f>
        <v xml:space="preserve">Carlos Justiniano Nº 1123, comuna de Providencia, Región Metropolitana.
</v>
      </c>
      <c r="M291" s="68" t="str">
        <f>VLOOKUP(A291,'BASE REGISTRO SEPTIEMBRE'!$A$1:$T$889,13,FALSE)</f>
        <v>XIII</v>
      </c>
      <c r="N291" s="68" t="str">
        <f>VLOOKUP(A291,'BASE REGISTRO SEPTIEMBRE'!$A$1:$T$889,14,FALSE)</f>
        <v>Providencia</v>
      </c>
      <c r="O291" s="68" t="str">
        <f>VLOOKUP(A291,'BASE REGISTRO SEPTIEMBRE'!$A$1:$T$889,15,FALSE)</f>
        <v>Fono 223393900- 223393901</v>
      </c>
      <c r="P291" s="68">
        <f>VLOOKUP(A291,'BASE REGISTRO SEPTIEMBRE'!$A$1:$T$889,16,FALSE)</f>
        <v>0</v>
      </c>
      <c r="Q291" s="68">
        <f>VLOOKUP(A291,'BASE REGISTRO SEPTIEMBRE'!$A$1:$T$889,17,FALSE)</f>
        <v>0</v>
      </c>
      <c r="R291" s="68" t="str">
        <f>VLOOKUP(A291,'BASE REGISTRO SEPTIEMBRE'!$A$1:$T$889,18,FALSE)</f>
        <v>93401: Institución de Asistencia Social</v>
      </c>
      <c r="S291" s="68" t="str">
        <f>VLOOKUP(A291,'BASE REGISTRO SEPTIEMBRE'!$A$1:$T$889,19,FALSE)</f>
        <v>Certificado Financiero, correspondiente al año 2020, arpobado por el Sub Departamento de Supervisión Financiera Nacional.</v>
      </c>
      <c r="T291" s="188">
        <f>VLOOKUP(A291,'BASE REGISTRO SEPTIEMBRE'!$A$1:$T$889,20,FALSE)</f>
        <v>37970</v>
      </c>
      <c r="U291" s="175">
        <v>6570</v>
      </c>
      <c r="V291" s="186">
        <v>104824029</v>
      </c>
      <c r="W291" s="186">
        <v>598528498</v>
      </c>
      <c r="X291" s="187">
        <v>44469</v>
      </c>
      <c r="Y291" s="80" t="s">
        <v>6489</v>
      </c>
      <c r="Z291" s="80" t="s">
        <v>6490</v>
      </c>
      <c r="AA291" s="175" t="s">
        <v>6619</v>
      </c>
    </row>
    <row r="292" spans="1:27" ht="15.75" customHeight="1" x14ac:dyDescent="0.2">
      <c r="A292" s="185">
        <v>6570</v>
      </c>
      <c r="B292" s="68" t="str">
        <f>VLOOKUP(A292,'BASE REGISTRO SEPTIEMBRE'!$A$1:$T$889,2,FALSE)</f>
        <v>Corporación de Oportunidad y Acción Solidaria OPCIÓN</v>
      </c>
      <c r="C292" s="68">
        <f>VLOOKUP(A292,'BASE REGISTRO SEPTIEMBRE'!$A$1:$T$889,3,FALSE)</f>
        <v>717150007</v>
      </c>
      <c r="D292" s="68" t="str">
        <f>VLOOKUP(A292,'BASE REGISTRO SEPTIEMBRE'!$A$1:$T$889,4,FALSE)</f>
        <v>Corporación de Derecho Privado.</v>
      </c>
      <c r="E292" s="68" t="str">
        <f>VLOOKUP(A292,'BASE REGISTRO SEPTIEMBRE'!$A$1:$T$889,5,FALSE)</f>
        <v xml:space="preserve">Otorgada por Decreto Supremo Nº 972, de fecha 25 de julio de  1990, del Ministerio de Justicia, publicado en el Diario Oficial el día 13 de agosto de 1990. </v>
      </c>
      <c r="F292" s="68" t="str">
        <f>VLOOKUP(A292,'BASE REGISTRO SEPTIEMBRE'!$A$1:$T$889,6,FALSE)</f>
        <v xml:space="preserve">Certificado de vigencia, folio Nº 50038906023, de fecha 17 de mayo de 2021, del Servicio de Registro Civil e Identificación.
</v>
      </c>
      <c r="G292" s="68" t="str">
        <f>VLOOKUP(A292,'BASE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2" s="68" t="str">
        <f>VLOOKUP(A292,'BASE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2" s="68" t="str">
        <f>VLOOKUP(A292,'BASE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2" s="68" t="str">
        <f>VLOOKUP(A292,'BASE REGISTRO SEPTIEMBRE'!$A$1:$T$889,10,FALSE)</f>
        <v>21 de marzo de 2019 a 21 de marzo de 2022</v>
      </c>
      <c r="K292" s="68" t="str">
        <f>VLOOKUP(A292,'BASE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2" s="68" t="str">
        <f>VLOOKUP(A292,'BASE REGISTRO SEPTIEMBRE'!$A$1:$T$889,12,FALSE)</f>
        <v xml:space="preserve">Carlos Justiniano Nº 1123, comuna de Providencia, Región Metropolitana.
</v>
      </c>
      <c r="M292" s="68" t="str">
        <f>VLOOKUP(A292,'BASE REGISTRO SEPTIEMBRE'!$A$1:$T$889,13,FALSE)</f>
        <v>XIII</v>
      </c>
      <c r="N292" s="68" t="str">
        <f>VLOOKUP(A292,'BASE REGISTRO SEPTIEMBRE'!$A$1:$T$889,14,FALSE)</f>
        <v>Providencia</v>
      </c>
      <c r="O292" s="68" t="str">
        <f>VLOOKUP(A292,'BASE REGISTRO SEPTIEMBRE'!$A$1:$T$889,15,FALSE)</f>
        <v>Fono 223393900- 223393901</v>
      </c>
      <c r="P292" s="68">
        <f>VLOOKUP(A292,'BASE REGISTRO SEPTIEMBRE'!$A$1:$T$889,16,FALSE)</f>
        <v>0</v>
      </c>
      <c r="Q292" s="68">
        <f>VLOOKUP(A292,'BASE REGISTRO SEPTIEMBRE'!$A$1:$T$889,17,FALSE)</f>
        <v>0</v>
      </c>
      <c r="R292" s="68" t="str">
        <f>VLOOKUP(A292,'BASE REGISTRO SEPTIEMBRE'!$A$1:$T$889,18,FALSE)</f>
        <v>93401: Institución de Asistencia Social</v>
      </c>
      <c r="S292" s="68" t="str">
        <f>VLOOKUP(A292,'BASE REGISTRO SEPTIEMBRE'!$A$1:$T$889,19,FALSE)</f>
        <v>Certificado Financiero, correspondiente al año 2020, arpobado por el Sub Departamento de Supervisión Financiera Nacional.</v>
      </c>
      <c r="T292" s="188">
        <f>VLOOKUP(A292,'BASE REGISTRO SEPTIEMBRE'!$A$1:$T$889,20,FALSE)</f>
        <v>37970</v>
      </c>
      <c r="U292" s="175">
        <v>6570</v>
      </c>
      <c r="V292" s="186">
        <v>6092616</v>
      </c>
      <c r="W292" s="186">
        <v>33326610</v>
      </c>
      <c r="X292" s="187">
        <v>44469</v>
      </c>
      <c r="Y292" s="80" t="s">
        <v>6489</v>
      </c>
      <c r="Z292" s="80" t="s">
        <v>6490</v>
      </c>
      <c r="AA292" s="175" t="s">
        <v>6560</v>
      </c>
    </row>
    <row r="293" spans="1:27" ht="15.75" customHeight="1" x14ac:dyDescent="0.2">
      <c r="A293" s="185">
        <v>6570</v>
      </c>
      <c r="B293" s="68" t="str">
        <f>VLOOKUP(A293,'BASE REGISTRO SEPTIEMBRE'!$A$1:$T$889,2,FALSE)</f>
        <v>Corporación de Oportunidad y Acción Solidaria OPCIÓN</v>
      </c>
      <c r="C293" s="68">
        <f>VLOOKUP(A293,'BASE REGISTRO SEPTIEMBRE'!$A$1:$T$889,3,FALSE)</f>
        <v>717150007</v>
      </c>
      <c r="D293" s="68" t="str">
        <f>VLOOKUP(A293,'BASE REGISTRO SEPTIEMBRE'!$A$1:$T$889,4,FALSE)</f>
        <v>Corporación de Derecho Privado.</v>
      </c>
      <c r="E293" s="68" t="str">
        <f>VLOOKUP(A293,'BASE REGISTRO SEPTIEMBRE'!$A$1:$T$889,5,FALSE)</f>
        <v xml:space="preserve">Otorgada por Decreto Supremo Nº 972, de fecha 25 de julio de  1990, del Ministerio de Justicia, publicado en el Diario Oficial el día 13 de agosto de 1990. </v>
      </c>
      <c r="F293" s="68" t="str">
        <f>VLOOKUP(A293,'BASE REGISTRO SEPTIEMBRE'!$A$1:$T$889,6,FALSE)</f>
        <v xml:space="preserve">Certificado de vigencia, folio Nº 50038906023, de fecha 17 de mayo de 2021, del Servicio de Registro Civil e Identificación.
</v>
      </c>
      <c r="G293" s="68" t="str">
        <f>VLOOKUP(A293,'BASE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3" s="68" t="str">
        <f>VLOOKUP(A293,'BASE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3" s="68" t="str">
        <f>VLOOKUP(A293,'BASE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3" s="68" t="str">
        <f>VLOOKUP(A293,'BASE REGISTRO SEPTIEMBRE'!$A$1:$T$889,10,FALSE)</f>
        <v>21 de marzo de 2019 a 21 de marzo de 2022</v>
      </c>
      <c r="K293" s="68" t="str">
        <f>VLOOKUP(A293,'BASE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3" s="68" t="str">
        <f>VLOOKUP(A293,'BASE REGISTRO SEPTIEMBRE'!$A$1:$T$889,12,FALSE)</f>
        <v xml:space="preserve">Carlos Justiniano Nº 1123, comuna de Providencia, Región Metropolitana.
</v>
      </c>
      <c r="M293" s="68" t="str">
        <f>VLOOKUP(A293,'BASE REGISTRO SEPTIEMBRE'!$A$1:$T$889,13,FALSE)</f>
        <v>XIII</v>
      </c>
      <c r="N293" s="68" t="str">
        <f>VLOOKUP(A293,'BASE REGISTRO SEPTIEMBRE'!$A$1:$T$889,14,FALSE)</f>
        <v>Providencia</v>
      </c>
      <c r="O293" s="68" t="str">
        <f>VLOOKUP(A293,'BASE REGISTRO SEPTIEMBRE'!$A$1:$T$889,15,FALSE)</f>
        <v>Fono 223393900- 223393901</v>
      </c>
      <c r="P293" s="68">
        <f>VLOOKUP(A293,'BASE REGISTRO SEPTIEMBRE'!$A$1:$T$889,16,FALSE)</f>
        <v>0</v>
      </c>
      <c r="Q293" s="68">
        <f>VLOOKUP(A293,'BASE REGISTRO SEPTIEMBRE'!$A$1:$T$889,17,FALSE)</f>
        <v>0</v>
      </c>
      <c r="R293" s="68" t="str">
        <f>VLOOKUP(A293,'BASE REGISTRO SEPTIEMBRE'!$A$1:$T$889,18,FALSE)</f>
        <v>93401: Institución de Asistencia Social</v>
      </c>
      <c r="S293" s="68" t="str">
        <f>VLOOKUP(A293,'BASE REGISTRO SEPTIEMBRE'!$A$1:$T$889,19,FALSE)</f>
        <v>Certificado Financiero, correspondiente al año 2020, arpobado por el Sub Departamento de Supervisión Financiera Nacional.</v>
      </c>
      <c r="T293" s="188">
        <f>VLOOKUP(A293,'BASE REGISTRO SEPTIEMBRE'!$A$1:$T$889,20,FALSE)</f>
        <v>37970</v>
      </c>
      <c r="U293" s="175">
        <v>6570</v>
      </c>
      <c r="V293" s="186">
        <v>4064365</v>
      </c>
      <c r="W293" s="186">
        <v>34538077</v>
      </c>
      <c r="X293" s="187">
        <v>44469</v>
      </c>
      <c r="Y293" s="80" t="s">
        <v>6489</v>
      </c>
      <c r="Z293" s="80" t="s">
        <v>6490</v>
      </c>
      <c r="AA293" s="175" t="s">
        <v>6517</v>
      </c>
    </row>
    <row r="294" spans="1:27" ht="15.75" customHeight="1" x14ac:dyDescent="0.2">
      <c r="A294" s="185">
        <v>6570</v>
      </c>
      <c r="B294" s="68" t="str">
        <f>VLOOKUP(A294,'BASE REGISTRO SEPTIEMBRE'!$A$1:$T$889,2,FALSE)</f>
        <v>Corporación de Oportunidad y Acción Solidaria OPCIÓN</v>
      </c>
      <c r="C294" s="68">
        <f>VLOOKUP(A294,'BASE REGISTRO SEPTIEMBRE'!$A$1:$T$889,3,FALSE)</f>
        <v>717150007</v>
      </c>
      <c r="D294" s="68" t="str">
        <f>VLOOKUP(A294,'BASE REGISTRO SEPTIEMBRE'!$A$1:$T$889,4,FALSE)</f>
        <v>Corporación de Derecho Privado.</v>
      </c>
      <c r="E294" s="68" t="str">
        <f>VLOOKUP(A294,'BASE REGISTRO SEPTIEMBRE'!$A$1:$T$889,5,FALSE)</f>
        <v xml:space="preserve">Otorgada por Decreto Supremo Nº 972, de fecha 25 de julio de  1990, del Ministerio de Justicia, publicado en el Diario Oficial el día 13 de agosto de 1990. </v>
      </c>
      <c r="F294" s="68" t="str">
        <f>VLOOKUP(A294,'BASE REGISTRO SEPTIEMBRE'!$A$1:$T$889,6,FALSE)</f>
        <v xml:space="preserve">Certificado de vigencia, folio Nº 50038906023, de fecha 17 de mayo de 2021, del Servicio de Registro Civil e Identificación.
</v>
      </c>
      <c r="G294" s="68" t="str">
        <f>VLOOKUP(A294,'BASE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4" s="68" t="str">
        <f>VLOOKUP(A294,'BASE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4" s="68" t="str">
        <f>VLOOKUP(A294,'BASE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4" s="68" t="str">
        <f>VLOOKUP(A294,'BASE REGISTRO SEPTIEMBRE'!$A$1:$T$889,10,FALSE)</f>
        <v>21 de marzo de 2019 a 21 de marzo de 2022</v>
      </c>
      <c r="K294" s="68" t="str">
        <f>VLOOKUP(A294,'BASE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4" s="68" t="str">
        <f>VLOOKUP(A294,'BASE REGISTRO SEPTIEMBRE'!$A$1:$T$889,12,FALSE)</f>
        <v xml:space="preserve">Carlos Justiniano Nº 1123, comuna de Providencia, Región Metropolitana.
</v>
      </c>
      <c r="M294" s="68" t="str">
        <f>VLOOKUP(A294,'BASE REGISTRO SEPTIEMBRE'!$A$1:$T$889,13,FALSE)</f>
        <v>XIII</v>
      </c>
      <c r="N294" s="68" t="str">
        <f>VLOOKUP(A294,'BASE REGISTRO SEPTIEMBRE'!$A$1:$T$889,14,FALSE)</f>
        <v>Providencia</v>
      </c>
      <c r="O294" s="68" t="str">
        <f>VLOOKUP(A294,'BASE REGISTRO SEPTIEMBRE'!$A$1:$T$889,15,FALSE)</f>
        <v>Fono 223393900- 223393901</v>
      </c>
      <c r="P294" s="68">
        <f>VLOOKUP(A294,'BASE REGISTRO SEPTIEMBRE'!$A$1:$T$889,16,FALSE)</f>
        <v>0</v>
      </c>
      <c r="Q294" s="68">
        <f>VLOOKUP(A294,'BASE REGISTRO SEPTIEMBRE'!$A$1:$T$889,17,FALSE)</f>
        <v>0</v>
      </c>
      <c r="R294" s="68" t="str">
        <f>VLOOKUP(A294,'BASE REGISTRO SEPTIEMBRE'!$A$1:$T$889,18,FALSE)</f>
        <v>93401: Institución de Asistencia Social</v>
      </c>
      <c r="S294" s="68" t="str">
        <f>VLOOKUP(A294,'BASE REGISTRO SEPTIEMBRE'!$A$1:$T$889,19,FALSE)</f>
        <v>Certificado Financiero, correspondiente al año 2020, arpobado por el Sub Departamento de Supervisión Financiera Nacional.</v>
      </c>
      <c r="T294" s="188">
        <f>VLOOKUP(A294,'BASE REGISTRO SEPTIEMBRE'!$A$1:$T$889,20,FALSE)</f>
        <v>37970</v>
      </c>
      <c r="U294" s="175">
        <v>6570</v>
      </c>
      <c r="V294" s="186">
        <v>12880349</v>
      </c>
      <c r="W294" s="186">
        <v>120997228</v>
      </c>
      <c r="X294" s="187">
        <v>44469</v>
      </c>
      <c r="Y294" s="80" t="s">
        <v>6489</v>
      </c>
      <c r="Z294" s="80" t="s">
        <v>6490</v>
      </c>
      <c r="AA294" s="175" t="s">
        <v>6620</v>
      </c>
    </row>
    <row r="295" spans="1:27" ht="15.75" customHeight="1" x14ac:dyDescent="0.2">
      <c r="A295" s="185">
        <v>6570</v>
      </c>
      <c r="B295" s="68" t="str">
        <f>VLOOKUP(A295,'BASE REGISTRO SEPTIEMBRE'!$A$1:$T$889,2,FALSE)</f>
        <v>Corporación de Oportunidad y Acción Solidaria OPCIÓN</v>
      </c>
      <c r="C295" s="68">
        <f>VLOOKUP(A295,'BASE REGISTRO SEPTIEMBRE'!$A$1:$T$889,3,FALSE)</f>
        <v>717150007</v>
      </c>
      <c r="D295" s="68" t="str">
        <f>VLOOKUP(A295,'BASE REGISTRO SEPTIEMBRE'!$A$1:$T$889,4,FALSE)</f>
        <v>Corporación de Derecho Privado.</v>
      </c>
      <c r="E295" s="68" t="str">
        <f>VLOOKUP(A295,'BASE REGISTRO SEPTIEMBRE'!$A$1:$T$889,5,FALSE)</f>
        <v xml:space="preserve">Otorgada por Decreto Supremo Nº 972, de fecha 25 de julio de  1990, del Ministerio de Justicia, publicado en el Diario Oficial el día 13 de agosto de 1990. </v>
      </c>
      <c r="F295" s="68" t="str">
        <f>VLOOKUP(A295,'BASE REGISTRO SEPTIEMBRE'!$A$1:$T$889,6,FALSE)</f>
        <v xml:space="preserve">Certificado de vigencia, folio Nº 50038906023, de fecha 17 de mayo de 2021, del Servicio de Registro Civil e Identificación.
</v>
      </c>
      <c r="G295" s="68" t="str">
        <f>VLOOKUP(A295,'BASE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5" s="68" t="str">
        <f>VLOOKUP(A295,'BASE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5" s="68" t="str">
        <f>VLOOKUP(A295,'BASE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5" s="68" t="str">
        <f>VLOOKUP(A295,'BASE REGISTRO SEPTIEMBRE'!$A$1:$T$889,10,FALSE)</f>
        <v>21 de marzo de 2019 a 21 de marzo de 2022</v>
      </c>
      <c r="K295" s="68" t="str">
        <f>VLOOKUP(A295,'BASE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5" s="68" t="str">
        <f>VLOOKUP(A295,'BASE REGISTRO SEPTIEMBRE'!$A$1:$T$889,12,FALSE)</f>
        <v xml:space="preserve">Carlos Justiniano Nº 1123, comuna de Providencia, Región Metropolitana.
</v>
      </c>
      <c r="M295" s="68" t="str">
        <f>VLOOKUP(A295,'BASE REGISTRO SEPTIEMBRE'!$A$1:$T$889,13,FALSE)</f>
        <v>XIII</v>
      </c>
      <c r="N295" s="68" t="str">
        <f>VLOOKUP(A295,'BASE REGISTRO SEPTIEMBRE'!$A$1:$T$889,14,FALSE)</f>
        <v>Providencia</v>
      </c>
      <c r="O295" s="68" t="str">
        <f>VLOOKUP(A295,'BASE REGISTRO SEPTIEMBRE'!$A$1:$T$889,15,FALSE)</f>
        <v>Fono 223393900- 223393901</v>
      </c>
      <c r="P295" s="68">
        <f>VLOOKUP(A295,'BASE REGISTRO SEPTIEMBRE'!$A$1:$T$889,16,FALSE)</f>
        <v>0</v>
      </c>
      <c r="Q295" s="68">
        <f>VLOOKUP(A295,'BASE REGISTRO SEPTIEMBRE'!$A$1:$T$889,17,FALSE)</f>
        <v>0</v>
      </c>
      <c r="R295" s="68" t="str">
        <f>VLOOKUP(A295,'BASE REGISTRO SEPTIEMBRE'!$A$1:$T$889,18,FALSE)</f>
        <v>93401: Institución de Asistencia Social</v>
      </c>
      <c r="S295" s="68" t="str">
        <f>VLOOKUP(A295,'BASE REGISTRO SEPTIEMBRE'!$A$1:$T$889,19,FALSE)</f>
        <v>Certificado Financiero, correspondiente al año 2020, arpobado por el Sub Departamento de Supervisión Financiera Nacional.</v>
      </c>
      <c r="T295" s="188">
        <f>VLOOKUP(A295,'BASE REGISTRO SEPTIEMBRE'!$A$1:$T$889,20,FALSE)</f>
        <v>37970</v>
      </c>
      <c r="U295" s="175">
        <v>6570</v>
      </c>
      <c r="V295" s="186">
        <v>31042862</v>
      </c>
      <c r="W295" s="186">
        <v>365763291</v>
      </c>
      <c r="X295" s="187">
        <v>44469</v>
      </c>
      <c r="Y295" s="80" t="s">
        <v>6489</v>
      </c>
      <c r="Z295" s="80" t="s">
        <v>6490</v>
      </c>
      <c r="AA295" s="175" t="s">
        <v>148</v>
      </c>
    </row>
    <row r="296" spans="1:27" ht="15.75" customHeight="1" x14ac:dyDescent="0.2">
      <c r="A296" s="185">
        <v>6570</v>
      </c>
      <c r="B296" s="68" t="str">
        <f>VLOOKUP(A296,'BASE REGISTRO SEPTIEMBRE'!$A$1:$T$889,2,FALSE)</f>
        <v>Corporación de Oportunidad y Acción Solidaria OPCIÓN</v>
      </c>
      <c r="C296" s="68">
        <f>VLOOKUP(A296,'BASE REGISTRO SEPTIEMBRE'!$A$1:$T$889,3,FALSE)</f>
        <v>717150007</v>
      </c>
      <c r="D296" s="68" t="str">
        <f>VLOOKUP(A296,'BASE REGISTRO SEPTIEMBRE'!$A$1:$T$889,4,FALSE)</f>
        <v>Corporación de Derecho Privado.</v>
      </c>
      <c r="E296" s="68" t="str">
        <f>VLOOKUP(A296,'BASE REGISTRO SEPTIEMBRE'!$A$1:$T$889,5,FALSE)</f>
        <v xml:space="preserve">Otorgada por Decreto Supremo Nº 972, de fecha 25 de julio de  1990, del Ministerio de Justicia, publicado en el Diario Oficial el día 13 de agosto de 1990. </v>
      </c>
      <c r="F296" s="68" t="str">
        <f>VLOOKUP(A296,'BASE REGISTRO SEPTIEMBRE'!$A$1:$T$889,6,FALSE)</f>
        <v xml:space="preserve">Certificado de vigencia, folio Nº 50038906023, de fecha 17 de mayo de 2021, del Servicio de Registro Civil e Identificación.
</v>
      </c>
      <c r="G296" s="68" t="str">
        <f>VLOOKUP(A296,'BASE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6" s="68" t="str">
        <f>VLOOKUP(A296,'BASE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6" s="68" t="str">
        <f>VLOOKUP(A296,'BASE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6" s="68" t="str">
        <f>VLOOKUP(A296,'BASE REGISTRO SEPTIEMBRE'!$A$1:$T$889,10,FALSE)</f>
        <v>21 de marzo de 2019 a 21 de marzo de 2022</v>
      </c>
      <c r="K296" s="68" t="str">
        <f>VLOOKUP(A296,'BASE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6" s="68" t="str">
        <f>VLOOKUP(A296,'BASE REGISTRO SEPTIEMBRE'!$A$1:$T$889,12,FALSE)</f>
        <v xml:space="preserve">Carlos Justiniano Nº 1123, comuna de Providencia, Región Metropolitana.
</v>
      </c>
      <c r="M296" s="68" t="str">
        <f>VLOOKUP(A296,'BASE REGISTRO SEPTIEMBRE'!$A$1:$T$889,13,FALSE)</f>
        <v>XIII</v>
      </c>
      <c r="N296" s="68" t="str">
        <f>VLOOKUP(A296,'BASE REGISTRO SEPTIEMBRE'!$A$1:$T$889,14,FALSE)</f>
        <v>Providencia</v>
      </c>
      <c r="O296" s="68" t="str">
        <f>VLOOKUP(A296,'BASE REGISTRO SEPTIEMBRE'!$A$1:$T$889,15,FALSE)</f>
        <v>Fono 223393900- 223393901</v>
      </c>
      <c r="P296" s="68">
        <f>VLOOKUP(A296,'BASE REGISTRO SEPTIEMBRE'!$A$1:$T$889,16,FALSE)</f>
        <v>0</v>
      </c>
      <c r="Q296" s="68">
        <f>VLOOKUP(A296,'BASE REGISTRO SEPTIEMBRE'!$A$1:$T$889,17,FALSE)</f>
        <v>0</v>
      </c>
      <c r="R296" s="68" t="str">
        <f>VLOOKUP(A296,'BASE REGISTRO SEPTIEMBRE'!$A$1:$T$889,18,FALSE)</f>
        <v>93401: Institución de Asistencia Social</v>
      </c>
      <c r="S296" s="68" t="str">
        <f>VLOOKUP(A296,'BASE REGISTRO SEPTIEMBRE'!$A$1:$T$889,19,FALSE)</f>
        <v>Certificado Financiero, correspondiente al año 2020, arpobado por el Sub Departamento de Supervisión Financiera Nacional.</v>
      </c>
      <c r="T296" s="188">
        <f>VLOOKUP(A296,'BASE REGISTRO SEPTIEMBRE'!$A$1:$T$889,20,FALSE)</f>
        <v>37970</v>
      </c>
      <c r="U296" s="175">
        <v>6570</v>
      </c>
      <c r="V296" s="186">
        <v>0</v>
      </c>
      <c r="W296" s="186">
        <v>31331004</v>
      </c>
      <c r="X296" s="187">
        <v>44469</v>
      </c>
      <c r="Y296" s="80" t="s">
        <v>6489</v>
      </c>
      <c r="Z296" s="80" t="s">
        <v>6490</v>
      </c>
      <c r="AA296" s="175" t="s">
        <v>6565</v>
      </c>
    </row>
    <row r="297" spans="1:27" ht="15.75" customHeight="1" x14ac:dyDescent="0.2">
      <c r="A297" s="185">
        <v>6570</v>
      </c>
      <c r="B297" s="68" t="str">
        <f>VLOOKUP(A297,'BASE REGISTRO SEPTIEMBRE'!$A$1:$T$889,2,FALSE)</f>
        <v>Corporación de Oportunidad y Acción Solidaria OPCIÓN</v>
      </c>
      <c r="C297" s="68">
        <f>VLOOKUP(A297,'BASE REGISTRO SEPTIEMBRE'!$A$1:$T$889,3,FALSE)</f>
        <v>717150007</v>
      </c>
      <c r="D297" s="68" t="str">
        <f>VLOOKUP(A297,'BASE REGISTRO SEPTIEMBRE'!$A$1:$T$889,4,FALSE)</f>
        <v>Corporación de Derecho Privado.</v>
      </c>
      <c r="E297" s="68" t="str">
        <f>VLOOKUP(A297,'BASE REGISTRO SEPTIEMBRE'!$A$1:$T$889,5,FALSE)</f>
        <v xml:space="preserve">Otorgada por Decreto Supremo Nº 972, de fecha 25 de julio de  1990, del Ministerio de Justicia, publicado en el Diario Oficial el día 13 de agosto de 1990. </v>
      </c>
      <c r="F297" s="68" t="str">
        <f>VLOOKUP(A297,'BASE REGISTRO SEPTIEMBRE'!$A$1:$T$889,6,FALSE)</f>
        <v xml:space="preserve">Certificado de vigencia, folio Nº 50038906023, de fecha 17 de mayo de 2021, del Servicio de Registro Civil e Identificación.
</v>
      </c>
      <c r="G297" s="68" t="str">
        <f>VLOOKUP(A297,'BASE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7" s="68" t="str">
        <f>VLOOKUP(A297,'BASE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7" s="68" t="str">
        <f>VLOOKUP(A297,'BASE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7" s="68" t="str">
        <f>VLOOKUP(A297,'BASE REGISTRO SEPTIEMBRE'!$A$1:$T$889,10,FALSE)</f>
        <v>21 de marzo de 2019 a 21 de marzo de 2022</v>
      </c>
      <c r="K297" s="68" t="str">
        <f>VLOOKUP(A297,'BASE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7" s="68" t="str">
        <f>VLOOKUP(A297,'BASE REGISTRO SEPTIEMBRE'!$A$1:$T$889,12,FALSE)</f>
        <v xml:space="preserve">Carlos Justiniano Nº 1123, comuna de Providencia, Región Metropolitana.
</v>
      </c>
      <c r="M297" s="68" t="str">
        <f>VLOOKUP(A297,'BASE REGISTRO SEPTIEMBRE'!$A$1:$T$889,13,FALSE)</f>
        <v>XIII</v>
      </c>
      <c r="N297" s="68" t="str">
        <f>VLOOKUP(A297,'BASE REGISTRO SEPTIEMBRE'!$A$1:$T$889,14,FALSE)</f>
        <v>Providencia</v>
      </c>
      <c r="O297" s="68" t="str">
        <f>VLOOKUP(A297,'BASE REGISTRO SEPTIEMBRE'!$A$1:$T$889,15,FALSE)</f>
        <v>Fono 223393900- 223393901</v>
      </c>
      <c r="P297" s="68">
        <f>VLOOKUP(A297,'BASE REGISTRO SEPTIEMBRE'!$A$1:$T$889,16,FALSE)</f>
        <v>0</v>
      </c>
      <c r="Q297" s="68">
        <f>VLOOKUP(A297,'BASE REGISTRO SEPTIEMBRE'!$A$1:$T$889,17,FALSE)</f>
        <v>0</v>
      </c>
      <c r="R297" s="68" t="str">
        <f>VLOOKUP(A297,'BASE REGISTRO SEPTIEMBRE'!$A$1:$T$889,18,FALSE)</f>
        <v>93401: Institución de Asistencia Social</v>
      </c>
      <c r="S297" s="68" t="str">
        <f>VLOOKUP(A297,'BASE REGISTRO SEPTIEMBRE'!$A$1:$T$889,19,FALSE)</f>
        <v>Certificado Financiero, correspondiente al año 2020, arpobado por el Sub Departamento de Supervisión Financiera Nacional.</v>
      </c>
      <c r="T297" s="188">
        <f>VLOOKUP(A297,'BASE REGISTRO SEPTIEMBRE'!$A$1:$T$889,20,FALSE)</f>
        <v>37970</v>
      </c>
      <c r="U297" s="175">
        <v>6570</v>
      </c>
      <c r="V297" s="186">
        <v>8978592</v>
      </c>
      <c r="W297" s="186">
        <v>89304924</v>
      </c>
      <c r="X297" s="187">
        <v>44469</v>
      </c>
      <c r="Y297" s="80" t="s">
        <v>6489</v>
      </c>
      <c r="Z297" s="80" t="s">
        <v>6490</v>
      </c>
      <c r="AA297" s="175" t="s">
        <v>6500</v>
      </c>
    </row>
    <row r="298" spans="1:27" ht="15.75" customHeight="1" x14ac:dyDescent="0.2">
      <c r="A298" s="185">
        <v>6570</v>
      </c>
      <c r="B298" s="68" t="str">
        <f>VLOOKUP(A298,'BASE REGISTRO SEPTIEMBRE'!$A$1:$T$889,2,FALSE)</f>
        <v>Corporación de Oportunidad y Acción Solidaria OPCIÓN</v>
      </c>
      <c r="C298" s="68">
        <f>VLOOKUP(A298,'BASE REGISTRO SEPTIEMBRE'!$A$1:$T$889,3,FALSE)</f>
        <v>717150007</v>
      </c>
      <c r="D298" s="68" t="str">
        <f>VLOOKUP(A298,'BASE REGISTRO SEPTIEMBRE'!$A$1:$T$889,4,FALSE)</f>
        <v>Corporación de Derecho Privado.</v>
      </c>
      <c r="E298" s="68" t="str">
        <f>VLOOKUP(A298,'BASE REGISTRO SEPTIEMBRE'!$A$1:$T$889,5,FALSE)</f>
        <v xml:space="preserve">Otorgada por Decreto Supremo Nº 972, de fecha 25 de julio de  1990, del Ministerio de Justicia, publicado en el Diario Oficial el día 13 de agosto de 1990. </v>
      </c>
      <c r="F298" s="68" t="str">
        <f>VLOOKUP(A298,'BASE REGISTRO SEPTIEMBRE'!$A$1:$T$889,6,FALSE)</f>
        <v xml:space="preserve">Certificado de vigencia, folio Nº 50038906023, de fecha 17 de mayo de 2021, del Servicio de Registro Civil e Identificación.
</v>
      </c>
      <c r="G298" s="68" t="str">
        <f>VLOOKUP(A298,'BASE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8" s="68" t="str">
        <f>VLOOKUP(A298,'BASE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8" s="68" t="str">
        <f>VLOOKUP(A298,'BASE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8" s="68" t="str">
        <f>VLOOKUP(A298,'BASE REGISTRO SEPTIEMBRE'!$A$1:$T$889,10,FALSE)</f>
        <v>21 de marzo de 2019 a 21 de marzo de 2022</v>
      </c>
      <c r="K298" s="68" t="str">
        <f>VLOOKUP(A298,'BASE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8" s="68" t="str">
        <f>VLOOKUP(A298,'BASE REGISTRO SEPTIEMBRE'!$A$1:$T$889,12,FALSE)</f>
        <v xml:space="preserve">Carlos Justiniano Nº 1123, comuna de Providencia, Región Metropolitana.
</v>
      </c>
      <c r="M298" s="68" t="str">
        <f>VLOOKUP(A298,'BASE REGISTRO SEPTIEMBRE'!$A$1:$T$889,13,FALSE)</f>
        <v>XIII</v>
      </c>
      <c r="N298" s="68" t="str">
        <f>VLOOKUP(A298,'BASE REGISTRO SEPTIEMBRE'!$A$1:$T$889,14,FALSE)</f>
        <v>Providencia</v>
      </c>
      <c r="O298" s="68" t="str">
        <f>VLOOKUP(A298,'BASE REGISTRO SEPTIEMBRE'!$A$1:$T$889,15,FALSE)</f>
        <v>Fono 223393900- 223393901</v>
      </c>
      <c r="P298" s="68">
        <f>VLOOKUP(A298,'BASE REGISTRO SEPTIEMBRE'!$A$1:$T$889,16,FALSE)</f>
        <v>0</v>
      </c>
      <c r="Q298" s="68">
        <f>VLOOKUP(A298,'BASE REGISTRO SEPTIEMBRE'!$A$1:$T$889,17,FALSE)</f>
        <v>0</v>
      </c>
      <c r="R298" s="68" t="str">
        <f>VLOOKUP(A298,'BASE REGISTRO SEPTIEMBRE'!$A$1:$T$889,18,FALSE)</f>
        <v>93401: Institución de Asistencia Social</v>
      </c>
      <c r="S298" s="68" t="str">
        <f>VLOOKUP(A298,'BASE REGISTRO SEPTIEMBRE'!$A$1:$T$889,19,FALSE)</f>
        <v>Certificado Financiero, correspondiente al año 2020, arpobado por el Sub Departamento de Supervisión Financiera Nacional.</v>
      </c>
      <c r="T298" s="188">
        <f>VLOOKUP(A298,'BASE REGISTRO SEPTIEMBRE'!$A$1:$T$889,20,FALSE)</f>
        <v>37970</v>
      </c>
      <c r="U298" s="175">
        <v>6570</v>
      </c>
      <c r="V298" s="186">
        <v>50203156</v>
      </c>
      <c r="W298" s="186">
        <v>612598781</v>
      </c>
      <c r="X298" s="187">
        <v>44469</v>
      </c>
      <c r="Y298" s="80" t="s">
        <v>6489</v>
      </c>
      <c r="Z298" s="80" t="s">
        <v>6490</v>
      </c>
      <c r="AA298" s="175" t="s">
        <v>6561</v>
      </c>
    </row>
    <row r="299" spans="1:27" ht="15.75" customHeight="1" x14ac:dyDescent="0.2">
      <c r="A299" s="185">
        <v>6570</v>
      </c>
      <c r="B299" s="68" t="str">
        <f>VLOOKUP(A299,'BASE REGISTRO SEPTIEMBRE'!$A$1:$T$889,2,FALSE)</f>
        <v>Corporación de Oportunidad y Acción Solidaria OPCIÓN</v>
      </c>
      <c r="C299" s="68">
        <f>VLOOKUP(A299,'BASE REGISTRO SEPTIEMBRE'!$A$1:$T$889,3,FALSE)</f>
        <v>717150007</v>
      </c>
      <c r="D299" s="68" t="str">
        <f>VLOOKUP(A299,'BASE REGISTRO SEPTIEMBRE'!$A$1:$T$889,4,FALSE)</f>
        <v>Corporación de Derecho Privado.</v>
      </c>
      <c r="E299" s="68" t="str">
        <f>VLOOKUP(A299,'BASE REGISTRO SEPTIEMBRE'!$A$1:$T$889,5,FALSE)</f>
        <v xml:space="preserve">Otorgada por Decreto Supremo Nº 972, de fecha 25 de julio de  1990, del Ministerio de Justicia, publicado en el Diario Oficial el día 13 de agosto de 1990. </v>
      </c>
      <c r="F299" s="68" t="str">
        <f>VLOOKUP(A299,'BASE REGISTRO SEPTIEMBRE'!$A$1:$T$889,6,FALSE)</f>
        <v xml:space="preserve">Certificado de vigencia, folio Nº 50038906023, de fecha 17 de mayo de 2021, del Servicio de Registro Civil e Identificación.
</v>
      </c>
      <c r="G299" s="68" t="str">
        <f>VLOOKUP(A299,'BASE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9" s="68" t="str">
        <f>VLOOKUP(A299,'BASE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299" s="68" t="str">
        <f>VLOOKUP(A299,'BASE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9" s="68" t="str">
        <f>VLOOKUP(A299,'BASE REGISTRO SEPTIEMBRE'!$A$1:$T$889,10,FALSE)</f>
        <v>21 de marzo de 2019 a 21 de marzo de 2022</v>
      </c>
      <c r="K299" s="68" t="str">
        <f>VLOOKUP(A299,'BASE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299" s="68" t="str">
        <f>VLOOKUP(A299,'BASE REGISTRO SEPTIEMBRE'!$A$1:$T$889,12,FALSE)</f>
        <v xml:space="preserve">Carlos Justiniano Nº 1123, comuna de Providencia, Región Metropolitana.
</v>
      </c>
      <c r="M299" s="68" t="str">
        <f>VLOOKUP(A299,'BASE REGISTRO SEPTIEMBRE'!$A$1:$T$889,13,FALSE)</f>
        <v>XIII</v>
      </c>
      <c r="N299" s="68" t="str">
        <f>VLOOKUP(A299,'BASE REGISTRO SEPTIEMBRE'!$A$1:$T$889,14,FALSE)</f>
        <v>Providencia</v>
      </c>
      <c r="O299" s="68" t="str">
        <f>VLOOKUP(A299,'BASE REGISTRO SEPTIEMBRE'!$A$1:$T$889,15,FALSE)</f>
        <v>Fono 223393900- 223393901</v>
      </c>
      <c r="P299" s="68">
        <f>VLOOKUP(A299,'BASE REGISTRO SEPTIEMBRE'!$A$1:$T$889,16,FALSE)</f>
        <v>0</v>
      </c>
      <c r="Q299" s="68">
        <f>VLOOKUP(A299,'BASE REGISTRO SEPTIEMBRE'!$A$1:$T$889,17,FALSE)</f>
        <v>0</v>
      </c>
      <c r="R299" s="68" t="str">
        <f>VLOOKUP(A299,'BASE REGISTRO SEPTIEMBRE'!$A$1:$T$889,18,FALSE)</f>
        <v>93401: Institución de Asistencia Social</v>
      </c>
      <c r="S299" s="68" t="str">
        <f>VLOOKUP(A299,'BASE REGISTRO SEPTIEMBRE'!$A$1:$T$889,19,FALSE)</f>
        <v>Certificado Financiero, correspondiente al año 2020, arpobado por el Sub Departamento de Supervisión Financiera Nacional.</v>
      </c>
      <c r="T299" s="188">
        <f>VLOOKUP(A299,'BASE REGISTRO SEPTIEMBRE'!$A$1:$T$889,20,FALSE)</f>
        <v>37970</v>
      </c>
      <c r="U299" s="175">
        <v>6570</v>
      </c>
      <c r="V299" s="186">
        <v>5186389</v>
      </c>
      <c r="W299" s="186">
        <v>88994649</v>
      </c>
      <c r="X299" s="187">
        <v>44469</v>
      </c>
      <c r="Y299" s="80" t="s">
        <v>6489</v>
      </c>
      <c r="Z299" s="80" t="s">
        <v>6490</v>
      </c>
      <c r="AA299" s="175" t="s">
        <v>6501</v>
      </c>
    </row>
    <row r="300" spans="1:27" ht="15.75" customHeight="1" x14ac:dyDescent="0.2">
      <c r="A300" s="185">
        <v>6570</v>
      </c>
      <c r="B300" s="68" t="str">
        <f>VLOOKUP(A300,'BASE REGISTRO SEPTIEMBRE'!$A$1:$T$889,2,FALSE)</f>
        <v>Corporación de Oportunidad y Acción Solidaria OPCIÓN</v>
      </c>
      <c r="C300" s="68">
        <f>VLOOKUP(A300,'BASE REGISTRO SEPTIEMBRE'!$A$1:$T$889,3,FALSE)</f>
        <v>717150007</v>
      </c>
      <c r="D300" s="68" t="str">
        <f>VLOOKUP(A300,'BASE REGISTRO SEPTIEMBRE'!$A$1:$T$889,4,FALSE)</f>
        <v>Corporación de Derecho Privado.</v>
      </c>
      <c r="E300" s="68" t="str">
        <f>VLOOKUP(A300,'BASE REGISTRO SEPTIEMBRE'!$A$1:$T$889,5,FALSE)</f>
        <v xml:space="preserve">Otorgada por Decreto Supremo Nº 972, de fecha 25 de julio de  1990, del Ministerio de Justicia, publicado en el Diario Oficial el día 13 de agosto de 1990. </v>
      </c>
      <c r="F300" s="68" t="str">
        <f>VLOOKUP(A300,'BASE REGISTRO SEPTIEMBRE'!$A$1:$T$889,6,FALSE)</f>
        <v xml:space="preserve">Certificado de vigencia, folio Nº 50038906023, de fecha 17 de mayo de 2021, del Servicio de Registro Civil e Identificación.
</v>
      </c>
      <c r="G300" s="68" t="str">
        <f>VLOOKUP(A300,'BASE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0" s="68" t="str">
        <f>VLOOKUP(A300,'BASE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0" s="68" t="str">
        <f>VLOOKUP(A300,'BASE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0" s="68" t="str">
        <f>VLOOKUP(A300,'BASE REGISTRO SEPTIEMBRE'!$A$1:$T$889,10,FALSE)</f>
        <v>21 de marzo de 2019 a 21 de marzo de 2022</v>
      </c>
      <c r="K300" s="68" t="str">
        <f>VLOOKUP(A300,'BASE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0" s="68" t="str">
        <f>VLOOKUP(A300,'BASE REGISTRO SEPTIEMBRE'!$A$1:$T$889,12,FALSE)</f>
        <v xml:space="preserve">Carlos Justiniano Nº 1123, comuna de Providencia, Región Metropolitana.
</v>
      </c>
      <c r="M300" s="68" t="str">
        <f>VLOOKUP(A300,'BASE REGISTRO SEPTIEMBRE'!$A$1:$T$889,13,FALSE)</f>
        <v>XIII</v>
      </c>
      <c r="N300" s="68" t="str">
        <f>VLOOKUP(A300,'BASE REGISTRO SEPTIEMBRE'!$A$1:$T$889,14,FALSE)</f>
        <v>Providencia</v>
      </c>
      <c r="O300" s="68" t="str">
        <f>VLOOKUP(A300,'BASE REGISTRO SEPTIEMBRE'!$A$1:$T$889,15,FALSE)</f>
        <v>Fono 223393900- 223393901</v>
      </c>
      <c r="P300" s="68">
        <f>VLOOKUP(A300,'BASE REGISTRO SEPTIEMBRE'!$A$1:$T$889,16,FALSE)</f>
        <v>0</v>
      </c>
      <c r="Q300" s="68">
        <f>VLOOKUP(A300,'BASE REGISTRO SEPTIEMBRE'!$A$1:$T$889,17,FALSE)</f>
        <v>0</v>
      </c>
      <c r="R300" s="68" t="str">
        <f>VLOOKUP(A300,'BASE REGISTRO SEPTIEMBRE'!$A$1:$T$889,18,FALSE)</f>
        <v>93401: Institución de Asistencia Social</v>
      </c>
      <c r="S300" s="68" t="str">
        <f>VLOOKUP(A300,'BASE REGISTRO SEPTIEMBRE'!$A$1:$T$889,19,FALSE)</f>
        <v>Certificado Financiero, correspondiente al año 2020, arpobado por el Sub Departamento de Supervisión Financiera Nacional.</v>
      </c>
      <c r="T300" s="188">
        <f>VLOOKUP(A300,'BASE REGISTRO SEPTIEMBRE'!$A$1:$T$889,20,FALSE)</f>
        <v>37970</v>
      </c>
      <c r="U300" s="175">
        <v>6570</v>
      </c>
      <c r="V300" s="186">
        <v>28696221</v>
      </c>
      <c r="W300" s="186">
        <v>254062076</v>
      </c>
      <c r="X300" s="187">
        <v>44469</v>
      </c>
      <c r="Y300" s="80" t="s">
        <v>6489</v>
      </c>
      <c r="Z300" s="80" t="s">
        <v>6490</v>
      </c>
      <c r="AA300" s="175" t="s">
        <v>6521</v>
      </c>
    </row>
    <row r="301" spans="1:27" ht="15.75" customHeight="1" x14ac:dyDescent="0.2">
      <c r="A301" s="185">
        <v>6570</v>
      </c>
      <c r="B301" s="68" t="str">
        <f>VLOOKUP(A301,'BASE REGISTRO SEPTIEMBRE'!$A$1:$T$889,2,FALSE)</f>
        <v>Corporación de Oportunidad y Acción Solidaria OPCIÓN</v>
      </c>
      <c r="C301" s="68">
        <f>VLOOKUP(A301,'BASE REGISTRO SEPTIEMBRE'!$A$1:$T$889,3,FALSE)</f>
        <v>717150007</v>
      </c>
      <c r="D301" s="68" t="str">
        <f>VLOOKUP(A301,'BASE REGISTRO SEPTIEMBRE'!$A$1:$T$889,4,FALSE)</f>
        <v>Corporación de Derecho Privado.</v>
      </c>
      <c r="E301" s="68" t="str">
        <f>VLOOKUP(A301,'BASE REGISTRO SEPTIEMBRE'!$A$1:$T$889,5,FALSE)</f>
        <v xml:space="preserve">Otorgada por Decreto Supremo Nº 972, de fecha 25 de julio de  1990, del Ministerio de Justicia, publicado en el Diario Oficial el día 13 de agosto de 1990. </v>
      </c>
      <c r="F301" s="68" t="str">
        <f>VLOOKUP(A301,'BASE REGISTRO SEPTIEMBRE'!$A$1:$T$889,6,FALSE)</f>
        <v xml:space="preserve">Certificado de vigencia, folio Nº 50038906023, de fecha 17 de mayo de 2021, del Servicio de Registro Civil e Identificación.
</v>
      </c>
      <c r="G301" s="68" t="str">
        <f>VLOOKUP(A301,'BASE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1" s="68" t="str">
        <f>VLOOKUP(A301,'BASE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1" s="68" t="str">
        <f>VLOOKUP(A301,'BASE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1" s="68" t="str">
        <f>VLOOKUP(A301,'BASE REGISTRO SEPTIEMBRE'!$A$1:$T$889,10,FALSE)</f>
        <v>21 de marzo de 2019 a 21 de marzo de 2022</v>
      </c>
      <c r="K301" s="68" t="str">
        <f>VLOOKUP(A301,'BASE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1" s="68" t="str">
        <f>VLOOKUP(A301,'BASE REGISTRO SEPTIEMBRE'!$A$1:$T$889,12,FALSE)</f>
        <v xml:space="preserve">Carlos Justiniano Nº 1123, comuna de Providencia, Región Metropolitana.
</v>
      </c>
      <c r="M301" s="68" t="str">
        <f>VLOOKUP(A301,'BASE REGISTRO SEPTIEMBRE'!$A$1:$T$889,13,FALSE)</f>
        <v>XIII</v>
      </c>
      <c r="N301" s="68" t="str">
        <f>VLOOKUP(A301,'BASE REGISTRO SEPTIEMBRE'!$A$1:$T$889,14,FALSE)</f>
        <v>Providencia</v>
      </c>
      <c r="O301" s="68" t="str">
        <f>VLOOKUP(A301,'BASE REGISTRO SEPTIEMBRE'!$A$1:$T$889,15,FALSE)</f>
        <v>Fono 223393900- 223393901</v>
      </c>
      <c r="P301" s="68">
        <f>VLOOKUP(A301,'BASE REGISTRO SEPTIEMBRE'!$A$1:$T$889,16,FALSE)</f>
        <v>0</v>
      </c>
      <c r="Q301" s="68">
        <f>VLOOKUP(A301,'BASE REGISTRO SEPTIEMBRE'!$A$1:$T$889,17,FALSE)</f>
        <v>0</v>
      </c>
      <c r="R301" s="68" t="str">
        <f>VLOOKUP(A301,'BASE REGISTRO SEPTIEMBRE'!$A$1:$T$889,18,FALSE)</f>
        <v>93401: Institución de Asistencia Social</v>
      </c>
      <c r="S301" s="68" t="str">
        <f>VLOOKUP(A301,'BASE REGISTRO SEPTIEMBRE'!$A$1:$T$889,19,FALSE)</f>
        <v>Certificado Financiero, correspondiente al año 2020, arpobado por el Sub Departamento de Supervisión Financiera Nacional.</v>
      </c>
      <c r="T301" s="188">
        <f>VLOOKUP(A301,'BASE REGISTRO SEPTIEMBRE'!$A$1:$T$889,20,FALSE)</f>
        <v>37970</v>
      </c>
      <c r="U301" s="175">
        <v>6570</v>
      </c>
      <c r="V301" s="186">
        <v>38077674</v>
      </c>
      <c r="W301" s="186">
        <v>521694752</v>
      </c>
      <c r="X301" s="187">
        <v>44469</v>
      </c>
      <c r="Y301" s="80" t="s">
        <v>6489</v>
      </c>
      <c r="Z301" s="80" t="s">
        <v>6490</v>
      </c>
      <c r="AA301" s="175" t="s">
        <v>7199</v>
      </c>
    </row>
    <row r="302" spans="1:27" ht="15.75" customHeight="1" x14ac:dyDescent="0.2">
      <c r="A302" s="185">
        <v>6570</v>
      </c>
      <c r="B302" s="68" t="str">
        <f>VLOOKUP(A302,'BASE REGISTRO SEPTIEMBRE'!$A$1:$T$889,2,FALSE)</f>
        <v>Corporación de Oportunidad y Acción Solidaria OPCIÓN</v>
      </c>
      <c r="C302" s="68">
        <f>VLOOKUP(A302,'BASE REGISTRO SEPTIEMBRE'!$A$1:$T$889,3,FALSE)</f>
        <v>717150007</v>
      </c>
      <c r="D302" s="68" t="str">
        <f>VLOOKUP(A302,'BASE REGISTRO SEPTIEMBRE'!$A$1:$T$889,4,FALSE)</f>
        <v>Corporación de Derecho Privado.</v>
      </c>
      <c r="E302" s="68" t="str">
        <f>VLOOKUP(A302,'BASE REGISTRO SEPTIEMBRE'!$A$1:$T$889,5,FALSE)</f>
        <v xml:space="preserve">Otorgada por Decreto Supremo Nº 972, de fecha 25 de julio de  1990, del Ministerio de Justicia, publicado en el Diario Oficial el día 13 de agosto de 1990. </v>
      </c>
      <c r="F302" s="68" t="str">
        <f>VLOOKUP(A302,'BASE REGISTRO SEPTIEMBRE'!$A$1:$T$889,6,FALSE)</f>
        <v xml:space="preserve">Certificado de vigencia, folio Nº 50038906023, de fecha 17 de mayo de 2021, del Servicio de Registro Civil e Identificación.
</v>
      </c>
      <c r="G302" s="68" t="str">
        <f>VLOOKUP(A302,'BASE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2" s="68" t="str">
        <f>VLOOKUP(A302,'BASE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2" s="68" t="str">
        <f>VLOOKUP(A302,'BASE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2" s="68" t="str">
        <f>VLOOKUP(A302,'BASE REGISTRO SEPTIEMBRE'!$A$1:$T$889,10,FALSE)</f>
        <v>21 de marzo de 2019 a 21 de marzo de 2022</v>
      </c>
      <c r="K302" s="68" t="str">
        <f>VLOOKUP(A302,'BASE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2" s="68" t="str">
        <f>VLOOKUP(A302,'BASE REGISTRO SEPTIEMBRE'!$A$1:$T$889,12,FALSE)</f>
        <v xml:space="preserve">Carlos Justiniano Nº 1123, comuna de Providencia, Región Metropolitana.
</v>
      </c>
      <c r="M302" s="68" t="str">
        <f>VLOOKUP(A302,'BASE REGISTRO SEPTIEMBRE'!$A$1:$T$889,13,FALSE)</f>
        <v>XIII</v>
      </c>
      <c r="N302" s="68" t="str">
        <f>VLOOKUP(A302,'BASE REGISTRO SEPTIEMBRE'!$A$1:$T$889,14,FALSE)</f>
        <v>Providencia</v>
      </c>
      <c r="O302" s="68" t="str">
        <f>VLOOKUP(A302,'BASE REGISTRO SEPTIEMBRE'!$A$1:$T$889,15,FALSE)</f>
        <v>Fono 223393900- 223393901</v>
      </c>
      <c r="P302" s="68">
        <f>VLOOKUP(A302,'BASE REGISTRO SEPTIEMBRE'!$A$1:$T$889,16,FALSE)</f>
        <v>0</v>
      </c>
      <c r="Q302" s="68">
        <f>VLOOKUP(A302,'BASE REGISTRO SEPTIEMBRE'!$A$1:$T$889,17,FALSE)</f>
        <v>0</v>
      </c>
      <c r="R302" s="68" t="str">
        <f>VLOOKUP(A302,'BASE REGISTRO SEPTIEMBRE'!$A$1:$T$889,18,FALSE)</f>
        <v>93401: Institución de Asistencia Social</v>
      </c>
      <c r="S302" s="68" t="str">
        <f>VLOOKUP(A302,'BASE REGISTRO SEPTIEMBRE'!$A$1:$T$889,19,FALSE)</f>
        <v>Certificado Financiero, correspondiente al año 2020, arpobado por el Sub Departamento de Supervisión Financiera Nacional.</v>
      </c>
      <c r="T302" s="188">
        <f>VLOOKUP(A302,'BASE REGISTRO SEPTIEMBRE'!$A$1:$T$889,20,FALSE)</f>
        <v>37970</v>
      </c>
      <c r="U302" s="175">
        <v>6570</v>
      </c>
      <c r="V302" s="186">
        <v>0</v>
      </c>
      <c r="W302" s="186">
        <v>14390208</v>
      </c>
      <c r="X302" s="187">
        <v>44469</v>
      </c>
      <c r="Y302" s="80" t="s">
        <v>6489</v>
      </c>
      <c r="Z302" s="80" t="s">
        <v>6490</v>
      </c>
      <c r="AA302" s="175" t="s">
        <v>6556</v>
      </c>
    </row>
    <row r="303" spans="1:27" ht="15.75" customHeight="1" x14ac:dyDescent="0.2">
      <c r="A303" s="185">
        <v>6570</v>
      </c>
      <c r="B303" s="68" t="str">
        <f>VLOOKUP(A303,'BASE REGISTRO SEPTIEMBRE'!$A$1:$T$889,2,FALSE)</f>
        <v>Corporación de Oportunidad y Acción Solidaria OPCIÓN</v>
      </c>
      <c r="C303" s="68">
        <f>VLOOKUP(A303,'BASE REGISTRO SEPTIEMBRE'!$A$1:$T$889,3,FALSE)</f>
        <v>717150007</v>
      </c>
      <c r="D303" s="68" t="str">
        <f>VLOOKUP(A303,'BASE REGISTRO SEPTIEMBRE'!$A$1:$T$889,4,FALSE)</f>
        <v>Corporación de Derecho Privado.</v>
      </c>
      <c r="E303" s="68" t="str">
        <f>VLOOKUP(A303,'BASE REGISTRO SEPTIEMBRE'!$A$1:$T$889,5,FALSE)</f>
        <v xml:space="preserve">Otorgada por Decreto Supremo Nº 972, de fecha 25 de julio de  1990, del Ministerio de Justicia, publicado en el Diario Oficial el día 13 de agosto de 1990. </v>
      </c>
      <c r="F303" s="68" t="str">
        <f>VLOOKUP(A303,'BASE REGISTRO SEPTIEMBRE'!$A$1:$T$889,6,FALSE)</f>
        <v xml:space="preserve">Certificado de vigencia, folio Nº 50038906023, de fecha 17 de mayo de 2021, del Servicio de Registro Civil e Identificación.
</v>
      </c>
      <c r="G303" s="68" t="str">
        <f>VLOOKUP(A303,'BASE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3" s="68" t="str">
        <f>VLOOKUP(A303,'BASE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3" s="68" t="str">
        <f>VLOOKUP(A303,'BASE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3" s="68" t="str">
        <f>VLOOKUP(A303,'BASE REGISTRO SEPTIEMBRE'!$A$1:$T$889,10,FALSE)</f>
        <v>21 de marzo de 2019 a 21 de marzo de 2022</v>
      </c>
      <c r="K303" s="68" t="str">
        <f>VLOOKUP(A303,'BASE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3" s="68" t="str">
        <f>VLOOKUP(A303,'BASE REGISTRO SEPTIEMBRE'!$A$1:$T$889,12,FALSE)</f>
        <v xml:space="preserve">Carlos Justiniano Nº 1123, comuna de Providencia, Región Metropolitana.
</v>
      </c>
      <c r="M303" s="68" t="str">
        <f>VLOOKUP(A303,'BASE REGISTRO SEPTIEMBRE'!$A$1:$T$889,13,FALSE)</f>
        <v>XIII</v>
      </c>
      <c r="N303" s="68" t="str">
        <f>VLOOKUP(A303,'BASE REGISTRO SEPTIEMBRE'!$A$1:$T$889,14,FALSE)</f>
        <v>Providencia</v>
      </c>
      <c r="O303" s="68" t="str">
        <f>VLOOKUP(A303,'BASE REGISTRO SEPTIEMBRE'!$A$1:$T$889,15,FALSE)</f>
        <v>Fono 223393900- 223393901</v>
      </c>
      <c r="P303" s="68">
        <f>VLOOKUP(A303,'BASE REGISTRO SEPTIEMBRE'!$A$1:$T$889,16,FALSE)</f>
        <v>0</v>
      </c>
      <c r="Q303" s="68">
        <f>VLOOKUP(A303,'BASE REGISTRO SEPTIEMBRE'!$A$1:$T$889,17,FALSE)</f>
        <v>0</v>
      </c>
      <c r="R303" s="68" t="str">
        <f>VLOOKUP(A303,'BASE REGISTRO SEPTIEMBRE'!$A$1:$T$889,18,FALSE)</f>
        <v>93401: Institución de Asistencia Social</v>
      </c>
      <c r="S303" s="68" t="str">
        <f>VLOOKUP(A303,'BASE REGISTRO SEPTIEMBRE'!$A$1:$T$889,19,FALSE)</f>
        <v>Certificado Financiero, correspondiente al año 2020, arpobado por el Sub Departamento de Supervisión Financiera Nacional.</v>
      </c>
      <c r="T303" s="188">
        <f>VLOOKUP(A303,'BASE REGISTRO SEPTIEMBRE'!$A$1:$T$889,20,FALSE)</f>
        <v>37970</v>
      </c>
      <c r="U303" s="175">
        <v>6570</v>
      </c>
      <c r="V303" s="186">
        <v>28492892</v>
      </c>
      <c r="W303" s="186">
        <v>28492892</v>
      </c>
      <c r="X303" s="187">
        <v>44469</v>
      </c>
      <c r="Y303" s="80" t="s">
        <v>6489</v>
      </c>
      <c r="Z303" s="80" t="s">
        <v>6490</v>
      </c>
      <c r="AA303" s="175" t="s">
        <v>6572</v>
      </c>
    </row>
    <row r="304" spans="1:27" ht="15.75" customHeight="1" x14ac:dyDescent="0.2">
      <c r="A304" s="185">
        <v>6570</v>
      </c>
      <c r="B304" s="68" t="str">
        <f>VLOOKUP(A304,'BASE REGISTRO SEPTIEMBRE'!$A$1:$T$889,2,FALSE)</f>
        <v>Corporación de Oportunidad y Acción Solidaria OPCIÓN</v>
      </c>
      <c r="C304" s="68">
        <f>VLOOKUP(A304,'BASE REGISTRO SEPTIEMBRE'!$A$1:$T$889,3,FALSE)</f>
        <v>717150007</v>
      </c>
      <c r="D304" s="68" t="str">
        <f>VLOOKUP(A304,'BASE REGISTRO SEPTIEMBRE'!$A$1:$T$889,4,FALSE)</f>
        <v>Corporación de Derecho Privado.</v>
      </c>
      <c r="E304" s="68" t="str">
        <f>VLOOKUP(A304,'BASE REGISTRO SEPTIEMBRE'!$A$1:$T$889,5,FALSE)</f>
        <v xml:space="preserve">Otorgada por Decreto Supremo Nº 972, de fecha 25 de julio de  1990, del Ministerio de Justicia, publicado en el Diario Oficial el día 13 de agosto de 1990. </v>
      </c>
      <c r="F304" s="68" t="str">
        <f>VLOOKUP(A304,'BASE REGISTRO SEPTIEMBRE'!$A$1:$T$889,6,FALSE)</f>
        <v xml:space="preserve">Certificado de vigencia, folio Nº 50038906023, de fecha 17 de mayo de 2021, del Servicio de Registro Civil e Identificación.
</v>
      </c>
      <c r="G304" s="68" t="str">
        <f>VLOOKUP(A304,'BASE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4" s="68" t="str">
        <f>VLOOKUP(A304,'BASE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4" s="68" t="str">
        <f>VLOOKUP(A304,'BASE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4" s="68" t="str">
        <f>VLOOKUP(A304,'BASE REGISTRO SEPTIEMBRE'!$A$1:$T$889,10,FALSE)</f>
        <v>21 de marzo de 2019 a 21 de marzo de 2022</v>
      </c>
      <c r="K304" s="68" t="str">
        <f>VLOOKUP(A304,'BASE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4" s="68" t="str">
        <f>VLOOKUP(A304,'BASE REGISTRO SEPTIEMBRE'!$A$1:$T$889,12,FALSE)</f>
        <v xml:space="preserve">Carlos Justiniano Nº 1123, comuna de Providencia, Región Metropolitana.
</v>
      </c>
      <c r="M304" s="68" t="str">
        <f>VLOOKUP(A304,'BASE REGISTRO SEPTIEMBRE'!$A$1:$T$889,13,FALSE)</f>
        <v>XIII</v>
      </c>
      <c r="N304" s="68" t="str">
        <f>VLOOKUP(A304,'BASE REGISTRO SEPTIEMBRE'!$A$1:$T$889,14,FALSE)</f>
        <v>Providencia</v>
      </c>
      <c r="O304" s="68" t="str">
        <f>VLOOKUP(A304,'BASE REGISTRO SEPTIEMBRE'!$A$1:$T$889,15,FALSE)</f>
        <v>Fono 223393900- 223393901</v>
      </c>
      <c r="P304" s="68">
        <f>VLOOKUP(A304,'BASE REGISTRO SEPTIEMBRE'!$A$1:$T$889,16,FALSE)</f>
        <v>0</v>
      </c>
      <c r="Q304" s="68">
        <f>VLOOKUP(A304,'BASE REGISTRO SEPTIEMBRE'!$A$1:$T$889,17,FALSE)</f>
        <v>0</v>
      </c>
      <c r="R304" s="68" t="str">
        <f>VLOOKUP(A304,'BASE REGISTRO SEPTIEMBRE'!$A$1:$T$889,18,FALSE)</f>
        <v>93401: Institución de Asistencia Social</v>
      </c>
      <c r="S304" s="68" t="str">
        <f>VLOOKUP(A304,'BASE REGISTRO SEPTIEMBRE'!$A$1:$T$889,19,FALSE)</f>
        <v>Certificado Financiero, correspondiente al año 2020, arpobado por el Sub Departamento de Supervisión Financiera Nacional.</v>
      </c>
      <c r="T304" s="188">
        <f>VLOOKUP(A304,'BASE REGISTRO SEPTIEMBRE'!$A$1:$T$889,20,FALSE)</f>
        <v>37970</v>
      </c>
      <c r="U304" s="175">
        <v>6570</v>
      </c>
      <c r="V304" s="186">
        <v>0</v>
      </c>
      <c r="W304" s="186">
        <v>20312168</v>
      </c>
      <c r="X304" s="187">
        <v>44469</v>
      </c>
      <c r="Y304" s="80" t="s">
        <v>6489</v>
      </c>
      <c r="Z304" s="80" t="s">
        <v>6490</v>
      </c>
      <c r="AA304" s="175" t="s">
        <v>229</v>
      </c>
    </row>
    <row r="305" spans="1:27" ht="15.75" customHeight="1" x14ac:dyDescent="0.2">
      <c r="A305" s="185">
        <v>6570</v>
      </c>
      <c r="B305" s="68" t="str">
        <f>VLOOKUP(A305,'BASE REGISTRO SEPTIEMBRE'!$A$1:$T$889,2,FALSE)</f>
        <v>Corporación de Oportunidad y Acción Solidaria OPCIÓN</v>
      </c>
      <c r="C305" s="68">
        <f>VLOOKUP(A305,'BASE REGISTRO SEPTIEMBRE'!$A$1:$T$889,3,FALSE)</f>
        <v>717150007</v>
      </c>
      <c r="D305" s="68" t="str">
        <f>VLOOKUP(A305,'BASE REGISTRO SEPTIEMBRE'!$A$1:$T$889,4,FALSE)</f>
        <v>Corporación de Derecho Privado.</v>
      </c>
      <c r="E305" s="68" t="str">
        <f>VLOOKUP(A305,'BASE REGISTRO SEPTIEMBRE'!$A$1:$T$889,5,FALSE)</f>
        <v xml:space="preserve">Otorgada por Decreto Supremo Nº 972, de fecha 25 de julio de  1990, del Ministerio de Justicia, publicado en el Diario Oficial el día 13 de agosto de 1990. </v>
      </c>
      <c r="F305" s="68" t="str">
        <f>VLOOKUP(A305,'BASE REGISTRO SEPTIEMBRE'!$A$1:$T$889,6,FALSE)</f>
        <v xml:space="preserve">Certificado de vigencia, folio Nº 50038906023, de fecha 17 de mayo de 2021, del Servicio de Registro Civil e Identificación.
</v>
      </c>
      <c r="G305" s="68" t="str">
        <f>VLOOKUP(A305,'BASE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5" s="68" t="str">
        <f>VLOOKUP(A305,'BASE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5" s="68" t="str">
        <f>VLOOKUP(A305,'BASE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5" s="68" t="str">
        <f>VLOOKUP(A305,'BASE REGISTRO SEPTIEMBRE'!$A$1:$T$889,10,FALSE)</f>
        <v>21 de marzo de 2019 a 21 de marzo de 2022</v>
      </c>
      <c r="K305" s="68" t="str">
        <f>VLOOKUP(A305,'BASE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5" s="68" t="str">
        <f>VLOOKUP(A305,'BASE REGISTRO SEPTIEMBRE'!$A$1:$T$889,12,FALSE)</f>
        <v xml:space="preserve">Carlos Justiniano Nº 1123, comuna de Providencia, Región Metropolitana.
</v>
      </c>
      <c r="M305" s="68" t="str">
        <f>VLOOKUP(A305,'BASE REGISTRO SEPTIEMBRE'!$A$1:$T$889,13,FALSE)</f>
        <v>XIII</v>
      </c>
      <c r="N305" s="68" t="str">
        <f>VLOOKUP(A305,'BASE REGISTRO SEPTIEMBRE'!$A$1:$T$889,14,FALSE)</f>
        <v>Providencia</v>
      </c>
      <c r="O305" s="68" t="str">
        <f>VLOOKUP(A305,'BASE REGISTRO SEPTIEMBRE'!$A$1:$T$889,15,FALSE)</f>
        <v>Fono 223393900- 223393901</v>
      </c>
      <c r="P305" s="68">
        <f>VLOOKUP(A305,'BASE REGISTRO SEPTIEMBRE'!$A$1:$T$889,16,FALSE)</f>
        <v>0</v>
      </c>
      <c r="Q305" s="68">
        <f>VLOOKUP(A305,'BASE REGISTRO SEPTIEMBRE'!$A$1:$T$889,17,FALSE)</f>
        <v>0</v>
      </c>
      <c r="R305" s="68" t="str">
        <f>VLOOKUP(A305,'BASE REGISTRO SEPTIEMBRE'!$A$1:$T$889,18,FALSE)</f>
        <v>93401: Institución de Asistencia Social</v>
      </c>
      <c r="S305" s="68" t="str">
        <f>VLOOKUP(A305,'BASE REGISTRO SEPTIEMBRE'!$A$1:$T$889,19,FALSE)</f>
        <v>Certificado Financiero, correspondiente al año 2020, arpobado por el Sub Departamento de Supervisión Financiera Nacional.</v>
      </c>
      <c r="T305" s="188">
        <f>VLOOKUP(A305,'BASE REGISTRO SEPTIEMBRE'!$A$1:$T$889,20,FALSE)</f>
        <v>37970</v>
      </c>
      <c r="U305" s="175">
        <v>6570</v>
      </c>
      <c r="V305" s="186">
        <v>147761531</v>
      </c>
      <c r="W305" s="186">
        <v>1004500620</v>
      </c>
      <c r="X305" s="187">
        <v>44469</v>
      </c>
      <c r="Y305" s="80" t="s">
        <v>6489</v>
      </c>
      <c r="Z305" s="80" t="s">
        <v>6490</v>
      </c>
      <c r="AA305" s="175" t="s">
        <v>171</v>
      </c>
    </row>
    <row r="306" spans="1:27" ht="15.75" customHeight="1" x14ac:dyDescent="0.2">
      <c r="A306" s="185">
        <v>6570</v>
      </c>
      <c r="B306" s="68" t="str">
        <f>VLOOKUP(A306,'BASE REGISTRO SEPTIEMBRE'!$A$1:$T$889,2,FALSE)</f>
        <v>Corporación de Oportunidad y Acción Solidaria OPCIÓN</v>
      </c>
      <c r="C306" s="68">
        <f>VLOOKUP(A306,'BASE REGISTRO SEPTIEMBRE'!$A$1:$T$889,3,FALSE)</f>
        <v>717150007</v>
      </c>
      <c r="D306" s="68" t="str">
        <f>VLOOKUP(A306,'BASE REGISTRO SEPTIEMBRE'!$A$1:$T$889,4,FALSE)</f>
        <v>Corporación de Derecho Privado.</v>
      </c>
      <c r="E306" s="68" t="str">
        <f>VLOOKUP(A306,'BASE REGISTRO SEPTIEMBRE'!$A$1:$T$889,5,FALSE)</f>
        <v xml:space="preserve">Otorgada por Decreto Supremo Nº 972, de fecha 25 de julio de  1990, del Ministerio de Justicia, publicado en el Diario Oficial el día 13 de agosto de 1990. </v>
      </c>
      <c r="F306" s="68" t="str">
        <f>VLOOKUP(A306,'BASE REGISTRO SEPTIEMBRE'!$A$1:$T$889,6,FALSE)</f>
        <v xml:space="preserve">Certificado de vigencia, folio Nº 50038906023, de fecha 17 de mayo de 2021, del Servicio de Registro Civil e Identificación.
</v>
      </c>
      <c r="G306" s="68" t="str">
        <f>VLOOKUP(A306,'BASE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6" s="68" t="str">
        <f>VLOOKUP(A306,'BASE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6" s="68" t="str">
        <f>VLOOKUP(A306,'BASE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6" s="68" t="str">
        <f>VLOOKUP(A306,'BASE REGISTRO SEPTIEMBRE'!$A$1:$T$889,10,FALSE)</f>
        <v>21 de marzo de 2019 a 21 de marzo de 2022</v>
      </c>
      <c r="K306" s="68" t="str">
        <f>VLOOKUP(A306,'BASE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6" s="68" t="str">
        <f>VLOOKUP(A306,'BASE REGISTRO SEPTIEMBRE'!$A$1:$T$889,12,FALSE)</f>
        <v xml:space="preserve">Carlos Justiniano Nº 1123, comuna de Providencia, Región Metropolitana.
</v>
      </c>
      <c r="M306" s="68" t="str">
        <f>VLOOKUP(A306,'BASE REGISTRO SEPTIEMBRE'!$A$1:$T$889,13,FALSE)</f>
        <v>XIII</v>
      </c>
      <c r="N306" s="68" t="str">
        <f>VLOOKUP(A306,'BASE REGISTRO SEPTIEMBRE'!$A$1:$T$889,14,FALSE)</f>
        <v>Providencia</v>
      </c>
      <c r="O306" s="68" t="str">
        <f>VLOOKUP(A306,'BASE REGISTRO SEPTIEMBRE'!$A$1:$T$889,15,FALSE)</f>
        <v>Fono 223393900- 223393901</v>
      </c>
      <c r="P306" s="68">
        <f>VLOOKUP(A306,'BASE REGISTRO SEPTIEMBRE'!$A$1:$T$889,16,FALSE)</f>
        <v>0</v>
      </c>
      <c r="Q306" s="68">
        <f>VLOOKUP(A306,'BASE REGISTRO SEPTIEMBRE'!$A$1:$T$889,17,FALSE)</f>
        <v>0</v>
      </c>
      <c r="R306" s="68" t="str">
        <f>VLOOKUP(A306,'BASE REGISTRO SEPTIEMBRE'!$A$1:$T$889,18,FALSE)</f>
        <v>93401: Institución de Asistencia Social</v>
      </c>
      <c r="S306" s="68" t="str">
        <f>VLOOKUP(A306,'BASE REGISTRO SEPTIEMBRE'!$A$1:$T$889,19,FALSE)</f>
        <v>Certificado Financiero, correspondiente al año 2020, arpobado por el Sub Departamento de Supervisión Financiera Nacional.</v>
      </c>
      <c r="T306" s="188">
        <f>VLOOKUP(A306,'BASE REGISTRO SEPTIEMBRE'!$A$1:$T$889,20,FALSE)</f>
        <v>37970</v>
      </c>
      <c r="U306" s="175">
        <v>6570</v>
      </c>
      <c r="V306" s="186">
        <v>56897172</v>
      </c>
      <c r="W306" s="186">
        <v>338868071</v>
      </c>
      <c r="X306" s="187">
        <v>44469</v>
      </c>
      <c r="Y306" s="80" t="s">
        <v>6489</v>
      </c>
      <c r="Z306" s="80" t="s">
        <v>6490</v>
      </c>
      <c r="AA306" s="175" t="s">
        <v>6551</v>
      </c>
    </row>
    <row r="307" spans="1:27" ht="15.75" customHeight="1" x14ac:dyDescent="0.2">
      <c r="A307" s="185">
        <v>6570</v>
      </c>
      <c r="B307" s="68" t="str">
        <f>VLOOKUP(A307,'BASE REGISTRO SEPTIEMBRE'!$A$1:$T$889,2,FALSE)</f>
        <v>Corporación de Oportunidad y Acción Solidaria OPCIÓN</v>
      </c>
      <c r="C307" s="68">
        <f>VLOOKUP(A307,'BASE REGISTRO SEPTIEMBRE'!$A$1:$T$889,3,FALSE)</f>
        <v>717150007</v>
      </c>
      <c r="D307" s="68" t="str">
        <f>VLOOKUP(A307,'BASE REGISTRO SEPTIEMBRE'!$A$1:$T$889,4,FALSE)</f>
        <v>Corporación de Derecho Privado.</v>
      </c>
      <c r="E307" s="68" t="str">
        <f>VLOOKUP(A307,'BASE REGISTRO SEPTIEMBRE'!$A$1:$T$889,5,FALSE)</f>
        <v xml:space="preserve">Otorgada por Decreto Supremo Nº 972, de fecha 25 de julio de  1990, del Ministerio de Justicia, publicado en el Diario Oficial el día 13 de agosto de 1990. </v>
      </c>
      <c r="F307" s="68" t="str">
        <f>VLOOKUP(A307,'BASE REGISTRO SEPTIEMBRE'!$A$1:$T$889,6,FALSE)</f>
        <v xml:space="preserve">Certificado de vigencia, folio Nº 50038906023, de fecha 17 de mayo de 2021, del Servicio de Registro Civil e Identificación.
</v>
      </c>
      <c r="G307" s="68" t="str">
        <f>VLOOKUP(A307,'BASE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7" s="68" t="str">
        <f>VLOOKUP(A307,'BASE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7" s="68" t="str">
        <f>VLOOKUP(A307,'BASE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7" s="68" t="str">
        <f>VLOOKUP(A307,'BASE REGISTRO SEPTIEMBRE'!$A$1:$T$889,10,FALSE)</f>
        <v>21 de marzo de 2019 a 21 de marzo de 2022</v>
      </c>
      <c r="K307" s="68" t="str">
        <f>VLOOKUP(A307,'BASE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7" s="68" t="str">
        <f>VLOOKUP(A307,'BASE REGISTRO SEPTIEMBRE'!$A$1:$T$889,12,FALSE)</f>
        <v xml:space="preserve">Carlos Justiniano Nº 1123, comuna de Providencia, Región Metropolitana.
</v>
      </c>
      <c r="M307" s="68" t="str">
        <f>VLOOKUP(A307,'BASE REGISTRO SEPTIEMBRE'!$A$1:$T$889,13,FALSE)</f>
        <v>XIII</v>
      </c>
      <c r="N307" s="68" t="str">
        <f>VLOOKUP(A307,'BASE REGISTRO SEPTIEMBRE'!$A$1:$T$889,14,FALSE)</f>
        <v>Providencia</v>
      </c>
      <c r="O307" s="68" t="str">
        <f>VLOOKUP(A307,'BASE REGISTRO SEPTIEMBRE'!$A$1:$T$889,15,FALSE)</f>
        <v>Fono 223393900- 223393901</v>
      </c>
      <c r="P307" s="68">
        <f>VLOOKUP(A307,'BASE REGISTRO SEPTIEMBRE'!$A$1:$T$889,16,FALSE)</f>
        <v>0</v>
      </c>
      <c r="Q307" s="68">
        <f>VLOOKUP(A307,'BASE REGISTRO SEPTIEMBRE'!$A$1:$T$889,17,FALSE)</f>
        <v>0</v>
      </c>
      <c r="R307" s="68" t="str">
        <f>VLOOKUP(A307,'BASE REGISTRO SEPTIEMBRE'!$A$1:$T$889,18,FALSE)</f>
        <v>93401: Institución de Asistencia Social</v>
      </c>
      <c r="S307" s="68" t="str">
        <f>VLOOKUP(A307,'BASE REGISTRO SEPTIEMBRE'!$A$1:$T$889,19,FALSE)</f>
        <v>Certificado Financiero, correspondiente al año 2020, arpobado por el Sub Departamento de Supervisión Financiera Nacional.</v>
      </c>
      <c r="T307" s="188">
        <f>VLOOKUP(A307,'BASE REGISTRO SEPTIEMBRE'!$A$1:$T$889,20,FALSE)</f>
        <v>37970</v>
      </c>
      <c r="U307" s="175">
        <v>6570</v>
      </c>
      <c r="V307" s="186">
        <v>183204308</v>
      </c>
      <c r="W307" s="186">
        <v>613151212</v>
      </c>
      <c r="X307" s="187">
        <v>44469</v>
      </c>
      <c r="Y307" s="80" t="s">
        <v>6489</v>
      </c>
      <c r="Z307" s="80" t="s">
        <v>6490</v>
      </c>
      <c r="AA307" s="175" t="s">
        <v>6566</v>
      </c>
    </row>
    <row r="308" spans="1:27" ht="15.75" customHeight="1" x14ac:dyDescent="0.2">
      <c r="A308" s="185">
        <v>6570</v>
      </c>
      <c r="B308" s="68" t="str">
        <f>VLOOKUP(A308,'BASE REGISTRO SEPTIEMBRE'!$A$1:$T$889,2,FALSE)</f>
        <v>Corporación de Oportunidad y Acción Solidaria OPCIÓN</v>
      </c>
      <c r="C308" s="68">
        <f>VLOOKUP(A308,'BASE REGISTRO SEPTIEMBRE'!$A$1:$T$889,3,FALSE)</f>
        <v>717150007</v>
      </c>
      <c r="D308" s="68" t="str">
        <f>VLOOKUP(A308,'BASE REGISTRO SEPTIEMBRE'!$A$1:$T$889,4,FALSE)</f>
        <v>Corporación de Derecho Privado.</v>
      </c>
      <c r="E308" s="68" t="str">
        <f>VLOOKUP(A308,'BASE REGISTRO SEPTIEMBRE'!$A$1:$T$889,5,FALSE)</f>
        <v xml:space="preserve">Otorgada por Decreto Supremo Nº 972, de fecha 25 de julio de  1990, del Ministerio de Justicia, publicado en el Diario Oficial el día 13 de agosto de 1990. </v>
      </c>
      <c r="F308" s="68" t="str">
        <f>VLOOKUP(A308,'BASE REGISTRO SEPTIEMBRE'!$A$1:$T$889,6,FALSE)</f>
        <v xml:space="preserve">Certificado de vigencia, folio Nº 50038906023, de fecha 17 de mayo de 2021, del Servicio de Registro Civil e Identificación.
</v>
      </c>
      <c r="G308" s="68" t="str">
        <f>VLOOKUP(A308,'BASE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8" s="68" t="str">
        <f>VLOOKUP(A308,'BASE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8" s="68" t="str">
        <f>VLOOKUP(A308,'BASE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8" s="68" t="str">
        <f>VLOOKUP(A308,'BASE REGISTRO SEPTIEMBRE'!$A$1:$T$889,10,FALSE)</f>
        <v>21 de marzo de 2019 a 21 de marzo de 2022</v>
      </c>
      <c r="K308" s="68" t="str">
        <f>VLOOKUP(A308,'BASE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8" s="68" t="str">
        <f>VLOOKUP(A308,'BASE REGISTRO SEPTIEMBRE'!$A$1:$T$889,12,FALSE)</f>
        <v xml:space="preserve">Carlos Justiniano Nº 1123, comuna de Providencia, Región Metropolitana.
</v>
      </c>
      <c r="M308" s="68" t="str">
        <f>VLOOKUP(A308,'BASE REGISTRO SEPTIEMBRE'!$A$1:$T$889,13,FALSE)</f>
        <v>XIII</v>
      </c>
      <c r="N308" s="68" t="str">
        <f>VLOOKUP(A308,'BASE REGISTRO SEPTIEMBRE'!$A$1:$T$889,14,FALSE)</f>
        <v>Providencia</v>
      </c>
      <c r="O308" s="68" t="str">
        <f>VLOOKUP(A308,'BASE REGISTRO SEPTIEMBRE'!$A$1:$T$889,15,FALSE)</f>
        <v>Fono 223393900- 223393901</v>
      </c>
      <c r="P308" s="68">
        <f>VLOOKUP(A308,'BASE REGISTRO SEPTIEMBRE'!$A$1:$T$889,16,FALSE)</f>
        <v>0</v>
      </c>
      <c r="Q308" s="68">
        <f>VLOOKUP(A308,'BASE REGISTRO SEPTIEMBRE'!$A$1:$T$889,17,FALSE)</f>
        <v>0</v>
      </c>
      <c r="R308" s="68" t="str">
        <f>VLOOKUP(A308,'BASE REGISTRO SEPTIEMBRE'!$A$1:$T$889,18,FALSE)</f>
        <v>93401: Institución de Asistencia Social</v>
      </c>
      <c r="S308" s="68" t="str">
        <f>VLOOKUP(A308,'BASE REGISTRO SEPTIEMBRE'!$A$1:$T$889,19,FALSE)</f>
        <v>Certificado Financiero, correspondiente al año 2020, arpobado por el Sub Departamento de Supervisión Financiera Nacional.</v>
      </c>
      <c r="T308" s="188">
        <f>VLOOKUP(A308,'BASE REGISTRO SEPTIEMBRE'!$A$1:$T$889,20,FALSE)</f>
        <v>37970</v>
      </c>
      <c r="U308" s="175">
        <v>6570</v>
      </c>
      <c r="V308" s="186">
        <v>69263424</v>
      </c>
      <c r="W308" s="186">
        <v>258775848</v>
      </c>
      <c r="X308" s="187">
        <v>44469</v>
      </c>
      <c r="Y308" s="80" t="s">
        <v>6489</v>
      </c>
      <c r="Z308" s="80" t="s">
        <v>6490</v>
      </c>
      <c r="AA308" s="175" t="s">
        <v>6583</v>
      </c>
    </row>
    <row r="309" spans="1:27" ht="15.75" customHeight="1" x14ac:dyDescent="0.2">
      <c r="A309" s="185">
        <v>6570</v>
      </c>
      <c r="B309" s="68" t="str">
        <f>VLOOKUP(A309,'BASE REGISTRO SEPTIEMBRE'!$A$1:$T$889,2,FALSE)</f>
        <v>Corporación de Oportunidad y Acción Solidaria OPCIÓN</v>
      </c>
      <c r="C309" s="68">
        <f>VLOOKUP(A309,'BASE REGISTRO SEPTIEMBRE'!$A$1:$T$889,3,FALSE)</f>
        <v>717150007</v>
      </c>
      <c r="D309" s="68" t="str">
        <f>VLOOKUP(A309,'BASE REGISTRO SEPTIEMBRE'!$A$1:$T$889,4,FALSE)</f>
        <v>Corporación de Derecho Privado.</v>
      </c>
      <c r="E309" s="68" t="str">
        <f>VLOOKUP(A309,'BASE REGISTRO SEPTIEMBRE'!$A$1:$T$889,5,FALSE)</f>
        <v xml:space="preserve">Otorgada por Decreto Supremo Nº 972, de fecha 25 de julio de  1990, del Ministerio de Justicia, publicado en el Diario Oficial el día 13 de agosto de 1990. </v>
      </c>
      <c r="F309" s="68" t="str">
        <f>VLOOKUP(A309,'BASE REGISTRO SEPTIEMBRE'!$A$1:$T$889,6,FALSE)</f>
        <v xml:space="preserve">Certificado de vigencia, folio Nº 50038906023, de fecha 17 de mayo de 2021, del Servicio de Registro Civil e Identificación.
</v>
      </c>
      <c r="G309" s="68" t="str">
        <f>VLOOKUP(A309,'BASE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9" s="68" t="str">
        <f>VLOOKUP(A309,'BASE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09" s="68" t="str">
        <f>VLOOKUP(A309,'BASE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9" s="68" t="str">
        <f>VLOOKUP(A309,'BASE REGISTRO SEPTIEMBRE'!$A$1:$T$889,10,FALSE)</f>
        <v>21 de marzo de 2019 a 21 de marzo de 2022</v>
      </c>
      <c r="K309" s="68" t="str">
        <f>VLOOKUP(A309,'BASE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09" s="68" t="str">
        <f>VLOOKUP(A309,'BASE REGISTRO SEPTIEMBRE'!$A$1:$T$889,12,FALSE)</f>
        <v xml:space="preserve">Carlos Justiniano Nº 1123, comuna de Providencia, Región Metropolitana.
</v>
      </c>
      <c r="M309" s="68" t="str">
        <f>VLOOKUP(A309,'BASE REGISTRO SEPTIEMBRE'!$A$1:$T$889,13,FALSE)</f>
        <v>XIII</v>
      </c>
      <c r="N309" s="68" t="str">
        <f>VLOOKUP(A309,'BASE REGISTRO SEPTIEMBRE'!$A$1:$T$889,14,FALSE)</f>
        <v>Providencia</v>
      </c>
      <c r="O309" s="68" t="str">
        <f>VLOOKUP(A309,'BASE REGISTRO SEPTIEMBRE'!$A$1:$T$889,15,FALSE)</f>
        <v>Fono 223393900- 223393901</v>
      </c>
      <c r="P309" s="68">
        <f>VLOOKUP(A309,'BASE REGISTRO SEPTIEMBRE'!$A$1:$T$889,16,FALSE)</f>
        <v>0</v>
      </c>
      <c r="Q309" s="68">
        <f>VLOOKUP(A309,'BASE REGISTRO SEPTIEMBRE'!$A$1:$T$889,17,FALSE)</f>
        <v>0</v>
      </c>
      <c r="R309" s="68" t="str">
        <f>VLOOKUP(A309,'BASE REGISTRO SEPTIEMBRE'!$A$1:$T$889,18,FALSE)</f>
        <v>93401: Institución de Asistencia Social</v>
      </c>
      <c r="S309" s="68" t="str">
        <f>VLOOKUP(A309,'BASE REGISTRO SEPTIEMBRE'!$A$1:$T$889,19,FALSE)</f>
        <v>Certificado Financiero, correspondiente al año 2020, arpobado por el Sub Departamento de Supervisión Financiera Nacional.</v>
      </c>
      <c r="T309" s="188">
        <f>VLOOKUP(A309,'BASE REGISTRO SEPTIEMBRE'!$A$1:$T$889,20,FALSE)</f>
        <v>37970</v>
      </c>
      <c r="U309" s="175">
        <v>6570</v>
      </c>
      <c r="V309" s="186">
        <v>56930274</v>
      </c>
      <c r="W309" s="186">
        <v>140972174</v>
      </c>
      <c r="X309" s="187">
        <v>44469</v>
      </c>
      <c r="Y309" s="80" t="s">
        <v>6489</v>
      </c>
      <c r="Z309" s="80" t="s">
        <v>6490</v>
      </c>
      <c r="AA309" s="175" t="s">
        <v>6548</v>
      </c>
    </row>
    <row r="310" spans="1:27" ht="15.75" customHeight="1" x14ac:dyDescent="0.2">
      <c r="A310" s="185">
        <v>6570</v>
      </c>
      <c r="B310" s="68" t="str">
        <f>VLOOKUP(A310,'BASE REGISTRO SEPTIEMBRE'!$A$1:$T$889,2,FALSE)</f>
        <v>Corporación de Oportunidad y Acción Solidaria OPCIÓN</v>
      </c>
      <c r="C310" s="68">
        <f>VLOOKUP(A310,'BASE REGISTRO SEPTIEMBRE'!$A$1:$T$889,3,FALSE)</f>
        <v>717150007</v>
      </c>
      <c r="D310" s="68" t="str">
        <f>VLOOKUP(A310,'BASE REGISTRO SEPTIEMBRE'!$A$1:$T$889,4,FALSE)</f>
        <v>Corporación de Derecho Privado.</v>
      </c>
      <c r="E310" s="68" t="str">
        <f>VLOOKUP(A310,'BASE REGISTRO SEPTIEMBRE'!$A$1:$T$889,5,FALSE)</f>
        <v xml:space="preserve">Otorgada por Decreto Supremo Nº 972, de fecha 25 de julio de  1990, del Ministerio de Justicia, publicado en el Diario Oficial el día 13 de agosto de 1990. </v>
      </c>
      <c r="F310" s="68" t="str">
        <f>VLOOKUP(A310,'BASE REGISTRO SEPTIEMBRE'!$A$1:$T$889,6,FALSE)</f>
        <v xml:space="preserve">Certificado de vigencia, folio Nº 50038906023, de fecha 17 de mayo de 2021, del Servicio de Registro Civil e Identificación.
</v>
      </c>
      <c r="G310" s="68" t="str">
        <f>VLOOKUP(A310,'BASE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0" s="68" t="str">
        <f>VLOOKUP(A310,'BASE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0" s="68" t="str">
        <f>VLOOKUP(A310,'BASE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0" s="68" t="str">
        <f>VLOOKUP(A310,'BASE REGISTRO SEPTIEMBRE'!$A$1:$T$889,10,FALSE)</f>
        <v>21 de marzo de 2019 a 21 de marzo de 2022</v>
      </c>
      <c r="K310" s="68" t="str">
        <f>VLOOKUP(A310,'BASE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0" s="68" t="str">
        <f>VLOOKUP(A310,'BASE REGISTRO SEPTIEMBRE'!$A$1:$T$889,12,FALSE)</f>
        <v xml:space="preserve">Carlos Justiniano Nº 1123, comuna de Providencia, Región Metropolitana.
</v>
      </c>
      <c r="M310" s="68" t="str">
        <f>VLOOKUP(A310,'BASE REGISTRO SEPTIEMBRE'!$A$1:$T$889,13,FALSE)</f>
        <v>XIII</v>
      </c>
      <c r="N310" s="68" t="str">
        <f>VLOOKUP(A310,'BASE REGISTRO SEPTIEMBRE'!$A$1:$T$889,14,FALSE)</f>
        <v>Providencia</v>
      </c>
      <c r="O310" s="68" t="str">
        <f>VLOOKUP(A310,'BASE REGISTRO SEPTIEMBRE'!$A$1:$T$889,15,FALSE)</f>
        <v>Fono 223393900- 223393901</v>
      </c>
      <c r="P310" s="68">
        <f>VLOOKUP(A310,'BASE REGISTRO SEPTIEMBRE'!$A$1:$T$889,16,FALSE)</f>
        <v>0</v>
      </c>
      <c r="Q310" s="68">
        <f>VLOOKUP(A310,'BASE REGISTRO SEPTIEMBRE'!$A$1:$T$889,17,FALSE)</f>
        <v>0</v>
      </c>
      <c r="R310" s="68" t="str">
        <f>VLOOKUP(A310,'BASE REGISTRO SEPTIEMBRE'!$A$1:$T$889,18,FALSE)</f>
        <v>93401: Institución de Asistencia Social</v>
      </c>
      <c r="S310" s="68" t="str">
        <f>VLOOKUP(A310,'BASE REGISTRO SEPTIEMBRE'!$A$1:$T$889,19,FALSE)</f>
        <v>Certificado Financiero, correspondiente al año 2020, arpobado por el Sub Departamento de Supervisión Financiera Nacional.</v>
      </c>
      <c r="T310" s="188">
        <f>VLOOKUP(A310,'BASE REGISTRO SEPTIEMBRE'!$A$1:$T$889,20,FALSE)</f>
        <v>37970</v>
      </c>
      <c r="U310" s="175">
        <v>6570</v>
      </c>
      <c r="V310" s="186">
        <v>11226688</v>
      </c>
      <c r="W310" s="186">
        <v>157390674</v>
      </c>
      <c r="X310" s="187">
        <v>44469</v>
      </c>
      <c r="Y310" s="80" t="s">
        <v>6489</v>
      </c>
      <c r="Z310" s="80" t="s">
        <v>6490</v>
      </c>
      <c r="AA310" s="175" t="s">
        <v>6599</v>
      </c>
    </row>
    <row r="311" spans="1:27" ht="15.75" customHeight="1" x14ac:dyDescent="0.2">
      <c r="A311" s="185">
        <v>6570</v>
      </c>
      <c r="B311" s="68" t="str">
        <f>VLOOKUP(A311,'BASE REGISTRO SEPTIEMBRE'!$A$1:$T$889,2,FALSE)</f>
        <v>Corporación de Oportunidad y Acción Solidaria OPCIÓN</v>
      </c>
      <c r="C311" s="68">
        <f>VLOOKUP(A311,'BASE REGISTRO SEPTIEMBRE'!$A$1:$T$889,3,FALSE)</f>
        <v>717150007</v>
      </c>
      <c r="D311" s="68" t="str">
        <f>VLOOKUP(A311,'BASE REGISTRO SEPTIEMBRE'!$A$1:$T$889,4,FALSE)</f>
        <v>Corporación de Derecho Privado.</v>
      </c>
      <c r="E311" s="68" t="str">
        <f>VLOOKUP(A311,'BASE REGISTRO SEPTIEMBRE'!$A$1:$T$889,5,FALSE)</f>
        <v xml:space="preserve">Otorgada por Decreto Supremo Nº 972, de fecha 25 de julio de  1990, del Ministerio de Justicia, publicado en el Diario Oficial el día 13 de agosto de 1990. </v>
      </c>
      <c r="F311" s="68" t="str">
        <f>VLOOKUP(A311,'BASE REGISTRO SEPTIEMBRE'!$A$1:$T$889,6,FALSE)</f>
        <v xml:space="preserve">Certificado de vigencia, folio Nº 50038906023, de fecha 17 de mayo de 2021, del Servicio de Registro Civil e Identificación.
</v>
      </c>
      <c r="G311" s="68" t="str">
        <f>VLOOKUP(A311,'BASE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1" s="68" t="str">
        <f>VLOOKUP(A311,'BASE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1" s="68" t="str">
        <f>VLOOKUP(A311,'BASE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1" s="68" t="str">
        <f>VLOOKUP(A311,'BASE REGISTRO SEPTIEMBRE'!$A$1:$T$889,10,FALSE)</f>
        <v>21 de marzo de 2019 a 21 de marzo de 2022</v>
      </c>
      <c r="K311" s="68" t="str">
        <f>VLOOKUP(A311,'BASE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1" s="68" t="str">
        <f>VLOOKUP(A311,'BASE REGISTRO SEPTIEMBRE'!$A$1:$T$889,12,FALSE)</f>
        <v xml:space="preserve">Carlos Justiniano Nº 1123, comuna de Providencia, Región Metropolitana.
</v>
      </c>
      <c r="M311" s="68" t="str">
        <f>VLOOKUP(A311,'BASE REGISTRO SEPTIEMBRE'!$A$1:$T$889,13,FALSE)</f>
        <v>XIII</v>
      </c>
      <c r="N311" s="68" t="str">
        <f>VLOOKUP(A311,'BASE REGISTRO SEPTIEMBRE'!$A$1:$T$889,14,FALSE)</f>
        <v>Providencia</v>
      </c>
      <c r="O311" s="68" t="str">
        <f>VLOOKUP(A311,'BASE REGISTRO SEPTIEMBRE'!$A$1:$T$889,15,FALSE)</f>
        <v>Fono 223393900- 223393901</v>
      </c>
      <c r="P311" s="68">
        <f>VLOOKUP(A311,'BASE REGISTRO SEPTIEMBRE'!$A$1:$T$889,16,FALSE)</f>
        <v>0</v>
      </c>
      <c r="Q311" s="68">
        <f>VLOOKUP(A311,'BASE REGISTRO SEPTIEMBRE'!$A$1:$T$889,17,FALSE)</f>
        <v>0</v>
      </c>
      <c r="R311" s="68" t="str">
        <f>VLOOKUP(A311,'BASE REGISTRO SEPTIEMBRE'!$A$1:$T$889,18,FALSE)</f>
        <v>93401: Institución de Asistencia Social</v>
      </c>
      <c r="S311" s="68" t="str">
        <f>VLOOKUP(A311,'BASE REGISTRO SEPTIEMBRE'!$A$1:$T$889,19,FALSE)</f>
        <v>Certificado Financiero, correspondiente al año 2020, arpobado por el Sub Departamento de Supervisión Financiera Nacional.</v>
      </c>
      <c r="T311" s="188">
        <f>VLOOKUP(A311,'BASE REGISTRO SEPTIEMBRE'!$A$1:$T$889,20,FALSE)</f>
        <v>37970</v>
      </c>
      <c r="U311" s="175">
        <v>6570</v>
      </c>
      <c r="V311" s="186">
        <v>8337264</v>
      </c>
      <c r="W311" s="186">
        <v>78173754</v>
      </c>
      <c r="X311" s="187">
        <v>44469</v>
      </c>
      <c r="Y311" s="80" t="s">
        <v>6489</v>
      </c>
      <c r="Z311" s="80" t="s">
        <v>6490</v>
      </c>
      <c r="AA311" s="175" t="s">
        <v>6600</v>
      </c>
    </row>
    <row r="312" spans="1:27" ht="15.75" customHeight="1" x14ac:dyDescent="0.2">
      <c r="A312" s="185">
        <v>6570</v>
      </c>
      <c r="B312" s="68" t="str">
        <f>VLOOKUP(A312,'BASE REGISTRO SEPTIEMBRE'!$A$1:$T$889,2,FALSE)</f>
        <v>Corporación de Oportunidad y Acción Solidaria OPCIÓN</v>
      </c>
      <c r="C312" s="68">
        <f>VLOOKUP(A312,'BASE REGISTRO SEPTIEMBRE'!$A$1:$T$889,3,FALSE)</f>
        <v>717150007</v>
      </c>
      <c r="D312" s="68" t="str">
        <f>VLOOKUP(A312,'BASE REGISTRO SEPTIEMBRE'!$A$1:$T$889,4,FALSE)</f>
        <v>Corporación de Derecho Privado.</v>
      </c>
      <c r="E312" s="68" t="str">
        <f>VLOOKUP(A312,'BASE REGISTRO SEPTIEMBRE'!$A$1:$T$889,5,FALSE)</f>
        <v xml:space="preserve">Otorgada por Decreto Supremo Nº 972, de fecha 25 de julio de  1990, del Ministerio de Justicia, publicado en el Diario Oficial el día 13 de agosto de 1990. </v>
      </c>
      <c r="F312" s="68" t="str">
        <f>VLOOKUP(A312,'BASE REGISTRO SEPTIEMBRE'!$A$1:$T$889,6,FALSE)</f>
        <v xml:space="preserve">Certificado de vigencia, folio Nº 50038906023, de fecha 17 de mayo de 2021, del Servicio de Registro Civil e Identificación.
</v>
      </c>
      <c r="G312" s="68" t="str">
        <f>VLOOKUP(A312,'BASE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2" s="68" t="str">
        <f>VLOOKUP(A312,'BASE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2" s="68" t="str">
        <f>VLOOKUP(A312,'BASE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2" s="68" t="str">
        <f>VLOOKUP(A312,'BASE REGISTRO SEPTIEMBRE'!$A$1:$T$889,10,FALSE)</f>
        <v>21 de marzo de 2019 a 21 de marzo de 2022</v>
      </c>
      <c r="K312" s="68" t="str">
        <f>VLOOKUP(A312,'BASE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2" s="68" t="str">
        <f>VLOOKUP(A312,'BASE REGISTRO SEPTIEMBRE'!$A$1:$T$889,12,FALSE)</f>
        <v xml:space="preserve">Carlos Justiniano Nº 1123, comuna de Providencia, Región Metropolitana.
</v>
      </c>
      <c r="M312" s="68" t="str">
        <f>VLOOKUP(A312,'BASE REGISTRO SEPTIEMBRE'!$A$1:$T$889,13,FALSE)</f>
        <v>XIII</v>
      </c>
      <c r="N312" s="68" t="str">
        <f>VLOOKUP(A312,'BASE REGISTRO SEPTIEMBRE'!$A$1:$T$889,14,FALSE)</f>
        <v>Providencia</v>
      </c>
      <c r="O312" s="68" t="str">
        <f>VLOOKUP(A312,'BASE REGISTRO SEPTIEMBRE'!$A$1:$T$889,15,FALSE)</f>
        <v>Fono 223393900- 223393901</v>
      </c>
      <c r="P312" s="68">
        <f>VLOOKUP(A312,'BASE REGISTRO SEPTIEMBRE'!$A$1:$T$889,16,FALSE)</f>
        <v>0</v>
      </c>
      <c r="Q312" s="68">
        <f>VLOOKUP(A312,'BASE REGISTRO SEPTIEMBRE'!$A$1:$T$889,17,FALSE)</f>
        <v>0</v>
      </c>
      <c r="R312" s="68" t="str">
        <f>VLOOKUP(A312,'BASE REGISTRO SEPTIEMBRE'!$A$1:$T$889,18,FALSE)</f>
        <v>93401: Institución de Asistencia Social</v>
      </c>
      <c r="S312" s="68" t="str">
        <f>VLOOKUP(A312,'BASE REGISTRO SEPTIEMBRE'!$A$1:$T$889,19,FALSE)</f>
        <v>Certificado Financiero, correspondiente al año 2020, arpobado por el Sub Departamento de Supervisión Financiera Nacional.</v>
      </c>
      <c r="T312" s="188">
        <f>VLOOKUP(A312,'BASE REGISTRO SEPTIEMBRE'!$A$1:$T$889,20,FALSE)</f>
        <v>37970</v>
      </c>
      <c r="U312" s="175">
        <v>6570</v>
      </c>
      <c r="V312" s="186">
        <v>61381986</v>
      </c>
      <c r="W312" s="186">
        <v>262985325</v>
      </c>
      <c r="X312" s="187">
        <v>44469</v>
      </c>
      <c r="Y312" s="80" t="s">
        <v>6489</v>
      </c>
      <c r="Z312" s="80" t="s">
        <v>6490</v>
      </c>
      <c r="AA312" s="175" t="s">
        <v>6585</v>
      </c>
    </row>
    <row r="313" spans="1:27" ht="15.75" customHeight="1" x14ac:dyDescent="0.2">
      <c r="A313" s="185">
        <v>6570</v>
      </c>
      <c r="B313" s="68" t="str">
        <f>VLOOKUP(A313,'BASE REGISTRO SEPTIEMBRE'!$A$1:$T$889,2,FALSE)</f>
        <v>Corporación de Oportunidad y Acción Solidaria OPCIÓN</v>
      </c>
      <c r="C313" s="68">
        <f>VLOOKUP(A313,'BASE REGISTRO SEPTIEMBRE'!$A$1:$T$889,3,FALSE)</f>
        <v>717150007</v>
      </c>
      <c r="D313" s="68" t="str">
        <f>VLOOKUP(A313,'BASE REGISTRO SEPTIEMBRE'!$A$1:$T$889,4,FALSE)</f>
        <v>Corporación de Derecho Privado.</v>
      </c>
      <c r="E313" s="68" t="str">
        <f>VLOOKUP(A313,'BASE REGISTRO SEPTIEMBRE'!$A$1:$T$889,5,FALSE)</f>
        <v xml:space="preserve">Otorgada por Decreto Supremo Nº 972, de fecha 25 de julio de  1990, del Ministerio de Justicia, publicado en el Diario Oficial el día 13 de agosto de 1990. </v>
      </c>
      <c r="F313" s="68" t="str">
        <f>VLOOKUP(A313,'BASE REGISTRO SEPTIEMBRE'!$A$1:$T$889,6,FALSE)</f>
        <v xml:space="preserve">Certificado de vigencia, folio Nº 50038906023, de fecha 17 de mayo de 2021, del Servicio de Registro Civil e Identificación.
</v>
      </c>
      <c r="G313" s="68" t="str">
        <f>VLOOKUP(A313,'BASE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3" s="68" t="str">
        <f>VLOOKUP(A313,'BASE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3" s="68" t="str">
        <f>VLOOKUP(A313,'BASE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3" s="68" t="str">
        <f>VLOOKUP(A313,'BASE REGISTRO SEPTIEMBRE'!$A$1:$T$889,10,FALSE)</f>
        <v>21 de marzo de 2019 a 21 de marzo de 2022</v>
      </c>
      <c r="K313" s="68" t="str">
        <f>VLOOKUP(A313,'BASE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3" s="68" t="str">
        <f>VLOOKUP(A313,'BASE REGISTRO SEPTIEMBRE'!$A$1:$T$889,12,FALSE)</f>
        <v xml:space="preserve">Carlos Justiniano Nº 1123, comuna de Providencia, Región Metropolitana.
</v>
      </c>
      <c r="M313" s="68" t="str">
        <f>VLOOKUP(A313,'BASE REGISTRO SEPTIEMBRE'!$A$1:$T$889,13,FALSE)</f>
        <v>XIII</v>
      </c>
      <c r="N313" s="68" t="str">
        <f>VLOOKUP(A313,'BASE REGISTRO SEPTIEMBRE'!$A$1:$T$889,14,FALSE)</f>
        <v>Providencia</v>
      </c>
      <c r="O313" s="68" t="str">
        <f>VLOOKUP(A313,'BASE REGISTRO SEPTIEMBRE'!$A$1:$T$889,15,FALSE)</f>
        <v>Fono 223393900- 223393901</v>
      </c>
      <c r="P313" s="68">
        <f>VLOOKUP(A313,'BASE REGISTRO SEPTIEMBRE'!$A$1:$T$889,16,FALSE)</f>
        <v>0</v>
      </c>
      <c r="Q313" s="68">
        <f>VLOOKUP(A313,'BASE REGISTRO SEPTIEMBRE'!$A$1:$T$889,17,FALSE)</f>
        <v>0</v>
      </c>
      <c r="R313" s="68" t="str">
        <f>VLOOKUP(A313,'BASE REGISTRO SEPTIEMBRE'!$A$1:$T$889,18,FALSE)</f>
        <v>93401: Institución de Asistencia Social</v>
      </c>
      <c r="S313" s="68" t="str">
        <f>VLOOKUP(A313,'BASE REGISTRO SEPTIEMBRE'!$A$1:$T$889,19,FALSE)</f>
        <v>Certificado Financiero, correspondiente al año 2020, arpobado por el Sub Departamento de Supervisión Financiera Nacional.</v>
      </c>
      <c r="T313" s="188">
        <f>VLOOKUP(A313,'BASE REGISTRO SEPTIEMBRE'!$A$1:$T$889,20,FALSE)</f>
        <v>37970</v>
      </c>
      <c r="U313" s="175">
        <v>6570</v>
      </c>
      <c r="V313" s="186">
        <v>16048543</v>
      </c>
      <c r="W313" s="186">
        <v>154131632</v>
      </c>
      <c r="X313" s="187">
        <v>44469</v>
      </c>
      <c r="Y313" s="80" t="s">
        <v>6489</v>
      </c>
      <c r="Z313" s="80" t="s">
        <v>6490</v>
      </c>
      <c r="AA313" s="175" t="s">
        <v>6529</v>
      </c>
    </row>
    <row r="314" spans="1:27" ht="15.75" customHeight="1" x14ac:dyDescent="0.2">
      <c r="A314" s="185">
        <v>6570</v>
      </c>
      <c r="B314" s="68" t="str">
        <f>VLOOKUP(A314,'BASE REGISTRO SEPTIEMBRE'!$A$1:$T$889,2,FALSE)</f>
        <v>Corporación de Oportunidad y Acción Solidaria OPCIÓN</v>
      </c>
      <c r="C314" s="68">
        <f>VLOOKUP(A314,'BASE REGISTRO SEPTIEMBRE'!$A$1:$T$889,3,FALSE)</f>
        <v>717150007</v>
      </c>
      <c r="D314" s="68" t="str">
        <f>VLOOKUP(A314,'BASE REGISTRO SEPTIEMBRE'!$A$1:$T$889,4,FALSE)</f>
        <v>Corporación de Derecho Privado.</v>
      </c>
      <c r="E314" s="68" t="str">
        <f>VLOOKUP(A314,'BASE REGISTRO SEPTIEMBRE'!$A$1:$T$889,5,FALSE)</f>
        <v xml:space="preserve">Otorgada por Decreto Supremo Nº 972, de fecha 25 de julio de  1990, del Ministerio de Justicia, publicado en el Diario Oficial el día 13 de agosto de 1990. </v>
      </c>
      <c r="F314" s="68" t="str">
        <f>VLOOKUP(A314,'BASE REGISTRO SEPTIEMBRE'!$A$1:$T$889,6,FALSE)</f>
        <v xml:space="preserve">Certificado de vigencia, folio Nº 50038906023, de fecha 17 de mayo de 2021, del Servicio de Registro Civil e Identificación.
</v>
      </c>
      <c r="G314" s="68" t="str">
        <f>VLOOKUP(A314,'BASE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4" s="68" t="str">
        <f>VLOOKUP(A314,'BASE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4" s="68" t="str">
        <f>VLOOKUP(A314,'BASE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4" s="68" t="str">
        <f>VLOOKUP(A314,'BASE REGISTRO SEPTIEMBRE'!$A$1:$T$889,10,FALSE)</f>
        <v>21 de marzo de 2019 a 21 de marzo de 2022</v>
      </c>
      <c r="K314" s="68" t="str">
        <f>VLOOKUP(A314,'BASE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4" s="68" t="str">
        <f>VLOOKUP(A314,'BASE REGISTRO SEPTIEMBRE'!$A$1:$T$889,12,FALSE)</f>
        <v xml:space="preserve">Carlos Justiniano Nº 1123, comuna de Providencia, Región Metropolitana.
</v>
      </c>
      <c r="M314" s="68" t="str">
        <f>VLOOKUP(A314,'BASE REGISTRO SEPTIEMBRE'!$A$1:$T$889,13,FALSE)</f>
        <v>XIII</v>
      </c>
      <c r="N314" s="68" t="str">
        <f>VLOOKUP(A314,'BASE REGISTRO SEPTIEMBRE'!$A$1:$T$889,14,FALSE)</f>
        <v>Providencia</v>
      </c>
      <c r="O314" s="68" t="str">
        <f>VLOOKUP(A314,'BASE REGISTRO SEPTIEMBRE'!$A$1:$T$889,15,FALSE)</f>
        <v>Fono 223393900- 223393901</v>
      </c>
      <c r="P314" s="68">
        <f>VLOOKUP(A314,'BASE REGISTRO SEPTIEMBRE'!$A$1:$T$889,16,FALSE)</f>
        <v>0</v>
      </c>
      <c r="Q314" s="68">
        <f>VLOOKUP(A314,'BASE REGISTRO SEPTIEMBRE'!$A$1:$T$889,17,FALSE)</f>
        <v>0</v>
      </c>
      <c r="R314" s="68" t="str">
        <f>VLOOKUP(A314,'BASE REGISTRO SEPTIEMBRE'!$A$1:$T$889,18,FALSE)</f>
        <v>93401: Institución de Asistencia Social</v>
      </c>
      <c r="S314" s="68" t="str">
        <f>VLOOKUP(A314,'BASE REGISTRO SEPTIEMBRE'!$A$1:$T$889,19,FALSE)</f>
        <v>Certificado Financiero, correspondiente al año 2020, arpobado por el Sub Departamento de Supervisión Financiera Nacional.</v>
      </c>
      <c r="T314" s="188">
        <f>VLOOKUP(A314,'BASE REGISTRO SEPTIEMBRE'!$A$1:$T$889,20,FALSE)</f>
        <v>37970</v>
      </c>
      <c r="U314" s="175">
        <v>6570</v>
      </c>
      <c r="V314" s="186">
        <v>0</v>
      </c>
      <c r="W314" s="186">
        <v>1779168</v>
      </c>
      <c r="X314" s="187">
        <v>44469</v>
      </c>
      <c r="Y314" s="80" t="s">
        <v>6489</v>
      </c>
      <c r="Z314" s="80" t="s">
        <v>6490</v>
      </c>
      <c r="AA314" s="175" t="s">
        <v>6530</v>
      </c>
    </row>
    <row r="315" spans="1:27" ht="15.75" customHeight="1" x14ac:dyDescent="0.2">
      <c r="A315" s="185">
        <v>6570</v>
      </c>
      <c r="B315" s="68" t="str">
        <f>VLOOKUP(A315,'BASE REGISTRO SEPTIEMBRE'!$A$1:$T$889,2,FALSE)</f>
        <v>Corporación de Oportunidad y Acción Solidaria OPCIÓN</v>
      </c>
      <c r="C315" s="68">
        <f>VLOOKUP(A315,'BASE REGISTRO SEPTIEMBRE'!$A$1:$T$889,3,FALSE)</f>
        <v>717150007</v>
      </c>
      <c r="D315" s="68" t="str">
        <f>VLOOKUP(A315,'BASE REGISTRO SEPTIEMBRE'!$A$1:$T$889,4,FALSE)</f>
        <v>Corporación de Derecho Privado.</v>
      </c>
      <c r="E315" s="68" t="str">
        <f>VLOOKUP(A315,'BASE REGISTRO SEPTIEMBRE'!$A$1:$T$889,5,FALSE)</f>
        <v xml:space="preserve">Otorgada por Decreto Supremo Nº 972, de fecha 25 de julio de  1990, del Ministerio de Justicia, publicado en el Diario Oficial el día 13 de agosto de 1990. </v>
      </c>
      <c r="F315" s="68" t="str">
        <f>VLOOKUP(A315,'BASE REGISTRO SEPTIEMBRE'!$A$1:$T$889,6,FALSE)</f>
        <v xml:space="preserve">Certificado de vigencia, folio Nº 50038906023, de fecha 17 de mayo de 2021, del Servicio de Registro Civil e Identificación.
</v>
      </c>
      <c r="G315" s="68" t="str">
        <f>VLOOKUP(A315,'BASE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5" s="68" t="str">
        <f>VLOOKUP(A315,'BASE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5" s="68" t="str">
        <f>VLOOKUP(A315,'BASE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5" s="68" t="str">
        <f>VLOOKUP(A315,'BASE REGISTRO SEPTIEMBRE'!$A$1:$T$889,10,FALSE)</f>
        <v>21 de marzo de 2019 a 21 de marzo de 2022</v>
      </c>
      <c r="K315" s="68" t="str">
        <f>VLOOKUP(A315,'BASE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5" s="68" t="str">
        <f>VLOOKUP(A315,'BASE REGISTRO SEPTIEMBRE'!$A$1:$T$889,12,FALSE)</f>
        <v xml:space="preserve">Carlos Justiniano Nº 1123, comuna de Providencia, Región Metropolitana.
</v>
      </c>
      <c r="M315" s="68" t="str">
        <f>VLOOKUP(A315,'BASE REGISTRO SEPTIEMBRE'!$A$1:$T$889,13,FALSE)</f>
        <v>XIII</v>
      </c>
      <c r="N315" s="68" t="str">
        <f>VLOOKUP(A315,'BASE REGISTRO SEPTIEMBRE'!$A$1:$T$889,14,FALSE)</f>
        <v>Providencia</v>
      </c>
      <c r="O315" s="68" t="str">
        <f>VLOOKUP(A315,'BASE REGISTRO SEPTIEMBRE'!$A$1:$T$889,15,FALSE)</f>
        <v>Fono 223393900- 223393901</v>
      </c>
      <c r="P315" s="68">
        <f>VLOOKUP(A315,'BASE REGISTRO SEPTIEMBRE'!$A$1:$T$889,16,FALSE)</f>
        <v>0</v>
      </c>
      <c r="Q315" s="68">
        <f>VLOOKUP(A315,'BASE REGISTRO SEPTIEMBRE'!$A$1:$T$889,17,FALSE)</f>
        <v>0</v>
      </c>
      <c r="R315" s="68" t="str">
        <f>VLOOKUP(A315,'BASE REGISTRO SEPTIEMBRE'!$A$1:$T$889,18,FALSE)</f>
        <v>93401: Institución de Asistencia Social</v>
      </c>
      <c r="S315" s="68" t="str">
        <f>VLOOKUP(A315,'BASE REGISTRO SEPTIEMBRE'!$A$1:$T$889,19,FALSE)</f>
        <v>Certificado Financiero, correspondiente al año 2020, arpobado por el Sub Departamento de Supervisión Financiera Nacional.</v>
      </c>
      <c r="T315" s="188">
        <f>VLOOKUP(A315,'BASE REGISTRO SEPTIEMBRE'!$A$1:$T$889,20,FALSE)</f>
        <v>37970</v>
      </c>
      <c r="U315" s="175">
        <v>6570</v>
      </c>
      <c r="V315" s="186">
        <v>13708386</v>
      </c>
      <c r="W315" s="186">
        <v>13708386</v>
      </c>
      <c r="X315" s="187">
        <v>44469</v>
      </c>
      <c r="Y315" s="80" t="s">
        <v>6489</v>
      </c>
      <c r="Z315" s="80" t="s">
        <v>6490</v>
      </c>
      <c r="AA315" s="175" t="s">
        <v>6668</v>
      </c>
    </row>
    <row r="316" spans="1:27" ht="15.75" customHeight="1" x14ac:dyDescent="0.2">
      <c r="A316" s="185">
        <v>6570</v>
      </c>
      <c r="B316" s="68" t="str">
        <f>VLOOKUP(A316,'BASE REGISTRO SEPTIEMBRE'!$A$1:$T$889,2,FALSE)</f>
        <v>Corporación de Oportunidad y Acción Solidaria OPCIÓN</v>
      </c>
      <c r="C316" s="68">
        <f>VLOOKUP(A316,'BASE REGISTRO SEPTIEMBRE'!$A$1:$T$889,3,FALSE)</f>
        <v>717150007</v>
      </c>
      <c r="D316" s="68" t="str">
        <f>VLOOKUP(A316,'BASE REGISTRO SEPTIEMBRE'!$A$1:$T$889,4,FALSE)</f>
        <v>Corporación de Derecho Privado.</v>
      </c>
      <c r="E316" s="68" t="str">
        <f>VLOOKUP(A316,'BASE REGISTRO SEPTIEMBRE'!$A$1:$T$889,5,FALSE)</f>
        <v xml:space="preserve">Otorgada por Decreto Supremo Nº 972, de fecha 25 de julio de  1990, del Ministerio de Justicia, publicado en el Diario Oficial el día 13 de agosto de 1990. </v>
      </c>
      <c r="F316" s="68" t="str">
        <f>VLOOKUP(A316,'BASE REGISTRO SEPTIEMBRE'!$A$1:$T$889,6,FALSE)</f>
        <v xml:space="preserve">Certificado de vigencia, folio Nº 50038906023, de fecha 17 de mayo de 2021, del Servicio de Registro Civil e Identificación.
</v>
      </c>
      <c r="G316" s="68" t="str">
        <f>VLOOKUP(A316,'BASE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6" s="68" t="str">
        <f>VLOOKUP(A316,'BASE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6" s="68" t="str">
        <f>VLOOKUP(A316,'BASE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6" s="68" t="str">
        <f>VLOOKUP(A316,'BASE REGISTRO SEPTIEMBRE'!$A$1:$T$889,10,FALSE)</f>
        <v>21 de marzo de 2019 a 21 de marzo de 2022</v>
      </c>
      <c r="K316" s="68" t="str">
        <f>VLOOKUP(A316,'BASE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6" s="68" t="str">
        <f>VLOOKUP(A316,'BASE REGISTRO SEPTIEMBRE'!$A$1:$T$889,12,FALSE)</f>
        <v xml:space="preserve">Carlos Justiniano Nº 1123, comuna de Providencia, Región Metropolitana.
</v>
      </c>
      <c r="M316" s="68" t="str">
        <f>VLOOKUP(A316,'BASE REGISTRO SEPTIEMBRE'!$A$1:$T$889,13,FALSE)</f>
        <v>XIII</v>
      </c>
      <c r="N316" s="68" t="str">
        <f>VLOOKUP(A316,'BASE REGISTRO SEPTIEMBRE'!$A$1:$T$889,14,FALSE)</f>
        <v>Providencia</v>
      </c>
      <c r="O316" s="68" t="str">
        <f>VLOOKUP(A316,'BASE REGISTRO SEPTIEMBRE'!$A$1:$T$889,15,FALSE)</f>
        <v>Fono 223393900- 223393901</v>
      </c>
      <c r="P316" s="68">
        <f>VLOOKUP(A316,'BASE REGISTRO SEPTIEMBRE'!$A$1:$T$889,16,FALSE)</f>
        <v>0</v>
      </c>
      <c r="Q316" s="68">
        <f>VLOOKUP(A316,'BASE REGISTRO SEPTIEMBRE'!$A$1:$T$889,17,FALSE)</f>
        <v>0</v>
      </c>
      <c r="R316" s="68" t="str">
        <f>VLOOKUP(A316,'BASE REGISTRO SEPTIEMBRE'!$A$1:$T$889,18,FALSE)</f>
        <v>93401: Institución de Asistencia Social</v>
      </c>
      <c r="S316" s="68" t="str">
        <f>VLOOKUP(A316,'BASE REGISTRO SEPTIEMBRE'!$A$1:$T$889,19,FALSE)</f>
        <v>Certificado Financiero, correspondiente al año 2020, arpobado por el Sub Departamento de Supervisión Financiera Nacional.</v>
      </c>
      <c r="T316" s="188">
        <f>VLOOKUP(A316,'BASE REGISTRO SEPTIEMBRE'!$A$1:$T$889,20,FALSE)</f>
        <v>37970</v>
      </c>
      <c r="U316" s="175">
        <v>6570</v>
      </c>
      <c r="V316" s="186">
        <v>26845990</v>
      </c>
      <c r="W316" s="186">
        <v>206229718</v>
      </c>
      <c r="X316" s="187">
        <v>44469</v>
      </c>
      <c r="Y316" s="80" t="s">
        <v>6489</v>
      </c>
      <c r="Z316" s="80" t="s">
        <v>6490</v>
      </c>
      <c r="AA316" s="175" t="s">
        <v>6602</v>
      </c>
    </row>
    <row r="317" spans="1:27" ht="15.75" customHeight="1" x14ac:dyDescent="0.2">
      <c r="A317" s="185">
        <v>6570</v>
      </c>
      <c r="B317" s="68" t="str">
        <f>VLOOKUP(A317,'BASE REGISTRO SEPTIEMBRE'!$A$1:$T$889,2,FALSE)</f>
        <v>Corporación de Oportunidad y Acción Solidaria OPCIÓN</v>
      </c>
      <c r="C317" s="68">
        <f>VLOOKUP(A317,'BASE REGISTRO SEPTIEMBRE'!$A$1:$T$889,3,FALSE)</f>
        <v>717150007</v>
      </c>
      <c r="D317" s="68" t="str">
        <f>VLOOKUP(A317,'BASE REGISTRO SEPTIEMBRE'!$A$1:$T$889,4,FALSE)</f>
        <v>Corporación de Derecho Privado.</v>
      </c>
      <c r="E317" s="68" t="str">
        <f>VLOOKUP(A317,'BASE REGISTRO SEPTIEMBRE'!$A$1:$T$889,5,FALSE)</f>
        <v xml:space="preserve">Otorgada por Decreto Supremo Nº 972, de fecha 25 de julio de  1990, del Ministerio de Justicia, publicado en el Diario Oficial el día 13 de agosto de 1990. </v>
      </c>
      <c r="F317" s="68" t="str">
        <f>VLOOKUP(A317,'BASE REGISTRO SEPTIEMBRE'!$A$1:$T$889,6,FALSE)</f>
        <v xml:space="preserve">Certificado de vigencia, folio Nº 50038906023, de fecha 17 de mayo de 2021, del Servicio de Registro Civil e Identificación.
</v>
      </c>
      <c r="G317" s="68" t="str">
        <f>VLOOKUP(A317,'BASE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7" s="68" t="str">
        <f>VLOOKUP(A317,'BASE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7" s="68" t="str">
        <f>VLOOKUP(A317,'BASE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7" s="68" t="str">
        <f>VLOOKUP(A317,'BASE REGISTRO SEPTIEMBRE'!$A$1:$T$889,10,FALSE)</f>
        <v>21 de marzo de 2019 a 21 de marzo de 2022</v>
      </c>
      <c r="K317" s="68" t="str">
        <f>VLOOKUP(A317,'BASE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7" s="68" t="str">
        <f>VLOOKUP(A317,'BASE REGISTRO SEPTIEMBRE'!$A$1:$T$889,12,FALSE)</f>
        <v xml:space="preserve">Carlos Justiniano Nº 1123, comuna de Providencia, Región Metropolitana.
</v>
      </c>
      <c r="M317" s="68" t="str">
        <f>VLOOKUP(A317,'BASE REGISTRO SEPTIEMBRE'!$A$1:$T$889,13,FALSE)</f>
        <v>XIII</v>
      </c>
      <c r="N317" s="68" t="str">
        <f>VLOOKUP(A317,'BASE REGISTRO SEPTIEMBRE'!$A$1:$T$889,14,FALSE)</f>
        <v>Providencia</v>
      </c>
      <c r="O317" s="68" t="str">
        <f>VLOOKUP(A317,'BASE REGISTRO SEPTIEMBRE'!$A$1:$T$889,15,FALSE)</f>
        <v>Fono 223393900- 223393901</v>
      </c>
      <c r="P317" s="68">
        <f>VLOOKUP(A317,'BASE REGISTRO SEPTIEMBRE'!$A$1:$T$889,16,FALSE)</f>
        <v>0</v>
      </c>
      <c r="Q317" s="68">
        <f>VLOOKUP(A317,'BASE REGISTRO SEPTIEMBRE'!$A$1:$T$889,17,FALSE)</f>
        <v>0</v>
      </c>
      <c r="R317" s="68" t="str">
        <f>VLOOKUP(A317,'BASE REGISTRO SEPTIEMBRE'!$A$1:$T$889,18,FALSE)</f>
        <v>93401: Institución de Asistencia Social</v>
      </c>
      <c r="S317" s="68" t="str">
        <f>VLOOKUP(A317,'BASE REGISTRO SEPTIEMBRE'!$A$1:$T$889,19,FALSE)</f>
        <v>Certificado Financiero, correspondiente al año 2020, arpobado por el Sub Departamento de Supervisión Financiera Nacional.</v>
      </c>
      <c r="T317" s="188">
        <f>VLOOKUP(A317,'BASE REGISTRO SEPTIEMBRE'!$A$1:$T$889,20,FALSE)</f>
        <v>37970</v>
      </c>
      <c r="U317" s="175">
        <v>6570</v>
      </c>
      <c r="V317" s="186">
        <v>128265600</v>
      </c>
      <c r="W317" s="186">
        <v>503830380</v>
      </c>
      <c r="X317" s="187">
        <v>44469</v>
      </c>
      <c r="Y317" s="80" t="s">
        <v>6489</v>
      </c>
      <c r="Z317" s="80" t="s">
        <v>6490</v>
      </c>
      <c r="AA317" s="175" t="s">
        <v>7480</v>
      </c>
    </row>
    <row r="318" spans="1:27" ht="15.75" customHeight="1" x14ac:dyDescent="0.2">
      <c r="A318" s="185">
        <v>6570</v>
      </c>
      <c r="B318" s="68" t="str">
        <f>VLOOKUP(A318,'BASE REGISTRO SEPTIEMBRE'!$A$1:$T$889,2,FALSE)</f>
        <v>Corporación de Oportunidad y Acción Solidaria OPCIÓN</v>
      </c>
      <c r="C318" s="68">
        <f>VLOOKUP(A318,'BASE REGISTRO SEPTIEMBRE'!$A$1:$T$889,3,FALSE)</f>
        <v>717150007</v>
      </c>
      <c r="D318" s="68" t="str">
        <f>VLOOKUP(A318,'BASE REGISTRO SEPTIEMBRE'!$A$1:$T$889,4,FALSE)</f>
        <v>Corporación de Derecho Privado.</v>
      </c>
      <c r="E318" s="68" t="str">
        <f>VLOOKUP(A318,'BASE REGISTRO SEPTIEMBRE'!$A$1:$T$889,5,FALSE)</f>
        <v xml:space="preserve">Otorgada por Decreto Supremo Nº 972, de fecha 25 de julio de  1990, del Ministerio de Justicia, publicado en el Diario Oficial el día 13 de agosto de 1990. </v>
      </c>
      <c r="F318" s="68" t="str">
        <f>VLOOKUP(A318,'BASE REGISTRO SEPTIEMBRE'!$A$1:$T$889,6,FALSE)</f>
        <v xml:space="preserve">Certificado de vigencia, folio Nº 50038906023, de fecha 17 de mayo de 2021, del Servicio de Registro Civil e Identificación.
</v>
      </c>
      <c r="G318" s="68" t="str">
        <f>VLOOKUP(A318,'BASE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8" s="68" t="str">
        <f>VLOOKUP(A318,'BASE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8" s="68" t="str">
        <f>VLOOKUP(A318,'BASE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8" s="68" t="str">
        <f>VLOOKUP(A318,'BASE REGISTRO SEPTIEMBRE'!$A$1:$T$889,10,FALSE)</f>
        <v>21 de marzo de 2019 a 21 de marzo de 2022</v>
      </c>
      <c r="K318" s="68" t="str">
        <f>VLOOKUP(A318,'BASE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8" s="68" t="str">
        <f>VLOOKUP(A318,'BASE REGISTRO SEPTIEMBRE'!$A$1:$T$889,12,FALSE)</f>
        <v xml:space="preserve">Carlos Justiniano Nº 1123, comuna de Providencia, Región Metropolitana.
</v>
      </c>
      <c r="M318" s="68" t="str">
        <f>VLOOKUP(A318,'BASE REGISTRO SEPTIEMBRE'!$A$1:$T$889,13,FALSE)</f>
        <v>XIII</v>
      </c>
      <c r="N318" s="68" t="str">
        <f>VLOOKUP(A318,'BASE REGISTRO SEPTIEMBRE'!$A$1:$T$889,14,FALSE)</f>
        <v>Providencia</v>
      </c>
      <c r="O318" s="68" t="str">
        <f>VLOOKUP(A318,'BASE REGISTRO SEPTIEMBRE'!$A$1:$T$889,15,FALSE)</f>
        <v>Fono 223393900- 223393901</v>
      </c>
      <c r="P318" s="68">
        <f>VLOOKUP(A318,'BASE REGISTRO SEPTIEMBRE'!$A$1:$T$889,16,FALSE)</f>
        <v>0</v>
      </c>
      <c r="Q318" s="68">
        <f>VLOOKUP(A318,'BASE REGISTRO SEPTIEMBRE'!$A$1:$T$889,17,FALSE)</f>
        <v>0</v>
      </c>
      <c r="R318" s="68" t="str">
        <f>VLOOKUP(A318,'BASE REGISTRO SEPTIEMBRE'!$A$1:$T$889,18,FALSE)</f>
        <v>93401: Institución de Asistencia Social</v>
      </c>
      <c r="S318" s="68" t="str">
        <f>VLOOKUP(A318,'BASE REGISTRO SEPTIEMBRE'!$A$1:$T$889,19,FALSE)</f>
        <v>Certificado Financiero, correspondiente al año 2020, arpobado por el Sub Departamento de Supervisión Financiera Nacional.</v>
      </c>
      <c r="T318" s="188">
        <f>VLOOKUP(A318,'BASE REGISTRO SEPTIEMBRE'!$A$1:$T$889,20,FALSE)</f>
        <v>37970</v>
      </c>
      <c r="U318" s="175">
        <v>6570</v>
      </c>
      <c r="V318" s="186">
        <v>11055150</v>
      </c>
      <c r="W318" s="186">
        <v>125144278</v>
      </c>
      <c r="X318" s="187">
        <v>44469</v>
      </c>
      <c r="Y318" s="80" t="s">
        <v>6489</v>
      </c>
      <c r="Z318" s="80" t="s">
        <v>6490</v>
      </c>
      <c r="AA318" s="175" t="s">
        <v>6563</v>
      </c>
    </row>
    <row r="319" spans="1:27" ht="15.75" customHeight="1" x14ac:dyDescent="0.2">
      <c r="A319" s="185">
        <v>6570</v>
      </c>
      <c r="B319" s="68" t="str">
        <f>VLOOKUP(A319,'BASE REGISTRO SEPTIEMBRE'!$A$1:$T$889,2,FALSE)</f>
        <v>Corporación de Oportunidad y Acción Solidaria OPCIÓN</v>
      </c>
      <c r="C319" s="68">
        <f>VLOOKUP(A319,'BASE REGISTRO SEPTIEMBRE'!$A$1:$T$889,3,FALSE)</f>
        <v>717150007</v>
      </c>
      <c r="D319" s="68" t="str">
        <f>VLOOKUP(A319,'BASE REGISTRO SEPTIEMBRE'!$A$1:$T$889,4,FALSE)</f>
        <v>Corporación de Derecho Privado.</v>
      </c>
      <c r="E319" s="68" t="str">
        <f>VLOOKUP(A319,'BASE REGISTRO SEPTIEMBRE'!$A$1:$T$889,5,FALSE)</f>
        <v xml:space="preserve">Otorgada por Decreto Supremo Nº 972, de fecha 25 de julio de  1990, del Ministerio de Justicia, publicado en el Diario Oficial el día 13 de agosto de 1990. </v>
      </c>
      <c r="F319" s="68" t="str">
        <f>VLOOKUP(A319,'BASE REGISTRO SEPTIEMBRE'!$A$1:$T$889,6,FALSE)</f>
        <v xml:space="preserve">Certificado de vigencia, folio Nº 50038906023, de fecha 17 de mayo de 2021, del Servicio de Registro Civil e Identificación.
</v>
      </c>
      <c r="G319" s="68" t="str">
        <f>VLOOKUP(A319,'BASE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9" s="68" t="str">
        <f>VLOOKUP(A319,'BASE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19" s="68" t="str">
        <f>VLOOKUP(A319,'BASE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9" s="68" t="str">
        <f>VLOOKUP(A319,'BASE REGISTRO SEPTIEMBRE'!$A$1:$T$889,10,FALSE)</f>
        <v>21 de marzo de 2019 a 21 de marzo de 2022</v>
      </c>
      <c r="K319" s="68" t="str">
        <f>VLOOKUP(A319,'BASE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19" s="68" t="str">
        <f>VLOOKUP(A319,'BASE REGISTRO SEPTIEMBRE'!$A$1:$T$889,12,FALSE)</f>
        <v xml:space="preserve">Carlos Justiniano Nº 1123, comuna de Providencia, Región Metropolitana.
</v>
      </c>
      <c r="M319" s="68" t="str">
        <f>VLOOKUP(A319,'BASE REGISTRO SEPTIEMBRE'!$A$1:$T$889,13,FALSE)</f>
        <v>XIII</v>
      </c>
      <c r="N319" s="68" t="str">
        <f>VLOOKUP(A319,'BASE REGISTRO SEPTIEMBRE'!$A$1:$T$889,14,FALSE)</f>
        <v>Providencia</v>
      </c>
      <c r="O319" s="68" t="str">
        <f>VLOOKUP(A319,'BASE REGISTRO SEPTIEMBRE'!$A$1:$T$889,15,FALSE)</f>
        <v>Fono 223393900- 223393901</v>
      </c>
      <c r="P319" s="68">
        <f>VLOOKUP(A319,'BASE REGISTRO SEPTIEMBRE'!$A$1:$T$889,16,FALSE)</f>
        <v>0</v>
      </c>
      <c r="Q319" s="68">
        <f>VLOOKUP(A319,'BASE REGISTRO SEPTIEMBRE'!$A$1:$T$889,17,FALSE)</f>
        <v>0</v>
      </c>
      <c r="R319" s="68" t="str">
        <f>VLOOKUP(A319,'BASE REGISTRO SEPTIEMBRE'!$A$1:$T$889,18,FALSE)</f>
        <v>93401: Institución de Asistencia Social</v>
      </c>
      <c r="S319" s="68" t="str">
        <f>VLOOKUP(A319,'BASE REGISTRO SEPTIEMBRE'!$A$1:$T$889,19,FALSE)</f>
        <v>Certificado Financiero, correspondiente al año 2020, arpobado por el Sub Departamento de Supervisión Financiera Nacional.</v>
      </c>
      <c r="T319" s="188">
        <f>VLOOKUP(A319,'BASE REGISTRO SEPTIEMBRE'!$A$1:$T$889,20,FALSE)</f>
        <v>37970</v>
      </c>
      <c r="U319" s="175">
        <v>6570</v>
      </c>
      <c r="V319" s="186">
        <v>64293132</v>
      </c>
      <c r="W319" s="186">
        <v>216690744</v>
      </c>
      <c r="X319" s="187">
        <v>44469</v>
      </c>
      <c r="Y319" s="80" t="s">
        <v>6489</v>
      </c>
      <c r="Z319" s="80" t="s">
        <v>6490</v>
      </c>
      <c r="AA319" s="175" t="s">
        <v>6558</v>
      </c>
    </row>
    <row r="320" spans="1:27" ht="15.75" customHeight="1" x14ac:dyDescent="0.2">
      <c r="A320" s="185">
        <v>6570</v>
      </c>
      <c r="B320" s="68" t="str">
        <f>VLOOKUP(A320,'BASE REGISTRO SEPTIEMBRE'!$A$1:$T$889,2,FALSE)</f>
        <v>Corporación de Oportunidad y Acción Solidaria OPCIÓN</v>
      </c>
      <c r="C320" s="68">
        <f>VLOOKUP(A320,'BASE REGISTRO SEPTIEMBRE'!$A$1:$T$889,3,FALSE)</f>
        <v>717150007</v>
      </c>
      <c r="D320" s="68" t="str">
        <f>VLOOKUP(A320,'BASE REGISTRO SEPTIEMBRE'!$A$1:$T$889,4,FALSE)</f>
        <v>Corporación de Derecho Privado.</v>
      </c>
      <c r="E320" s="68" t="str">
        <f>VLOOKUP(A320,'BASE REGISTRO SEPTIEMBRE'!$A$1:$T$889,5,FALSE)</f>
        <v xml:space="preserve">Otorgada por Decreto Supremo Nº 972, de fecha 25 de julio de  1990, del Ministerio de Justicia, publicado en el Diario Oficial el día 13 de agosto de 1990. </v>
      </c>
      <c r="F320" s="68" t="str">
        <f>VLOOKUP(A320,'BASE REGISTRO SEPTIEMBRE'!$A$1:$T$889,6,FALSE)</f>
        <v xml:space="preserve">Certificado de vigencia, folio Nº 50038906023, de fecha 17 de mayo de 2021, del Servicio de Registro Civil e Identificación.
</v>
      </c>
      <c r="G320" s="68" t="str">
        <f>VLOOKUP(A320,'BASE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0" s="68" t="str">
        <f>VLOOKUP(A320,'BASE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0" s="68" t="str">
        <f>VLOOKUP(A320,'BASE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0" s="68" t="str">
        <f>VLOOKUP(A320,'BASE REGISTRO SEPTIEMBRE'!$A$1:$T$889,10,FALSE)</f>
        <v>21 de marzo de 2019 a 21 de marzo de 2022</v>
      </c>
      <c r="K320" s="68" t="str">
        <f>VLOOKUP(A320,'BASE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0" s="68" t="str">
        <f>VLOOKUP(A320,'BASE REGISTRO SEPTIEMBRE'!$A$1:$T$889,12,FALSE)</f>
        <v xml:space="preserve">Carlos Justiniano Nº 1123, comuna de Providencia, Región Metropolitana.
</v>
      </c>
      <c r="M320" s="68" t="str">
        <f>VLOOKUP(A320,'BASE REGISTRO SEPTIEMBRE'!$A$1:$T$889,13,FALSE)</f>
        <v>XIII</v>
      </c>
      <c r="N320" s="68" t="str">
        <f>VLOOKUP(A320,'BASE REGISTRO SEPTIEMBRE'!$A$1:$T$889,14,FALSE)</f>
        <v>Providencia</v>
      </c>
      <c r="O320" s="68" t="str">
        <f>VLOOKUP(A320,'BASE REGISTRO SEPTIEMBRE'!$A$1:$T$889,15,FALSE)</f>
        <v>Fono 223393900- 223393901</v>
      </c>
      <c r="P320" s="68">
        <f>VLOOKUP(A320,'BASE REGISTRO SEPTIEMBRE'!$A$1:$T$889,16,FALSE)</f>
        <v>0</v>
      </c>
      <c r="Q320" s="68">
        <f>VLOOKUP(A320,'BASE REGISTRO SEPTIEMBRE'!$A$1:$T$889,17,FALSE)</f>
        <v>0</v>
      </c>
      <c r="R320" s="68" t="str">
        <f>VLOOKUP(A320,'BASE REGISTRO SEPTIEMBRE'!$A$1:$T$889,18,FALSE)</f>
        <v>93401: Institución de Asistencia Social</v>
      </c>
      <c r="S320" s="68" t="str">
        <f>VLOOKUP(A320,'BASE REGISTRO SEPTIEMBRE'!$A$1:$T$889,19,FALSE)</f>
        <v>Certificado Financiero, correspondiente al año 2020, arpobado por el Sub Departamento de Supervisión Financiera Nacional.</v>
      </c>
      <c r="T320" s="188">
        <f>VLOOKUP(A320,'BASE REGISTRO SEPTIEMBRE'!$A$1:$T$889,20,FALSE)</f>
        <v>37970</v>
      </c>
      <c r="U320" s="175">
        <v>6570</v>
      </c>
      <c r="V320" s="186">
        <v>16514196</v>
      </c>
      <c r="W320" s="186">
        <v>144779796</v>
      </c>
      <c r="X320" s="187">
        <v>44469</v>
      </c>
      <c r="Y320" s="80" t="s">
        <v>6489</v>
      </c>
      <c r="Z320" s="80" t="s">
        <v>6490</v>
      </c>
      <c r="AA320" s="175" t="s">
        <v>7481</v>
      </c>
    </row>
    <row r="321" spans="1:27" ht="15.75" customHeight="1" x14ac:dyDescent="0.2">
      <c r="A321" s="185">
        <v>6570</v>
      </c>
      <c r="B321" s="68" t="str">
        <f>VLOOKUP(A321,'BASE REGISTRO SEPTIEMBRE'!$A$1:$T$889,2,FALSE)</f>
        <v>Corporación de Oportunidad y Acción Solidaria OPCIÓN</v>
      </c>
      <c r="C321" s="68">
        <f>VLOOKUP(A321,'BASE REGISTRO SEPTIEMBRE'!$A$1:$T$889,3,FALSE)</f>
        <v>717150007</v>
      </c>
      <c r="D321" s="68" t="str">
        <f>VLOOKUP(A321,'BASE REGISTRO SEPTIEMBRE'!$A$1:$T$889,4,FALSE)</f>
        <v>Corporación de Derecho Privado.</v>
      </c>
      <c r="E321" s="68" t="str">
        <f>VLOOKUP(A321,'BASE REGISTRO SEPTIEMBRE'!$A$1:$T$889,5,FALSE)</f>
        <v xml:space="preserve">Otorgada por Decreto Supremo Nº 972, de fecha 25 de julio de  1990, del Ministerio de Justicia, publicado en el Diario Oficial el día 13 de agosto de 1990. </v>
      </c>
      <c r="F321" s="68" t="str">
        <f>VLOOKUP(A321,'BASE REGISTRO SEPTIEMBRE'!$A$1:$T$889,6,FALSE)</f>
        <v xml:space="preserve">Certificado de vigencia, folio Nº 50038906023, de fecha 17 de mayo de 2021, del Servicio de Registro Civil e Identificación.
</v>
      </c>
      <c r="G321" s="68" t="str">
        <f>VLOOKUP(A321,'BASE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1" s="68" t="str">
        <f>VLOOKUP(A321,'BASE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1" s="68" t="str">
        <f>VLOOKUP(A321,'BASE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1" s="68" t="str">
        <f>VLOOKUP(A321,'BASE REGISTRO SEPTIEMBRE'!$A$1:$T$889,10,FALSE)</f>
        <v>21 de marzo de 2019 a 21 de marzo de 2022</v>
      </c>
      <c r="K321" s="68" t="str">
        <f>VLOOKUP(A321,'BASE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1" s="68" t="str">
        <f>VLOOKUP(A321,'BASE REGISTRO SEPTIEMBRE'!$A$1:$T$889,12,FALSE)</f>
        <v xml:space="preserve">Carlos Justiniano Nº 1123, comuna de Providencia, Región Metropolitana.
</v>
      </c>
      <c r="M321" s="68" t="str">
        <f>VLOOKUP(A321,'BASE REGISTRO SEPTIEMBRE'!$A$1:$T$889,13,FALSE)</f>
        <v>XIII</v>
      </c>
      <c r="N321" s="68" t="str">
        <f>VLOOKUP(A321,'BASE REGISTRO SEPTIEMBRE'!$A$1:$T$889,14,FALSE)</f>
        <v>Providencia</v>
      </c>
      <c r="O321" s="68" t="str">
        <f>VLOOKUP(A321,'BASE REGISTRO SEPTIEMBRE'!$A$1:$T$889,15,FALSE)</f>
        <v>Fono 223393900- 223393901</v>
      </c>
      <c r="P321" s="68">
        <f>VLOOKUP(A321,'BASE REGISTRO SEPTIEMBRE'!$A$1:$T$889,16,FALSE)</f>
        <v>0</v>
      </c>
      <c r="Q321" s="68">
        <f>VLOOKUP(A321,'BASE REGISTRO SEPTIEMBRE'!$A$1:$T$889,17,FALSE)</f>
        <v>0</v>
      </c>
      <c r="R321" s="68" t="str">
        <f>VLOOKUP(A321,'BASE REGISTRO SEPTIEMBRE'!$A$1:$T$889,18,FALSE)</f>
        <v>93401: Institución de Asistencia Social</v>
      </c>
      <c r="S321" s="68" t="str">
        <f>VLOOKUP(A321,'BASE REGISTRO SEPTIEMBRE'!$A$1:$T$889,19,FALSE)</f>
        <v>Certificado Financiero, correspondiente al año 2020, arpobado por el Sub Departamento de Supervisión Financiera Nacional.</v>
      </c>
      <c r="T321" s="188">
        <f>VLOOKUP(A321,'BASE REGISTRO SEPTIEMBRE'!$A$1:$T$889,20,FALSE)</f>
        <v>37970</v>
      </c>
      <c r="U321" s="175">
        <v>6570</v>
      </c>
      <c r="V321" s="186">
        <v>9459588</v>
      </c>
      <c r="W321" s="186">
        <v>85136292</v>
      </c>
      <c r="X321" s="187">
        <v>44469</v>
      </c>
      <c r="Y321" s="80" t="s">
        <v>6489</v>
      </c>
      <c r="Z321" s="80" t="s">
        <v>6490</v>
      </c>
      <c r="AA321" s="175" t="s">
        <v>70</v>
      </c>
    </row>
    <row r="322" spans="1:27" ht="15.75" customHeight="1" x14ac:dyDescent="0.2">
      <c r="A322" s="185">
        <v>6570</v>
      </c>
      <c r="B322" s="68" t="str">
        <f>VLOOKUP(A322,'BASE REGISTRO SEPTIEMBRE'!$A$1:$T$889,2,FALSE)</f>
        <v>Corporación de Oportunidad y Acción Solidaria OPCIÓN</v>
      </c>
      <c r="C322" s="68">
        <f>VLOOKUP(A322,'BASE REGISTRO SEPTIEMBRE'!$A$1:$T$889,3,FALSE)</f>
        <v>717150007</v>
      </c>
      <c r="D322" s="68" t="str">
        <f>VLOOKUP(A322,'BASE REGISTRO SEPTIEMBRE'!$A$1:$T$889,4,FALSE)</f>
        <v>Corporación de Derecho Privado.</v>
      </c>
      <c r="E322" s="68" t="str">
        <f>VLOOKUP(A322,'BASE REGISTRO SEPTIEMBRE'!$A$1:$T$889,5,FALSE)</f>
        <v xml:space="preserve">Otorgada por Decreto Supremo Nº 972, de fecha 25 de julio de  1990, del Ministerio de Justicia, publicado en el Diario Oficial el día 13 de agosto de 1990. </v>
      </c>
      <c r="F322" s="68" t="str">
        <f>VLOOKUP(A322,'BASE REGISTRO SEPTIEMBRE'!$A$1:$T$889,6,FALSE)</f>
        <v xml:space="preserve">Certificado de vigencia, folio Nº 50038906023, de fecha 17 de mayo de 2021, del Servicio de Registro Civil e Identificación.
</v>
      </c>
      <c r="G322" s="68" t="str">
        <f>VLOOKUP(A322,'BASE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2" s="68" t="str">
        <f>VLOOKUP(A322,'BASE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2" s="68" t="str">
        <f>VLOOKUP(A322,'BASE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2" s="68" t="str">
        <f>VLOOKUP(A322,'BASE REGISTRO SEPTIEMBRE'!$A$1:$T$889,10,FALSE)</f>
        <v>21 de marzo de 2019 a 21 de marzo de 2022</v>
      </c>
      <c r="K322" s="68" t="str">
        <f>VLOOKUP(A322,'BASE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2" s="68" t="str">
        <f>VLOOKUP(A322,'BASE REGISTRO SEPTIEMBRE'!$A$1:$T$889,12,FALSE)</f>
        <v xml:space="preserve">Carlos Justiniano Nº 1123, comuna de Providencia, Región Metropolitana.
</v>
      </c>
      <c r="M322" s="68" t="str">
        <f>VLOOKUP(A322,'BASE REGISTRO SEPTIEMBRE'!$A$1:$T$889,13,FALSE)</f>
        <v>XIII</v>
      </c>
      <c r="N322" s="68" t="str">
        <f>VLOOKUP(A322,'BASE REGISTRO SEPTIEMBRE'!$A$1:$T$889,14,FALSE)</f>
        <v>Providencia</v>
      </c>
      <c r="O322" s="68" t="str">
        <f>VLOOKUP(A322,'BASE REGISTRO SEPTIEMBRE'!$A$1:$T$889,15,FALSE)</f>
        <v>Fono 223393900- 223393901</v>
      </c>
      <c r="P322" s="68">
        <f>VLOOKUP(A322,'BASE REGISTRO SEPTIEMBRE'!$A$1:$T$889,16,FALSE)</f>
        <v>0</v>
      </c>
      <c r="Q322" s="68">
        <f>VLOOKUP(A322,'BASE REGISTRO SEPTIEMBRE'!$A$1:$T$889,17,FALSE)</f>
        <v>0</v>
      </c>
      <c r="R322" s="68" t="str">
        <f>VLOOKUP(A322,'BASE REGISTRO SEPTIEMBRE'!$A$1:$T$889,18,FALSE)</f>
        <v>93401: Institución de Asistencia Social</v>
      </c>
      <c r="S322" s="68" t="str">
        <f>VLOOKUP(A322,'BASE REGISTRO SEPTIEMBRE'!$A$1:$T$889,19,FALSE)</f>
        <v>Certificado Financiero, correspondiente al año 2020, arpobado por el Sub Departamento de Supervisión Financiera Nacional.</v>
      </c>
      <c r="T322" s="188">
        <f>VLOOKUP(A322,'BASE REGISTRO SEPTIEMBRE'!$A$1:$T$889,20,FALSE)</f>
        <v>37970</v>
      </c>
      <c r="U322" s="175">
        <v>6570</v>
      </c>
      <c r="V322" s="186">
        <v>34209505</v>
      </c>
      <c r="W322" s="186">
        <v>139704513</v>
      </c>
      <c r="X322" s="187">
        <v>44469</v>
      </c>
      <c r="Y322" s="80" t="s">
        <v>6489</v>
      </c>
      <c r="Z322" s="80" t="s">
        <v>6490</v>
      </c>
      <c r="AA322" s="175" t="s">
        <v>6533</v>
      </c>
    </row>
    <row r="323" spans="1:27" ht="15.75" customHeight="1" x14ac:dyDescent="0.2">
      <c r="A323" s="185">
        <v>6570</v>
      </c>
      <c r="B323" s="68" t="str">
        <f>VLOOKUP(A323,'BASE REGISTRO SEPTIEMBRE'!$A$1:$T$889,2,FALSE)</f>
        <v>Corporación de Oportunidad y Acción Solidaria OPCIÓN</v>
      </c>
      <c r="C323" s="68">
        <f>VLOOKUP(A323,'BASE REGISTRO SEPTIEMBRE'!$A$1:$T$889,3,FALSE)</f>
        <v>717150007</v>
      </c>
      <c r="D323" s="68" t="str">
        <f>VLOOKUP(A323,'BASE REGISTRO SEPTIEMBRE'!$A$1:$T$889,4,FALSE)</f>
        <v>Corporación de Derecho Privado.</v>
      </c>
      <c r="E323" s="68" t="str">
        <f>VLOOKUP(A323,'BASE REGISTRO SEPTIEMBRE'!$A$1:$T$889,5,FALSE)</f>
        <v xml:space="preserve">Otorgada por Decreto Supremo Nº 972, de fecha 25 de julio de  1990, del Ministerio de Justicia, publicado en el Diario Oficial el día 13 de agosto de 1990. </v>
      </c>
      <c r="F323" s="68" t="str">
        <f>VLOOKUP(A323,'BASE REGISTRO SEPTIEMBRE'!$A$1:$T$889,6,FALSE)</f>
        <v xml:space="preserve">Certificado de vigencia, folio Nº 50038906023, de fecha 17 de mayo de 2021, del Servicio de Registro Civil e Identificación.
</v>
      </c>
      <c r="G323" s="68" t="str">
        <f>VLOOKUP(A323,'BASE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3" s="68" t="str">
        <f>VLOOKUP(A323,'BASE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3" s="68" t="str">
        <f>VLOOKUP(A323,'BASE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3" s="68" t="str">
        <f>VLOOKUP(A323,'BASE REGISTRO SEPTIEMBRE'!$A$1:$T$889,10,FALSE)</f>
        <v>21 de marzo de 2019 a 21 de marzo de 2022</v>
      </c>
      <c r="K323" s="68" t="str">
        <f>VLOOKUP(A323,'BASE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3" s="68" t="str">
        <f>VLOOKUP(A323,'BASE REGISTRO SEPTIEMBRE'!$A$1:$T$889,12,FALSE)</f>
        <v xml:space="preserve">Carlos Justiniano Nº 1123, comuna de Providencia, Región Metropolitana.
</v>
      </c>
      <c r="M323" s="68" t="str">
        <f>VLOOKUP(A323,'BASE REGISTRO SEPTIEMBRE'!$A$1:$T$889,13,FALSE)</f>
        <v>XIII</v>
      </c>
      <c r="N323" s="68" t="str">
        <f>VLOOKUP(A323,'BASE REGISTRO SEPTIEMBRE'!$A$1:$T$889,14,FALSE)</f>
        <v>Providencia</v>
      </c>
      <c r="O323" s="68" t="str">
        <f>VLOOKUP(A323,'BASE REGISTRO SEPTIEMBRE'!$A$1:$T$889,15,FALSE)</f>
        <v>Fono 223393900- 223393901</v>
      </c>
      <c r="P323" s="68">
        <f>VLOOKUP(A323,'BASE REGISTRO SEPTIEMBRE'!$A$1:$T$889,16,FALSE)</f>
        <v>0</v>
      </c>
      <c r="Q323" s="68">
        <f>VLOOKUP(A323,'BASE REGISTRO SEPTIEMBRE'!$A$1:$T$889,17,FALSE)</f>
        <v>0</v>
      </c>
      <c r="R323" s="68" t="str">
        <f>VLOOKUP(A323,'BASE REGISTRO SEPTIEMBRE'!$A$1:$T$889,18,FALSE)</f>
        <v>93401: Institución de Asistencia Social</v>
      </c>
      <c r="S323" s="68" t="str">
        <f>VLOOKUP(A323,'BASE REGISTRO SEPTIEMBRE'!$A$1:$T$889,19,FALSE)</f>
        <v>Certificado Financiero, correspondiente al año 2020, arpobado por el Sub Departamento de Supervisión Financiera Nacional.</v>
      </c>
      <c r="T323" s="188">
        <f>VLOOKUP(A323,'BASE REGISTRO SEPTIEMBRE'!$A$1:$T$889,20,FALSE)</f>
        <v>37970</v>
      </c>
      <c r="U323" s="175">
        <v>6570</v>
      </c>
      <c r="V323" s="186">
        <v>65058483</v>
      </c>
      <c r="W323" s="186">
        <v>314485103</v>
      </c>
      <c r="X323" s="187">
        <v>44469</v>
      </c>
      <c r="Y323" s="80" t="s">
        <v>6489</v>
      </c>
      <c r="Z323" s="80" t="s">
        <v>6490</v>
      </c>
      <c r="AA323" s="175" t="s">
        <v>6534</v>
      </c>
    </row>
    <row r="324" spans="1:27" ht="15.75" customHeight="1" x14ac:dyDescent="0.2">
      <c r="A324" s="185">
        <v>6570</v>
      </c>
      <c r="B324" s="68" t="str">
        <f>VLOOKUP(A324,'BASE REGISTRO SEPTIEMBRE'!$A$1:$T$889,2,FALSE)</f>
        <v>Corporación de Oportunidad y Acción Solidaria OPCIÓN</v>
      </c>
      <c r="C324" s="68">
        <f>VLOOKUP(A324,'BASE REGISTRO SEPTIEMBRE'!$A$1:$T$889,3,FALSE)</f>
        <v>717150007</v>
      </c>
      <c r="D324" s="68" t="str">
        <f>VLOOKUP(A324,'BASE REGISTRO SEPTIEMBRE'!$A$1:$T$889,4,FALSE)</f>
        <v>Corporación de Derecho Privado.</v>
      </c>
      <c r="E324" s="68" t="str">
        <f>VLOOKUP(A324,'BASE REGISTRO SEPTIEMBRE'!$A$1:$T$889,5,FALSE)</f>
        <v xml:space="preserve">Otorgada por Decreto Supremo Nº 972, de fecha 25 de julio de  1990, del Ministerio de Justicia, publicado en el Diario Oficial el día 13 de agosto de 1990. </v>
      </c>
      <c r="F324" s="68" t="str">
        <f>VLOOKUP(A324,'BASE REGISTRO SEPTIEMBRE'!$A$1:$T$889,6,FALSE)</f>
        <v xml:space="preserve">Certificado de vigencia, folio Nº 50038906023, de fecha 17 de mayo de 2021, del Servicio de Registro Civil e Identificación.
</v>
      </c>
      <c r="G324" s="68" t="str">
        <f>VLOOKUP(A324,'BASE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4" s="68" t="str">
        <f>VLOOKUP(A324,'BASE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4" s="68" t="str">
        <f>VLOOKUP(A324,'BASE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4" s="68" t="str">
        <f>VLOOKUP(A324,'BASE REGISTRO SEPTIEMBRE'!$A$1:$T$889,10,FALSE)</f>
        <v>21 de marzo de 2019 a 21 de marzo de 2022</v>
      </c>
      <c r="K324" s="68" t="str">
        <f>VLOOKUP(A324,'BASE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4" s="68" t="str">
        <f>VLOOKUP(A324,'BASE REGISTRO SEPTIEMBRE'!$A$1:$T$889,12,FALSE)</f>
        <v xml:space="preserve">Carlos Justiniano Nº 1123, comuna de Providencia, Región Metropolitana.
</v>
      </c>
      <c r="M324" s="68" t="str">
        <f>VLOOKUP(A324,'BASE REGISTRO SEPTIEMBRE'!$A$1:$T$889,13,FALSE)</f>
        <v>XIII</v>
      </c>
      <c r="N324" s="68" t="str">
        <f>VLOOKUP(A324,'BASE REGISTRO SEPTIEMBRE'!$A$1:$T$889,14,FALSE)</f>
        <v>Providencia</v>
      </c>
      <c r="O324" s="68" t="str">
        <f>VLOOKUP(A324,'BASE REGISTRO SEPTIEMBRE'!$A$1:$T$889,15,FALSE)</f>
        <v>Fono 223393900- 223393901</v>
      </c>
      <c r="P324" s="68">
        <f>VLOOKUP(A324,'BASE REGISTRO SEPTIEMBRE'!$A$1:$T$889,16,FALSE)</f>
        <v>0</v>
      </c>
      <c r="Q324" s="68">
        <f>VLOOKUP(A324,'BASE REGISTRO SEPTIEMBRE'!$A$1:$T$889,17,FALSE)</f>
        <v>0</v>
      </c>
      <c r="R324" s="68" t="str">
        <f>VLOOKUP(A324,'BASE REGISTRO SEPTIEMBRE'!$A$1:$T$889,18,FALSE)</f>
        <v>93401: Institución de Asistencia Social</v>
      </c>
      <c r="S324" s="68" t="str">
        <f>VLOOKUP(A324,'BASE REGISTRO SEPTIEMBRE'!$A$1:$T$889,19,FALSE)</f>
        <v>Certificado Financiero, correspondiente al año 2020, arpobado por el Sub Departamento de Supervisión Financiera Nacional.</v>
      </c>
      <c r="T324" s="188">
        <f>VLOOKUP(A324,'BASE REGISTRO SEPTIEMBRE'!$A$1:$T$889,20,FALSE)</f>
        <v>37970</v>
      </c>
      <c r="U324" s="175">
        <v>6570</v>
      </c>
      <c r="V324" s="186">
        <v>20105633</v>
      </c>
      <c r="W324" s="186">
        <v>184789042</v>
      </c>
      <c r="X324" s="187">
        <v>44469</v>
      </c>
      <c r="Y324" s="80" t="s">
        <v>6489</v>
      </c>
      <c r="Z324" s="80" t="s">
        <v>6490</v>
      </c>
      <c r="AA324" s="175" t="s">
        <v>6621</v>
      </c>
    </row>
    <row r="325" spans="1:27" ht="15.75" customHeight="1" x14ac:dyDescent="0.2">
      <c r="A325" s="185">
        <v>6570</v>
      </c>
      <c r="B325" s="68" t="str">
        <f>VLOOKUP(A325,'BASE REGISTRO SEPTIEMBRE'!$A$1:$T$889,2,FALSE)</f>
        <v>Corporación de Oportunidad y Acción Solidaria OPCIÓN</v>
      </c>
      <c r="C325" s="68">
        <f>VLOOKUP(A325,'BASE REGISTRO SEPTIEMBRE'!$A$1:$T$889,3,FALSE)</f>
        <v>717150007</v>
      </c>
      <c r="D325" s="68" t="str">
        <f>VLOOKUP(A325,'BASE REGISTRO SEPTIEMBRE'!$A$1:$T$889,4,FALSE)</f>
        <v>Corporación de Derecho Privado.</v>
      </c>
      <c r="E325" s="68" t="str">
        <f>VLOOKUP(A325,'BASE REGISTRO SEPTIEMBRE'!$A$1:$T$889,5,FALSE)</f>
        <v xml:space="preserve">Otorgada por Decreto Supremo Nº 972, de fecha 25 de julio de  1990, del Ministerio de Justicia, publicado en el Diario Oficial el día 13 de agosto de 1990. </v>
      </c>
      <c r="F325" s="68" t="str">
        <f>VLOOKUP(A325,'BASE REGISTRO SEPTIEMBRE'!$A$1:$T$889,6,FALSE)</f>
        <v xml:space="preserve">Certificado de vigencia, folio Nº 50038906023, de fecha 17 de mayo de 2021, del Servicio de Registro Civil e Identificación.
</v>
      </c>
      <c r="G325" s="68" t="str">
        <f>VLOOKUP(A325,'BASE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5" s="68" t="str">
        <f>VLOOKUP(A325,'BASE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5" s="68" t="str">
        <f>VLOOKUP(A325,'BASE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5" s="68" t="str">
        <f>VLOOKUP(A325,'BASE REGISTRO SEPTIEMBRE'!$A$1:$T$889,10,FALSE)</f>
        <v>21 de marzo de 2019 a 21 de marzo de 2022</v>
      </c>
      <c r="K325" s="68" t="str">
        <f>VLOOKUP(A325,'BASE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5" s="68" t="str">
        <f>VLOOKUP(A325,'BASE REGISTRO SEPTIEMBRE'!$A$1:$T$889,12,FALSE)</f>
        <v xml:space="preserve">Carlos Justiniano Nº 1123, comuna de Providencia, Región Metropolitana.
</v>
      </c>
      <c r="M325" s="68" t="str">
        <f>VLOOKUP(A325,'BASE REGISTRO SEPTIEMBRE'!$A$1:$T$889,13,FALSE)</f>
        <v>XIII</v>
      </c>
      <c r="N325" s="68" t="str">
        <f>VLOOKUP(A325,'BASE REGISTRO SEPTIEMBRE'!$A$1:$T$889,14,FALSE)</f>
        <v>Providencia</v>
      </c>
      <c r="O325" s="68" t="str">
        <f>VLOOKUP(A325,'BASE REGISTRO SEPTIEMBRE'!$A$1:$T$889,15,FALSE)</f>
        <v>Fono 223393900- 223393901</v>
      </c>
      <c r="P325" s="68">
        <f>VLOOKUP(A325,'BASE REGISTRO SEPTIEMBRE'!$A$1:$T$889,16,FALSE)</f>
        <v>0</v>
      </c>
      <c r="Q325" s="68">
        <f>VLOOKUP(A325,'BASE REGISTRO SEPTIEMBRE'!$A$1:$T$889,17,FALSE)</f>
        <v>0</v>
      </c>
      <c r="R325" s="68" t="str">
        <f>VLOOKUP(A325,'BASE REGISTRO SEPTIEMBRE'!$A$1:$T$889,18,FALSE)</f>
        <v>93401: Institución de Asistencia Social</v>
      </c>
      <c r="S325" s="68" t="str">
        <f>VLOOKUP(A325,'BASE REGISTRO SEPTIEMBRE'!$A$1:$T$889,19,FALSE)</f>
        <v>Certificado Financiero, correspondiente al año 2020, arpobado por el Sub Departamento de Supervisión Financiera Nacional.</v>
      </c>
      <c r="T325" s="188">
        <f>VLOOKUP(A325,'BASE REGISTRO SEPTIEMBRE'!$A$1:$T$889,20,FALSE)</f>
        <v>37970</v>
      </c>
      <c r="U325" s="175">
        <v>6570</v>
      </c>
      <c r="V325" s="186">
        <v>49569158</v>
      </c>
      <c r="W325" s="186">
        <v>412335728</v>
      </c>
      <c r="X325" s="187">
        <v>44469</v>
      </c>
      <c r="Y325" s="80" t="s">
        <v>6489</v>
      </c>
      <c r="Z325" s="80" t="s">
        <v>6490</v>
      </c>
      <c r="AA325" s="175" t="s">
        <v>6564</v>
      </c>
    </row>
    <row r="326" spans="1:27" ht="15.75" customHeight="1" x14ac:dyDescent="0.2">
      <c r="A326" s="185">
        <v>6570</v>
      </c>
      <c r="B326" s="68" t="str">
        <f>VLOOKUP(A326,'BASE REGISTRO SEPTIEMBRE'!$A$1:$T$889,2,FALSE)</f>
        <v>Corporación de Oportunidad y Acción Solidaria OPCIÓN</v>
      </c>
      <c r="C326" s="68">
        <f>VLOOKUP(A326,'BASE REGISTRO SEPTIEMBRE'!$A$1:$T$889,3,FALSE)</f>
        <v>717150007</v>
      </c>
      <c r="D326" s="68" t="str">
        <f>VLOOKUP(A326,'BASE REGISTRO SEPTIEMBRE'!$A$1:$T$889,4,FALSE)</f>
        <v>Corporación de Derecho Privado.</v>
      </c>
      <c r="E326" s="68" t="str">
        <f>VLOOKUP(A326,'BASE REGISTRO SEPTIEMBRE'!$A$1:$T$889,5,FALSE)</f>
        <v xml:space="preserve">Otorgada por Decreto Supremo Nº 972, de fecha 25 de julio de  1990, del Ministerio de Justicia, publicado en el Diario Oficial el día 13 de agosto de 1990. </v>
      </c>
      <c r="F326" s="68" t="str">
        <f>VLOOKUP(A326,'BASE REGISTRO SEPTIEMBRE'!$A$1:$T$889,6,FALSE)</f>
        <v xml:space="preserve">Certificado de vigencia, folio Nº 50038906023, de fecha 17 de mayo de 2021, del Servicio de Registro Civil e Identificación.
</v>
      </c>
      <c r="G326" s="68" t="str">
        <f>VLOOKUP(A326,'BASE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6" s="68" t="str">
        <f>VLOOKUP(A326,'BASE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6" s="68" t="str">
        <f>VLOOKUP(A326,'BASE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6" s="68" t="str">
        <f>VLOOKUP(A326,'BASE REGISTRO SEPTIEMBRE'!$A$1:$T$889,10,FALSE)</f>
        <v>21 de marzo de 2019 a 21 de marzo de 2022</v>
      </c>
      <c r="K326" s="68" t="str">
        <f>VLOOKUP(A326,'BASE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6" s="68" t="str">
        <f>VLOOKUP(A326,'BASE REGISTRO SEPTIEMBRE'!$A$1:$T$889,12,FALSE)</f>
        <v xml:space="preserve">Carlos Justiniano Nº 1123, comuna de Providencia, Región Metropolitana.
</v>
      </c>
      <c r="M326" s="68" t="str">
        <f>VLOOKUP(A326,'BASE REGISTRO SEPTIEMBRE'!$A$1:$T$889,13,FALSE)</f>
        <v>XIII</v>
      </c>
      <c r="N326" s="68" t="str">
        <f>VLOOKUP(A326,'BASE REGISTRO SEPTIEMBRE'!$A$1:$T$889,14,FALSE)</f>
        <v>Providencia</v>
      </c>
      <c r="O326" s="68" t="str">
        <f>VLOOKUP(A326,'BASE REGISTRO SEPTIEMBRE'!$A$1:$T$889,15,FALSE)</f>
        <v>Fono 223393900- 223393901</v>
      </c>
      <c r="P326" s="68">
        <f>VLOOKUP(A326,'BASE REGISTRO SEPTIEMBRE'!$A$1:$T$889,16,FALSE)</f>
        <v>0</v>
      </c>
      <c r="Q326" s="68">
        <f>VLOOKUP(A326,'BASE REGISTRO SEPTIEMBRE'!$A$1:$T$889,17,FALSE)</f>
        <v>0</v>
      </c>
      <c r="R326" s="68" t="str">
        <f>VLOOKUP(A326,'BASE REGISTRO SEPTIEMBRE'!$A$1:$T$889,18,FALSE)</f>
        <v>93401: Institución de Asistencia Social</v>
      </c>
      <c r="S326" s="68" t="str">
        <f>VLOOKUP(A326,'BASE REGISTRO SEPTIEMBRE'!$A$1:$T$889,19,FALSE)</f>
        <v>Certificado Financiero, correspondiente al año 2020, arpobado por el Sub Departamento de Supervisión Financiera Nacional.</v>
      </c>
      <c r="T326" s="188">
        <f>VLOOKUP(A326,'BASE REGISTRO SEPTIEMBRE'!$A$1:$T$889,20,FALSE)</f>
        <v>37970</v>
      </c>
      <c r="U326" s="175">
        <v>6570</v>
      </c>
      <c r="V326" s="186">
        <v>26858196</v>
      </c>
      <c r="W326" s="186">
        <v>142193796</v>
      </c>
      <c r="X326" s="187">
        <v>44469</v>
      </c>
      <c r="Y326" s="80" t="s">
        <v>6489</v>
      </c>
      <c r="Z326" s="80" t="s">
        <v>6490</v>
      </c>
      <c r="AA326" s="175" t="s">
        <v>6622</v>
      </c>
    </row>
    <row r="327" spans="1:27" ht="15.75" customHeight="1" x14ac:dyDescent="0.2">
      <c r="A327" s="185">
        <v>6570</v>
      </c>
      <c r="B327" s="68" t="str">
        <f>VLOOKUP(A327,'BASE REGISTRO SEPTIEMBRE'!$A$1:$T$889,2,FALSE)</f>
        <v>Corporación de Oportunidad y Acción Solidaria OPCIÓN</v>
      </c>
      <c r="C327" s="68">
        <f>VLOOKUP(A327,'BASE REGISTRO SEPTIEMBRE'!$A$1:$T$889,3,FALSE)</f>
        <v>717150007</v>
      </c>
      <c r="D327" s="68" t="str">
        <f>VLOOKUP(A327,'BASE REGISTRO SEPTIEMBRE'!$A$1:$T$889,4,FALSE)</f>
        <v>Corporación de Derecho Privado.</v>
      </c>
      <c r="E327" s="68" t="str">
        <f>VLOOKUP(A327,'BASE REGISTRO SEPTIEMBRE'!$A$1:$T$889,5,FALSE)</f>
        <v xml:space="preserve">Otorgada por Decreto Supremo Nº 972, de fecha 25 de julio de  1990, del Ministerio de Justicia, publicado en el Diario Oficial el día 13 de agosto de 1990. </v>
      </c>
      <c r="F327" s="68" t="str">
        <f>VLOOKUP(A327,'BASE REGISTRO SEPTIEMBRE'!$A$1:$T$889,6,FALSE)</f>
        <v xml:space="preserve">Certificado de vigencia, folio Nº 50038906023, de fecha 17 de mayo de 2021, del Servicio de Registro Civil e Identificación.
</v>
      </c>
      <c r="G327" s="68" t="str">
        <f>VLOOKUP(A327,'BASE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7" s="68" t="str">
        <f>VLOOKUP(A327,'BASE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7" s="68" t="str">
        <f>VLOOKUP(A327,'BASE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7" s="68" t="str">
        <f>VLOOKUP(A327,'BASE REGISTRO SEPTIEMBRE'!$A$1:$T$889,10,FALSE)</f>
        <v>21 de marzo de 2019 a 21 de marzo de 2022</v>
      </c>
      <c r="K327" s="68" t="str">
        <f>VLOOKUP(A327,'BASE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7" s="68" t="str">
        <f>VLOOKUP(A327,'BASE REGISTRO SEPTIEMBRE'!$A$1:$T$889,12,FALSE)</f>
        <v xml:space="preserve">Carlos Justiniano Nº 1123, comuna de Providencia, Región Metropolitana.
</v>
      </c>
      <c r="M327" s="68" t="str">
        <f>VLOOKUP(A327,'BASE REGISTRO SEPTIEMBRE'!$A$1:$T$889,13,FALSE)</f>
        <v>XIII</v>
      </c>
      <c r="N327" s="68" t="str">
        <f>VLOOKUP(A327,'BASE REGISTRO SEPTIEMBRE'!$A$1:$T$889,14,FALSE)</f>
        <v>Providencia</v>
      </c>
      <c r="O327" s="68" t="str">
        <f>VLOOKUP(A327,'BASE REGISTRO SEPTIEMBRE'!$A$1:$T$889,15,FALSE)</f>
        <v>Fono 223393900- 223393901</v>
      </c>
      <c r="P327" s="68">
        <f>VLOOKUP(A327,'BASE REGISTRO SEPTIEMBRE'!$A$1:$T$889,16,FALSE)</f>
        <v>0</v>
      </c>
      <c r="Q327" s="68">
        <f>VLOOKUP(A327,'BASE REGISTRO SEPTIEMBRE'!$A$1:$T$889,17,FALSE)</f>
        <v>0</v>
      </c>
      <c r="R327" s="68" t="str">
        <f>VLOOKUP(A327,'BASE REGISTRO SEPTIEMBRE'!$A$1:$T$889,18,FALSE)</f>
        <v>93401: Institución de Asistencia Social</v>
      </c>
      <c r="S327" s="68" t="str">
        <f>VLOOKUP(A327,'BASE REGISTRO SEPTIEMBRE'!$A$1:$T$889,19,FALSE)</f>
        <v>Certificado Financiero, correspondiente al año 2020, arpobado por el Sub Departamento de Supervisión Financiera Nacional.</v>
      </c>
      <c r="T327" s="188">
        <f>VLOOKUP(A327,'BASE REGISTRO SEPTIEMBRE'!$A$1:$T$889,20,FALSE)</f>
        <v>37970</v>
      </c>
      <c r="U327" s="175">
        <v>6570</v>
      </c>
      <c r="V327" s="186">
        <v>40590373</v>
      </c>
      <c r="W327" s="186">
        <v>408967802</v>
      </c>
      <c r="X327" s="187">
        <v>44469</v>
      </c>
      <c r="Y327" s="80" t="s">
        <v>6489</v>
      </c>
      <c r="Z327" s="80" t="s">
        <v>6490</v>
      </c>
      <c r="AA327" s="175" t="s">
        <v>6507</v>
      </c>
    </row>
    <row r="328" spans="1:27" ht="15.75" customHeight="1" x14ac:dyDescent="0.2">
      <c r="A328" s="185">
        <v>6570</v>
      </c>
      <c r="B328" s="68" t="str">
        <f>VLOOKUP(A328,'BASE REGISTRO SEPTIEMBRE'!$A$1:$T$889,2,FALSE)</f>
        <v>Corporación de Oportunidad y Acción Solidaria OPCIÓN</v>
      </c>
      <c r="C328" s="68">
        <f>VLOOKUP(A328,'BASE REGISTRO SEPTIEMBRE'!$A$1:$T$889,3,FALSE)</f>
        <v>717150007</v>
      </c>
      <c r="D328" s="68" t="str">
        <f>VLOOKUP(A328,'BASE REGISTRO SEPTIEMBRE'!$A$1:$T$889,4,FALSE)</f>
        <v>Corporación de Derecho Privado.</v>
      </c>
      <c r="E328" s="68" t="str">
        <f>VLOOKUP(A328,'BASE REGISTRO SEPTIEMBRE'!$A$1:$T$889,5,FALSE)</f>
        <v xml:space="preserve">Otorgada por Decreto Supremo Nº 972, de fecha 25 de julio de  1990, del Ministerio de Justicia, publicado en el Diario Oficial el día 13 de agosto de 1990. </v>
      </c>
      <c r="F328" s="68" t="str">
        <f>VLOOKUP(A328,'BASE REGISTRO SEPTIEMBRE'!$A$1:$T$889,6,FALSE)</f>
        <v xml:space="preserve">Certificado de vigencia, folio Nº 50038906023, de fecha 17 de mayo de 2021, del Servicio de Registro Civil e Identificación.
</v>
      </c>
      <c r="G328" s="68" t="str">
        <f>VLOOKUP(A328,'BASE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8" s="68" t="str">
        <f>VLOOKUP(A328,'BASE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8" s="68" t="str">
        <f>VLOOKUP(A328,'BASE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8" s="68" t="str">
        <f>VLOOKUP(A328,'BASE REGISTRO SEPTIEMBRE'!$A$1:$T$889,10,FALSE)</f>
        <v>21 de marzo de 2019 a 21 de marzo de 2022</v>
      </c>
      <c r="K328" s="68" t="str">
        <f>VLOOKUP(A328,'BASE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8" s="68" t="str">
        <f>VLOOKUP(A328,'BASE REGISTRO SEPTIEMBRE'!$A$1:$T$889,12,FALSE)</f>
        <v xml:space="preserve">Carlos Justiniano Nº 1123, comuna de Providencia, Región Metropolitana.
</v>
      </c>
      <c r="M328" s="68" t="str">
        <f>VLOOKUP(A328,'BASE REGISTRO SEPTIEMBRE'!$A$1:$T$889,13,FALSE)</f>
        <v>XIII</v>
      </c>
      <c r="N328" s="68" t="str">
        <f>VLOOKUP(A328,'BASE REGISTRO SEPTIEMBRE'!$A$1:$T$889,14,FALSE)</f>
        <v>Providencia</v>
      </c>
      <c r="O328" s="68" t="str">
        <f>VLOOKUP(A328,'BASE REGISTRO SEPTIEMBRE'!$A$1:$T$889,15,FALSE)</f>
        <v>Fono 223393900- 223393901</v>
      </c>
      <c r="P328" s="68">
        <f>VLOOKUP(A328,'BASE REGISTRO SEPTIEMBRE'!$A$1:$T$889,16,FALSE)</f>
        <v>0</v>
      </c>
      <c r="Q328" s="68">
        <f>VLOOKUP(A328,'BASE REGISTRO SEPTIEMBRE'!$A$1:$T$889,17,FALSE)</f>
        <v>0</v>
      </c>
      <c r="R328" s="68" t="str">
        <f>VLOOKUP(A328,'BASE REGISTRO SEPTIEMBRE'!$A$1:$T$889,18,FALSE)</f>
        <v>93401: Institución de Asistencia Social</v>
      </c>
      <c r="S328" s="68" t="str">
        <f>VLOOKUP(A328,'BASE REGISTRO SEPTIEMBRE'!$A$1:$T$889,19,FALSE)</f>
        <v>Certificado Financiero, correspondiente al año 2020, arpobado por el Sub Departamento de Supervisión Financiera Nacional.</v>
      </c>
      <c r="T328" s="188">
        <f>VLOOKUP(A328,'BASE REGISTRO SEPTIEMBRE'!$A$1:$T$889,20,FALSE)</f>
        <v>37970</v>
      </c>
      <c r="U328" s="175">
        <v>6570</v>
      </c>
      <c r="V328" s="186">
        <v>96475902</v>
      </c>
      <c r="W328" s="186">
        <v>483535862</v>
      </c>
      <c r="X328" s="187">
        <v>44469</v>
      </c>
      <c r="Y328" s="80" t="s">
        <v>6489</v>
      </c>
      <c r="Z328" s="80" t="s">
        <v>6490</v>
      </c>
      <c r="AA328" s="175" t="s">
        <v>6573</v>
      </c>
    </row>
    <row r="329" spans="1:27" ht="15.75" customHeight="1" x14ac:dyDescent="0.2">
      <c r="A329" s="185">
        <v>6570</v>
      </c>
      <c r="B329" s="68" t="str">
        <f>VLOOKUP(A329,'BASE REGISTRO SEPTIEMBRE'!$A$1:$T$889,2,FALSE)</f>
        <v>Corporación de Oportunidad y Acción Solidaria OPCIÓN</v>
      </c>
      <c r="C329" s="68">
        <f>VLOOKUP(A329,'BASE REGISTRO SEPTIEMBRE'!$A$1:$T$889,3,FALSE)</f>
        <v>717150007</v>
      </c>
      <c r="D329" s="68" t="str">
        <f>VLOOKUP(A329,'BASE REGISTRO SEPTIEMBRE'!$A$1:$T$889,4,FALSE)</f>
        <v>Corporación de Derecho Privado.</v>
      </c>
      <c r="E329" s="68" t="str">
        <f>VLOOKUP(A329,'BASE REGISTRO SEPTIEMBRE'!$A$1:$T$889,5,FALSE)</f>
        <v xml:space="preserve">Otorgada por Decreto Supremo Nº 972, de fecha 25 de julio de  1990, del Ministerio de Justicia, publicado en el Diario Oficial el día 13 de agosto de 1990. </v>
      </c>
      <c r="F329" s="68" t="str">
        <f>VLOOKUP(A329,'BASE REGISTRO SEPTIEMBRE'!$A$1:$T$889,6,FALSE)</f>
        <v xml:space="preserve">Certificado de vigencia, folio Nº 50038906023, de fecha 17 de mayo de 2021, del Servicio de Registro Civil e Identificación.
</v>
      </c>
      <c r="G329" s="68" t="str">
        <f>VLOOKUP(A329,'BASE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9" s="68" t="str">
        <f>VLOOKUP(A329,'BASE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29" s="68" t="str">
        <f>VLOOKUP(A329,'BASE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9" s="68" t="str">
        <f>VLOOKUP(A329,'BASE REGISTRO SEPTIEMBRE'!$A$1:$T$889,10,FALSE)</f>
        <v>21 de marzo de 2019 a 21 de marzo de 2022</v>
      </c>
      <c r="K329" s="68" t="str">
        <f>VLOOKUP(A329,'BASE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29" s="68" t="str">
        <f>VLOOKUP(A329,'BASE REGISTRO SEPTIEMBRE'!$A$1:$T$889,12,FALSE)</f>
        <v xml:space="preserve">Carlos Justiniano Nº 1123, comuna de Providencia, Región Metropolitana.
</v>
      </c>
      <c r="M329" s="68" t="str">
        <f>VLOOKUP(A329,'BASE REGISTRO SEPTIEMBRE'!$A$1:$T$889,13,FALSE)</f>
        <v>XIII</v>
      </c>
      <c r="N329" s="68" t="str">
        <f>VLOOKUP(A329,'BASE REGISTRO SEPTIEMBRE'!$A$1:$T$889,14,FALSE)</f>
        <v>Providencia</v>
      </c>
      <c r="O329" s="68" t="str">
        <f>VLOOKUP(A329,'BASE REGISTRO SEPTIEMBRE'!$A$1:$T$889,15,FALSE)</f>
        <v>Fono 223393900- 223393901</v>
      </c>
      <c r="P329" s="68">
        <f>VLOOKUP(A329,'BASE REGISTRO SEPTIEMBRE'!$A$1:$T$889,16,FALSE)</f>
        <v>0</v>
      </c>
      <c r="Q329" s="68">
        <f>VLOOKUP(A329,'BASE REGISTRO SEPTIEMBRE'!$A$1:$T$889,17,FALSE)</f>
        <v>0</v>
      </c>
      <c r="R329" s="68" t="str">
        <f>VLOOKUP(A329,'BASE REGISTRO SEPTIEMBRE'!$A$1:$T$889,18,FALSE)</f>
        <v>93401: Institución de Asistencia Social</v>
      </c>
      <c r="S329" s="68" t="str">
        <f>VLOOKUP(A329,'BASE REGISTRO SEPTIEMBRE'!$A$1:$T$889,19,FALSE)</f>
        <v>Certificado Financiero, correspondiente al año 2020, arpobado por el Sub Departamento de Supervisión Financiera Nacional.</v>
      </c>
      <c r="T329" s="188">
        <f>VLOOKUP(A329,'BASE REGISTRO SEPTIEMBRE'!$A$1:$T$889,20,FALSE)</f>
        <v>37970</v>
      </c>
      <c r="U329" s="175">
        <v>6570</v>
      </c>
      <c r="V329" s="186">
        <v>31692292</v>
      </c>
      <c r="W329" s="186">
        <v>301058672</v>
      </c>
      <c r="X329" s="187">
        <v>44469</v>
      </c>
      <c r="Y329" s="80" t="s">
        <v>6489</v>
      </c>
      <c r="Z329" s="80" t="s">
        <v>6490</v>
      </c>
      <c r="AA329" s="175" t="s">
        <v>6574</v>
      </c>
    </row>
    <row r="330" spans="1:27" ht="15.75" customHeight="1" x14ac:dyDescent="0.2">
      <c r="A330" s="185">
        <v>6570</v>
      </c>
      <c r="B330" s="68" t="str">
        <f>VLOOKUP(A330,'BASE REGISTRO SEPTIEMBRE'!$A$1:$T$889,2,FALSE)</f>
        <v>Corporación de Oportunidad y Acción Solidaria OPCIÓN</v>
      </c>
      <c r="C330" s="68">
        <f>VLOOKUP(A330,'BASE REGISTRO SEPTIEMBRE'!$A$1:$T$889,3,FALSE)</f>
        <v>717150007</v>
      </c>
      <c r="D330" s="68" t="str">
        <f>VLOOKUP(A330,'BASE REGISTRO SEPTIEMBRE'!$A$1:$T$889,4,FALSE)</f>
        <v>Corporación de Derecho Privado.</v>
      </c>
      <c r="E330" s="68" t="str">
        <f>VLOOKUP(A330,'BASE REGISTRO SEPTIEMBRE'!$A$1:$T$889,5,FALSE)</f>
        <v xml:space="preserve">Otorgada por Decreto Supremo Nº 972, de fecha 25 de julio de  1990, del Ministerio de Justicia, publicado en el Diario Oficial el día 13 de agosto de 1990. </v>
      </c>
      <c r="F330" s="68" t="str">
        <f>VLOOKUP(A330,'BASE REGISTRO SEPTIEMBRE'!$A$1:$T$889,6,FALSE)</f>
        <v xml:space="preserve">Certificado de vigencia, folio Nº 50038906023, de fecha 17 de mayo de 2021, del Servicio de Registro Civil e Identificación.
</v>
      </c>
      <c r="G330" s="68" t="str">
        <f>VLOOKUP(A330,'BASE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0" s="68" t="str">
        <f>VLOOKUP(A330,'BASE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0" s="68" t="str">
        <f>VLOOKUP(A330,'BASE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0" s="68" t="str">
        <f>VLOOKUP(A330,'BASE REGISTRO SEPTIEMBRE'!$A$1:$T$889,10,FALSE)</f>
        <v>21 de marzo de 2019 a 21 de marzo de 2022</v>
      </c>
      <c r="K330" s="68" t="str">
        <f>VLOOKUP(A330,'BASE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0" s="68" t="str">
        <f>VLOOKUP(A330,'BASE REGISTRO SEPTIEMBRE'!$A$1:$T$889,12,FALSE)</f>
        <v xml:space="preserve">Carlos Justiniano Nº 1123, comuna de Providencia, Región Metropolitana.
</v>
      </c>
      <c r="M330" s="68" t="str">
        <f>VLOOKUP(A330,'BASE REGISTRO SEPTIEMBRE'!$A$1:$T$889,13,FALSE)</f>
        <v>XIII</v>
      </c>
      <c r="N330" s="68" t="str">
        <f>VLOOKUP(A330,'BASE REGISTRO SEPTIEMBRE'!$A$1:$T$889,14,FALSE)</f>
        <v>Providencia</v>
      </c>
      <c r="O330" s="68" t="str">
        <f>VLOOKUP(A330,'BASE REGISTRO SEPTIEMBRE'!$A$1:$T$889,15,FALSE)</f>
        <v>Fono 223393900- 223393901</v>
      </c>
      <c r="P330" s="68">
        <f>VLOOKUP(A330,'BASE REGISTRO SEPTIEMBRE'!$A$1:$T$889,16,FALSE)</f>
        <v>0</v>
      </c>
      <c r="Q330" s="68">
        <f>VLOOKUP(A330,'BASE REGISTRO SEPTIEMBRE'!$A$1:$T$889,17,FALSE)</f>
        <v>0</v>
      </c>
      <c r="R330" s="68" t="str">
        <f>VLOOKUP(A330,'BASE REGISTRO SEPTIEMBRE'!$A$1:$T$889,18,FALSE)</f>
        <v>93401: Institución de Asistencia Social</v>
      </c>
      <c r="S330" s="68" t="str">
        <f>VLOOKUP(A330,'BASE REGISTRO SEPTIEMBRE'!$A$1:$T$889,19,FALSE)</f>
        <v>Certificado Financiero, correspondiente al año 2020, arpobado por el Sub Departamento de Supervisión Financiera Nacional.</v>
      </c>
      <c r="T330" s="188">
        <f>VLOOKUP(A330,'BASE REGISTRO SEPTIEMBRE'!$A$1:$T$889,20,FALSE)</f>
        <v>37970</v>
      </c>
      <c r="U330" s="175">
        <v>6570</v>
      </c>
      <c r="V330" s="186">
        <v>0</v>
      </c>
      <c r="W330" s="186">
        <v>12750704</v>
      </c>
      <c r="X330" s="187">
        <v>44469</v>
      </c>
      <c r="Y330" s="80" t="s">
        <v>6489</v>
      </c>
      <c r="Z330" s="80" t="s">
        <v>6490</v>
      </c>
      <c r="AA330" s="175" t="s">
        <v>6575</v>
      </c>
    </row>
    <row r="331" spans="1:27" ht="15.75" customHeight="1" x14ac:dyDescent="0.2">
      <c r="A331" s="185">
        <v>6570</v>
      </c>
      <c r="B331" s="68" t="str">
        <f>VLOOKUP(A331,'BASE REGISTRO SEPTIEMBRE'!$A$1:$T$889,2,FALSE)</f>
        <v>Corporación de Oportunidad y Acción Solidaria OPCIÓN</v>
      </c>
      <c r="C331" s="68">
        <f>VLOOKUP(A331,'BASE REGISTRO SEPTIEMBRE'!$A$1:$T$889,3,FALSE)</f>
        <v>717150007</v>
      </c>
      <c r="D331" s="68" t="str">
        <f>VLOOKUP(A331,'BASE REGISTRO SEPTIEMBRE'!$A$1:$T$889,4,FALSE)</f>
        <v>Corporación de Derecho Privado.</v>
      </c>
      <c r="E331" s="68" t="str">
        <f>VLOOKUP(A331,'BASE REGISTRO SEPTIEMBRE'!$A$1:$T$889,5,FALSE)</f>
        <v xml:space="preserve">Otorgada por Decreto Supremo Nº 972, de fecha 25 de julio de  1990, del Ministerio de Justicia, publicado en el Diario Oficial el día 13 de agosto de 1990. </v>
      </c>
      <c r="F331" s="68" t="str">
        <f>VLOOKUP(A331,'BASE REGISTRO SEPTIEMBRE'!$A$1:$T$889,6,FALSE)</f>
        <v xml:space="preserve">Certificado de vigencia, folio Nº 50038906023, de fecha 17 de mayo de 2021, del Servicio de Registro Civil e Identificación.
</v>
      </c>
      <c r="G331" s="68" t="str">
        <f>VLOOKUP(A331,'BASE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1" s="68" t="str">
        <f>VLOOKUP(A331,'BASE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1" s="68" t="str">
        <f>VLOOKUP(A331,'BASE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1" s="68" t="str">
        <f>VLOOKUP(A331,'BASE REGISTRO SEPTIEMBRE'!$A$1:$T$889,10,FALSE)</f>
        <v>21 de marzo de 2019 a 21 de marzo de 2022</v>
      </c>
      <c r="K331" s="68" t="str">
        <f>VLOOKUP(A331,'BASE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1" s="68" t="str">
        <f>VLOOKUP(A331,'BASE REGISTRO SEPTIEMBRE'!$A$1:$T$889,12,FALSE)</f>
        <v xml:space="preserve">Carlos Justiniano Nº 1123, comuna de Providencia, Región Metropolitana.
</v>
      </c>
      <c r="M331" s="68" t="str">
        <f>VLOOKUP(A331,'BASE REGISTRO SEPTIEMBRE'!$A$1:$T$889,13,FALSE)</f>
        <v>XIII</v>
      </c>
      <c r="N331" s="68" t="str">
        <f>VLOOKUP(A331,'BASE REGISTRO SEPTIEMBRE'!$A$1:$T$889,14,FALSE)</f>
        <v>Providencia</v>
      </c>
      <c r="O331" s="68" t="str">
        <f>VLOOKUP(A331,'BASE REGISTRO SEPTIEMBRE'!$A$1:$T$889,15,FALSE)</f>
        <v>Fono 223393900- 223393901</v>
      </c>
      <c r="P331" s="68">
        <f>VLOOKUP(A331,'BASE REGISTRO SEPTIEMBRE'!$A$1:$T$889,16,FALSE)</f>
        <v>0</v>
      </c>
      <c r="Q331" s="68">
        <f>VLOOKUP(A331,'BASE REGISTRO SEPTIEMBRE'!$A$1:$T$889,17,FALSE)</f>
        <v>0</v>
      </c>
      <c r="R331" s="68" t="str">
        <f>VLOOKUP(A331,'BASE REGISTRO SEPTIEMBRE'!$A$1:$T$889,18,FALSE)</f>
        <v>93401: Institución de Asistencia Social</v>
      </c>
      <c r="S331" s="68" t="str">
        <f>VLOOKUP(A331,'BASE REGISTRO SEPTIEMBRE'!$A$1:$T$889,19,FALSE)</f>
        <v>Certificado Financiero, correspondiente al año 2020, arpobado por el Sub Departamento de Supervisión Financiera Nacional.</v>
      </c>
      <c r="T331" s="188">
        <f>VLOOKUP(A331,'BASE REGISTRO SEPTIEMBRE'!$A$1:$T$889,20,FALSE)</f>
        <v>37970</v>
      </c>
      <c r="U331" s="175">
        <v>6570</v>
      </c>
      <c r="V331" s="186">
        <v>16998398</v>
      </c>
      <c r="W331" s="186">
        <v>92485896</v>
      </c>
      <c r="X331" s="187">
        <v>44469</v>
      </c>
      <c r="Y331" s="80" t="s">
        <v>6489</v>
      </c>
      <c r="Z331" s="80" t="s">
        <v>6490</v>
      </c>
      <c r="AA331" s="175" t="s">
        <v>6587</v>
      </c>
    </row>
    <row r="332" spans="1:27" ht="15.75" customHeight="1" x14ac:dyDescent="0.2">
      <c r="A332" s="185">
        <v>6570</v>
      </c>
      <c r="B332" s="68" t="str">
        <f>VLOOKUP(A332,'BASE REGISTRO SEPTIEMBRE'!$A$1:$T$889,2,FALSE)</f>
        <v>Corporación de Oportunidad y Acción Solidaria OPCIÓN</v>
      </c>
      <c r="C332" s="68">
        <f>VLOOKUP(A332,'BASE REGISTRO SEPTIEMBRE'!$A$1:$T$889,3,FALSE)</f>
        <v>717150007</v>
      </c>
      <c r="D332" s="68" t="str">
        <f>VLOOKUP(A332,'BASE REGISTRO SEPTIEMBRE'!$A$1:$T$889,4,FALSE)</f>
        <v>Corporación de Derecho Privado.</v>
      </c>
      <c r="E332" s="68" t="str">
        <f>VLOOKUP(A332,'BASE REGISTRO SEPTIEMBRE'!$A$1:$T$889,5,FALSE)</f>
        <v xml:space="preserve">Otorgada por Decreto Supremo Nº 972, de fecha 25 de julio de  1990, del Ministerio de Justicia, publicado en el Diario Oficial el día 13 de agosto de 1990. </v>
      </c>
      <c r="F332" s="68" t="str">
        <f>VLOOKUP(A332,'BASE REGISTRO SEPTIEMBRE'!$A$1:$T$889,6,FALSE)</f>
        <v xml:space="preserve">Certificado de vigencia, folio Nº 50038906023, de fecha 17 de mayo de 2021, del Servicio de Registro Civil e Identificación.
</v>
      </c>
      <c r="G332" s="68" t="str">
        <f>VLOOKUP(A332,'BASE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2" s="68" t="str">
        <f>VLOOKUP(A332,'BASE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2" s="68" t="str">
        <f>VLOOKUP(A332,'BASE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2" s="68" t="str">
        <f>VLOOKUP(A332,'BASE REGISTRO SEPTIEMBRE'!$A$1:$T$889,10,FALSE)</f>
        <v>21 de marzo de 2019 a 21 de marzo de 2022</v>
      </c>
      <c r="K332" s="68" t="str">
        <f>VLOOKUP(A332,'BASE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2" s="68" t="str">
        <f>VLOOKUP(A332,'BASE REGISTRO SEPTIEMBRE'!$A$1:$T$889,12,FALSE)</f>
        <v xml:space="preserve">Carlos Justiniano Nº 1123, comuna de Providencia, Región Metropolitana.
</v>
      </c>
      <c r="M332" s="68" t="str">
        <f>VLOOKUP(A332,'BASE REGISTRO SEPTIEMBRE'!$A$1:$T$889,13,FALSE)</f>
        <v>XIII</v>
      </c>
      <c r="N332" s="68" t="str">
        <f>VLOOKUP(A332,'BASE REGISTRO SEPTIEMBRE'!$A$1:$T$889,14,FALSE)</f>
        <v>Providencia</v>
      </c>
      <c r="O332" s="68" t="str">
        <f>VLOOKUP(A332,'BASE REGISTRO SEPTIEMBRE'!$A$1:$T$889,15,FALSE)</f>
        <v>Fono 223393900- 223393901</v>
      </c>
      <c r="P332" s="68">
        <f>VLOOKUP(A332,'BASE REGISTRO SEPTIEMBRE'!$A$1:$T$889,16,FALSE)</f>
        <v>0</v>
      </c>
      <c r="Q332" s="68">
        <f>VLOOKUP(A332,'BASE REGISTRO SEPTIEMBRE'!$A$1:$T$889,17,FALSE)</f>
        <v>0</v>
      </c>
      <c r="R332" s="68" t="str">
        <f>VLOOKUP(A332,'BASE REGISTRO SEPTIEMBRE'!$A$1:$T$889,18,FALSE)</f>
        <v>93401: Institución de Asistencia Social</v>
      </c>
      <c r="S332" s="68" t="str">
        <f>VLOOKUP(A332,'BASE REGISTRO SEPTIEMBRE'!$A$1:$T$889,19,FALSE)</f>
        <v>Certificado Financiero, correspondiente al año 2020, arpobado por el Sub Departamento de Supervisión Financiera Nacional.</v>
      </c>
      <c r="T332" s="188">
        <f>VLOOKUP(A332,'BASE REGISTRO SEPTIEMBRE'!$A$1:$T$889,20,FALSE)</f>
        <v>37970</v>
      </c>
      <c r="U332" s="175">
        <v>6570</v>
      </c>
      <c r="V332" s="186">
        <v>86418085</v>
      </c>
      <c r="W332" s="186">
        <v>610720103</v>
      </c>
      <c r="X332" s="187">
        <v>44469</v>
      </c>
      <c r="Y332" s="80" t="s">
        <v>6489</v>
      </c>
      <c r="Z332" s="80" t="s">
        <v>6490</v>
      </c>
      <c r="AA332" s="175" t="s">
        <v>6541</v>
      </c>
    </row>
    <row r="333" spans="1:27" ht="15.75" customHeight="1" x14ac:dyDescent="0.2">
      <c r="A333" s="185">
        <v>6570</v>
      </c>
      <c r="B333" s="68" t="str">
        <f>VLOOKUP(A333,'BASE REGISTRO SEPTIEMBRE'!$A$1:$T$889,2,FALSE)</f>
        <v>Corporación de Oportunidad y Acción Solidaria OPCIÓN</v>
      </c>
      <c r="C333" s="68">
        <f>VLOOKUP(A333,'BASE REGISTRO SEPTIEMBRE'!$A$1:$T$889,3,FALSE)</f>
        <v>717150007</v>
      </c>
      <c r="D333" s="68" t="str">
        <f>VLOOKUP(A333,'BASE REGISTRO SEPTIEMBRE'!$A$1:$T$889,4,FALSE)</f>
        <v>Corporación de Derecho Privado.</v>
      </c>
      <c r="E333" s="68" t="str">
        <f>VLOOKUP(A333,'BASE REGISTRO SEPTIEMBRE'!$A$1:$T$889,5,FALSE)</f>
        <v xml:space="preserve">Otorgada por Decreto Supremo Nº 972, de fecha 25 de julio de  1990, del Ministerio de Justicia, publicado en el Diario Oficial el día 13 de agosto de 1990. </v>
      </c>
      <c r="F333" s="68" t="str">
        <f>VLOOKUP(A333,'BASE REGISTRO SEPTIEMBRE'!$A$1:$T$889,6,FALSE)</f>
        <v xml:space="preserve">Certificado de vigencia, folio Nº 50038906023, de fecha 17 de mayo de 2021, del Servicio de Registro Civil e Identificación.
</v>
      </c>
      <c r="G333" s="68" t="str">
        <f>VLOOKUP(A333,'BASE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3" s="68" t="str">
        <f>VLOOKUP(A333,'BASE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3" s="68" t="str">
        <f>VLOOKUP(A333,'BASE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3" s="68" t="str">
        <f>VLOOKUP(A333,'BASE REGISTRO SEPTIEMBRE'!$A$1:$T$889,10,FALSE)</f>
        <v>21 de marzo de 2019 a 21 de marzo de 2022</v>
      </c>
      <c r="K333" s="68" t="str">
        <f>VLOOKUP(A333,'BASE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3" s="68" t="str">
        <f>VLOOKUP(A333,'BASE REGISTRO SEPTIEMBRE'!$A$1:$T$889,12,FALSE)</f>
        <v xml:space="preserve">Carlos Justiniano Nº 1123, comuna de Providencia, Región Metropolitana.
</v>
      </c>
      <c r="M333" s="68" t="str">
        <f>VLOOKUP(A333,'BASE REGISTRO SEPTIEMBRE'!$A$1:$T$889,13,FALSE)</f>
        <v>XIII</v>
      </c>
      <c r="N333" s="68" t="str">
        <f>VLOOKUP(A333,'BASE REGISTRO SEPTIEMBRE'!$A$1:$T$889,14,FALSE)</f>
        <v>Providencia</v>
      </c>
      <c r="O333" s="68" t="str">
        <f>VLOOKUP(A333,'BASE REGISTRO SEPTIEMBRE'!$A$1:$T$889,15,FALSE)</f>
        <v>Fono 223393900- 223393901</v>
      </c>
      <c r="P333" s="68">
        <f>VLOOKUP(A333,'BASE REGISTRO SEPTIEMBRE'!$A$1:$T$889,16,FALSE)</f>
        <v>0</v>
      </c>
      <c r="Q333" s="68">
        <f>VLOOKUP(A333,'BASE REGISTRO SEPTIEMBRE'!$A$1:$T$889,17,FALSE)</f>
        <v>0</v>
      </c>
      <c r="R333" s="68" t="str">
        <f>VLOOKUP(A333,'BASE REGISTRO SEPTIEMBRE'!$A$1:$T$889,18,FALSE)</f>
        <v>93401: Institución de Asistencia Social</v>
      </c>
      <c r="S333" s="68" t="str">
        <f>VLOOKUP(A333,'BASE REGISTRO SEPTIEMBRE'!$A$1:$T$889,19,FALSE)</f>
        <v>Certificado Financiero, correspondiente al año 2020, arpobado por el Sub Departamento de Supervisión Financiera Nacional.</v>
      </c>
      <c r="T333" s="188">
        <f>VLOOKUP(A333,'BASE REGISTRO SEPTIEMBRE'!$A$1:$T$889,20,FALSE)</f>
        <v>37970</v>
      </c>
      <c r="U333" s="175">
        <v>6570</v>
      </c>
      <c r="V333" s="186">
        <v>105831361</v>
      </c>
      <c r="W333" s="186">
        <v>535527299</v>
      </c>
      <c r="X333" s="187">
        <v>44469</v>
      </c>
      <c r="Y333" s="80" t="s">
        <v>6489</v>
      </c>
      <c r="Z333" s="80" t="s">
        <v>6490</v>
      </c>
      <c r="AA333" s="175" t="s">
        <v>6606</v>
      </c>
    </row>
    <row r="334" spans="1:27" ht="15.75" customHeight="1" x14ac:dyDescent="0.2">
      <c r="A334" s="185">
        <v>6570</v>
      </c>
      <c r="B334" s="68" t="str">
        <f>VLOOKUP(A334,'BASE REGISTRO SEPTIEMBRE'!$A$1:$T$889,2,FALSE)</f>
        <v>Corporación de Oportunidad y Acción Solidaria OPCIÓN</v>
      </c>
      <c r="C334" s="68">
        <f>VLOOKUP(A334,'BASE REGISTRO SEPTIEMBRE'!$A$1:$T$889,3,FALSE)</f>
        <v>717150007</v>
      </c>
      <c r="D334" s="68" t="str">
        <f>VLOOKUP(A334,'BASE REGISTRO SEPTIEMBRE'!$A$1:$T$889,4,FALSE)</f>
        <v>Corporación de Derecho Privado.</v>
      </c>
      <c r="E334" s="68" t="str">
        <f>VLOOKUP(A334,'BASE REGISTRO SEPTIEMBRE'!$A$1:$T$889,5,FALSE)</f>
        <v xml:space="preserve">Otorgada por Decreto Supremo Nº 972, de fecha 25 de julio de  1990, del Ministerio de Justicia, publicado en el Diario Oficial el día 13 de agosto de 1990. </v>
      </c>
      <c r="F334" s="68" t="str">
        <f>VLOOKUP(A334,'BASE REGISTRO SEPTIEMBRE'!$A$1:$T$889,6,FALSE)</f>
        <v xml:space="preserve">Certificado de vigencia, folio Nº 50038906023, de fecha 17 de mayo de 2021, del Servicio de Registro Civil e Identificación.
</v>
      </c>
      <c r="G334" s="68" t="str">
        <f>VLOOKUP(A334,'BASE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4" s="68" t="str">
        <f>VLOOKUP(A334,'BASE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4" s="68" t="str">
        <f>VLOOKUP(A334,'BASE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4" s="68" t="str">
        <f>VLOOKUP(A334,'BASE REGISTRO SEPTIEMBRE'!$A$1:$T$889,10,FALSE)</f>
        <v>21 de marzo de 2019 a 21 de marzo de 2022</v>
      </c>
      <c r="K334" s="68" t="str">
        <f>VLOOKUP(A334,'BASE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4" s="68" t="str">
        <f>VLOOKUP(A334,'BASE REGISTRO SEPTIEMBRE'!$A$1:$T$889,12,FALSE)</f>
        <v xml:space="preserve">Carlos Justiniano Nº 1123, comuna de Providencia, Región Metropolitana.
</v>
      </c>
      <c r="M334" s="68" t="str">
        <f>VLOOKUP(A334,'BASE REGISTRO SEPTIEMBRE'!$A$1:$T$889,13,FALSE)</f>
        <v>XIII</v>
      </c>
      <c r="N334" s="68" t="str">
        <f>VLOOKUP(A334,'BASE REGISTRO SEPTIEMBRE'!$A$1:$T$889,14,FALSE)</f>
        <v>Providencia</v>
      </c>
      <c r="O334" s="68" t="str">
        <f>VLOOKUP(A334,'BASE REGISTRO SEPTIEMBRE'!$A$1:$T$889,15,FALSE)</f>
        <v>Fono 223393900- 223393901</v>
      </c>
      <c r="P334" s="68">
        <f>VLOOKUP(A334,'BASE REGISTRO SEPTIEMBRE'!$A$1:$T$889,16,FALSE)</f>
        <v>0</v>
      </c>
      <c r="Q334" s="68">
        <f>VLOOKUP(A334,'BASE REGISTRO SEPTIEMBRE'!$A$1:$T$889,17,FALSE)</f>
        <v>0</v>
      </c>
      <c r="R334" s="68" t="str">
        <f>VLOOKUP(A334,'BASE REGISTRO SEPTIEMBRE'!$A$1:$T$889,18,FALSE)</f>
        <v>93401: Institución de Asistencia Social</v>
      </c>
      <c r="S334" s="68" t="str">
        <f>VLOOKUP(A334,'BASE REGISTRO SEPTIEMBRE'!$A$1:$T$889,19,FALSE)</f>
        <v>Certificado Financiero, correspondiente al año 2020, arpobado por el Sub Departamento de Supervisión Financiera Nacional.</v>
      </c>
      <c r="T334" s="188">
        <f>VLOOKUP(A334,'BASE REGISTRO SEPTIEMBRE'!$A$1:$T$889,20,FALSE)</f>
        <v>37970</v>
      </c>
      <c r="U334" s="175">
        <v>6570</v>
      </c>
      <c r="V334" s="186">
        <v>16619360</v>
      </c>
      <c r="W334" s="186">
        <v>164019636</v>
      </c>
      <c r="X334" s="187">
        <v>44469</v>
      </c>
      <c r="Y334" s="80" t="s">
        <v>6489</v>
      </c>
      <c r="Z334" s="80" t="s">
        <v>6490</v>
      </c>
      <c r="AA334" s="175" t="s">
        <v>6543</v>
      </c>
    </row>
    <row r="335" spans="1:27" ht="15.75" customHeight="1" x14ac:dyDescent="0.2">
      <c r="A335" s="185">
        <v>6570</v>
      </c>
      <c r="B335" s="68" t="str">
        <f>VLOOKUP(A335,'BASE REGISTRO SEPTIEMBRE'!$A$1:$T$889,2,FALSE)</f>
        <v>Corporación de Oportunidad y Acción Solidaria OPCIÓN</v>
      </c>
      <c r="C335" s="68">
        <f>VLOOKUP(A335,'BASE REGISTRO SEPTIEMBRE'!$A$1:$T$889,3,FALSE)</f>
        <v>717150007</v>
      </c>
      <c r="D335" s="68" t="str">
        <f>VLOOKUP(A335,'BASE REGISTRO SEPTIEMBRE'!$A$1:$T$889,4,FALSE)</f>
        <v>Corporación de Derecho Privado.</v>
      </c>
      <c r="E335" s="68" t="str">
        <f>VLOOKUP(A335,'BASE REGISTRO SEPTIEMBRE'!$A$1:$T$889,5,FALSE)</f>
        <v xml:space="preserve">Otorgada por Decreto Supremo Nº 972, de fecha 25 de julio de  1990, del Ministerio de Justicia, publicado en el Diario Oficial el día 13 de agosto de 1990. </v>
      </c>
      <c r="F335" s="68" t="str">
        <f>VLOOKUP(A335,'BASE REGISTRO SEPTIEMBRE'!$A$1:$T$889,6,FALSE)</f>
        <v xml:space="preserve">Certificado de vigencia, folio Nº 50038906023, de fecha 17 de mayo de 2021, del Servicio de Registro Civil e Identificación.
</v>
      </c>
      <c r="G335" s="68" t="str">
        <f>VLOOKUP(A335,'BASE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5" s="68" t="str">
        <f>VLOOKUP(A335,'BASE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5" s="68" t="str">
        <f>VLOOKUP(A335,'BASE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5" s="68" t="str">
        <f>VLOOKUP(A335,'BASE REGISTRO SEPTIEMBRE'!$A$1:$T$889,10,FALSE)</f>
        <v>21 de marzo de 2019 a 21 de marzo de 2022</v>
      </c>
      <c r="K335" s="68" t="str">
        <f>VLOOKUP(A335,'BASE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5" s="68" t="str">
        <f>VLOOKUP(A335,'BASE REGISTRO SEPTIEMBRE'!$A$1:$T$889,12,FALSE)</f>
        <v xml:space="preserve">Carlos Justiniano Nº 1123, comuna de Providencia, Región Metropolitana.
</v>
      </c>
      <c r="M335" s="68" t="str">
        <f>VLOOKUP(A335,'BASE REGISTRO SEPTIEMBRE'!$A$1:$T$889,13,FALSE)</f>
        <v>XIII</v>
      </c>
      <c r="N335" s="68" t="str">
        <f>VLOOKUP(A335,'BASE REGISTRO SEPTIEMBRE'!$A$1:$T$889,14,FALSE)</f>
        <v>Providencia</v>
      </c>
      <c r="O335" s="68" t="str">
        <f>VLOOKUP(A335,'BASE REGISTRO SEPTIEMBRE'!$A$1:$T$889,15,FALSE)</f>
        <v>Fono 223393900- 223393901</v>
      </c>
      <c r="P335" s="68">
        <f>VLOOKUP(A335,'BASE REGISTRO SEPTIEMBRE'!$A$1:$T$889,16,FALSE)</f>
        <v>0</v>
      </c>
      <c r="Q335" s="68">
        <f>VLOOKUP(A335,'BASE REGISTRO SEPTIEMBRE'!$A$1:$T$889,17,FALSE)</f>
        <v>0</v>
      </c>
      <c r="R335" s="68" t="str">
        <f>VLOOKUP(A335,'BASE REGISTRO SEPTIEMBRE'!$A$1:$T$889,18,FALSE)</f>
        <v>93401: Institución de Asistencia Social</v>
      </c>
      <c r="S335" s="68" t="str">
        <f>VLOOKUP(A335,'BASE REGISTRO SEPTIEMBRE'!$A$1:$T$889,19,FALSE)</f>
        <v>Certificado Financiero, correspondiente al año 2020, arpobado por el Sub Departamento de Supervisión Financiera Nacional.</v>
      </c>
      <c r="T335" s="188">
        <f>VLOOKUP(A335,'BASE REGISTRO SEPTIEMBRE'!$A$1:$T$889,20,FALSE)</f>
        <v>37970</v>
      </c>
      <c r="U335" s="175">
        <v>6570</v>
      </c>
      <c r="V335" s="186">
        <v>197370760</v>
      </c>
      <c r="W335" s="186">
        <v>776008318</v>
      </c>
      <c r="X335" s="187">
        <v>44469</v>
      </c>
      <c r="Y335" s="80" t="s">
        <v>6489</v>
      </c>
      <c r="Z335" s="80" t="s">
        <v>6490</v>
      </c>
      <c r="AA335" s="175" t="s">
        <v>5595</v>
      </c>
    </row>
    <row r="336" spans="1:27" ht="15.75" customHeight="1" x14ac:dyDescent="0.2">
      <c r="A336" s="185">
        <v>6570</v>
      </c>
      <c r="B336" s="68" t="str">
        <f>VLOOKUP(A336,'BASE REGISTRO SEPTIEMBRE'!$A$1:$T$889,2,FALSE)</f>
        <v>Corporación de Oportunidad y Acción Solidaria OPCIÓN</v>
      </c>
      <c r="C336" s="68">
        <f>VLOOKUP(A336,'BASE REGISTRO SEPTIEMBRE'!$A$1:$T$889,3,FALSE)</f>
        <v>717150007</v>
      </c>
      <c r="D336" s="68" t="str">
        <f>VLOOKUP(A336,'BASE REGISTRO SEPTIEMBRE'!$A$1:$T$889,4,FALSE)</f>
        <v>Corporación de Derecho Privado.</v>
      </c>
      <c r="E336" s="68" t="str">
        <f>VLOOKUP(A336,'BASE REGISTRO SEPTIEMBRE'!$A$1:$T$889,5,FALSE)</f>
        <v xml:space="preserve">Otorgada por Decreto Supremo Nº 972, de fecha 25 de julio de  1990, del Ministerio de Justicia, publicado en el Diario Oficial el día 13 de agosto de 1990. </v>
      </c>
      <c r="F336" s="68" t="str">
        <f>VLOOKUP(A336,'BASE REGISTRO SEPTIEMBRE'!$A$1:$T$889,6,FALSE)</f>
        <v xml:space="preserve">Certificado de vigencia, folio Nº 50038906023, de fecha 17 de mayo de 2021, del Servicio de Registro Civil e Identificación.
</v>
      </c>
      <c r="G336" s="68" t="str">
        <f>VLOOKUP(A336,'BASE REGISTRO SEPTIEMBRE'!$A$1:$T$889,7,FALSE)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6" s="68" t="str">
        <f>VLOOKUP(A336,'BASE REGISTRO SEPTIEMBRE'!$A$1:$T$889,8,FALSE)</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I336" s="68" t="str">
        <f>VLOOKUP(A336,'BASE REGISTRO SEPTIEMBRE'!$A$1:$T$889,9,FALSE)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6" s="68" t="str">
        <f>VLOOKUP(A336,'BASE REGISTRO SEPTIEMBRE'!$A$1:$T$889,10,FALSE)</f>
        <v>21 de marzo de 2019 a 21 de marzo de 2022</v>
      </c>
      <c r="K336" s="68" t="str">
        <f>VLOOKUP(A336,'BASE REGISTRO SEPTIEMBRE'!$A$1:$T$889,11,FALSE)</f>
        <v xml:space="preserve">Directora Ejecutiva: María Consuelo Contreras Largo
Sub Directora Ejecutiva: Milagros Isabel Neghme Cristi,                                 Podrán actuar conjunta o separadamente.
Presidente: Exequiel González Balbontín, 
Poderes especiales: 
Alejandro Andrés Astorga Arancibia, 
</v>
      </c>
      <c r="L336" s="68" t="str">
        <f>VLOOKUP(A336,'BASE REGISTRO SEPTIEMBRE'!$A$1:$T$889,12,FALSE)</f>
        <v xml:space="preserve">Carlos Justiniano Nº 1123, comuna de Providencia, Región Metropolitana.
</v>
      </c>
      <c r="M336" s="68" t="str">
        <f>VLOOKUP(A336,'BASE REGISTRO SEPTIEMBRE'!$A$1:$T$889,13,FALSE)</f>
        <v>XIII</v>
      </c>
      <c r="N336" s="68" t="str">
        <f>VLOOKUP(A336,'BASE REGISTRO SEPTIEMBRE'!$A$1:$T$889,14,FALSE)</f>
        <v>Providencia</v>
      </c>
      <c r="O336" s="68" t="str">
        <f>VLOOKUP(A336,'BASE REGISTRO SEPTIEMBRE'!$A$1:$T$889,15,FALSE)</f>
        <v>Fono 223393900- 223393901</v>
      </c>
      <c r="P336" s="68">
        <f>VLOOKUP(A336,'BASE REGISTRO SEPTIEMBRE'!$A$1:$T$889,16,FALSE)</f>
        <v>0</v>
      </c>
      <c r="Q336" s="68">
        <f>VLOOKUP(A336,'BASE REGISTRO SEPTIEMBRE'!$A$1:$T$889,17,FALSE)</f>
        <v>0</v>
      </c>
      <c r="R336" s="68" t="str">
        <f>VLOOKUP(A336,'BASE REGISTRO SEPTIEMBRE'!$A$1:$T$889,18,FALSE)</f>
        <v>93401: Institución de Asistencia Social</v>
      </c>
      <c r="S336" s="68" t="str">
        <f>VLOOKUP(A336,'BASE REGISTRO SEPTIEMBRE'!$A$1:$T$889,19,FALSE)</f>
        <v>Certificado Financiero, correspondiente al año 2020, arpobado por el Sub Departamento de Supervisión Financiera Nacional.</v>
      </c>
      <c r="T336" s="188">
        <f>VLOOKUP(A336,'BASE REGISTRO SEPTIEMBRE'!$A$1:$T$889,20,FALSE)</f>
        <v>37970</v>
      </c>
      <c r="U336" s="175">
        <v>6570</v>
      </c>
      <c r="V336" s="186">
        <v>63713868</v>
      </c>
      <c r="W336" s="186">
        <v>277053696</v>
      </c>
      <c r="X336" s="187">
        <v>44469</v>
      </c>
      <c r="Y336" s="80" t="s">
        <v>6489</v>
      </c>
      <c r="Z336" s="80" t="s">
        <v>6490</v>
      </c>
      <c r="AA336" s="175" t="s">
        <v>6508</v>
      </c>
    </row>
    <row r="337" spans="1:27" ht="15.75" customHeight="1" x14ac:dyDescent="0.2">
      <c r="A337" s="185">
        <v>6580</v>
      </c>
      <c r="B337" s="68" t="str">
        <f>VLOOKUP(A337,'BASE REGISTRO SEPTIEMBRE'!$A$1:$T$889,2,FALSE)</f>
        <v>Corporación Hogar de Menores Cardenal José María Caro</v>
      </c>
      <c r="C337" s="68">
        <f>VLOOKUP(A337,'BASE REGISTRO SEPTIEMBRE'!$A$1:$T$889,3,FALSE)</f>
        <v>714523007</v>
      </c>
      <c r="D337" s="68" t="str">
        <f>VLOOKUP(A337,'BASE REGISTRO SEPTIEMBRE'!$A$1:$T$889,4,FALSE)</f>
        <v>Corporación de Derecho Privado.</v>
      </c>
      <c r="E337" s="68" t="str">
        <f>VLOOKUP(A337,'BASE REGISTRO SEPTIEMBRE'!$A$1:$T$889,5,FALSE)</f>
        <v xml:space="preserve">Decreto Supremo Nº1079, de 04 de noviembre de 1987, del Ministerio de Justicia. </v>
      </c>
      <c r="F337" s="68" t="str">
        <f>VLOOKUP(A337,'BASE REGISTRO SEPTIEMBRE'!$A$1:$T$889,6,FALSE)</f>
        <v>Certificado de Vigencia folio Nº 500399136862, emitido por el SRCeI, con fecha 19 de julio de 2021.</v>
      </c>
      <c r="G337" s="68" t="str">
        <f>VLOOKUP(A337,'BASE REGISTRO SEPTIEMBRE'!$A$1:$T$889,7,FALSE)</f>
        <v xml:space="preserve">Dar un hogar, cuidado, atención, educación y alimentación a menores en situación irregular.
</v>
      </c>
      <c r="H337" s="68" t="str">
        <f>VLOOKUP(A337,'BASE REGISTRO SEPTIEMBRE'!$A$1:$T$889,8,FALSE)</f>
        <v>Presidente: Pilar Larraín Undurraga, 
Secretario: Ignacio Correa Munita, 
Tesorero: René Saavedra Contreras, 
Director: Rodrigo Eduardo Medina Gómez 
Director: Luisa Angélica Yevilaf Chancaqueo,</v>
      </c>
      <c r="I337" s="68" t="str">
        <f>VLOOKUP(A337,'BASE REGISTRO SEPTIEMBRE'!$A$1:$T$889,9,FALSE)</f>
        <v>Durará un año en sus cargos</v>
      </c>
      <c r="J337" s="68" t="str">
        <f>VLOOKUP(A337,'BASE REGISTRO SEPTIEMBRE'!$A$1:$T$889,10,FALSE)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K337" s="68" t="str">
        <f>VLOOKUP(A337,'BASE REGISTRO SEPTIEMBRE'!$A$1:$T$889,11,FALSE)</f>
        <v xml:space="preserve">
Presidente: Pilar Larraín Undurraga x
Se otorgan poderes a los directores René Saavedra Contreras, e Ignacio Correa Munita para que actuando conjuntamente dos cualquiera de ellos, representen a la Corporación con las más amplias facultades.
</v>
      </c>
      <c r="L337" s="68" t="str">
        <f>VLOOKUP(A337,'BASE REGISTRO SEPTIEMBRE'!$A$1:$T$889,12,FALSE)</f>
        <v xml:space="preserve">Miguel Ángel N° 03420, comuna de La Pintana, Región Metropolitana
</v>
      </c>
      <c r="M337" s="68" t="str">
        <f>VLOOKUP(A337,'BASE REGISTRO SEPTIEMBRE'!$A$1:$T$889,13,FALSE)</f>
        <v>XIII</v>
      </c>
      <c r="N337" s="68" t="str">
        <f>VLOOKUP(A337,'BASE REGISTRO SEPTIEMBRE'!$A$1:$T$889,14,FALSE)</f>
        <v xml:space="preserve"> La Pintana</v>
      </c>
      <c r="O337" s="68" t="str">
        <f>VLOOKUP(A337,'BASE REGISTRO SEPTIEMBRE'!$A$1:$T$889,15,FALSE)</f>
        <v xml:space="preserve">F. 2-25428116- 9-73322020
</v>
      </c>
      <c r="P337" s="68" t="str">
        <f>VLOOKUP(A337,'BASE REGISTRO SEPTIEMBRE'!$A$1:$T$889,16,FALSE)</f>
        <v>Correo electrónico: mreyesgaldames@gmail.com</v>
      </c>
      <c r="Q337" s="68">
        <f>VLOOKUP(A337,'BASE REGISTRO SEPTIEMBRE'!$A$1:$T$889,17,FALSE)</f>
        <v>0</v>
      </c>
      <c r="R337" s="68">
        <f>VLOOKUP(A337,'BASE REGISTRO SEPTIEMBRE'!$A$1:$T$889,18,FALSE)</f>
        <v>93401</v>
      </c>
      <c r="S337" s="68" t="str">
        <f>VLOOKUP(A337,'BASE REGISTRO SEPTIEMBRE'!$A$1:$T$889,19,FALSE)</f>
        <v xml:space="preserve">Se acompaña certificado financiero correspondiente al año 2020, aprobado por el Sub Departamento de Supervisión Financiera Nacional. </v>
      </c>
      <c r="T337" s="188">
        <f>VLOOKUP(A337,'BASE REGISTRO SEPTIEMBRE'!$A$1:$T$889,20,FALSE)</f>
        <v>37970</v>
      </c>
      <c r="U337" s="175">
        <v>6580</v>
      </c>
      <c r="V337" s="186">
        <v>34833086</v>
      </c>
      <c r="W337" s="186">
        <v>345089083</v>
      </c>
      <c r="X337" s="187">
        <v>44469</v>
      </c>
      <c r="Y337" s="80" t="s">
        <v>6489</v>
      </c>
      <c r="Z337" s="80" t="s">
        <v>6490</v>
      </c>
      <c r="AA337" s="175" t="s">
        <v>6548</v>
      </c>
    </row>
    <row r="338" spans="1:27" ht="15.75" customHeight="1" x14ac:dyDescent="0.2">
      <c r="A338" s="185">
        <v>6650</v>
      </c>
      <c r="B338" s="68" t="str">
        <f>VLOOKUP(A338,'BASE REGISTRO SEPTIEMBRE'!$A$1:$T$889,2,FALSE)</f>
        <v>Parroquia San Juan Bautista de Hualqui</v>
      </c>
      <c r="C338" s="68" t="str">
        <f>VLOOKUP(A338,'BASE REGISTRO SEPTIEMBRE'!$A$1:$T$889,3,FALSE)</f>
        <v>80066523K</v>
      </c>
      <c r="D338" s="68" t="str">
        <f>VLOOKUP(A338,'BASE REGISTRO SEPTIEMBRE'!$A$1:$T$889,4,FALSE)</f>
        <v>Institución Eclesiástica</v>
      </c>
      <c r="E338" s="68" t="str">
        <f>VLOOKUP(A338,'BASE REGISTRO SEPTIEMBRE'!$A$1:$T$889,5,FALSE)</f>
        <v>Erigida de acuerdo al Derecho Canónico, por el Arzobispado de Concepción.</v>
      </c>
      <c r="F338" s="68" t="str">
        <f>VLOOKUP(A338,'BASE REGISTRO SEPTIEMBRE'!$A$1:$T$889,6,FALSE)</f>
        <v>Indefinida.                                Erigida de acuerdo al Derecho Canónico, por el Arzobispado de Concepción, según Certificado Prot. PDF 027/2020, de fecha 07 de julio de 2020, emanado del Arzobispado de la Santísima Concepción.</v>
      </c>
      <c r="G338" s="68" t="str">
        <f>VLOOKUP(A338,'BASE REGISTRO SEPTIEMBRE'!$A$1:$T$889,7,FALSE)</f>
        <v>Actividad Religiosa</v>
      </c>
      <c r="H338" s="68" t="str">
        <f>VLOOKUP(A338,'BASE REGISTRO SEPTIEMBRE'!$A$1:$T$889,8,FALSE)</f>
        <v>no tiene</v>
      </c>
      <c r="I338" s="68">
        <f>VLOOKUP(A338,'BASE REGISTRO SEPTIEMBRE'!$A$1:$T$889,9,FALSE)</f>
        <v>0</v>
      </c>
      <c r="J338" s="68">
        <f>VLOOKUP(A338,'BASE REGISTRO SEPTIEMBRE'!$A$1:$T$889,10,FALSE)</f>
        <v>0</v>
      </c>
      <c r="K338" s="68" t="str">
        <f>VLOOKUP(A338,'BASE REGISTRO SEPTIEMBRE'!$A$1:$T$889,11,FALSE)</f>
        <v xml:space="preserve">Rvdo. Prbo. Bismarck de Jesús Valle Palacios,  </v>
      </c>
      <c r="L338" s="68" t="str">
        <f>VLOOKUP(A338,'BASE REGISTRO SEPTIEMBRE'!$A$1:$T$889,12,FALSE)</f>
        <v>Manuel Bulnes Nº525, Hualqui</v>
      </c>
      <c r="M338" s="68" t="str">
        <f>VLOOKUP(A338,'BASE REGISTRO SEPTIEMBRE'!$A$1:$T$889,13,FALSE)</f>
        <v>VIII</v>
      </c>
      <c r="N338" s="68" t="str">
        <f>VLOOKUP(A338,'BASE REGISTRO SEPTIEMBRE'!$A$1:$T$889,14,FALSE)</f>
        <v>Hualqui</v>
      </c>
      <c r="O338" s="68" t="str">
        <f>VLOOKUP(A338,'BASE REGISTRO SEPTIEMBRE'!$A$1:$T$889,15,FALSE)</f>
        <v xml:space="preserve">41-2780417
44-2896820
</v>
      </c>
      <c r="P338" s="68" t="str">
        <f>VLOOKUP(A338,'BASE REGISTRO SEPTIEMBRE'!$A$1:$T$889,16,FALSE)</f>
        <v xml:space="preserve">parroquihualqui@gmail.com
pibaraucarioa@gmail.com
</v>
      </c>
      <c r="Q338" s="68">
        <f>VLOOKUP(A338,'BASE REGISTRO SEPTIEMBRE'!$A$1:$T$889,17,FALSE)</f>
        <v>0</v>
      </c>
      <c r="R338" s="68" t="str">
        <f>VLOOKUP(A338,'BASE REGISTRO SEPTIEMBRE'!$A$1:$T$889,18,FALSE)</f>
        <v>93910: Organizaciones Religiosas.</v>
      </c>
      <c r="S338" s="68" t="str">
        <f>VLOOKUP(A338,'BASE REGISTRO SEPTIEMBRE'!$A$1:$T$889,19,FALSE)</f>
        <v>Certificado de la Institución, correspondiente a antecedentes financieros del año 2020, aprobados por el Subdepartamento de Supervisión Financiera.</v>
      </c>
      <c r="T338" s="188">
        <f>VLOOKUP(A338,'BASE REGISTRO SEPTIEMBRE'!$A$1:$T$889,20,FALSE)</f>
        <v>37970</v>
      </c>
      <c r="U338" s="175">
        <v>6650</v>
      </c>
      <c r="V338" s="186">
        <v>5792899</v>
      </c>
      <c r="W338" s="186">
        <v>71858458</v>
      </c>
      <c r="X338" s="187">
        <v>44469</v>
      </c>
      <c r="Y338" s="80" t="s">
        <v>6489</v>
      </c>
      <c r="Z338" s="80" t="s">
        <v>6490</v>
      </c>
      <c r="AA338" s="175" t="s">
        <v>6623</v>
      </c>
    </row>
    <row r="339" spans="1:27" ht="15.75" customHeight="1" x14ac:dyDescent="0.2">
      <c r="A339" s="185">
        <v>6690</v>
      </c>
      <c r="B339" s="68" t="str">
        <f>VLOOKUP(A339,'BASE REGISTRO SEPTIEMBRE'!$A$1:$T$889,2,FALSE)</f>
        <v xml:space="preserve">
Obispado de Valdivia  
</v>
      </c>
      <c r="C339" s="68">
        <f>VLOOKUP(A339,'BASE REGISTRO SEPTIEMBRE'!$A$1:$T$889,3,FALSE)</f>
        <v>703553001</v>
      </c>
      <c r="D339" s="68" t="str">
        <f>VLOOKUP(A339,'BASE REGISTRO SEPTIEMBRE'!$A$1:$T$889,4,FALSE)</f>
        <v>no aparece</v>
      </c>
      <c r="E339" s="68" t="str">
        <f>VLOOKUP(A339,'BASE REGISTRO SEPTIEMBRE'!$A$1:$T$889,5,FALSE)</f>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
      <c r="F339" s="68" t="str">
        <f>VLOOKUP(A339,'BASE REGISTRO SEPTIEMBRE'!$A$1:$T$889,6,FALSE)</f>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
      <c r="G339" s="68" t="str">
        <f>VLOOKUP(A339,'BASE REGISTRO SEPTIEMBRE'!$A$1:$T$889,7,FALSE)</f>
        <v>Organización religiosa.</v>
      </c>
      <c r="H339" s="68" t="str">
        <f>VLOOKUP(A339,'BASE REGISTRO SEPTIEMBRE'!$A$1:$T$889,8,FALSE)</f>
        <v>no tiene</v>
      </c>
      <c r="I339" s="68" t="str">
        <f>VLOOKUP(A339,'BASE REGISTRO SEPTIEMBRE'!$A$1:$T$889,9,FALSE)</f>
        <v>No aplica.</v>
      </c>
      <c r="J339" s="68" t="str">
        <f>VLOOKUP(A339,'BASE REGISTRO SEPTIEMBRE'!$A$1:$T$889,10,FALSE)</f>
        <v>No aplica.</v>
      </c>
      <c r="K339" s="68" t="str">
        <f>VLOOKUP(A339,'BASE REGISTRO SEPTIEMBRE'!$A$1:$T$889,11,FALSE)</f>
        <v xml:space="preserve">Gonzalo Espina Peruyero 
Mandato Especial: Elena Velasco Estero, 
</v>
      </c>
      <c r="L339" s="68" t="str">
        <f>VLOOKUP(A339,'BASE REGISTRO SEPTIEMBRE'!$A$1:$T$889,12,FALSE)</f>
        <v xml:space="preserve">Maipú N° 168, Casilla 520, Valdivia, Región de Los Ríos. 
</v>
      </c>
      <c r="M339" s="68" t="str">
        <f>VLOOKUP(A339,'BASE REGISTRO SEPTIEMBRE'!$A$1:$T$889,13,FALSE)</f>
        <v>XIV</v>
      </c>
      <c r="N339" s="68" t="str">
        <f>VLOOKUP(A339,'BASE REGISTRO SEPTIEMBRE'!$A$1:$T$889,14,FALSE)</f>
        <v>Valdivia</v>
      </c>
      <c r="O339" s="68" t="str">
        <f>VLOOKUP(A339,'BASE REGISTRO SEPTIEMBRE'!$A$1:$T$889,15,FALSE)</f>
        <v xml:space="preserve">Fono 63/213296 </v>
      </c>
      <c r="P339" s="68" t="str">
        <f>VLOOKUP(A339,'BASE REGISTRO SEPTIEMBRE'!$A$1:$T$889,16,FALSE)</f>
        <v>valdivia@episcopado.cl</v>
      </c>
      <c r="Q339" s="68" t="str">
        <f>VLOOKUP(A339,'BASE REGISTRO SEPTIEMBRE'!$A$1:$T$889,17,FALSE)</f>
        <v>Casilla 520</v>
      </c>
      <c r="R339" s="68" t="str">
        <f>VLOOKUP(A339,'BASE REGISTRO SEPTIEMBRE'!$A$1:$T$889,18,FALSE)</f>
        <v xml:space="preserve">93910 Organizaciones religiosas </v>
      </c>
      <c r="S339" s="68" t="str">
        <f>VLOOKUP(A339,'BASE REGISTRO SEPTIEMBRE'!$A$1:$T$889,19,FALSE)</f>
        <v>Certificado de Antecedentes Financieros, año 2019 aprobados  Subdepartamento de Supervisión financiera.</v>
      </c>
      <c r="T339" s="188">
        <f>VLOOKUP(A339,'BASE REGISTRO SEPTIEMBRE'!$A$1:$T$889,20,FALSE)</f>
        <v>37970</v>
      </c>
      <c r="U339" s="175">
        <v>6690</v>
      </c>
      <c r="V339" s="186">
        <v>0</v>
      </c>
      <c r="W339" s="186">
        <v>95902895</v>
      </c>
      <c r="X339" s="187">
        <v>44469</v>
      </c>
      <c r="Y339" s="80" t="s">
        <v>6489</v>
      </c>
      <c r="Z339" s="80" t="s">
        <v>6490</v>
      </c>
      <c r="AA339" s="175" t="s">
        <v>6545</v>
      </c>
    </row>
    <row r="340" spans="1:27" ht="15.75" customHeight="1" x14ac:dyDescent="0.2">
      <c r="A340" s="185">
        <v>6740</v>
      </c>
      <c r="B340" s="68" t="str">
        <f>VLOOKUP(A340,'BASE REGISTRO SEPTIEMBRE'!$A$1:$T$889,2,FALSE)</f>
        <v>Fundación Hogares de Menores Verbo Divino</v>
      </c>
      <c r="C340" s="68">
        <f>VLOOKUP(A340,'BASE REGISTRO SEPTIEMBRE'!$A$1:$T$889,3,FALSE)</f>
        <v>714792008</v>
      </c>
      <c r="D340" s="68" t="str">
        <f>VLOOKUP(A340,'BASE REGISTRO SEPTIEMBRE'!$A$1:$T$889,4,FALSE)</f>
        <v>Fundación de Derecho Privado.</v>
      </c>
      <c r="E340" s="68" t="str">
        <f>VLOOKUP(A340,'BASE REGISTRO SEPTIEMBRE'!$A$1:$T$889,5,FALSE)</f>
        <v xml:space="preserve">Decreto Supremo Nº1302, de 22 de diciembre de 1987, del Ministerio de Justicia. </v>
      </c>
      <c r="F340" s="68" t="str">
        <f>VLOOKUP(A340,'BASE REGISTRO SEPTIEMBRE'!$A$1:$T$889,6,FALSE)</f>
        <v>Certificado de Vigencia folio Nº 500396882015, de fecha 05 de julio de 2021, del Servicio de Registro Civil e Identificación.</v>
      </c>
      <c r="G340" s="68" t="str">
        <f>VLOOKUP(A340,'BASE REGISTRO SEPTIEMBRE'!$A$1:$T$889,7,FALSE)</f>
        <v xml:space="preserve">Ayuda material y espiritual a las personas de escasos recursos.
</v>
      </c>
      <c r="H340" s="68" t="str">
        <f>VLOOKUP(A340,'BASE REGISTRO SEPTIEMBRE'!$A$1:$T$889,8,FALSE)</f>
        <v xml:space="preserve">Presidente:
Oukate Kpandja. 
Vicepresidente
Bernardo Serrano Spoerer
Secretario
Jaime Solar Beazer. 
Directores
Juan Pablo Rodríguez Court. 
Ernesto Correa Elizalde. 
Matías Mackenna García Huidobro. 
Enrique Aguilar Castro. </v>
      </c>
      <c r="I340" s="68" t="str">
        <f>VLOOKUP(A340,'BASE REGISTRO SEPTIEMBRE'!$A$1:$T$889,9,FALSE)</f>
        <v xml:space="preserve">Durarán 3 años en sus funciones. </v>
      </c>
      <c r="J340" s="68" t="str">
        <f>VLOOKUP(A340,'BASE REGISTRO SEPTIEMBRE'!$A$1:$T$889,10,FALSE)</f>
        <v>17 de noviembre de 2020 al 17 de noviembre de 2023.</v>
      </c>
      <c r="K340" s="68" t="str">
        <f>VLOOKUP(A340,'BASE REGISTRO SEPTIEMBRE'!$A$1:$T$889,11,FALSE)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40" s="68" t="str">
        <f>VLOOKUP(A340,'BASE REGISTRO SEPTIEMBRE'!$A$1:$T$889,12,FALSE)</f>
        <v xml:space="preserve">San Ignacio N° 979, comuna de Puerto Varas, Décima Región.
</v>
      </c>
      <c r="M340" s="68" t="str">
        <f>VLOOKUP(A340,'BASE REGISTRO SEPTIEMBRE'!$A$1:$T$889,13,FALSE)</f>
        <v>X</v>
      </c>
      <c r="N340" s="68" t="str">
        <f>VLOOKUP(A340,'BASE REGISTRO SEPTIEMBRE'!$A$1:$T$889,14,FALSE)</f>
        <v>Puerto Varas</v>
      </c>
      <c r="O340" s="68" t="str">
        <f>VLOOKUP(A340,'BASE REGISTRO SEPTIEMBRE'!$A$1:$T$889,15,FALSE)</f>
        <v>F. 65-232931, 065-233834</v>
      </c>
      <c r="P340" s="68" t="str">
        <f>VLOOKUP(A340,'BASE REGISTRO SEPTIEMBRE'!$A$1:$T$889,16,FALSE)</f>
        <v>Correos electrónicos fvdcasacentral@gmail.com, fvdsocial@gmail.com</v>
      </c>
      <c r="Q340" s="68" t="str">
        <f>VLOOKUP(A340,'BASE REGISTRO SEPTIEMBRE'!$A$1:$T$889,17,FALSE)</f>
        <v>Casilla 699</v>
      </c>
      <c r="R340" s="68" t="str">
        <f>VLOOKUP(A340,'BASE REGISTRO SEPTIEMBRE'!$A$1:$T$889,18,FALSE)</f>
        <v>93401: Institución de Asistencia Social.</v>
      </c>
      <c r="S340" s="68" t="str">
        <f>VLOOKUP(A340,'BASE REGISTRO SEPTIEMBRE'!$A$1:$T$889,19,FALSE)</f>
        <v>Certificado financiero correspondiente al año 2020, aprobados por por el Subdepartamento de Supervisión Financiera Nacional.</v>
      </c>
      <c r="T340" s="188">
        <f>VLOOKUP(A340,'BASE REGISTRO SEPTIEMBRE'!$A$1:$T$889,20,FALSE)</f>
        <v>37970</v>
      </c>
      <c r="U340" s="175">
        <v>6740</v>
      </c>
      <c r="V340" s="186">
        <v>23592618</v>
      </c>
      <c r="W340" s="186">
        <v>209370911</v>
      </c>
      <c r="X340" s="187">
        <v>44469</v>
      </c>
      <c r="Y340" s="80" t="s">
        <v>6489</v>
      </c>
      <c r="Z340" s="80" t="s">
        <v>6490</v>
      </c>
      <c r="AA340" s="175" t="s">
        <v>6521</v>
      </c>
    </row>
    <row r="341" spans="1:27" ht="15.75" customHeight="1" x14ac:dyDescent="0.2">
      <c r="A341" s="185">
        <v>6740</v>
      </c>
      <c r="B341" s="68" t="str">
        <f>VLOOKUP(A341,'BASE REGISTRO SEPTIEMBRE'!$A$1:$T$889,2,FALSE)</f>
        <v>Fundación Hogares de Menores Verbo Divino</v>
      </c>
      <c r="C341" s="68">
        <f>VLOOKUP(A341,'BASE REGISTRO SEPTIEMBRE'!$A$1:$T$889,3,FALSE)</f>
        <v>714792008</v>
      </c>
      <c r="D341" s="68" t="str">
        <f>VLOOKUP(A341,'BASE REGISTRO SEPTIEMBRE'!$A$1:$T$889,4,FALSE)</f>
        <v>Fundación de Derecho Privado.</v>
      </c>
      <c r="E341" s="68" t="str">
        <f>VLOOKUP(A341,'BASE REGISTRO SEPTIEMBRE'!$A$1:$T$889,5,FALSE)</f>
        <v xml:space="preserve">Decreto Supremo Nº1302, de 22 de diciembre de 1987, del Ministerio de Justicia. </v>
      </c>
      <c r="F341" s="68" t="str">
        <f>VLOOKUP(A341,'BASE REGISTRO SEPTIEMBRE'!$A$1:$T$889,6,FALSE)</f>
        <v>Certificado de Vigencia folio Nº 500396882015, de fecha 05 de julio de 2021, del Servicio de Registro Civil e Identificación.</v>
      </c>
      <c r="G341" s="68" t="str">
        <f>VLOOKUP(A341,'BASE REGISTRO SEPTIEMBRE'!$A$1:$T$889,7,FALSE)</f>
        <v xml:space="preserve">Ayuda material y espiritual a las personas de escasos recursos.
</v>
      </c>
      <c r="H341" s="68" t="str">
        <f>VLOOKUP(A341,'BASE REGISTRO SEPTIEMBRE'!$A$1:$T$889,8,FALSE)</f>
        <v xml:space="preserve">Presidente:
Oukate Kpandja. 
Vicepresidente
Bernardo Serrano Spoerer
Secretario
Jaime Solar Beazer. 
Directores
Juan Pablo Rodríguez Court. 
Ernesto Correa Elizalde. 
Matías Mackenna García Huidobro. 
Enrique Aguilar Castro. </v>
      </c>
      <c r="I341" s="68" t="str">
        <f>VLOOKUP(A341,'BASE REGISTRO SEPTIEMBRE'!$A$1:$T$889,9,FALSE)</f>
        <v xml:space="preserve">Durarán 3 años en sus funciones. </v>
      </c>
      <c r="J341" s="68" t="str">
        <f>VLOOKUP(A341,'BASE REGISTRO SEPTIEMBRE'!$A$1:$T$889,10,FALSE)</f>
        <v>17 de noviembre de 2020 al 17 de noviembre de 2023.</v>
      </c>
      <c r="K341" s="68" t="str">
        <f>VLOOKUP(A341,'BASE REGISTRO SEPTIEMBRE'!$A$1:$T$889,11,FALSE)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41" s="68" t="str">
        <f>VLOOKUP(A341,'BASE REGISTRO SEPTIEMBRE'!$A$1:$T$889,12,FALSE)</f>
        <v xml:space="preserve">San Ignacio N° 979, comuna de Puerto Varas, Décima Región.
</v>
      </c>
      <c r="M341" s="68" t="str">
        <f>VLOOKUP(A341,'BASE REGISTRO SEPTIEMBRE'!$A$1:$T$889,13,FALSE)</f>
        <v>X</v>
      </c>
      <c r="N341" s="68" t="str">
        <f>VLOOKUP(A341,'BASE REGISTRO SEPTIEMBRE'!$A$1:$T$889,14,FALSE)</f>
        <v>Puerto Varas</v>
      </c>
      <c r="O341" s="68" t="str">
        <f>VLOOKUP(A341,'BASE REGISTRO SEPTIEMBRE'!$A$1:$T$889,15,FALSE)</f>
        <v>F. 65-232931, 065-233834</v>
      </c>
      <c r="P341" s="68" t="str">
        <f>VLOOKUP(A341,'BASE REGISTRO SEPTIEMBRE'!$A$1:$T$889,16,FALSE)</f>
        <v>Correos electrónicos fvdcasacentral@gmail.com, fvdsocial@gmail.com</v>
      </c>
      <c r="Q341" s="68" t="str">
        <f>VLOOKUP(A341,'BASE REGISTRO SEPTIEMBRE'!$A$1:$T$889,17,FALSE)</f>
        <v>Casilla 699</v>
      </c>
      <c r="R341" s="68" t="str">
        <f>VLOOKUP(A341,'BASE REGISTRO SEPTIEMBRE'!$A$1:$T$889,18,FALSE)</f>
        <v>93401: Institución de Asistencia Social.</v>
      </c>
      <c r="S341" s="68" t="str">
        <f>VLOOKUP(A341,'BASE REGISTRO SEPTIEMBRE'!$A$1:$T$889,19,FALSE)</f>
        <v>Certificado financiero correspondiente al año 2020, aprobados por por el Subdepartamento de Supervisión Financiera Nacional.</v>
      </c>
      <c r="T341" s="188">
        <f>VLOOKUP(A341,'BASE REGISTRO SEPTIEMBRE'!$A$1:$T$889,20,FALSE)</f>
        <v>37970</v>
      </c>
      <c r="U341" s="175">
        <v>6740</v>
      </c>
      <c r="V341" s="186">
        <v>46598522</v>
      </c>
      <c r="W341" s="186">
        <v>202039131</v>
      </c>
      <c r="X341" s="187">
        <v>44469</v>
      </c>
      <c r="Y341" s="80" t="s">
        <v>6489</v>
      </c>
      <c r="Z341" s="80" t="s">
        <v>6490</v>
      </c>
      <c r="AA341" s="175" t="s">
        <v>6491</v>
      </c>
    </row>
    <row r="342" spans="1:27" ht="15.75" customHeight="1" x14ac:dyDescent="0.2">
      <c r="A342" s="185">
        <v>6740</v>
      </c>
      <c r="B342" s="68" t="str">
        <f>VLOOKUP(A342,'BASE REGISTRO SEPTIEMBRE'!$A$1:$T$889,2,FALSE)</f>
        <v>Fundación Hogares de Menores Verbo Divino</v>
      </c>
      <c r="C342" s="68">
        <f>VLOOKUP(A342,'BASE REGISTRO SEPTIEMBRE'!$A$1:$T$889,3,FALSE)</f>
        <v>714792008</v>
      </c>
      <c r="D342" s="68" t="str">
        <f>VLOOKUP(A342,'BASE REGISTRO SEPTIEMBRE'!$A$1:$T$889,4,FALSE)</f>
        <v>Fundación de Derecho Privado.</v>
      </c>
      <c r="E342" s="68" t="str">
        <f>VLOOKUP(A342,'BASE REGISTRO SEPTIEMBRE'!$A$1:$T$889,5,FALSE)</f>
        <v xml:space="preserve">Decreto Supremo Nº1302, de 22 de diciembre de 1987, del Ministerio de Justicia. </v>
      </c>
      <c r="F342" s="68" t="str">
        <f>VLOOKUP(A342,'BASE REGISTRO SEPTIEMBRE'!$A$1:$T$889,6,FALSE)</f>
        <v>Certificado de Vigencia folio Nº 500396882015, de fecha 05 de julio de 2021, del Servicio de Registro Civil e Identificación.</v>
      </c>
      <c r="G342" s="68" t="str">
        <f>VLOOKUP(A342,'BASE REGISTRO SEPTIEMBRE'!$A$1:$T$889,7,FALSE)</f>
        <v xml:space="preserve">Ayuda material y espiritual a las personas de escasos recursos.
</v>
      </c>
      <c r="H342" s="68" t="str">
        <f>VLOOKUP(A342,'BASE REGISTRO SEPTIEMBRE'!$A$1:$T$889,8,FALSE)</f>
        <v xml:space="preserve">Presidente:
Oukate Kpandja. 
Vicepresidente
Bernardo Serrano Spoerer
Secretario
Jaime Solar Beazer. 
Directores
Juan Pablo Rodríguez Court. 
Ernesto Correa Elizalde. 
Matías Mackenna García Huidobro. 
Enrique Aguilar Castro. </v>
      </c>
      <c r="I342" s="68" t="str">
        <f>VLOOKUP(A342,'BASE REGISTRO SEPTIEMBRE'!$A$1:$T$889,9,FALSE)</f>
        <v xml:space="preserve">Durarán 3 años en sus funciones. </v>
      </c>
      <c r="J342" s="68" t="str">
        <f>VLOOKUP(A342,'BASE REGISTRO SEPTIEMBRE'!$A$1:$T$889,10,FALSE)</f>
        <v>17 de noviembre de 2020 al 17 de noviembre de 2023.</v>
      </c>
      <c r="K342" s="68" t="str">
        <f>VLOOKUP(A342,'BASE REGISTRO SEPTIEMBRE'!$A$1:$T$889,11,FALSE)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42" s="68" t="str">
        <f>VLOOKUP(A342,'BASE REGISTRO SEPTIEMBRE'!$A$1:$T$889,12,FALSE)</f>
        <v xml:space="preserve">San Ignacio N° 979, comuna de Puerto Varas, Décima Región.
</v>
      </c>
      <c r="M342" s="68" t="str">
        <f>VLOOKUP(A342,'BASE REGISTRO SEPTIEMBRE'!$A$1:$T$889,13,FALSE)</f>
        <v>X</v>
      </c>
      <c r="N342" s="68" t="str">
        <f>VLOOKUP(A342,'BASE REGISTRO SEPTIEMBRE'!$A$1:$T$889,14,FALSE)</f>
        <v>Puerto Varas</v>
      </c>
      <c r="O342" s="68" t="str">
        <f>VLOOKUP(A342,'BASE REGISTRO SEPTIEMBRE'!$A$1:$T$889,15,FALSE)</f>
        <v>F. 65-232931, 065-233834</v>
      </c>
      <c r="P342" s="68" t="str">
        <f>VLOOKUP(A342,'BASE REGISTRO SEPTIEMBRE'!$A$1:$T$889,16,FALSE)</f>
        <v>Correos electrónicos fvdcasacentral@gmail.com, fvdsocial@gmail.com</v>
      </c>
      <c r="Q342" s="68" t="str">
        <f>VLOOKUP(A342,'BASE REGISTRO SEPTIEMBRE'!$A$1:$T$889,17,FALSE)</f>
        <v>Casilla 699</v>
      </c>
      <c r="R342" s="68" t="str">
        <f>VLOOKUP(A342,'BASE REGISTRO SEPTIEMBRE'!$A$1:$T$889,18,FALSE)</f>
        <v>93401: Institución de Asistencia Social.</v>
      </c>
      <c r="S342" s="68" t="str">
        <f>VLOOKUP(A342,'BASE REGISTRO SEPTIEMBRE'!$A$1:$T$889,19,FALSE)</f>
        <v>Certificado financiero correspondiente al año 2020, aprobados por por el Subdepartamento de Supervisión Financiera Nacional.</v>
      </c>
      <c r="T342" s="188">
        <f>VLOOKUP(A342,'BASE REGISTRO SEPTIEMBRE'!$A$1:$T$889,20,FALSE)</f>
        <v>37970</v>
      </c>
      <c r="U342" s="175">
        <v>6740</v>
      </c>
      <c r="V342" s="186">
        <v>27300782</v>
      </c>
      <c r="W342" s="186">
        <v>234805318</v>
      </c>
      <c r="X342" s="187">
        <v>44469</v>
      </c>
      <c r="Y342" s="80" t="s">
        <v>6489</v>
      </c>
      <c r="Z342" s="80" t="s">
        <v>6490</v>
      </c>
      <c r="AA342" s="175" t="s">
        <v>6535</v>
      </c>
    </row>
    <row r="343" spans="1:27" ht="15.75" customHeight="1" x14ac:dyDescent="0.2">
      <c r="A343" s="185">
        <v>6740</v>
      </c>
      <c r="B343" s="68" t="str">
        <f>VLOOKUP(A343,'BASE REGISTRO SEPTIEMBRE'!$A$1:$T$889,2,FALSE)</f>
        <v>Fundación Hogares de Menores Verbo Divino</v>
      </c>
      <c r="C343" s="68">
        <f>VLOOKUP(A343,'BASE REGISTRO SEPTIEMBRE'!$A$1:$T$889,3,FALSE)</f>
        <v>714792008</v>
      </c>
      <c r="D343" s="68" t="str">
        <f>VLOOKUP(A343,'BASE REGISTRO SEPTIEMBRE'!$A$1:$T$889,4,FALSE)</f>
        <v>Fundación de Derecho Privado.</v>
      </c>
      <c r="E343" s="68" t="str">
        <f>VLOOKUP(A343,'BASE REGISTRO SEPTIEMBRE'!$A$1:$T$889,5,FALSE)</f>
        <v xml:space="preserve">Decreto Supremo Nº1302, de 22 de diciembre de 1987, del Ministerio de Justicia. </v>
      </c>
      <c r="F343" s="68" t="str">
        <f>VLOOKUP(A343,'BASE REGISTRO SEPTIEMBRE'!$A$1:$T$889,6,FALSE)</f>
        <v>Certificado de Vigencia folio Nº 500396882015, de fecha 05 de julio de 2021, del Servicio de Registro Civil e Identificación.</v>
      </c>
      <c r="G343" s="68" t="str">
        <f>VLOOKUP(A343,'BASE REGISTRO SEPTIEMBRE'!$A$1:$T$889,7,FALSE)</f>
        <v xml:space="preserve">Ayuda material y espiritual a las personas de escasos recursos.
</v>
      </c>
      <c r="H343" s="68" t="str">
        <f>VLOOKUP(A343,'BASE REGISTRO SEPTIEMBRE'!$A$1:$T$889,8,FALSE)</f>
        <v xml:space="preserve">Presidente:
Oukate Kpandja. 
Vicepresidente
Bernardo Serrano Spoerer
Secretario
Jaime Solar Beazer. 
Directores
Juan Pablo Rodríguez Court. 
Ernesto Correa Elizalde. 
Matías Mackenna García Huidobro. 
Enrique Aguilar Castro. </v>
      </c>
      <c r="I343" s="68" t="str">
        <f>VLOOKUP(A343,'BASE REGISTRO SEPTIEMBRE'!$A$1:$T$889,9,FALSE)</f>
        <v xml:space="preserve">Durarán 3 años en sus funciones. </v>
      </c>
      <c r="J343" s="68" t="str">
        <f>VLOOKUP(A343,'BASE REGISTRO SEPTIEMBRE'!$A$1:$T$889,10,FALSE)</f>
        <v>17 de noviembre de 2020 al 17 de noviembre de 2023.</v>
      </c>
      <c r="K343" s="68" t="str">
        <f>VLOOKUP(A343,'BASE REGISTRO SEPTIEMBRE'!$A$1:$T$889,11,FALSE)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43" s="68" t="str">
        <f>VLOOKUP(A343,'BASE REGISTRO SEPTIEMBRE'!$A$1:$T$889,12,FALSE)</f>
        <v xml:space="preserve">San Ignacio N° 979, comuna de Puerto Varas, Décima Región.
</v>
      </c>
      <c r="M343" s="68" t="str">
        <f>VLOOKUP(A343,'BASE REGISTRO SEPTIEMBRE'!$A$1:$T$889,13,FALSE)</f>
        <v>X</v>
      </c>
      <c r="N343" s="68" t="str">
        <f>VLOOKUP(A343,'BASE REGISTRO SEPTIEMBRE'!$A$1:$T$889,14,FALSE)</f>
        <v>Puerto Varas</v>
      </c>
      <c r="O343" s="68" t="str">
        <f>VLOOKUP(A343,'BASE REGISTRO SEPTIEMBRE'!$A$1:$T$889,15,FALSE)</f>
        <v>F. 65-232931, 065-233834</v>
      </c>
      <c r="P343" s="68" t="str">
        <f>VLOOKUP(A343,'BASE REGISTRO SEPTIEMBRE'!$A$1:$T$889,16,FALSE)</f>
        <v>Correos electrónicos fvdcasacentral@gmail.com, fvdsocial@gmail.com</v>
      </c>
      <c r="Q343" s="68" t="str">
        <f>VLOOKUP(A343,'BASE REGISTRO SEPTIEMBRE'!$A$1:$T$889,17,FALSE)</f>
        <v>Casilla 699</v>
      </c>
      <c r="R343" s="68" t="str">
        <f>VLOOKUP(A343,'BASE REGISTRO SEPTIEMBRE'!$A$1:$T$889,18,FALSE)</f>
        <v>93401: Institución de Asistencia Social.</v>
      </c>
      <c r="S343" s="68" t="str">
        <f>VLOOKUP(A343,'BASE REGISTRO SEPTIEMBRE'!$A$1:$T$889,19,FALSE)</f>
        <v>Certificado financiero correspondiente al año 2020, aprobados por por el Subdepartamento de Supervisión Financiera Nacional.</v>
      </c>
      <c r="T343" s="188">
        <f>VLOOKUP(A343,'BASE REGISTRO SEPTIEMBRE'!$A$1:$T$889,20,FALSE)</f>
        <v>37970</v>
      </c>
      <c r="U343" s="175">
        <v>6740</v>
      </c>
      <c r="V343" s="186">
        <v>83760029</v>
      </c>
      <c r="W343" s="186">
        <v>892321354</v>
      </c>
      <c r="X343" s="187">
        <v>44469</v>
      </c>
      <c r="Y343" s="80" t="s">
        <v>6489</v>
      </c>
      <c r="Z343" s="80" t="s">
        <v>6490</v>
      </c>
      <c r="AA343" s="175" t="s">
        <v>6625</v>
      </c>
    </row>
    <row r="344" spans="1:27" ht="15.75" customHeight="1" x14ac:dyDescent="0.2">
      <c r="A344" s="185">
        <v>6760</v>
      </c>
      <c r="B344" s="68" t="str">
        <f>VLOOKUP(A344,'BASE REGISTRO SEPTIEMBRE'!$A$1:$T$889,2,FALSE)</f>
        <v>Comunidad La Roca</v>
      </c>
      <c r="C344" s="68">
        <f>VLOOKUP(A344,'BASE REGISTRO SEPTIEMBRE'!$A$1:$T$889,3,FALSE)</f>
        <v>718362008</v>
      </c>
      <c r="D344" s="68" t="str">
        <f>VLOOKUP(A344,'BASE REGISTRO SEPTIEMBRE'!$A$1:$T$889,4,FALSE)</f>
        <v>Corporación de Derecho Privado.</v>
      </c>
      <c r="E344" s="68" t="str">
        <f>VLOOKUP(A344,'BASE REGISTRO SEPTIEMBRE'!$A$1:$T$889,5,FALSE)</f>
        <v>Otorgado por Decreto Supremo Nº65, 22 de enero de 1991, por el Ministerio de Justicia.</v>
      </c>
      <c r="F344" s="68" t="str">
        <f>VLOOKUP(A344,'BASE REGISTRO SEPTIEMBRE'!$A$1:$T$889,6,FALSE)</f>
        <v>Certificado de Vigencia de persona jurídica sin fines de lucro, Folio N° 500394403291, emitido con fecha 18 de junio de 2021, por el Servicio de Registro Civil e Identificación</v>
      </c>
      <c r="G344" s="68" t="str">
        <f>VLOOKUP(A344,'BASE REGISTRO SEPTIEMBRE'!$A$1:$T$889,7,FALSE)</f>
        <v>Ayudar a aquellas personas que, ya sea a consecuencia de una psicopatología, dependencia de drogas y/o alcohol; nivel deficitario de salud, económico, social, educativo u otro, estén siendo afectadas en su integridad como personas.</v>
      </c>
      <c r="H344" s="68" t="str">
        <f>VLOOKUP(A344,'BASE REGISTRO SEPTIEMBRE'!$A$1:$T$889,8,FALSE)</f>
        <v xml:space="preserve">Presidente: 
Juan Enrique Vargas Roa,
Vicepresidente: 
Hernán Eduardo Erba Gallinato,
Secretaria: Inés Herminia Correa Zamora 
Tesorero: 
José Gustavo Concha Concha, 
Director Ejecutivo:
Fernando Iván Alvarado Vega, 
</v>
      </c>
      <c r="I344" s="68" t="str">
        <f>VLOOKUP(A344,'BASE REGISTRO SEPTIEMBRE'!$A$1:$T$889,9,FALSE)</f>
        <v>Durarán 3 años en sus cargos.</v>
      </c>
      <c r="J344" s="68" t="str">
        <f>VLOOKUP(A344,'BASE REGISTRO SEPTIEMBRE'!$A$1:$T$889,10,FALSE)</f>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
      <c r="K344" s="68" t="str">
        <f>VLOOKUP(A344,'BASE REGISTRO SEPTIEMBRE'!$A$1:$T$889,11,FALSE)</f>
        <v xml:space="preserve">Juan Enrique Vargas Roa, 
Fernando Iván Alvarado Vega, 
</v>
      </c>
      <c r="L344" s="68" t="str">
        <f>VLOOKUP(A344,'BASE REGISTRO SEPTIEMBRE'!$A$1:$T$889,12,FALSE)</f>
        <v xml:space="preserve">Avenida Errázuriz N° 2710, Valparaíso
</v>
      </c>
      <c r="M344" s="68" t="str">
        <f>VLOOKUP(A344,'BASE REGISTRO SEPTIEMBRE'!$A$1:$T$889,13,FALSE)</f>
        <v>V</v>
      </c>
      <c r="N344" s="68" t="str">
        <f>VLOOKUP(A344,'BASE REGISTRO SEPTIEMBRE'!$A$1:$T$889,14,FALSE)</f>
        <v>Valparaíso</v>
      </c>
      <c r="O344" s="68" t="str">
        <f>VLOOKUP(A344,'BASE REGISTRO SEPTIEMBRE'!$A$1:$T$889,15,FALSE)</f>
        <v xml:space="preserve">Teléfono: 2626924
</v>
      </c>
      <c r="P344" s="68" t="str">
        <f>VLOOKUP(A344,'BASE REGISTRO SEPTIEMBRE'!$A$1:$T$889,16,FALSE)</f>
        <v>Correo: comunidadlaroca@yahoo.com</v>
      </c>
      <c r="Q344" s="68">
        <f>VLOOKUP(A344,'BASE REGISTRO SEPTIEMBRE'!$A$1:$T$889,17,FALSE)</f>
        <v>0</v>
      </c>
      <c r="R344" s="68" t="str">
        <f>VLOOKUP(A344,'BASE REGISTRO SEPTIEMBRE'!$A$1:$T$889,18,FALSE)</f>
        <v>93401: Instituciones de Asistencia Social.</v>
      </c>
      <c r="S344" s="68" t="str">
        <f>VLOOKUP(A344,'BASE REGISTRO SEPTIEMBRE'!$A$1:$T$889,19,FALSE)</f>
        <v>Antecedentes financieros correspondientes al año 2020, aprobados por el Subdepartamento de Supervisión Financiera</v>
      </c>
      <c r="T344" s="188">
        <f>VLOOKUP(A344,'BASE REGISTRO SEPTIEMBRE'!$A$1:$T$889,20,FALSE)</f>
        <v>37970</v>
      </c>
      <c r="U344" s="175">
        <v>6760</v>
      </c>
      <c r="V344" s="186">
        <v>25756560</v>
      </c>
      <c r="W344" s="186">
        <v>92630520</v>
      </c>
      <c r="X344" s="187">
        <v>44469</v>
      </c>
      <c r="Y344" s="80" t="s">
        <v>6489</v>
      </c>
      <c r="Z344" s="80" t="s">
        <v>6490</v>
      </c>
      <c r="AA344" s="175" t="s">
        <v>7475</v>
      </c>
    </row>
    <row r="345" spans="1:27" ht="15.75" customHeight="1" x14ac:dyDescent="0.2">
      <c r="A345" s="185">
        <v>6830</v>
      </c>
      <c r="B345" s="68" t="str">
        <f>VLOOKUP(A345,'BASE REGISTRO SEPTIEMBRE'!$A$1:$T$889,2,FALSE)</f>
        <v>Corporación de Formación Laboral al Adolescente- CORFAL.</v>
      </c>
      <c r="C345" s="68">
        <f>VLOOKUP(A345,'BASE REGISTRO SEPTIEMBRE'!$A$1:$T$889,3,FALSE)</f>
        <v>717449002</v>
      </c>
      <c r="D345" s="68" t="str">
        <f>VLOOKUP(A345,'BASE REGISTRO SEPTIEMBRE'!$A$1:$T$889,4,FALSE)</f>
        <v>Corporación de Derecho Privado.</v>
      </c>
      <c r="E345" s="68" t="str">
        <f>VLOOKUP(A345,'BASE REGISTRO SEPTIEMBRE'!$A$1:$T$889,5,FALSE)</f>
        <v xml:space="preserve">Otorgada por Decreto Supremo Nº 248, de fecha 07 de febrero de 1990. </v>
      </c>
      <c r="F345" s="68" t="str">
        <f>VLOOKUP(A345,'BASE REGISTRO SEPTIEMBRE'!$A$1:$T$889,6,FALSE)</f>
        <v xml:space="preserve">Certificado de vigencia, folio Nº500396922889, de 05 de julio de 2021, del Servicio de Registro Civil e Identificación. 
</v>
      </c>
      <c r="G345" s="68" t="str">
        <f>VLOOKUP(A345,'BASE REGISTRO SEPTIEMBRE'!$A$1:$T$889,7,FALSE)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H345" s="68" t="str">
        <f>VLOOKUP(A345,'BASE REGISTRO SEPTIEMBRE'!$A$1:$T$889,8,FALSE)</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I345" s="68" t="str">
        <f>VLOOKUP(A345,'BASE REGISTRO SEPTIEMBRE'!$A$1:$T$889,9,FALSE)</f>
        <v>Dos años</v>
      </c>
      <c r="J345" s="68" t="str">
        <f>VLOOKUP(A345,'BASE REGISTRO SEPTIEMBRE'!$A$1:$T$889,10,FALSE)</f>
        <v>24 de noviembre de 2020 al mes de noviembre del año 2021 (se prórroga directorio vigente hasta la celebración de la próxima Asamblea General Ordinaria de Socios, fijada para el mes de noviembre de 2021 (artículo vigésimo tercero de los Estatutos).</v>
      </c>
      <c r="K345" s="68" t="str">
        <f>VLOOKUP(A345,'BASE REGISTRO SEPTIEMBRE'!$A$1:$T$889,11,FALSE)</f>
        <v xml:space="preserve">Rosa Icarte Muñoz, , María Nicolasa Rodríguez Roco, , y Juan Gabriel Lecaros Trincado, K, quienes pueden actuar de forma conjunta, separada e indistintamente para representar a la Corporación.
</v>
      </c>
      <c r="L345" s="68" t="str">
        <f>VLOOKUP(A345,'BASE REGISTRO SEPTIEMBRE'!$A$1:$T$889,12,FALSE)</f>
        <v xml:space="preserve">Población Carlos Condell, Avenida Alejandro Azola Nº 1635, comuna de Arica.
</v>
      </c>
      <c r="M345" s="68" t="str">
        <f>VLOOKUP(A345,'BASE REGISTRO SEPTIEMBRE'!$A$1:$T$889,13,FALSE)</f>
        <v>XV</v>
      </c>
      <c r="N345" s="68" t="str">
        <f>VLOOKUP(A345,'BASE REGISTRO SEPTIEMBRE'!$A$1:$T$889,14,FALSE)</f>
        <v>arica</v>
      </c>
      <c r="O345" s="68" t="str">
        <f>VLOOKUP(A345,'BASE REGISTRO SEPTIEMBRE'!$A$1:$T$889,15,FALSE)</f>
        <v>Fono (58) 2- 246387 - +56966559270</v>
      </c>
      <c r="P345" s="68" t="str">
        <f>VLOOKUP(A345,'BASE REGISTRO SEPTIEMBRE'!$A$1:$T$889,16,FALSE)</f>
        <v>directorio@corfal.com</v>
      </c>
      <c r="Q345" s="68">
        <f>VLOOKUP(A345,'BASE REGISTRO SEPTIEMBRE'!$A$1:$T$889,17,FALSE)</f>
        <v>0</v>
      </c>
      <c r="R345" s="68" t="str">
        <f>VLOOKUP(A345,'BASE REGISTRO SEPTIEMBRE'!$A$1:$T$889,18,FALSE)</f>
        <v>93401: Institución de Asistencia Social</v>
      </c>
      <c r="S345" s="68" t="str">
        <f>VLOOKUP(A345,'BASE REGISTRO SEPTIEMBRE'!$A$1:$T$889,19,FALSE)</f>
        <v>Certificado financiero firmado ante notario público correspondiente al año 2020 y balance general consolidado al 31 de diciembre de 2020 aprobados por el Subdepartamento de Supervisión Financiera Nacional.</v>
      </c>
      <c r="T345" s="188">
        <f>VLOOKUP(A345,'BASE REGISTRO SEPTIEMBRE'!$A$1:$T$889,20,FALSE)</f>
        <v>37970</v>
      </c>
      <c r="U345" s="175">
        <v>6830</v>
      </c>
      <c r="V345" s="186">
        <v>39054752</v>
      </c>
      <c r="W345" s="186">
        <v>576881370</v>
      </c>
      <c r="X345" s="187">
        <v>44469</v>
      </c>
      <c r="Y345" s="80" t="s">
        <v>6489</v>
      </c>
      <c r="Z345" s="80" t="s">
        <v>6490</v>
      </c>
      <c r="AA345" s="175" t="s">
        <v>6509</v>
      </c>
    </row>
    <row r="346" spans="1:27" ht="15.75" customHeight="1" x14ac:dyDescent="0.2">
      <c r="A346" s="185">
        <v>6864</v>
      </c>
      <c r="B346" s="68" t="str">
        <f>VLOOKUP(A346,'BASE REGISTRO SEPTIEMBRE'!$A$1:$T$889,2,FALSE)</f>
        <v>Fundación Esperanza</v>
      </c>
      <c r="C346" s="68">
        <f>VLOOKUP(A346,'BASE REGISTRO SEPTIEMBRE'!$A$1:$T$889,3,FALSE)</f>
        <v>721476006</v>
      </c>
      <c r="D346" s="68" t="str">
        <f>VLOOKUP(A346,'BASE REGISTRO SEPTIEMBRE'!$A$1:$T$889,4,FALSE)</f>
        <v>Fundación de Derecho Público.</v>
      </c>
      <c r="E346" s="68" t="str">
        <f>VLOOKUP(A346,'BASE REGISTRO SEPTIEMBRE'!$A$1:$T$889,5,FALSE)</f>
        <v>Erigida de acuerdo al Derecho Canónico, por el Decreto Episcopal N° 041/92, del Obispado de Punta Arenas.</v>
      </c>
      <c r="F346" s="68" t="str">
        <f>VLOOKUP(A346,'BASE REGISTRO SEPTIEMBRE'!$A$1:$T$889,6,FALSE)</f>
        <v>Certificado Nº 01/2021, de fecha 03 de febrero de 2021, del Obispado de Punta Arenas.</v>
      </c>
      <c r="G346" s="68" t="str">
        <f>VLOOKUP(A346,'BASE REGISTRO SEPTIEMBRE'!$A$1:$T$889,7,FALSE)</f>
        <v>Certificado Nº 06/2017, de fecha 18 de agosto de 2017 , del Obispado de Punta Arenas.</v>
      </c>
      <c r="H346" s="68" t="str">
        <f>VLOOKUP(A346,'BASE REGISTRO SEPTIEMBRE'!$A$1:$T$889,8,FALSE)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6" s="68" t="str">
        <f>VLOOKUP(A346,'BASE REGISTRO SEPTIEMBRE'!$A$1:$T$889,9,FALSE)</f>
        <v>Duran dos años en sus funciones.</v>
      </c>
      <c r="J346" s="68" t="str">
        <f>VLOOKUP(A346,'BASE REGISTRO SEPTIEMBRE'!$A$1:$T$889,10,FALSE)</f>
        <v xml:space="preserve"> Última elección (ratificación) es de fecha 17 de marzo de 2021.</v>
      </c>
      <c r="K346" s="68" t="str">
        <f>VLOOKUP(A346,'BASE REGISTRO SEPTIEMBRE'!$A$1:$T$889,11,FALSE)</f>
        <v xml:space="preserve">Ángelo Humberto Gamín Salas, en su calidad de Vice-Presidente, conforme al artículo 15 de los Estatutos. 
Asterio Andrade Gallardo, 
</v>
      </c>
      <c r="L346" s="68" t="str">
        <f>VLOOKUP(A346,'BASE REGISTRO SEPTIEMBRE'!$A$1:$T$889,12,FALSE)</f>
        <v xml:space="preserve">Chiloé  N° 1156, comuna de Punta Arenas, Duodécima Región.
</v>
      </c>
      <c r="M346" s="68" t="str">
        <f>VLOOKUP(A346,'BASE REGISTRO SEPTIEMBRE'!$A$1:$T$889,13,FALSE)</f>
        <v>XII</v>
      </c>
      <c r="N346" s="68" t="str">
        <f>VLOOKUP(A346,'BASE REGISTRO SEPTIEMBRE'!$A$1:$T$889,14,FALSE)</f>
        <v>Punta Arenas</v>
      </c>
      <c r="O346" s="68" t="str">
        <f>VLOOKUP(A346,'BASE REGISTRO SEPTIEMBRE'!$A$1:$T$889,15,FALSE)</f>
        <v>Teléfonos: 61-613474 y 61-613479</v>
      </c>
      <c r="P346" s="68" t="str">
        <f>VLOOKUP(A346,'BASE REGISTRO SEPTIEMBRE'!$A$1:$T$889,16,FALSE)</f>
        <v>administracion@fundacionesperanza.cl</v>
      </c>
      <c r="Q346" s="68">
        <f>VLOOKUP(A346,'BASE REGISTRO SEPTIEMBRE'!$A$1:$T$889,17,FALSE)</f>
        <v>0</v>
      </c>
      <c r="R346" s="68">
        <f>VLOOKUP(A346,'BASE REGISTRO SEPTIEMBRE'!$A$1:$T$889,18,FALSE)</f>
        <v>93910</v>
      </c>
      <c r="S346" s="68" t="str">
        <f>VLOOKUP(A346,'BASE REGISTRO SEPTIEMBRE'!$A$1:$T$889,19,FALSE)</f>
        <v xml:space="preserve">Certificado de antecedentes financieros del año 2020, aprobados por el Subdepartamento de Supervisión Financiera.
</v>
      </c>
      <c r="T346" s="188">
        <f>VLOOKUP(A346,'BASE REGISTRO SEPTIEMBRE'!$A$1:$T$889,20,FALSE)</f>
        <v>37970</v>
      </c>
      <c r="U346" s="175">
        <v>6864</v>
      </c>
      <c r="V346" s="186">
        <v>4388155</v>
      </c>
      <c r="W346" s="186">
        <v>160139245</v>
      </c>
      <c r="X346" s="187">
        <v>44469</v>
      </c>
      <c r="Y346" s="80" t="s">
        <v>6489</v>
      </c>
      <c r="Z346" s="80" t="s">
        <v>6490</v>
      </c>
      <c r="AA346" s="175" t="s">
        <v>6602</v>
      </c>
    </row>
    <row r="347" spans="1:27" ht="15.75" customHeight="1" x14ac:dyDescent="0.2">
      <c r="A347" s="185">
        <v>6864</v>
      </c>
      <c r="B347" s="68" t="str">
        <f>VLOOKUP(A347,'BASE REGISTRO SEPTIEMBRE'!$A$1:$T$889,2,FALSE)</f>
        <v>Fundación Esperanza</v>
      </c>
      <c r="C347" s="68">
        <f>VLOOKUP(A347,'BASE REGISTRO SEPTIEMBRE'!$A$1:$T$889,3,FALSE)</f>
        <v>721476006</v>
      </c>
      <c r="D347" s="68" t="str">
        <f>VLOOKUP(A347,'BASE REGISTRO SEPTIEMBRE'!$A$1:$T$889,4,FALSE)</f>
        <v>Fundación de Derecho Público.</v>
      </c>
      <c r="E347" s="68" t="str">
        <f>VLOOKUP(A347,'BASE REGISTRO SEPTIEMBRE'!$A$1:$T$889,5,FALSE)</f>
        <v>Erigida de acuerdo al Derecho Canónico, por el Decreto Episcopal N° 041/92, del Obispado de Punta Arenas.</v>
      </c>
      <c r="F347" s="68" t="str">
        <f>VLOOKUP(A347,'BASE REGISTRO SEPTIEMBRE'!$A$1:$T$889,6,FALSE)</f>
        <v>Certificado Nº 01/2021, de fecha 03 de febrero de 2021, del Obispado de Punta Arenas.</v>
      </c>
      <c r="G347" s="68" t="str">
        <f>VLOOKUP(A347,'BASE REGISTRO SEPTIEMBRE'!$A$1:$T$889,7,FALSE)</f>
        <v>Certificado Nº 06/2017, de fecha 18 de agosto de 2017 , del Obispado de Punta Arenas.</v>
      </c>
      <c r="H347" s="68" t="str">
        <f>VLOOKUP(A347,'BASE REGISTRO SEPTIEMBRE'!$A$1:$T$889,8,FALSE)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7" s="68" t="str">
        <f>VLOOKUP(A347,'BASE REGISTRO SEPTIEMBRE'!$A$1:$T$889,9,FALSE)</f>
        <v>Duran dos años en sus funciones.</v>
      </c>
      <c r="J347" s="68" t="str">
        <f>VLOOKUP(A347,'BASE REGISTRO SEPTIEMBRE'!$A$1:$T$889,10,FALSE)</f>
        <v xml:space="preserve"> Última elección (ratificación) es de fecha 17 de marzo de 2021.</v>
      </c>
      <c r="K347" s="68" t="str">
        <f>VLOOKUP(A347,'BASE REGISTRO SEPTIEMBRE'!$A$1:$T$889,11,FALSE)</f>
        <v xml:space="preserve">Ángelo Humberto Gamín Salas, en su calidad de Vice-Presidente, conforme al artículo 15 de los Estatutos. 
Asterio Andrade Gallardo, 
</v>
      </c>
      <c r="L347" s="68" t="str">
        <f>VLOOKUP(A347,'BASE REGISTRO SEPTIEMBRE'!$A$1:$T$889,12,FALSE)</f>
        <v xml:space="preserve">Chiloé  N° 1156, comuna de Punta Arenas, Duodécima Región.
</v>
      </c>
      <c r="M347" s="68" t="str">
        <f>VLOOKUP(A347,'BASE REGISTRO SEPTIEMBRE'!$A$1:$T$889,13,FALSE)</f>
        <v>XII</v>
      </c>
      <c r="N347" s="68" t="str">
        <f>VLOOKUP(A347,'BASE REGISTRO SEPTIEMBRE'!$A$1:$T$889,14,FALSE)</f>
        <v>Punta Arenas</v>
      </c>
      <c r="O347" s="68" t="str">
        <f>VLOOKUP(A347,'BASE REGISTRO SEPTIEMBRE'!$A$1:$T$889,15,FALSE)</f>
        <v>Teléfonos: 61-613474 y 61-613479</v>
      </c>
      <c r="P347" s="68" t="str">
        <f>VLOOKUP(A347,'BASE REGISTRO SEPTIEMBRE'!$A$1:$T$889,16,FALSE)</f>
        <v>administracion@fundacionesperanza.cl</v>
      </c>
      <c r="Q347" s="68">
        <f>VLOOKUP(A347,'BASE REGISTRO SEPTIEMBRE'!$A$1:$T$889,17,FALSE)</f>
        <v>0</v>
      </c>
      <c r="R347" s="68">
        <f>VLOOKUP(A347,'BASE REGISTRO SEPTIEMBRE'!$A$1:$T$889,18,FALSE)</f>
        <v>93910</v>
      </c>
      <c r="S347" s="68" t="str">
        <f>VLOOKUP(A347,'BASE REGISTRO SEPTIEMBRE'!$A$1:$T$889,19,FALSE)</f>
        <v xml:space="preserve">Certificado de antecedentes financieros del año 2020, aprobados por el Subdepartamento de Supervisión Financiera.
</v>
      </c>
      <c r="T347" s="188">
        <f>VLOOKUP(A347,'BASE REGISTRO SEPTIEMBRE'!$A$1:$T$889,20,FALSE)</f>
        <v>37970</v>
      </c>
      <c r="U347" s="175">
        <v>6864</v>
      </c>
      <c r="V347" s="186">
        <v>8279338</v>
      </c>
      <c r="W347" s="186">
        <v>81365903</v>
      </c>
      <c r="X347" s="187">
        <v>44469</v>
      </c>
      <c r="Y347" s="80" t="s">
        <v>6489</v>
      </c>
      <c r="Z347" s="80" t="s">
        <v>6490</v>
      </c>
      <c r="AA347" s="175" t="s">
        <v>6626</v>
      </c>
    </row>
    <row r="348" spans="1:27" ht="15.75" customHeight="1" x14ac:dyDescent="0.2">
      <c r="A348" s="185">
        <v>6864</v>
      </c>
      <c r="B348" s="68" t="str">
        <f>VLOOKUP(A348,'BASE REGISTRO SEPTIEMBRE'!$A$1:$T$889,2,FALSE)</f>
        <v>Fundación Esperanza</v>
      </c>
      <c r="C348" s="68">
        <f>VLOOKUP(A348,'BASE REGISTRO SEPTIEMBRE'!$A$1:$T$889,3,FALSE)</f>
        <v>721476006</v>
      </c>
      <c r="D348" s="68" t="str">
        <f>VLOOKUP(A348,'BASE REGISTRO SEPTIEMBRE'!$A$1:$T$889,4,FALSE)</f>
        <v>Fundación de Derecho Público.</v>
      </c>
      <c r="E348" s="68" t="str">
        <f>VLOOKUP(A348,'BASE REGISTRO SEPTIEMBRE'!$A$1:$T$889,5,FALSE)</f>
        <v>Erigida de acuerdo al Derecho Canónico, por el Decreto Episcopal N° 041/92, del Obispado de Punta Arenas.</v>
      </c>
      <c r="F348" s="68" t="str">
        <f>VLOOKUP(A348,'BASE REGISTRO SEPTIEMBRE'!$A$1:$T$889,6,FALSE)</f>
        <v>Certificado Nº 01/2021, de fecha 03 de febrero de 2021, del Obispado de Punta Arenas.</v>
      </c>
      <c r="G348" s="68" t="str">
        <f>VLOOKUP(A348,'BASE REGISTRO SEPTIEMBRE'!$A$1:$T$889,7,FALSE)</f>
        <v>Certificado Nº 06/2017, de fecha 18 de agosto de 2017 , del Obispado de Punta Arenas.</v>
      </c>
      <c r="H348" s="68" t="str">
        <f>VLOOKUP(A348,'BASE REGISTRO SEPTIEMBRE'!$A$1:$T$889,8,FALSE)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8" s="68" t="str">
        <f>VLOOKUP(A348,'BASE REGISTRO SEPTIEMBRE'!$A$1:$T$889,9,FALSE)</f>
        <v>Duran dos años en sus funciones.</v>
      </c>
      <c r="J348" s="68" t="str">
        <f>VLOOKUP(A348,'BASE REGISTRO SEPTIEMBRE'!$A$1:$T$889,10,FALSE)</f>
        <v xml:space="preserve"> Última elección (ratificación) es de fecha 17 de marzo de 2021.</v>
      </c>
      <c r="K348" s="68" t="str">
        <f>VLOOKUP(A348,'BASE REGISTRO SEPTIEMBRE'!$A$1:$T$889,11,FALSE)</f>
        <v xml:space="preserve">Ángelo Humberto Gamín Salas, en su calidad de Vice-Presidente, conforme al artículo 15 de los Estatutos. 
Asterio Andrade Gallardo, 
</v>
      </c>
      <c r="L348" s="68" t="str">
        <f>VLOOKUP(A348,'BASE REGISTRO SEPTIEMBRE'!$A$1:$T$889,12,FALSE)</f>
        <v xml:space="preserve">Chiloé  N° 1156, comuna de Punta Arenas, Duodécima Región.
</v>
      </c>
      <c r="M348" s="68" t="str">
        <f>VLOOKUP(A348,'BASE REGISTRO SEPTIEMBRE'!$A$1:$T$889,13,FALSE)</f>
        <v>XII</v>
      </c>
      <c r="N348" s="68" t="str">
        <f>VLOOKUP(A348,'BASE REGISTRO SEPTIEMBRE'!$A$1:$T$889,14,FALSE)</f>
        <v>Punta Arenas</v>
      </c>
      <c r="O348" s="68" t="str">
        <f>VLOOKUP(A348,'BASE REGISTRO SEPTIEMBRE'!$A$1:$T$889,15,FALSE)</f>
        <v>Teléfonos: 61-613474 y 61-613479</v>
      </c>
      <c r="P348" s="68" t="str">
        <f>VLOOKUP(A348,'BASE REGISTRO SEPTIEMBRE'!$A$1:$T$889,16,FALSE)</f>
        <v>administracion@fundacionesperanza.cl</v>
      </c>
      <c r="Q348" s="68">
        <f>VLOOKUP(A348,'BASE REGISTRO SEPTIEMBRE'!$A$1:$T$889,17,FALSE)</f>
        <v>0</v>
      </c>
      <c r="R348" s="68">
        <f>VLOOKUP(A348,'BASE REGISTRO SEPTIEMBRE'!$A$1:$T$889,18,FALSE)</f>
        <v>93910</v>
      </c>
      <c r="S348" s="68" t="str">
        <f>VLOOKUP(A348,'BASE REGISTRO SEPTIEMBRE'!$A$1:$T$889,19,FALSE)</f>
        <v xml:space="preserve">Certificado de antecedentes financieros del año 2020, aprobados por el Subdepartamento de Supervisión Financiera.
</v>
      </c>
      <c r="T348" s="188">
        <f>VLOOKUP(A348,'BASE REGISTRO SEPTIEMBRE'!$A$1:$T$889,20,FALSE)</f>
        <v>37970</v>
      </c>
      <c r="U348" s="175">
        <v>6864</v>
      </c>
      <c r="V348" s="186">
        <v>104351617</v>
      </c>
      <c r="W348" s="186">
        <v>662567657</v>
      </c>
      <c r="X348" s="187">
        <v>44469</v>
      </c>
      <c r="Y348" s="80" t="s">
        <v>6489</v>
      </c>
      <c r="Z348" s="80" t="s">
        <v>6490</v>
      </c>
      <c r="AA348" s="175" t="s">
        <v>6564</v>
      </c>
    </row>
    <row r="349" spans="1:27" ht="15.75" customHeight="1" x14ac:dyDescent="0.2">
      <c r="A349" s="185">
        <v>6866</v>
      </c>
      <c r="B349" s="68" t="str">
        <f>VLOOKUP(A349,'BASE REGISTRO SEPTIEMBRE'!$A$1:$T$889,2,FALSE)</f>
        <v>Corporación de Apoyo a la Niñez y Juventud en Riesgo Social “Corporación Llequén”.</v>
      </c>
      <c r="C349" s="68">
        <f>VLOOKUP(A349,'BASE REGISTRO SEPTIEMBRE'!$A$1:$T$889,3,FALSE)</f>
        <v>719926002</v>
      </c>
      <c r="D349" s="68" t="str">
        <f>VLOOKUP(A349,'BASE REGISTRO SEPTIEMBRE'!$A$1:$T$889,4,FALSE)</f>
        <v>Corporación de Derecho Privado</v>
      </c>
      <c r="E349" s="68" t="str">
        <f>VLOOKUP(A349,'BASE REGISTRO SEPTIEMBRE'!$A$1:$T$889,5,FALSE)</f>
        <v>Otorgada por Decreto Supremo Nº 1429, de fecha 27 de noviembre  de 1991, del Ministerio de Justicia, publicado en el Diario Oficial el día 16 de enero de 1992.</v>
      </c>
      <c r="F349" s="68" t="str">
        <f>VLOOKUP(A349,'BASE REGISTRO SEPTIEMBRE'!$A$1:$T$889,6,FALSE)</f>
        <v xml:space="preserve">Certificado de Vigencia de Persona Jurídica sin Fines de Lucro Folio N° 500382827673, de 14 de abril de 2021, emitido por el Servicio de Registro Civil e Identificación. </v>
      </c>
      <c r="G349" s="68" t="str">
        <f>VLOOKUP(A349,'BASE REGISTRO SEPTIEMBRE'!$A$1:$T$889,7,FALSE)</f>
        <v>Atender a los jóvenes en citación de riesgo social, proponiendo dar atención integral, con miras a prevenir conductas desadaptativas que los lleven a involucrase posteriormente en actos delictivos.</v>
      </c>
      <c r="H349" s="68" t="str">
        <f>VLOOKUP(A349,'BASE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9" s="68" t="str">
        <f>VLOOKUP(A349,'BASE REGISTRO SEPTIEMBRE'!$A$1:$T$889,9,FALSE)</f>
        <v>Se elegirán cada dos años.</v>
      </c>
      <c r="J349" s="68" t="str">
        <f>VLOOKUP(A349,'BASE REGISTRO SEPTIEMBRE'!$A$1:$T$889,10,FALSE)</f>
        <v xml:space="preserve">desde el 07 de abril de 2021 al 07 de abril del 2023.  </v>
      </c>
      <c r="K349" s="68" t="str">
        <f>VLOOKUP(A349,'BASE REGISTRO SEPTIEMBRE'!$A$1:$T$889,11,FALSE)</f>
        <v xml:space="preserve">Presidente: Luis Antonio Ruíz Sumaret, 
Directora Ejecutiva: Yerka Aguilera Olivares, 
</v>
      </c>
      <c r="L349" s="68" t="str">
        <f>VLOOKUP(A349,'BASE REGISTRO SEPTIEMBRE'!$A$1:$T$889,12,FALSE)</f>
        <v xml:space="preserve">Avenida O´Higgins N° 1271, Chillan. 
</v>
      </c>
      <c r="M349" s="68" t="str">
        <f>VLOOKUP(A349,'BASE REGISTRO SEPTIEMBRE'!$A$1:$T$889,13,FALSE)</f>
        <v>XVI</v>
      </c>
      <c r="N349" s="68" t="str">
        <f>VLOOKUP(A349,'BASE REGISTRO SEPTIEMBRE'!$A$1:$T$889,14,FALSE)</f>
        <v>chillán</v>
      </c>
      <c r="O349" s="68" t="str">
        <f>VLOOKUP(A349,'BASE REGISTRO SEPTIEMBRE'!$A$1:$T$889,15,FALSE)</f>
        <v xml:space="preserve"> 42-2426627 y 42-2426628-    Celular: 978072945</v>
      </c>
      <c r="P349" s="68" t="str">
        <f>VLOOKUP(A349,'BASE REGISTRO SEPTIEMBRE'!$A$1:$T$889,16,FALSE)</f>
        <v xml:space="preserve"> Correo electrónico: directorio@corporacionllequen.cl, llequencentral4@gmail.com             yerkaguileracorporacionllequen@gmail.com</v>
      </c>
      <c r="Q349" s="68">
        <f>VLOOKUP(A349,'BASE REGISTRO SEPTIEMBRE'!$A$1:$T$889,17,FALSE)</f>
        <v>0</v>
      </c>
      <c r="R349" s="68" t="str">
        <f>VLOOKUP(A349,'BASE REGISTRO SEPTIEMBRE'!$A$1:$T$889,18,FALSE)</f>
        <v>93401: Institución de Asistencia Social</v>
      </c>
      <c r="S349" s="68" t="str">
        <f>VLOOKUP(A349,'BASE REGISTRO SEPTIEMBRE'!$A$1:$T$889,19,FALSE)</f>
        <v xml:space="preserve">Se acompañan antecedentes financieros correspondientes al año 2020,  aprobados por el Subdepartamento de Supervisión Financiera Nacional. </v>
      </c>
      <c r="T349" s="188">
        <f>VLOOKUP(A349,'BASE REGISTRO SEPTIEMBRE'!$A$1:$T$889,20,FALSE)</f>
        <v>37970</v>
      </c>
      <c r="U349" s="175">
        <v>6866</v>
      </c>
      <c r="V349" s="186">
        <v>0</v>
      </c>
      <c r="W349" s="186">
        <v>73317740</v>
      </c>
      <c r="X349" s="187">
        <v>44469</v>
      </c>
      <c r="Y349" s="80" t="s">
        <v>6489</v>
      </c>
      <c r="Z349" s="80" t="s">
        <v>6490</v>
      </c>
      <c r="AA349" s="175" t="s">
        <v>6627</v>
      </c>
    </row>
    <row r="350" spans="1:27" ht="15.75" customHeight="1" x14ac:dyDescent="0.2">
      <c r="A350" s="185">
        <v>6866</v>
      </c>
      <c r="B350" s="68" t="str">
        <f>VLOOKUP(A350,'BASE REGISTRO SEPTIEMBRE'!$A$1:$T$889,2,FALSE)</f>
        <v>Corporación de Apoyo a la Niñez y Juventud en Riesgo Social “Corporación Llequén”.</v>
      </c>
      <c r="C350" s="68">
        <f>VLOOKUP(A350,'BASE REGISTRO SEPTIEMBRE'!$A$1:$T$889,3,FALSE)</f>
        <v>719926002</v>
      </c>
      <c r="D350" s="68" t="str">
        <f>VLOOKUP(A350,'BASE REGISTRO SEPTIEMBRE'!$A$1:$T$889,4,FALSE)</f>
        <v>Corporación de Derecho Privado</v>
      </c>
      <c r="E350" s="68" t="str">
        <f>VLOOKUP(A350,'BASE REGISTRO SEPTIEMBRE'!$A$1:$T$889,5,FALSE)</f>
        <v>Otorgada por Decreto Supremo Nº 1429, de fecha 27 de noviembre  de 1991, del Ministerio de Justicia, publicado en el Diario Oficial el día 16 de enero de 1992.</v>
      </c>
      <c r="F350" s="68" t="str">
        <f>VLOOKUP(A350,'BASE REGISTRO SEPTIEMBRE'!$A$1:$T$889,6,FALSE)</f>
        <v xml:space="preserve">Certificado de Vigencia de Persona Jurídica sin Fines de Lucro Folio N° 500382827673, de 14 de abril de 2021, emitido por el Servicio de Registro Civil e Identificación. </v>
      </c>
      <c r="G350" s="68" t="str">
        <f>VLOOKUP(A350,'BASE REGISTRO SEPTIEMBRE'!$A$1:$T$889,7,FALSE)</f>
        <v>Atender a los jóvenes en citación de riesgo social, proponiendo dar atención integral, con miras a prevenir conductas desadaptativas que los lleven a involucrase posteriormente en actos delictivos.</v>
      </c>
      <c r="H350" s="68" t="str">
        <f>VLOOKUP(A350,'BASE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0" s="68" t="str">
        <f>VLOOKUP(A350,'BASE REGISTRO SEPTIEMBRE'!$A$1:$T$889,9,FALSE)</f>
        <v>Se elegirán cada dos años.</v>
      </c>
      <c r="J350" s="68" t="str">
        <f>VLOOKUP(A350,'BASE REGISTRO SEPTIEMBRE'!$A$1:$T$889,10,FALSE)</f>
        <v xml:space="preserve">desde el 07 de abril de 2021 al 07 de abril del 2023.  </v>
      </c>
      <c r="K350" s="68" t="str">
        <f>VLOOKUP(A350,'BASE REGISTRO SEPTIEMBRE'!$A$1:$T$889,11,FALSE)</f>
        <v xml:space="preserve">Presidente: Luis Antonio Ruíz Sumaret, 
Directora Ejecutiva: Yerka Aguilera Olivares, 
</v>
      </c>
      <c r="L350" s="68" t="str">
        <f>VLOOKUP(A350,'BASE REGISTRO SEPTIEMBRE'!$A$1:$T$889,12,FALSE)</f>
        <v xml:space="preserve">Avenida O´Higgins N° 1271, Chillan. 
</v>
      </c>
      <c r="M350" s="68" t="str">
        <f>VLOOKUP(A350,'BASE REGISTRO SEPTIEMBRE'!$A$1:$T$889,13,FALSE)</f>
        <v>XVI</v>
      </c>
      <c r="N350" s="68" t="str">
        <f>VLOOKUP(A350,'BASE REGISTRO SEPTIEMBRE'!$A$1:$T$889,14,FALSE)</f>
        <v>chillán</v>
      </c>
      <c r="O350" s="68" t="str">
        <f>VLOOKUP(A350,'BASE REGISTRO SEPTIEMBRE'!$A$1:$T$889,15,FALSE)</f>
        <v xml:space="preserve"> 42-2426627 y 42-2426628-    Celular: 978072945</v>
      </c>
      <c r="P350" s="68" t="str">
        <f>VLOOKUP(A350,'BASE REGISTRO SEPTIEMBRE'!$A$1:$T$889,16,FALSE)</f>
        <v xml:space="preserve"> Correo electrónico: directorio@corporacionllequen.cl, llequencentral4@gmail.com             yerkaguileracorporacionllequen@gmail.com</v>
      </c>
      <c r="Q350" s="68">
        <f>VLOOKUP(A350,'BASE REGISTRO SEPTIEMBRE'!$A$1:$T$889,17,FALSE)</f>
        <v>0</v>
      </c>
      <c r="R350" s="68" t="str">
        <f>VLOOKUP(A350,'BASE REGISTRO SEPTIEMBRE'!$A$1:$T$889,18,FALSE)</f>
        <v>93401: Institución de Asistencia Social</v>
      </c>
      <c r="S350" s="68" t="str">
        <f>VLOOKUP(A350,'BASE REGISTRO SEPTIEMBRE'!$A$1:$T$889,19,FALSE)</f>
        <v xml:space="preserve">Se acompañan antecedentes financieros correspondientes al año 2020,  aprobados por el Subdepartamento de Supervisión Financiera Nacional. </v>
      </c>
      <c r="T350" s="188">
        <f>VLOOKUP(A350,'BASE REGISTRO SEPTIEMBRE'!$A$1:$T$889,20,FALSE)</f>
        <v>37970</v>
      </c>
      <c r="U350" s="175">
        <v>6866</v>
      </c>
      <c r="V350" s="186">
        <v>36506046</v>
      </c>
      <c r="W350" s="186">
        <v>359639895</v>
      </c>
      <c r="X350" s="187">
        <v>44469</v>
      </c>
      <c r="Y350" s="80" t="s">
        <v>6489</v>
      </c>
      <c r="Z350" s="80" t="s">
        <v>6490</v>
      </c>
      <c r="AA350" s="175" t="s">
        <v>7477</v>
      </c>
    </row>
    <row r="351" spans="1:27" ht="15.75" customHeight="1" x14ac:dyDescent="0.2">
      <c r="A351" s="185">
        <v>6866</v>
      </c>
      <c r="B351" s="68" t="str">
        <f>VLOOKUP(A351,'BASE REGISTRO SEPTIEMBRE'!$A$1:$T$889,2,FALSE)</f>
        <v>Corporación de Apoyo a la Niñez y Juventud en Riesgo Social “Corporación Llequén”.</v>
      </c>
      <c r="C351" s="68">
        <f>VLOOKUP(A351,'BASE REGISTRO SEPTIEMBRE'!$A$1:$T$889,3,FALSE)</f>
        <v>719926002</v>
      </c>
      <c r="D351" s="68" t="str">
        <f>VLOOKUP(A351,'BASE REGISTRO SEPTIEMBRE'!$A$1:$T$889,4,FALSE)</f>
        <v>Corporación de Derecho Privado</v>
      </c>
      <c r="E351" s="68" t="str">
        <f>VLOOKUP(A351,'BASE REGISTRO SEPTIEMBRE'!$A$1:$T$889,5,FALSE)</f>
        <v>Otorgada por Decreto Supremo Nº 1429, de fecha 27 de noviembre  de 1991, del Ministerio de Justicia, publicado en el Diario Oficial el día 16 de enero de 1992.</v>
      </c>
      <c r="F351" s="68" t="str">
        <f>VLOOKUP(A351,'BASE REGISTRO SEPTIEMBRE'!$A$1:$T$889,6,FALSE)</f>
        <v xml:space="preserve">Certificado de Vigencia de Persona Jurídica sin Fines de Lucro Folio N° 500382827673, de 14 de abril de 2021, emitido por el Servicio de Registro Civil e Identificación. </v>
      </c>
      <c r="G351" s="68" t="str">
        <f>VLOOKUP(A351,'BASE REGISTRO SEPTIEMBRE'!$A$1:$T$889,7,FALSE)</f>
        <v>Atender a los jóvenes en citación de riesgo social, proponiendo dar atención integral, con miras a prevenir conductas desadaptativas que los lleven a involucrase posteriormente en actos delictivos.</v>
      </c>
      <c r="H351" s="68" t="str">
        <f>VLOOKUP(A351,'BASE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1" s="68" t="str">
        <f>VLOOKUP(A351,'BASE REGISTRO SEPTIEMBRE'!$A$1:$T$889,9,FALSE)</f>
        <v>Se elegirán cada dos años.</v>
      </c>
      <c r="J351" s="68" t="str">
        <f>VLOOKUP(A351,'BASE REGISTRO SEPTIEMBRE'!$A$1:$T$889,10,FALSE)</f>
        <v xml:space="preserve">desde el 07 de abril de 2021 al 07 de abril del 2023.  </v>
      </c>
      <c r="K351" s="68" t="str">
        <f>VLOOKUP(A351,'BASE REGISTRO SEPTIEMBRE'!$A$1:$T$889,11,FALSE)</f>
        <v xml:space="preserve">Presidente: Luis Antonio Ruíz Sumaret, 
Directora Ejecutiva: Yerka Aguilera Olivares, 
</v>
      </c>
      <c r="L351" s="68" t="str">
        <f>VLOOKUP(A351,'BASE REGISTRO SEPTIEMBRE'!$A$1:$T$889,12,FALSE)</f>
        <v xml:space="preserve">Avenida O´Higgins N° 1271, Chillan. 
</v>
      </c>
      <c r="M351" s="68" t="str">
        <f>VLOOKUP(A351,'BASE REGISTRO SEPTIEMBRE'!$A$1:$T$889,13,FALSE)</f>
        <v>XVI</v>
      </c>
      <c r="N351" s="68" t="str">
        <f>VLOOKUP(A351,'BASE REGISTRO SEPTIEMBRE'!$A$1:$T$889,14,FALSE)</f>
        <v>chillán</v>
      </c>
      <c r="O351" s="68" t="str">
        <f>VLOOKUP(A351,'BASE REGISTRO SEPTIEMBRE'!$A$1:$T$889,15,FALSE)</f>
        <v xml:space="preserve"> 42-2426627 y 42-2426628-    Celular: 978072945</v>
      </c>
      <c r="P351" s="68" t="str">
        <f>VLOOKUP(A351,'BASE REGISTRO SEPTIEMBRE'!$A$1:$T$889,16,FALSE)</f>
        <v xml:space="preserve"> Correo electrónico: directorio@corporacionllequen.cl, llequencentral4@gmail.com             yerkaguileracorporacionllequen@gmail.com</v>
      </c>
      <c r="Q351" s="68">
        <f>VLOOKUP(A351,'BASE REGISTRO SEPTIEMBRE'!$A$1:$T$889,17,FALSE)</f>
        <v>0</v>
      </c>
      <c r="R351" s="68" t="str">
        <f>VLOOKUP(A351,'BASE REGISTRO SEPTIEMBRE'!$A$1:$T$889,18,FALSE)</f>
        <v>93401: Institución de Asistencia Social</v>
      </c>
      <c r="S351" s="68" t="str">
        <f>VLOOKUP(A351,'BASE REGISTRO SEPTIEMBRE'!$A$1:$T$889,19,FALSE)</f>
        <v xml:space="preserve">Se acompañan antecedentes financieros correspondientes al año 2020,  aprobados por el Subdepartamento de Supervisión Financiera Nacional. </v>
      </c>
      <c r="T351" s="188">
        <f>VLOOKUP(A351,'BASE REGISTRO SEPTIEMBRE'!$A$1:$T$889,20,FALSE)</f>
        <v>37970</v>
      </c>
      <c r="U351" s="175">
        <v>6866</v>
      </c>
      <c r="V351" s="186">
        <v>322521761</v>
      </c>
      <c r="W351" s="186">
        <v>1660419323</v>
      </c>
      <c r="X351" s="187">
        <v>44469</v>
      </c>
      <c r="Y351" s="80" t="s">
        <v>6489</v>
      </c>
      <c r="Z351" s="80" t="s">
        <v>6490</v>
      </c>
      <c r="AA351" s="175" t="s">
        <v>6519</v>
      </c>
    </row>
    <row r="352" spans="1:27" ht="15.75" customHeight="1" x14ac:dyDescent="0.2">
      <c r="A352" s="185">
        <v>6866</v>
      </c>
      <c r="B352" s="68" t="str">
        <f>VLOOKUP(A352,'BASE REGISTRO SEPTIEMBRE'!$A$1:$T$889,2,FALSE)</f>
        <v>Corporación de Apoyo a la Niñez y Juventud en Riesgo Social “Corporación Llequén”.</v>
      </c>
      <c r="C352" s="68">
        <f>VLOOKUP(A352,'BASE REGISTRO SEPTIEMBRE'!$A$1:$T$889,3,FALSE)</f>
        <v>719926002</v>
      </c>
      <c r="D352" s="68" t="str">
        <f>VLOOKUP(A352,'BASE REGISTRO SEPTIEMBRE'!$A$1:$T$889,4,FALSE)</f>
        <v>Corporación de Derecho Privado</v>
      </c>
      <c r="E352" s="68" t="str">
        <f>VLOOKUP(A352,'BASE REGISTRO SEPTIEMBRE'!$A$1:$T$889,5,FALSE)</f>
        <v>Otorgada por Decreto Supremo Nº 1429, de fecha 27 de noviembre  de 1991, del Ministerio de Justicia, publicado en el Diario Oficial el día 16 de enero de 1992.</v>
      </c>
      <c r="F352" s="68" t="str">
        <f>VLOOKUP(A352,'BASE REGISTRO SEPTIEMBRE'!$A$1:$T$889,6,FALSE)</f>
        <v xml:space="preserve">Certificado de Vigencia de Persona Jurídica sin Fines de Lucro Folio N° 500382827673, de 14 de abril de 2021, emitido por el Servicio de Registro Civil e Identificación. </v>
      </c>
      <c r="G352" s="68" t="str">
        <f>VLOOKUP(A352,'BASE REGISTRO SEPTIEMBRE'!$A$1:$T$889,7,FALSE)</f>
        <v>Atender a los jóvenes en citación de riesgo social, proponiendo dar atención integral, con miras a prevenir conductas desadaptativas que los lleven a involucrase posteriormente en actos delictivos.</v>
      </c>
      <c r="H352" s="68" t="str">
        <f>VLOOKUP(A352,'BASE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2" s="68" t="str">
        <f>VLOOKUP(A352,'BASE REGISTRO SEPTIEMBRE'!$A$1:$T$889,9,FALSE)</f>
        <v>Se elegirán cada dos años.</v>
      </c>
      <c r="J352" s="68" t="str">
        <f>VLOOKUP(A352,'BASE REGISTRO SEPTIEMBRE'!$A$1:$T$889,10,FALSE)</f>
        <v xml:space="preserve">desde el 07 de abril de 2021 al 07 de abril del 2023.  </v>
      </c>
      <c r="K352" s="68" t="str">
        <f>VLOOKUP(A352,'BASE REGISTRO SEPTIEMBRE'!$A$1:$T$889,11,FALSE)</f>
        <v xml:space="preserve">Presidente: Luis Antonio Ruíz Sumaret, 
Directora Ejecutiva: Yerka Aguilera Olivares, 
</v>
      </c>
      <c r="L352" s="68" t="str">
        <f>VLOOKUP(A352,'BASE REGISTRO SEPTIEMBRE'!$A$1:$T$889,12,FALSE)</f>
        <v xml:space="preserve">Avenida O´Higgins N° 1271, Chillan. 
</v>
      </c>
      <c r="M352" s="68" t="str">
        <f>VLOOKUP(A352,'BASE REGISTRO SEPTIEMBRE'!$A$1:$T$889,13,FALSE)</f>
        <v>XVI</v>
      </c>
      <c r="N352" s="68" t="str">
        <f>VLOOKUP(A352,'BASE REGISTRO SEPTIEMBRE'!$A$1:$T$889,14,FALSE)</f>
        <v>chillán</v>
      </c>
      <c r="O352" s="68" t="str">
        <f>VLOOKUP(A352,'BASE REGISTRO SEPTIEMBRE'!$A$1:$T$889,15,FALSE)</f>
        <v xml:space="preserve"> 42-2426627 y 42-2426628-    Celular: 978072945</v>
      </c>
      <c r="P352" s="68" t="str">
        <f>VLOOKUP(A352,'BASE REGISTRO SEPTIEMBRE'!$A$1:$T$889,16,FALSE)</f>
        <v xml:space="preserve"> Correo electrónico: directorio@corporacionllequen.cl, llequencentral4@gmail.com             yerkaguileracorporacionllequen@gmail.com</v>
      </c>
      <c r="Q352" s="68">
        <f>VLOOKUP(A352,'BASE REGISTRO SEPTIEMBRE'!$A$1:$T$889,17,FALSE)</f>
        <v>0</v>
      </c>
      <c r="R352" s="68" t="str">
        <f>VLOOKUP(A352,'BASE REGISTRO SEPTIEMBRE'!$A$1:$T$889,18,FALSE)</f>
        <v>93401: Institución de Asistencia Social</v>
      </c>
      <c r="S352" s="68" t="str">
        <f>VLOOKUP(A352,'BASE REGISTRO SEPTIEMBRE'!$A$1:$T$889,19,FALSE)</f>
        <v xml:space="preserve">Se acompañan antecedentes financieros correspondientes al año 2020,  aprobados por el Subdepartamento de Supervisión Financiera Nacional. </v>
      </c>
      <c r="T352" s="188">
        <f>VLOOKUP(A352,'BASE REGISTRO SEPTIEMBRE'!$A$1:$T$889,20,FALSE)</f>
        <v>37970</v>
      </c>
      <c r="U352" s="175">
        <v>6866</v>
      </c>
      <c r="V352" s="186">
        <v>0</v>
      </c>
      <c r="W352" s="186">
        <v>32452024</v>
      </c>
      <c r="X352" s="187">
        <v>44469</v>
      </c>
      <c r="Y352" s="80" t="s">
        <v>6489</v>
      </c>
      <c r="Z352" s="80" t="s">
        <v>6490</v>
      </c>
      <c r="AA352" s="175" t="s">
        <v>148</v>
      </c>
    </row>
    <row r="353" spans="1:27" ht="15.75" customHeight="1" x14ac:dyDescent="0.2">
      <c r="A353" s="185">
        <v>6866</v>
      </c>
      <c r="B353" s="68" t="str">
        <f>VLOOKUP(A353,'BASE REGISTRO SEPTIEMBRE'!$A$1:$T$889,2,FALSE)</f>
        <v>Corporación de Apoyo a la Niñez y Juventud en Riesgo Social “Corporación Llequén”.</v>
      </c>
      <c r="C353" s="68">
        <f>VLOOKUP(A353,'BASE REGISTRO SEPTIEMBRE'!$A$1:$T$889,3,FALSE)</f>
        <v>719926002</v>
      </c>
      <c r="D353" s="68" t="str">
        <f>VLOOKUP(A353,'BASE REGISTRO SEPTIEMBRE'!$A$1:$T$889,4,FALSE)</f>
        <v>Corporación de Derecho Privado</v>
      </c>
      <c r="E353" s="68" t="str">
        <f>VLOOKUP(A353,'BASE REGISTRO SEPTIEMBRE'!$A$1:$T$889,5,FALSE)</f>
        <v>Otorgada por Decreto Supremo Nº 1429, de fecha 27 de noviembre  de 1991, del Ministerio de Justicia, publicado en el Diario Oficial el día 16 de enero de 1992.</v>
      </c>
      <c r="F353" s="68" t="str">
        <f>VLOOKUP(A353,'BASE REGISTRO SEPTIEMBRE'!$A$1:$T$889,6,FALSE)</f>
        <v xml:space="preserve">Certificado de Vigencia de Persona Jurídica sin Fines de Lucro Folio N° 500382827673, de 14 de abril de 2021, emitido por el Servicio de Registro Civil e Identificación. </v>
      </c>
      <c r="G353" s="68" t="str">
        <f>VLOOKUP(A353,'BASE REGISTRO SEPTIEMBRE'!$A$1:$T$889,7,FALSE)</f>
        <v>Atender a los jóvenes en citación de riesgo social, proponiendo dar atención integral, con miras a prevenir conductas desadaptativas que los lleven a involucrase posteriormente en actos delictivos.</v>
      </c>
      <c r="H353" s="68" t="str">
        <f>VLOOKUP(A353,'BASE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3" s="68" t="str">
        <f>VLOOKUP(A353,'BASE REGISTRO SEPTIEMBRE'!$A$1:$T$889,9,FALSE)</f>
        <v>Se elegirán cada dos años.</v>
      </c>
      <c r="J353" s="68" t="str">
        <f>VLOOKUP(A353,'BASE REGISTRO SEPTIEMBRE'!$A$1:$T$889,10,FALSE)</f>
        <v xml:space="preserve">desde el 07 de abril de 2021 al 07 de abril del 2023.  </v>
      </c>
      <c r="K353" s="68" t="str">
        <f>VLOOKUP(A353,'BASE REGISTRO SEPTIEMBRE'!$A$1:$T$889,11,FALSE)</f>
        <v xml:space="preserve">Presidente: Luis Antonio Ruíz Sumaret, 
Directora Ejecutiva: Yerka Aguilera Olivares, 
</v>
      </c>
      <c r="L353" s="68" t="str">
        <f>VLOOKUP(A353,'BASE REGISTRO SEPTIEMBRE'!$A$1:$T$889,12,FALSE)</f>
        <v xml:space="preserve">Avenida O´Higgins N° 1271, Chillan. 
</v>
      </c>
      <c r="M353" s="68" t="str">
        <f>VLOOKUP(A353,'BASE REGISTRO SEPTIEMBRE'!$A$1:$T$889,13,FALSE)</f>
        <v>XVI</v>
      </c>
      <c r="N353" s="68" t="str">
        <f>VLOOKUP(A353,'BASE REGISTRO SEPTIEMBRE'!$A$1:$T$889,14,FALSE)</f>
        <v>chillán</v>
      </c>
      <c r="O353" s="68" t="str">
        <f>VLOOKUP(A353,'BASE REGISTRO SEPTIEMBRE'!$A$1:$T$889,15,FALSE)</f>
        <v xml:space="preserve"> 42-2426627 y 42-2426628-    Celular: 978072945</v>
      </c>
      <c r="P353" s="68" t="str">
        <f>VLOOKUP(A353,'BASE REGISTRO SEPTIEMBRE'!$A$1:$T$889,16,FALSE)</f>
        <v xml:space="preserve"> Correo electrónico: directorio@corporacionllequen.cl, llequencentral4@gmail.com             yerkaguileracorporacionllequen@gmail.com</v>
      </c>
      <c r="Q353" s="68">
        <f>VLOOKUP(A353,'BASE REGISTRO SEPTIEMBRE'!$A$1:$T$889,17,FALSE)</f>
        <v>0</v>
      </c>
      <c r="R353" s="68" t="str">
        <f>VLOOKUP(A353,'BASE REGISTRO SEPTIEMBRE'!$A$1:$T$889,18,FALSE)</f>
        <v>93401: Institución de Asistencia Social</v>
      </c>
      <c r="S353" s="68" t="str">
        <f>VLOOKUP(A353,'BASE REGISTRO SEPTIEMBRE'!$A$1:$T$889,19,FALSE)</f>
        <v xml:space="preserve">Se acompañan antecedentes financieros correspondientes al año 2020,  aprobados por el Subdepartamento de Supervisión Financiera Nacional. </v>
      </c>
      <c r="T353" s="188">
        <f>VLOOKUP(A353,'BASE REGISTRO SEPTIEMBRE'!$A$1:$T$889,20,FALSE)</f>
        <v>37970</v>
      </c>
      <c r="U353" s="175">
        <v>6866</v>
      </c>
      <c r="V353" s="186">
        <v>30944076</v>
      </c>
      <c r="W353" s="186">
        <v>232110074</v>
      </c>
      <c r="X353" s="187">
        <v>44469</v>
      </c>
      <c r="Y353" s="80" t="s">
        <v>6489</v>
      </c>
      <c r="Z353" s="80" t="s">
        <v>6490</v>
      </c>
      <c r="AA353" s="175" t="s">
        <v>6576</v>
      </c>
    </row>
    <row r="354" spans="1:27" ht="15.75" customHeight="1" x14ac:dyDescent="0.2">
      <c r="A354" s="185">
        <v>6866</v>
      </c>
      <c r="B354" s="68" t="str">
        <f>VLOOKUP(A354,'BASE REGISTRO SEPTIEMBRE'!$A$1:$T$889,2,FALSE)</f>
        <v>Corporación de Apoyo a la Niñez y Juventud en Riesgo Social “Corporación Llequén”.</v>
      </c>
      <c r="C354" s="68">
        <f>VLOOKUP(A354,'BASE REGISTRO SEPTIEMBRE'!$A$1:$T$889,3,FALSE)</f>
        <v>719926002</v>
      </c>
      <c r="D354" s="68" t="str">
        <f>VLOOKUP(A354,'BASE REGISTRO SEPTIEMBRE'!$A$1:$T$889,4,FALSE)</f>
        <v>Corporación de Derecho Privado</v>
      </c>
      <c r="E354" s="68" t="str">
        <f>VLOOKUP(A354,'BASE REGISTRO SEPTIEMBRE'!$A$1:$T$889,5,FALSE)</f>
        <v>Otorgada por Decreto Supremo Nº 1429, de fecha 27 de noviembre  de 1991, del Ministerio de Justicia, publicado en el Diario Oficial el día 16 de enero de 1992.</v>
      </c>
      <c r="F354" s="68" t="str">
        <f>VLOOKUP(A354,'BASE REGISTRO SEPTIEMBRE'!$A$1:$T$889,6,FALSE)</f>
        <v xml:space="preserve">Certificado de Vigencia de Persona Jurídica sin Fines de Lucro Folio N° 500382827673, de 14 de abril de 2021, emitido por el Servicio de Registro Civil e Identificación. </v>
      </c>
      <c r="G354" s="68" t="str">
        <f>VLOOKUP(A354,'BASE REGISTRO SEPTIEMBRE'!$A$1:$T$889,7,FALSE)</f>
        <v>Atender a los jóvenes en citación de riesgo social, proponiendo dar atención integral, con miras a prevenir conductas desadaptativas que los lleven a involucrase posteriormente en actos delictivos.</v>
      </c>
      <c r="H354" s="68" t="str">
        <f>VLOOKUP(A354,'BASE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4" s="68" t="str">
        <f>VLOOKUP(A354,'BASE REGISTRO SEPTIEMBRE'!$A$1:$T$889,9,FALSE)</f>
        <v>Se elegirán cada dos años.</v>
      </c>
      <c r="J354" s="68" t="str">
        <f>VLOOKUP(A354,'BASE REGISTRO SEPTIEMBRE'!$A$1:$T$889,10,FALSE)</f>
        <v xml:space="preserve">desde el 07 de abril de 2021 al 07 de abril del 2023.  </v>
      </c>
      <c r="K354" s="68" t="str">
        <f>VLOOKUP(A354,'BASE REGISTRO SEPTIEMBRE'!$A$1:$T$889,11,FALSE)</f>
        <v xml:space="preserve">Presidente: Luis Antonio Ruíz Sumaret, 
Directora Ejecutiva: Yerka Aguilera Olivares, 
</v>
      </c>
      <c r="L354" s="68" t="str">
        <f>VLOOKUP(A354,'BASE REGISTRO SEPTIEMBRE'!$A$1:$T$889,12,FALSE)</f>
        <v xml:space="preserve">Avenida O´Higgins N° 1271, Chillan. 
</v>
      </c>
      <c r="M354" s="68" t="str">
        <f>VLOOKUP(A354,'BASE REGISTRO SEPTIEMBRE'!$A$1:$T$889,13,FALSE)</f>
        <v>XVI</v>
      </c>
      <c r="N354" s="68" t="str">
        <f>VLOOKUP(A354,'BASE REGISTRO SEPTIEMBRE'!$A$1:$T$889,14,FALSE)</f>
        <v>chillán</v>
      </c>
      <c r="O354" s="68" t="str">
        <f>VLOOKUP(A354,'BASE REGISTRO SEPTIEMBRE'!$A$1:$T$889,15,FALSE)</f>
        <v xml:space="preserve"> 42-2426627 y 42-2426628-    Celular: 978072945</v>
      </c>
      <c r="P354" s="68" t="str">
        <f>VLOOKUP(A354,'BASE REGISTRO SEPTIEMBRE'!$A$1:$T$889,16,FALSE)</f>
        <v xml:space="preserve"> Correo electrónico: directorio@corporacionllequen.cl, llequencentral4@gmail.com             yerkaguileracorporacionllequen@gmail.com</v>
      </c>
      <c r="Q354" s="68">
        <f>VLOOKUP(A354,'BASE REGISTRO SEPTIEMBRE'!$A$1:$T$889,17,FALSE)</f>
        <v>0</v>
      </c>
      <c r="R354" s="68" t="str">
        <f>VLOOKUP(A354,'BASE REGISTRO SEPTIEMBRE'!$A$1:$T$889,18,FALSE)</f>
        <v>93401: Institución de Asistencia Social</v>
      </c>
      <c r="S354" s="68" t="str">
        <f>VLOOKUP(A354,'BASE REGISTRO SEPTIEMBRE'!$A$1:$T$889,19,FALSE)</f>
        <v xml:space="preserve">Se acompañan antecedentes financieros correspondientes al año 2020,  aprobados por el Subdepartamento de Supervisión Financiera Nacional. </v>
      </c>
      <c r="T354" s="188">
        <f>VLOOKUP(A354,'BASE REGISTRO SEPTIEMBRE'!$A$1:$T$889,20,FALSE)</f>
        <v>37970</v>
      </c>
      <c r="U354" s="175">
        <v>6866</v>
      </c>
      <c r="V354" s="186">
        <v>120492519</v>
      </c>
      <c r="W354" s="186">
        <v>1112227161</v>
      </c>
      <c r="X354" s="187">
        <v>44469</v>
      </c>
      <c r="Y354" s="80" t="s">
        <v>6489</v>
      </c>
      <c r="Z354" s="80" t="s">
        <v>6490</v>
      </c>
      <c r="AA354" s="175" t="s">
        <v>6502</v>
      </c>
    </row>
    <row r="355" spans="1:27" ht="15.75" customHeight="1" x14ac:dyDescent="0.2">
      <c r="A355" s="185">
        <v>6866</v>
      </c>
      <c r="B355" s="68" t="str">
        <f>VLOOKUP(A355,'BASE REGISTRO SEPTIEMBRE'!$A$1:$T$889,2,FALSE)</f>
        <v>Corporación de Apoyo a la Niñez y Juventud en Riesgo Social “Corporación Llequén”.</v>
      </c>
      <c r="C355" s="68">
        <f>VLOOKUP(A355,'BASE REGISTRO SEPTIEMBRE'!$A$1:$T$889,3,FALSE)</f>
        <v>719926002</v>
      </c>
      <c r="D355" s="68" t="str">
        <f>VLOOKUP(A355,'BASE REGISTRO SEPTIEMBRE'!$A$1:$T$889,4,FALSE)</f>
        <v>Corporación de Derecho Privado</v>
      </c>
      <c r="E355" s="68" t="str">
        <f>VLOOKUP(A355,'BASE REGISTRO SEPTIEMBRE'!$A$1:$T$889,5,FALSE)</f>
        <v>Otorgada por Decreto Supremo Nº 1429, de fecha 27 de noviembre  de 1991, del Ministerio de Justicia, publicado en el Diario Oficial el día 16 de enero de 1992.</v>
      </c>
      <c r="F355" s="68" t="str">
        <f>VLOOKUP(A355,'BASE REGISTRO SEPTIEMBRE'!$A$1:$T$889,6,FALSE)</f>
        <v xml:space="preserve">Certificado de Vigencia de Persona Jurídica sin Fines de Lucro Folio N° 500382827673, de 14 de abril de 2021, emitido por el Servicio de Registro Civil e Identificación. </v>
      </c>
      <c r="G355" s="68" t="str">
        <f>VLOOKUP(A355,'BASE REGISTRO SEPTIEMBRE'!$A$1:$T$889,7,FALSE)</f>
        <v>Atender a los jóvenes en citación de riesgo social, proponiendo dar atención integral, con miras a prevenir conductas desadaptativas que los lleven a involucrase posteriormente en actos delictivos.</v>
      </c>
      <c r="H355" s="68" t="str">
        <f>VLOOKUP(A355,'BASE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5" s="68" t="str">
        <f>VLOOKUP(A355,'BASE REGISTRO SEPTIEMBRE'!$A$1:$T$889,9,FALSE)</f>
        <v>Se elegirán cada dos años.</v>
      </c>
      <c r="J355" s="68" t="str">
        <f>VLOOKUP(A355,'BASE REGISTRO SEPTIEMBRE'!$A$1:$T$889,10,FALSE)</f>
        <v xml:space="preserve">desde el 07 de abril de 2021 al 07 de abril del 2023.  </v>
      </c>
      <c r="K355" s="68" t="str">
        <f>VLOOKUP(A355,'BASE REGISTRO SEPTIEMBRE'!$A$1:$T$889,11,FALSE)</f>
        <v xml:space="preserve">Presidente: Luis Antonio Ruíz Sumaret, 
Directora Ejecutiva: Yerka Aguilera Olivares, 
</v>
      </c>
      <c r="L355" s="68" t="str">
        <f>VLOOKUP(A355,'BASE REGISTRO SEPTIEMBRE'!$A$1:$T$889,12,FALSE)</f>
        <v xml:space="preserve">Avenida O´Higgins N° 1271, Chillan. 
</v>
      </c>
      <c r="M355" s="68" t="str">
        <f>VLOOKUP(A355,'BASE REGISTRO SEPTIEMBRE'!$A$1:$T$889,13,FALSE)</f>
        <v>XVI</v>
      </c>
      <c r="N355" s="68" t="str">
        <f>VLOOKUP(A355,'BASE REGISTRO SEPTIEMBRE'!$A$1:$T$889,14,FALSE)</f>
        <v>chillán</v>
      </c>
      <c r="O355" s="68" t="str">
        <f>VLOOKUP(A355,'BASE REGISTRO SEPTIEMBRE'!$A$1:$T$889,15,FALSE)</f>
        <v xml:space="preserve"> 42-2426627 y 42-2426628-    Celular: 978072945</v>
      </c>
      <c r="P355" s="68" t="str">
        <f>VLOOKUP(A355,'BASE REGISTRO SEPTIEMBRE'!$A$1:$T$889,16,FALSE)</f>
        <v xml:space="preserve"> Correo electrónico: directorio@corporacionllequen.cl, llequencentral4@gmail.com             yerkaguileracorporacionllequen@gmail.com</v>
      </c>
      <c r="Q355" s="68">
        <f>VLOOKUP(A355,'BASE REGISTRO SEPTIEMBRE'!$A$1:$T$889,17,FALSE)</f>
        <v>0</v>
      </c>
      <c r="R355" s="68" t="str">
        <f>VLOOKUP(A355,'BASE REGISTRO SEPTIEMBRE'!$A$1:$T$889,18,FALSE)</f>
        <v>93401: Institución de Asistencia Social</v>
      </c>
      <c r="S355" s="68" t="str">
        <f>VLOOKUP(A355,'BASE REGISTRO SEPTIEMBRE'!$A$1:$T$889,19,FALSE)</f>
        <v xml:space="preserve">Se acompañan antecedentes financieros correspondientes al año 2020,  aprobados por el Subdepartamento de Supervisión Financiera Nacional. </v>
      </c>
      <c r="T355" s="188">
        <f>VLOOKUP(A355,'BASE REGISTRO SEPTIEMBRE'!$A$1:$T$889,20,FALSE)</f>
        <v>37970</v>
      </c>
      <c r="U355" s="175">
        <v>6866</v>
      </c>
      <c r="V355" s="186">
        <v>19560504</v>
      </c>
      <c r="W355" s="186">
        <v>186243720</v>
      </c>
      <c r="X355" s="187">
        <v>44469</v>
      </c>
      <c r="Y355" s="80" t="s">
        <v>6489</v>
      </c>
      <c r="Z355" s="80" t="s">
        <v>6490</v>
      </c>
      <c r="AA355" s="175" t="s">
        <v>6603</v>
      </c>
    </row>
    <row r="356" spans="1:27" ht="15.75" customHeight="1" x14ac:dyDescent="0.2">
      <c r="A356" s="185">
        <v>6866</v>
      </c>
      <c r="B356" s="68" t="str">
        <f>VLOOKUP(A356,'BASE REGISTRO SEPTIEMBRE'!$A$1:$T$889,2,FALSE)</f>
        <v>Corporación de Apoyo a la Niñez y Juventud en Riesgo Social “Corporación Llequén”.</v>
      </c>
      <c r="C356" s="68">
        <f>VLOOKUP(A356,'BASE REGISTRO SEPTIEMBRE'!$A$1:$T$889,3,FALSE)</f>
        <v>719926002</v>
      </c>
      <c r="D356" s="68" t="str">
        <f>VLOOKUP(A356,'BASE REGISTRO SEPTIEMBRE'!$A$1:$T$889,4,FALSE)</f>
        <v>Corporación de Derecho Privado</v>
      </c>
      <c r="E356" s="68" t="str">
        <f>VLOOKUP(A356,'BASE REGISTRO SEPTIEMBRE'!$A$1:$T$889,5,FALSE)</f>
        <v>Otorgada por Decreto Supremo Nº 1429, de fecha 27 de noviembre  de 1991, del Ministerio de Justicia, publicado en el Diario Oficial el día 16 de enero de 1992.</v>
      </c>
      <c r="F356" s="68" t="str">
        <f>VLOOKUP(A356,'BASE REGISTRO SEPTIEMBRE'!$A$1:$T$889,6,FALSE)</f>
        <v xml:space="preserve">Certificado de Vigencia de Persona Jurídica sin Fines de Lucro Folio N° 500382827673, de 14 de abril de 2021, emitido por el Servicio de Registro Civil e Identificación. </v>
      </c>
      <c r="G356" s="68" t="str">
        <f>VLOOKUP(A356,'BASE REGISTRO SEPTIEMBRE'!$A$1:$T$889,7,FALSE)</f>
        <v>Atender a los jóvenes en citación de riesgo social, proponiendo dar atención integral, con miras a prevenir conductas desadaptativas que los lleven a involucrase posteriormente en actos delictivos.</v>
      </c>
      <c r="H356" s="68" t="str">
        <f>VLOOKUP(A356,'BASE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6" s="68" t="str">
        <f>VLOOKUP(A356,'BASE REGISTRO SEPTIEMBRE'!$A$1:$T$889,9,FALSE)</f>
        <v>Se elegirán cada dos años.</v>
      </c>
      <c r="J356" s="68" t="str">
        <f>VLOOKUP(A356,'BASE REGISTRO SEPTIEMBRE'!$A$1:$T$889,10,FALSE)</f>
        <v xml:space="preserve">desde el 07 de abril de 2021 al 07 de abril del 2023.  </v>
      </c>
      <c r="K356" s="68" t="str">
        <f>VLOOKUP(A356,'BASE REGISTRO SEPTIEMBRE'!$A$1:$T$889,11,FALSE)</f>
        <v xml:space="preserve">Presidente: Luis Antonio Ruíz Sumaret, 
Directora Ejecutiva: Yerka Aguilera Olivares, 
</v>
      </c>
      <c r="L356" s="68" t="str">
        <f>VLOOKUP(A356,'BASE REGISTRO SEPTIEMBRE'!$A$1:$T$889,12,FALSE)</f>
        <v xml:space="preserve">Avenida O´Higgins N° 1271, Chillan. 
</v>
      </c>
      <c r="M356" s="68" t="str">
        <f>VLOOKUP(A356,'BASE REGISTRO SEPTIEMBRE'!$A$1:$T$889,13,FALSE)</f>
        <v>XVI</v>
      </c>
      <c r="N356" s="68" t="str">
        <f>VLOOKUP(A356,'BASE REGISTRO SEPTIEMBRE'!$A$1:$T$889,14,FALSE)</f>
        <v>chillán</v>
      </c>
      <c r="O356" s="68" t="str">
        <f>VLOOKUP(A356,'BASE REGISTRO SEPTIEMBRE'!$A$1:$T$889,15,FALSE)</f>
        <v xml:space="preserve"> 42-2426627 y 42-2426628-    Celular: 978072945</v>
      </c>
      <c r="P356" s="68" t="str">
        <f>VLOOKUP(A356,'BASE REGISTRO SEPTIEMBRE'!$A$1:$T$889,16,FALSE)</f>
        <v xml:space="preserve"> Correo electrónico: directorio@corporacionllequen.cl, llequencentral4@gmail.com             yerkaguileracorporacionllequen@gmail.com</v>
      </c>
      <c r="Q356" s="68">
        <f>VLOOKUP(A356,'BASE REGISTRO SEPTIEMBRE'!$A$1:$T$889,17,FALSE)</f>
        <v>0</v>
      </c>
      <c r="R356" s="68" t="str">
        <f>VLOOKUP(A356,'BASE REGISTRO SEPTIEMBRE'!$A$1:$T$889,18,FALSE)</f>
        <v>93401: Institución de Asistencia Social</v>
      </c>
      <c r="S356" s="68" t="str">
        <f>VLOOKUP(A356,'BASE REGISTRO SEPTIEMBRE'!$A$1:$T$889,19,FALSE)</f>
        <v xml:space="preserve">Se acompañan antecedentes financieros correspondientes al año 2020,  aprobados por el Subdepartamento de Supervisión Financiera Nacional. </v>
      </c>
      <c r="T356" s="188">
        <f>VLOOKUP(A356,'BASE REGISTRO SEPTIEMBRE'!$A$1:$T$889,20,FALSE)</f>
        <v>37970</v>
      </c>
      <c r="U356" s="175">
        <v>6866</v>
      </c>
      <c r="V356" s="186">
        <v>11408914</v>
      </c>
      <c r="W356" s="186">
        <v>125674928</v>
      </c>
      <c r="X356" s="187">
        <v>44469</v>
      </c>
      <c r="Y356" s="80" t="s">
        <v>6489</v>
      </c>
      <c r="Z356" s="80" t="s">
        <v>6490</v>
      </c>
      <c r="AA356" s="175" t="s">
        <v>6628</v>
      </c>
    </row>
    <row r="357" spans="1:27" ht="15.75" customHeight="1" x14ac:dyDescent="0.2">
      <c r="A357" s="185">
        <v>6866</v>
      </c>
      <c r="B357" s="68" t="str">
        <f>VLOOKUP(A357,'BASE REGISTRO SEPTIEMBRE'!$A$1:$T$889,2,FALSE)</f>
        <v>Corporación de Apoyo a la Niñez y Juventud en Riesgo Social “Corporación Llequén”.</v>
      </c>
      <c r="C357" s="68">
        <f>VLOOKUP(A357,'BASE REGISTRO SEPTIEMBRE'!$A$1:$T$889,3,FALSE)</f>
        <v>719926002</v>
      </c>
      <c r="D357" s="68" t="str">
        <f>VLOOKUP(A357,'BASE REGISTRO SEPTIEMBRE'!$A$1:$T$889,4,FALSE)</f>
        <v>Corporación de Derecho Privado</v>
      </c>
      <c r="E357" s="68" t="str">
        <f>VLOOKUP(A357,'BASE REGISTRO SEPTIEMBRE'!$A$1:$T$889,5,FALSE)</f>
        <v>Otorgada por Decreto Supremo Nº 1429, de fecha 27 de noviembre  de 1991, del Ministerio de Justicia, publicado en el Diario Oficial el día 16 de enero de 1992.</v>
      </c>
      <c r="F357" s="68" t="str">
        <f>VLOOKUP(A357,'BASE REGISTRO SEPTIEMBRE'!$A$1:$T$889,6,FALSE)</f>
        <v xml:space="preserve">Certificado de Vigencia de Persona Jurídica sin Fines de Lucro Folio N° 500382827673, de 14 de abril de 2021, emitido por el Servicio de Registro Civil e Identificación. </v>
      </c>
      <c r="G357" s="68" t="str">
        <f>VLOOKUP(A357,'BASE REGISTRO SEPTIEMBRE'!$A$1:$T$889,7,FALSE)</f>
        <v>Atender a los jóvenes en citación de riesgo social, proponiendo dar atención integral, con miras a prevenir conductas desadaptativas que los lleven a involucrase posteriormente en actos delictivos.</v>
      </c>
      <c r="H357" s="68" t="str">
        <f>VLOOKUP(A357,'BASE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7" s="68" t="str">
        <f>VLOOKUP(A357,'BASE REGISTRO SEPTIEMBRE'!$A$1:$T$889,9,FALSE)</f>
        <v>Se elegirán cada dos años.</v>
      </c>
      <c r="J357" s="68" t="str">
        <f>VLOOKUP(A357,'BASE REGISTRO SEPTIEMBRE'!$A$1:$T$889,10,FALSE)</f>
        <v xml:space="preserve">desde el 07 de abril de 2021 al 07 de abril del 2023.  </v>
      </c>
      <c r="K357" s="68" t="str">
        <f>VLOOKUP(A357,'BASE REGISTRO SEPTIEMBRE'!$A$1:$T$889,11,FALSE)</f>
        <v xml:space="preserve">Presidente: Luis Antonio Ruíz Sumaret, 
Directora Ejecutiva: Yerka Aguilera Olivares, 
</v>
      </c>
      <c r="L357" s="68" t="str">
        <f>VLOOKUP(A357,'BASE REGISTRO SEPTIEMBRE'!$A$1:$T$889,12,FALSE)</f>
        <v xml:space="preserve">Avenida O´Higgins N° 1271, Chillan. 
</v>
      </c>
      <c r="M357" s="68" t="str">
        <f>VLOOKUP(A357,'BASE REGISTRO SEPTIEMBRE'!$A$1:$T$889,13,FALSE)</f>
        <v>XVI</v>
      </c>
      <c r="N357" s="68" t="str">
        <f>VLOOKUP(A357,'BASE REGISTRO SEPTIEMBRE'!$A$1:$T$889,14,FALSE)</f>
        <v>chillán</v>
      </c>
      <c r="O357" s="68" t="str">
        <f>VLOOKUP(A357,'BASE REGISTRO SEPTIEMBRE'!$A$1:$T$889,15,FALSE)</f>
        <v xml:space="preserve"> 42-2426627 y 42-2426628-    Celular: 978072945</v>
      </c>
      <c r="P357" s="68" t="str">
        <f>VLOOKUP(A357,'BASE REGISTRO SEPTIEMBRE'!$A$1:$T$889,16,FALSE)</f>
        <v xml:space="preserve"> Correo electrónico: directorio@corporacionllequen.cl, llequencentral4@gmail.com             yerkaguileracorporacionllequen@gmail.com</v>
      </c>
      <c r="Q357" s="68">
        <f>VLOOKUP(A357,'BASE REGISTRO SEPTIEMBRE'!$A$1:$T$889,17,FALSE)</f>
        <v>0</v>
      </c>
      <c r="R357" s="68" t="str">
        <f>VLOOKUP(A357,'BASE REGISTRO SEPTIEMBRE'!$A$1:$T$889,18,FALSE)</f>
        <v>93401: Institución de Asistencia Social</v>
      </c>
      <c r="S357" s="68" t="str">
        <f>VLOOKUP(A357,'BASE REGISTRO SEPTIEMBRE'!$A$1:$T$889,19,FALSE)</f>
        <v xml:space="preserve">Se acompañan antecedentes financieros correspondientes al año 2020,  aprobados por el Subdepartamento de Supervisión Financiera Nacional. </v>
      </c>
      <c r="T357" s="188">
        <f>VLOOKUP(A357,'BASE REGISTRO SEPTIEMBRE'!$A$1:$T$889,20,FALSE)</f>
        <v>37970</v>
      </c>
      <c r="U357" s="175">
        <v>6866</v>
      </c>
      <c r="V357" s="186">
        <v>121730778</v>
      </c>
      <c r="W357" s="186">
        <v>761814193</v>
      </c>
      <c r="X357" s="187">
        <v>44469</v>
      </c>
      <c r="Y357" s="80" t="s">
        <v>6489</v>
      </c>
      <c r="Z357" s="80" t="s">
        <v>6490</v>
      </c>
      <c r="AA357" s="175" t="s">
        <v>6507</v>
      </c>
    </row>
    <row r="358" spans="1:27" ht="15.75" customHeight="1" x14ac:dyDescent="0.2">
      <c r="A358" s="185">
        <v>6866</v>
      </c>
      <c r="B358" s="68" t="str">
        <f>VLOOKUP(A358,'BASE REGISTRO SEPTIEMBRE'!$A$1:$T$889,2,FALSE)</f>
        <v>Corporación de Apoyo a la Niñez y Juventud en Riesgo Social “Corporación Llequén”.</v>
      </c>
      <c r="C358" s="68">
        <f>VLOOKUP(A358,'BASE REGISTRO SEPTIEMBRE'!$A$1:$T$889,3,FALSE)</f>
        <v>719926002</v>
      </c>
      <c r="D358" s="68" t="str">
        <f>VLOOKUP(A358,'BASE REGISTRO SEPTIEMBRE'!$A$1:$T$889,4,FALSE)</f>
        <v>Corporación de Derecho Privado</v>
      </c>
      <c r="E358" s="68" t="str">
        <f>VLOOKUP(A358,'BASE REGISTRO SEPTIEMBRE'!$A$1:$T$889,5,FALSE)</f>
        <v>Otorgada por Decreto Supremo Nº 1429, de fecha 27 de noviembre  de 1991, del Ministerio de Justicia, publicado en el Diario Oficial el día 16 de enero de 1992.</v>
      </c>
      <c r="F358" s="68" t="str">
        <f>VLOOKUP(A358,'BASE REGISTRO SEPTIEMBRE'!$A$1:$T$889,6,FALSE)</f>
        <v xml:space="preserve">Certificado de Vigencia de Persona Jurídica sin Fines de Lucro Folio N° 500382827673, de 14 de abril de 2021, emitido por el Servicio de Registro Civil e Identificación. </v>
      </c>
      <c r="G358" s="68" t="str">
        <f>VLOOKUP(A358,'BASE REGISTRO SEPTIEMBRE'!$A$1:$T$889,7,FALSE)</f>
        <v>Atender a los jóvenes en citación de riesgo social, proponiendo dar atención integral, con miras a prevenir conductas desadaptativas que los lleven a involucrase posteriormente en actos delictivos.</v>
      </c>
      <c r="H358" s="68" t="str">
        <f>VLOOKUP(A358,'BASE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8" s="68" t="str">
        <f>VLOOKUP(A358,'BASE REGISTRO SEPTIEMBRE'!$A$1:$T$889,9,FALSE)</f>
        <v>Se elegirán cada dos años.</v>
      </c>
      <c r="J358" s="68" t="str">
        <f>VLOOKUP(A358,'BASE REGISTRO SEPTIEMBRE'!$A$1:$T$889,10,FALSE)</f>
        <v xml:space="preserve">desde el 07 de abril de 2021 al 07 de abril del 2023.  </v>
      </c>
      <c r="K358" s="68" t="str">
        <f>VLOOKUP(A358,'BASE REGISTRO SEPTIEMBRE'!$A$1:$T$889,11,FALSE)</f>
        <v xml:space="preserve">Presidente: Luis Antonio Ruíz Sumaret, 
Directora Ejecutiva: Yerka Aguilera Olivares, 
</v>
      </c>
      <c r="L358" s="68" t="str">
        <f>VLOOKUP(A358,'BASE REGISTRO SEPTIEMBRE'!$A$1:$T$889,12,FALSE)</f>
        <v xml:space="preserve">Avenida O´Higgins N° 1271, Chillan. 
</v>
      </c>
      <c r="M358" s="68" t="str">
        <f>VLOOKUP(A358,'BASE REGISTRO SEPTIEMBRE'!$A$1:$T$889,13,FALSE)</f>
        <v>XVI</v>
      </c>
      <c r="N358" s="68" t="str">
        <f>VLOOKUP(A358,'BASE REGISTRO SEPTIEMBRE'!$A$1:$T$889,14,FALSE)</f>
        <v>chillán</v>
      </c>
      <c r="O358" s="68" t="str">
        <f>VLOOKUP(A358,'BASE REGISTRO SEPTIEMBRE'!$A$1:$T$889,15,FALSE)</f>
        <v xml:space="preserve"> 42-2426627 y 42-2426628-    Celular: 978072945</v>
      </c>
      <c r="P358" s="68" t="str">
        <f>VLOOKUP(A358,'BASE REGISTRO SEPTIEMBRE'!$A$1:$T$889,16,FALSE)</f>
        <v xml:space="preserve"> Correo electrónico: directorio@corporacionllequen.cl, llequencentral4@gmail.com             yerkaguileracorporacionllequen@gmail.com</v>
      </c>
      <c r="Q358" s="68">
        <f>VLOOKUP(A358,'BASE REGISTRO SEPTIEMBRE'!$A$1:$T$889,17,FALSE)</f>
        <v>0</v>
      </c>
      <c r="R358" s="68" t="str">
        <f>VLOOKUP(A358,'BASE REGISTRO SEPTIEMBRE'!$A$1:$T$889,18,FALSE)</f>
        <v>93401: Institución de Asistencia Social</v>
      </c>
      <c r="S358" s="68" t="str">
        <f>VLOOKUP(A358,'BASE REGISTRO SEPTIEMBRE'!$A$1:$T$889,19,FALSE)</f>
        <v xml:space="preserve">Se acompañan antecedentes financieros correspondientes al año 2020,  aprobados por el Subdepartamento de Supervisión Financiera Nacional. </v>
      </c>
      <c r="T358" s="188">
        <f>VLOOKUP(A358,'BASE REGISTRO SEPTIEMBRE'!$A$1:$T$889,20,FALSE)</f>
        <v>37970</v>
      </c>
      <c r="U358" s="175">
        <v>6866</v>
      </c>
      <c r="V358" s="186">
        <v>49098371</v>
      </c>
      <c r="W358" s="186">
        <v>325730262</v>
      </c>
      <c r="X358" s="187">
        <v>44469</v>
      </c>
      <c r="Y358" s="80" t="s">
        <v>6489</v>
      </c>
      <c r="Z358" s="80" t="s">
        <v>6490</v>
      </c>
      <c r="AA358" s="175" t="s">
        <v>6508</v>
      </c>
    </row>
    <row r="359" spans="1:27" ht="15.75" customHeight="1" x14ac:dyDescent="0.2">
      <c r="A359" s="185">
        <v>6866</v>
      </c>
      <c r="B359" s="68" t="str">
        <f>VLOOKUP(A359,'BASE REGISTRO SEPTIEMBRE'!$A$1:$T$889,2,FALSE)</f>
        <v>Corporación de Apoyo a la Niñez y Juventud en Riesgo Social “Corporación Llequén”.</v>
      </c>
      <c r="C359" s="68">
        <f>VLOOKUP(A359,'BASE REGISTRO SEPTIEMBRE'!$A$1:$T$889,3,FALSE)</f>
        <v>719926002</v>
      </c>
      <c r="D359" s="68" t="str">
        <f>VLOOKUP(A359,'BASE REGISTRO SEPTIEMBRE'!$A$1:$T$889,4,FALSE)</f>
        <v>Corporación de Derecho Privado</v>
      </c>
      <c r="E359" s="68" t="str">
        <f>VLOOKUP(A359,'BASE REGISTRO SEPTIEMBRE'!$A$1:$T$889,5,FALSE)</f>
        <v>Otorgada por Decreto Supremo Nº 1429, de fecha 27 de noviembre  de 1991, del Ministerio de Justicia, publicado en el Diario Oficial el día 16 de enero de 1992.</v>
      </c>
      <c r="F359" s="68" t="str">
        <f>VLOOKUP(A359,'BASE REGISTRO SEPTIEMBRE'!$A$1:$T$889,6,FALSE)</f>
        <v xml:space="preserve">Certificado de Vigencia de Persona Jurídica sin Fines de Lucro Folio N° 500382827673, de 14 de abril de 2021, emitido por el Servicio de Registro Civil e Identificación. </v>
      </c>
      <c r="G359" s="68" t="str">
        <f>VLOOKUP(A359,'BASE REGISTRO SEPTIEMBRE'!$A$1:$T$889,7,FALSE)</f>
        <v>Atender a los jóvenes en citación de riesgo social, proponiendo dar atención integral, con miras a prevenir conductas desadaptativas que los lleven a involucrase posteriormente en actos delictivos.</v>
      </c>
      <c r="H359" s="68" t="str">
        <f>VLOOKUP(A359,'BASE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59" s="68" t="str">
        <f>VLOOKUP(A359,'BASE REGISTRO SEPTIEMBRE'!$A$1:$T$889,9,FALSE)</f>
        <v>Se elegirán cada dos años.</v>
      </c>
      <c r="J359" s="68" t="str">
        <f>VLOOKUP(A359,'BASE REGISTRO SEPTIEMBRE'!$A$1:$T$889,10,FALSE)</f>
        <v xml:space="preserve">desde el 07 de abril de 2021 al 07 de abril del 2023.  </v>
      </c>
      <c r="K359" s="68" t="str">
        <f>VLOOKUP(A359,'BASE REGISTRO SEPTIEMBRE'!$A$1:$T$889,11,FALSE)</f>
        <v xml:space="preserve">Presidente: Luis Antonio Ruíz Sumaret, 
Directora Ejecutiva: Yerka Aguilera Olivares, 
</v>
      </c>
      <c r="L359" s="68" t="str">
        <f>VLOOKUP(A359,'BASE REGISTRO SEPTIEMBRE'!$A$1:$T$889,12,FALSE)</f>
        <v xml:space="preserve">Avenida O´Higgins N° 1271, Chillan. 
</v>
      </c>
      <c r="M359" s="68" t="str">
        <f>VLOOKUP(A359,'BASE REGISTRO SEPTIEMBRE'!$A$1:$T$889,13,FALSE)</f>
        <v>XVI</v>
      </c>
      <c r="N359" s="68" t="str">
        <f>VLOOKUP(A359,'BASE REGISTRO SEPTIEMBRE'!$A$1:$T$889,14,FALSE)</f>
        <v>chillán</v>
      </c>
      <c r="O359" s="68" t="str">
        <f>VLOOKUP(A359,'BASE REGISTRO SEPTIEMBRE'!$A$1:$T$889,15,FALSE)</f>
        <v xml:space="preserve"> 42-2426627 y 42-2426628-    Celular: 978072945</v>
      </c>
      <c r="P359" s="68" t="str">
        <f>VLOOKUP(A359,'BASE REGISTRO SEPTIEMBRE'!$A$1:$T$889,16,FALSE)</f>
        <v xml:space="preserve"> Correo electrónico: directorio@corporacionllequen.cl, llequencentral4@gmail.com             yerkaguileracorporacionllequen@gmail.com</v>
      </c>
      <c r="Q359" s="68">
        <f>VLOOKUP(A359,'BASE REGISTRO SEPTIEMBRE'!$A$1:$T$889,17,FALSE)</f>
        <v>0</v>
      </c>
      <c r="R359" s="68" t="str">
        <f>VLOOKUP(A359,'BASE REGISTRO SEPTIEMBRE'!$A$1:$T$889,18,FALSE)</f>
        <v>93401: Institución de Asistencia Social</v>
      </c>
      <c r="S359" s="68" t="str">
        <f>VLOOKUP(A359,'BASE REGISTRO SEPTIEMBRE'!$A$1:$T$889,19,FALSE)</f>
        <v xml:space="preserve">Se acompañan antecedentes financieros correspondientes al año 2020,  aprobados por el Subdepartamento de Supervisión Financiera Nacional. </v>
      </c>
      <c r="T359" s="188">
        <f>VLOOKUP(A359,'BASE REGISTRO SEPTIEMBRE'!$A$1:$T$889,20,FALSE)</f>
        <v>37970</v>
      </c>
      <c r="U359" s="175">
        <v>6866</v>
      </c>
      <c r="V359" s="186">
        <v>0</v>
      </c>
      <c r="W359" s="186">
        <v>48678035</v>
      </c>
      <c r="X359" s="187">
        <v>44469</v>
      </c>
      <c r="Y359" s="80" t="s">
        <v>6489</v>
      </c>
      <c r="Z359" s="80" t="s">
        <v>6490</v>
      </c>
      <c r="AA359" s="175" t="s">
        <v>6571</v>
      </c>
    </row>
    <row r="360" spans="1:27" ht="15.75" customHeight="1" x14ac:dyDescent="0.2">
      <c r="A360" s="185">
        <v>6866</v>
      </c>
      <c r="B360" s="68" t="str">
        <f>VLOOKUP(A360,'BASE REGISTRO SEPTIEMBRE'!$A$1:$T$889,2,FALSE)</f>
        <v>Corporación de Apoyo a la Niñez y Juventud en Riesgo Social “Corporación Llequén”.</v>
      </c>
      <c r="C360" s="68">
        <f>VLOOKUP(A360,'BASE REGISTRO SEPTIEMBRE'!$A$1:$T$889,3,FALSE)</f>
        <v>719926002</v>
      </c>
      <c r="D360" s="68" t="str">
        <f>VLOOKUP(A360,'BASE REGISTRO SEPTIEMBRE'!$A$1:$T$889,4,FALSE)</f>
        <v>Corporación de Derecho Privado</v>
      </c>
      <c r="E360" s="68" t="str">
        <f>VLOOKUP(A360,'BASE REGISTRO SEPTIEMBRE'!$A$1:$T$889,5,FALSE)</f>
        <v>Otorgada por Decreto Supremo Nº 1429, de fecha 27 de noviembre  de 1991, del Ministerio de Justicia, publicado en el Diario Oficial el día 16 de enero de 1992.</v>
      </c>
      <c r="F360" s="68" t="str">
        <f>VLOOKUP(A360,'BASE REGISTRO SEPTIEMBRE'!$A$1:$T$889,6,FALSE)</f>
        <v xml:space="preserve">Certificado de Vigencia de Persona Jurídica sin Fines de Lucro Folio N° 500382827673, de 14 de abril de 2021, emitido por el Servicio de Registro Civil e Identificación. </v>
      </c>
      <c r="G360" s="68" t="str">
        <f>VLOOKUP(A360,'BASE REGISTRO SEPTIEMBRE'!$A$1:$T$889,7,FALSE)</f>
        <v>Atender a los jóvenes en citación de riesgo social, proponiendo dar atención integral, con miras a prevenir conductas desadaptativas que los lleven a involucrase posteriormente en actos delictivos.</v>
      </c>
      <c r="H360" s="68" t="str">
        <f>VLOOKUP(A360,'BASE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60" s="68" t="str">
        <f>VLOOKUP(A360,'BASE REGISTRO SEPTIEMBRE'!$A$1:$T$889,9,FALSE)</f>
        <v>Se elegirán cada dos años.</v>
      </c>
      <c r="J360" s="68" t="str">
        <f>VLOOKUP(A360,'BASE REGISTRO SEPTIEMBRE'!$A$1:$T$889,10,FALSE)</f>
        <v xml:space="preserve">desde el 07 de abril de 2021 al 07 de abril del 2023.  </v>
      </c>
      <c r="K360" s="68" t="str">
        <f>VLOOKUP(A360,'BASE REGISTRO SEPTIEMBRE'!$A$1:$T$889,11,FALSE)</f>
        <v xml:space="preserve">Presidente: Luis Antonio Ruíz Sumaret, 
Directora Ejecutiva: Yerka Aguilera Olivares, 
</v>
      </c>
      <c r="L360" s="68" t="str">
        <f>VLOOKUP(A360,'BASE REGISTRO SEPTIEMBRE'!$A$1:$T$889,12,FALSE)</f>
        <v xml:space="preserve">Avenida O´Higgins N° 1271, Chillan. 
</v>
      </c>
      <c r="M360" s="68" t="str">
        <f>VLOOKUP(A360,'BASE REGISTRO SEPTIEMBRE'!$A$1:$T$889,13,FALSE)</f>
        <v>XVI</v>
      </c>
      <c r="N360" s="68" t="str">
        <f>VLOOKUP(A360,'BASE REGISTRO SEPTIEMBRE'!$A$1:$T$889,14,FALSE)</f>
        <v>chillán</v>
      </c>
      <c r="O360" s="68" t="str">
        <f>VLOOKUP(A360,'BASE REGISTRO SEPTIEMBRE'!$A$1:$T$889,15,FALSE)</f>
        <v xml:space="preserve"> 42-2426627 y 42-2426628-    Celular: 978072945</v>
      </c>
      <c r="P360" s="68" t="str">
        <f>VLOOKUP(A360,'BASE REGISTRO SEPTIEMBRE'!$A$1:$T$889,16,FALSE)</f>
        <v xml:space="preserve"> Correo electrónico: directorio@corporacionllequen.cl, llequencentral4@gmail.com             yerkaguileracorporacionllequen@gmail.com</v>
      </c>
      <c r="Q360" s="68">
        <f>VLOOKUP(A360,'BASE REGISTRO SEPTIEMBRE'!$A$1:$T$889,17,FALSE)</f>
        <v>0</v>
      </c>
      <c r="R360" s="68" t="str">
        <f>VLOOKUP(A360,'BASE REGISTRO SEPTIEMBRE'!$A$1:$T$889,18,FALSE)</f>
        <v>93401: Institución de Asistencia Social</v>
      </c>
      <c r="S360" s="68" t="str">
        <f>VLOOKUP(A360,'BASE REGISTRO SEPTIEMBRE'!$A$1:$T$889,19,FALSE)</f>
        <v xml:space="preserve">Se acompañan antecedentes financieros correspondientes al año 2020,  aprobados por el Subdepartamento de Supervisión Financiera Nacional. </v>
      </c>
      <c r="T360" s="188">
        <f>VLOOKUP(A360,'BASE REGISTRO SEPTIEMBRE'!$A$1:$T$889,20,FALSE)</f>
        <v>37970</v>
      </c>
      <c r="U360" s="175">
        <v>6866</v>
      </c>
      <c r="V360" s="186">
        <v>69640152</v>
      </c>
      <c r="W360" s="186">
        <v>377034332</v>
      </c>
      <c r="X360" s="187">
        <v>44469</v>
      </c>
      <c r="Y360" s="80" t="s">
        <v>6489</v>
      </c>
      <c r="Z360" s="80" t="s">
        <v>6490</v>
      </c>
      <c r="AA360" s="175" t="s">
        <v>181</v>
      </c>
    </row>
    <row r="361" spans="1:27" ht="15.75" customHeight="1" x14ac:dyDescent="0.2">
      <c r="A361" s="185">
        <v>6866</v>
      </c>
      <c r="B361" s="68" t="str">
        <f>VLOOKUP(A361,'BASE REGISTRO SEPTIEMBRE'!$A$1:$T$889,2,FALSE)</f>
        <v>Corporación de Apoyo a la Niñez y Juventud en Riesgo Social “Corporación Llequén”.</v>
      </c>
      <c r="C361" s="68">
        <f>VLOOKUP(A361,'BASE REGISTRO SEPTIEMBRE'!$A$1:$T$889,3,FALSE)</f>
        <v>719926002</v>
      </c>
      <c r="D361" s="68" t="str">
        <f>VLOOKUP(A361,'BASE REGISTRO SEPTIEMBRE'!$A$1:$T$889,4,FALSE)</f>
        <v>Corporación de Derecho Privado</v>
      </c>
      <c r="E361" s="68" t="str">
        <f>VLOOKUP(A361,'BASE REGISTRO SEPTIEMBRE'!$A$1:$T$889,5,FALSE)</f>
        <v>Otorgada por Decreto Supremo Nº 1429, de fecha 27 de noviembre  de 1991, del Ministerio de Justicia, publicado en el Diario Oficial el día 16 de enero de 1992.</v>
      </c>
      <c r="F361" s="68" t="str">
        <f>VLOOKUP(A361,'BASE REGISTRO SEPTIEMBRE'!$A$1:$T$889,6,FALSE)</f>
        <v xml:space="preserve">Certificado de Vigencia de Persona Jurídica sin Fines de Lucro Folio N° 500382827673, de 14 de abril de 2021, emitido por el Servicio de Registro Civil e Identificación. </v>
      </c>
      <c r="G361" s="68" t="str">
        <f>VLOOKUP(A361,'BASE REGISTRO SEPTIEMBRE'!$A$1:$T$889,7,FALSE)</f>
        <v>Atender a los jóvenes en citación de riesgo social, proponiendo dar atención integral, con miras a prevenir conductas desadaptativas que los lleven a involucrase posteriormente en actos delictivos.</v>
      </c>
      <c r="H361" s="68" t="str">
        <f>VLOOKUP(A361,'BASE REGISTRO SEPTIEMBRE'!$A$1:$T$889,8,FALSE)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61" s="68" t="str">
        <f>VLOOKUP(A361,'BASE REGISTRO SEPTIEMBRE'!$A$1:$T$889,9,FALSE)</f>
        <v>Se elegirán cada dos años.</v>
      </c>
      <c r="J361" s="68" t="str">
        <f>VLOOKUP(A361,'BASE REGISTRO SEPTIEMBRE'!$A$1:$T$889,10,FALSE)</f>
        <v xml:space="preserve">desde el 07 de abril de 2021 al 07 de abril del 2023.  </v>
      </c>
      <c r="K361" s="68" t="str">
        <f>VLOOKUP(A361,'BASE REGISTRO SEPTIEMBRE'!$A$1:$T$889,11,FALSE)</f>
        <v xml:space="preserve">Presidente: Luis Antonio Ruíz Sumaret, 
Directora Ejecutiva: Yerka Aguilera Olivares, 
</v>
      </c>
      <c r="L361" s="68" t="str">
        <f>VLOOKUP(A361,'BASE REGISTRO SEPTIEMBRE'!$A$1:$T$889,12,FALSE)</f>
        <v xml:space="preserve">Avenida O´Higgins N° 1271, Chillan. 
</v>
      </c>
      <c r="M361" s="68" t="str">
        <f>VLOOKUP(A361,'BASE REGISTRO SEPTIEMBRE'!$A$1:$T$889,13,FALSE)</f>
        <v>XVI</v>
      </c>
      <c r="N361" s="68" t="str">
        <f>VLOOKUP(A361,'BASE REGISTRO SEPTIEMBRE'!$A$1:$T$889,14,FALSE)</f>
        <v>chillán</v>
      </c>
      <c r="O361" s="68" t="str">
        <f>VLOOKUP(A361,'BASE REGISTRO SEPTIEMBRE'!$A$1:$T$889,15,FALSE)</f>
        <v xml:space="preserve"> 42-2426627 y 42-2426628-    Celular: 978072945</v>
      </c>
      <c r="P361" s="68" t="str">
        <f>VLOOKUP(A361,'BASE REGISTRO SEPTIEMBRE'!$A$1:$T$889,16,FALSE)</f>
        <v xml:space="preserve"> Correo electrónico: directorio@corporacionllequen.cl, llequencentral4@gmail.com             yerkaguileracorporacionllequen@gmail.com</v>
      </c>
      <c r="Q361" s="68">
        <f>VLOOKUP(A361,'BASE REGISTRO SEPTIEMBRE'!$A$1:$T$889,17,FALSE)</f>
        <v>0</v>
      </c>
      <c r="R361" s="68" t="str">
        <f>VLOOKUP(A361,'BASE REGISTRO SEPTIEMBRE'!$A$1:$T$889,18,FALSE)</f>
        <v>93401: Institución de Asistencia Social</v>
      </c>
      <c r="S361" s="68" t="str">
        <f>VLOOKUP(A361,'BASE REGISTRO SEPTIEMBRE'!$A$1:$T$889,19,FALSE)</f>
        <v xml:space="preserve">Se acompañan antecedentes financieros correspondientes al año 2020,  aprobados por el Subdepartamento de Supervisión Financiera Nacional. </v>
      </c>
      <c r="T361" s="188">
        <f>VLOOKUP(A361,'BASE REGISTRO SEPTIEMBRE'!$A$1:$T$889,20,FALSE)</f>
        <v>37970</v>
      </c>
      <c r="U361" s="175">
        <v>6866</v>
      </c>
      <c r="V361" s="186">
        <v>25973784</v>
      </c>
      <c r="W361" s="186">
        <v>208074732</v>
      </c>
      <c r="X361" s="187">
        <v>44469</v>
      </c>
      <c r="Y361" s="80" t="s">
        <v>6489</v>
      </c>
      <c r="Z361" s="80" t="s">
        <v>6490</v>
      </c>
      <c r="AA361" s="175" t="s">
        <v>6498</v>
      </c>
    </row>
    <row r="362" spans="1:27" ht="15.75" customHeight="1" x14ac:dyDescent="0.2">
      <c r="A362" s="185">
        <v>6872</v>
      </c>
      <c r="B362" s="68" t="str">
        <f>VLOOKUP(A362,'BASE REGISTRO SEPTIEMBRE'!$A$1:$T$889,2,FALSE)</f>
        <v xml:space="preserve">
I. Municipalidad de San Antonio
</v>
      </c>
      <c r="C362" s="68">
        <f>VLOOKUP(A362,'BASE REGISTRO SEPTIEMBRE'!$A$1:$T$889,3,FALSE)</f>
        <v>690734001</v>
      </c>
      <c r="D362" s="68" t="str">
        <f>VLOOKUP(A362,'BASE REGISTRO SEPTIEMBRE'!$A$1:$T$889,4,FALSE)</f>
        <v>Municipalidad</v>
      </c>
      <c r="E362" s="68" t="str">
        <f>VLOOKUP(A362,'BASE REGISTRO SEPTIEMBRE'!$A$1:$T$889,5,FALSE)</f>
        <v>Constitución Política de la República, art. 107.</v>
      </c>
      <c r="F362" s="68" t="str">
        <f>VLOOKUP(A362,'BASE REGISTRO SEPTIEMBRE'!$A$1:$T$889,6,FALSE)</f>
        <v>Indefinida.</v>
      </c>
      <c r="G362" s="68" t="str">
        <f>VLOOKUP(A362,'BASE REGISTRO SEPTIEMBRE'!$A$1:$T$889,7,FALSE)</f>
        <v>Según Ley Orgánica Nº 18.695, arts. 1º al 4º.</v>
      </c>
      <c r="H362" s="68">
        <f>VLOOKUP(A362,'BASE REGISTRO SEPTIEMBRE'!$A$1:$T$889,8,FALSE)</f>
        <v>0</v>
      </c>
      <c r="I362" s="68">
        <f>VLOOKUP(A362,'BASE REGISTRO SEPTIEMBRE'!$A$1:$T$889,9,FALSE)</f>
        <v>0</v>
      </c>
      <c r="J362" s="68">
        <f>VLOOKUP(A362,'BASE REGISTRO SEPTIEMBRE'!$A$1:$T$889,10,FALSE)</f>
        <v>0</v>
      </c>
      <c r="K362" s="68" t="str">
        <f>VLOOKUP(A362,'BASE REGISTRO SEPTIEMBRE'!$A$1:$T$889,11,FALSE)</f>
        <v xml:space="preserve">Luis Omar Vera Castro    </v>
      </c>
      <c r="L362" s="68" t="str">
        <f>VLOOKUP(A362,'BASE REGISTRO SEPTIEMBRE'!$A$1:$T$889,12,FALSE)</f>
        <v>Avenida Ramón Barros Luco Nº1881, Barrancas, San Antonio, Quinta Región.</v>
      </c>
      <c r="M362" s="68" t="str">
        <f>VLOOKUP(A362,'BASE REGISTRO SEPTIEMBRE'!$A$1:$T$889,13,FALSE)</f>
        <v>V</v>
      </c>
      <c r="N362" s="68" t="str">
        <f>VLOOKUP(A362,'BASE REGISTRO SEPTIEMBRE'!$A$1:$T$889,14,FALSE)</f>
        <v>San Antonio</v>
      </c>
      <c r="O362" s="68">
        <f>VLOOKUP(A362,'BASE REGISTRO SEPTIEMBRE'!$A$1:$T$889,15,FALSE)</f>
        <v>0</v>
      </c>
      <c r="P362" s="68">
        <f>VLOOKUP(A362,'BASE REGISTRO SEPTIEMBRE'!$A$1:$T$889,16,FALSE)</f>
        <v>0</v>
      </c>
      <c r="Q362" s="68">
        <f>VLOOKUP(A362,'BASE REGISTRO SEPTIEMBRE'!$A$1:$T$889,17,FALSE)</f>
        <v>0</v>
      </c>
      <c r="R362" s="68">
        <f>VLOOKUP(A362,'BASE REGISTRO SEPTIEMBRE'!$A$1:$T$889,18,FALSE)</f>
        <v>91001</v>
      </c>
      <c r="S362" s="68" t="str">
        <f>VLOOKUP(A362,'BASE REGISTRO SEPTIEMBRE'!$A$1:$T$889,19,FALSE)</f>
        <v xml:space="preserve">No se acompañan. Aplica Informe Jurídico Nº 09, de  fecha 14 de marzo de 2011 del Departamento Jurídico y Dictamen Nº 070791, de 2009, de la Contraloría General de la República.  
.
</v>
      </c>
      <c r="T362" s="188">
        <f>VLOOKUP(A362,'BASE REGISTRO SEPTIEMBRE'!$A$1:$T$889,20,FALSE)</f>
        <v>38159</v>
      </c>
      <c r="U362" s="175">
        <v>6872</v>
      </c>
      <c r="V362" s="186">
        <v>12878280</v>
      </c>
      <c r="W362" s="186">
        <v>51699870</v>
      </c>
      <c r="X362" s="187">
        <v>44469</v>
      </c>
      <c r="Y362" s="80" t="s">
        <v>6489</v>
      </c>
      <c r="Z362" s="80" t="s">
        <v>6490</v>
      </c>
      <c r="AA362" s="175" t="s">
        <v>6540</v>
      </c>
    </row>
    <row r="363" spans="1:27" ht="15.75" customHeight="1" x14ac:dyDescent="0.2">
      <c r="A363" s="185">
        <v>6876</v>
      </c>
      <c r="B363" s="68" t="str">
        <f>VLOOKUP(A363,'BASE REGISTRO SEPTIEMBRE'!$A$1:$T$889,2,FALSE)</f>
        <v xml:space="preserve">
I. Municipalidad de Constitución
</v>
      </c>
      <c r="C363" s="68">
        <f>VLOOKUP(A363,'BASE REGISTRO SEPTIEMBRE'!$A$1:$T$889,3,FALSE)</f>
        <v>691201007</v>
      </c>
      <c r="D363" s="68" t="str">
        <f>VLOOKUP(A363,'BASE REGISTRO SEPTIEMBRE'!$A$1:$T$889,4,FALSE)</f>
        <v>Municipalidad</v>
      </c>
      <c r="E363" s="68" t="str">
        <f>VLOOKUP(A363,'BASE REGISTRO SEPTIEMBRE'!$A$1:$T$889,5,FALSE)</f>
        <v>Constitución Política de la República, art. 107.</v>
      </c>
      <c r="F363" s="68" t="str">
        <f>VLOOKUP(A363,'BASE REGISTRO SEPTIEMBRE'!$A$1:$T$889,6,FALSE)</f>
        <v>Indefinida.</v>
      </c>
      <c r="G363" s="68" t="str">
        <f>VLOOKUP(A363,'BASE REGISTRO SEPTIEMBRE'!$A$1:$T$889,7,FALSE)</f>
        <v>Según Ley Orgánica Nº 18.695, arts. 1º al 4º.</v>
      </c>
      <c r="H363" s="68" t="str">
        <f>VLOOKUP(A363,'BASE REGISTRO SEPTIEMBRE'!$A$1:$T$889,8,FALSE)</f>
        <v>no tiene</v>
      </c>
      <c r="I363" s="68">
        <f>VLOOKUP(A363,'BASE REGISTRO SEPTIEMBRE'!$A$1:$T$889,9,FALSE)</f>
        <v>0</v>
      </c>
      <c r="J363" s="68">
        <f>VLOOKUP(A363,'BASE REGISTRO SEPTIEMBRE'!$A$1:$T$889,10,FALSE)</f>
        <v>0</v>
      </c>
      <c r="K363" s="68" t="str">
        <f>VLOOKUP(A363,'BASE REGISTRO SEPTIEMBRE'!$A$1:$T$889,11,FALSE)</f>
        <v xml:space="preserve">Carlos Moisés Valenzuela Gajardo, </v>
      </c>
      <c r="L363" s="68" t="str">
        <f>VLOOKUP(A363,'BASE REGISTRO SEPTIEMBRE'!$A$1:$T$889,12,FALSE)</f>
        <v>Portales Nº450, Constitución, Séptima Región.</v>
      </c>
      <c r="M363" s="68" t="str">
        <f>VLOOKUP(A363,'BASE REGISTRO SEPTIEMBRE'!$A$1:$T$889,13,FALSE)</f>
        <v>VII</v>
      </c>
      <c r="N363" s="68" t="str">
        <f>VLOOKUP(A363,'BASE REGISTRO SEPTIEMBRE'!$A$1:$T$889,14,FALSE)</f>
        <v>Constitución</v>
      </c>
      <c r="O363" s="68">
        <f>VLOOKUP(A363,'BASE REGISTRO SEPTIEMBRE'!$A$1:$T$889,15,FALSE)</f>
        <v>0</v>
      </c>
      <c r="P363" s="68">
        <f>VLOOKUP(A363,'BASE REGISTRO SEPTIEMBRE'!$A$1:$T$889,16,FALSE)</f>
        <v>0</v>
      </c>
      <c r="Q363" s="68">
        <f>VLOOKUP(A363,'BASE REGISTRO SEPTIEMBRE'!$A$1:$T$889,17,FALSE)</f>
        <v>0</v>
      </c>
      <c r="R363" s="68">
        <f>VLOOKUP(A363,'BASE REGISTRO SEPTIEMBRE'!$A$1:$T$889,18,FALSE)</f>
        <v>91001</v>
      </c>
      <c r="S363" s="68" t="str">
        <f>VLOOKUP(A363,'BASE REGISTRO SEPTIEMBRE'!$A$1:$T$889,19,FALSE)</f>
        <v xml:space="preserve">Se acompaña certificado financiero correspondiente al año 2013, aprobado por el departamento de administración y finanzas. 
</v>
      </c>
      <c r="T363" s="188">
        <f>VLOOKUP(A363,'BASE REGISTRO SEPTIEMBRE'!$A$1:$T$889,20,FALSE)</f>
        <v>37970</v>
      </c>
      <c r="U363" s="175">
        <v>6876</v>
      </c>
      <c r="V363" s="186">
        <v>34857445</v>
      </c>
      <c r="W363" s="186">
        <v>178078092</v>
      </c>
      <c r="X363" s="187">
        <v>44469</v>
      </c>
      <c r="Y363" s="80" t="s">
        <v>6489</v>
      </c>
      <c r="Z363" s="80" t="s">
        <v>6490</v>
      </c>
      <c r="AA363" s="175" t="s">
        <v>6500</v>
      </c>
    </row>
    <row r="364" spans="1:27" ht="15.75" customHeight="1" x14ac:dyDescent="0.2">
      <c r="A364" s="185">
        <v>6880</v>
      </c>
      <c r="B364" s="68" t="str">
        <f>VLOOKUP(A364,'BASE REGISTRO SEPTIEMBRE'!$A$1:$T$889,2,FALSE)</f>
        <v>Fundación Centro Regional de Asistencia Técnica y Empresarial o Fundación CRATE</v>
      </c>
      <c r="C364" s="68">
        <f>VLOOKUP(A364,'BASE REGISTRO SEPTIEMBRE'!$A$1:$T$889,3,FALSE)</f>
        <v>705528004</v>
      </c>
      <c r="D364" s="68" t="str">
        <f>VLOOKUP(A364,'BASE REGISTRO SEPTIEMBRE'!$A$1:$T$889,4,FALSE)</f>
        <v>Fundación de Derecho Privado.</v>
      </c>
      <c r="E364" s="68" t="str">
        <f>VLOOKUP(A364,'BASE REGISTRO SEPTIEMBRE'!$A$1:$T$889,5,FALSE)</f>
        <v xml:space="preserve">Otorgada por Decreto Supremo Nº 668, de 03  de mayo de 1979, del Ministerio de Justicia. </v>
      </c>
      <c r="F364" s="68" t="str">
        <f>VLOOKUP(A364,'BASE REGISTRO SEPTIEMBRE'!$A$1:$T$889,6,FALSE)</f>
        <v>Certificado de Vigencia Folio Nº 500402665102, de 09-08-2021, otorgado por el Servicio de Registro Civil e Identificación.</v>
      </c>
      <c r="G364" s="68" t="str">
        <f>VLOOKUP(A364,'BASE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4" s="68" t="str">
        <f>VLOOKUP(A364,'BASE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4" s="68" t="str">
        <f>VLOOKUP(A364,'BASE REGISTRO SEPTIEMBRE'!$A$1:$T$889,9,FALSE)</f>
        <v>Tres  años</v>
      </c>
      <c r="J364" s="68" t="str">
        <f>VLOOKUP(A364,'BASE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4" s="68" t="str">
        <f>VLOOKUP(A364,'BASE REGISTRO SEPTIEMBRE'!$A$1:$T$889,11,FALSE)</f>
        <v xml:space="preserve">Gerente: Jorge Miguel Brito Obreque, 
</v>
      </c>
      <c r="L364" s="68" t="str">
        <f>VLOOKUP(A364,'BASE REGISTRO SEPTIEMBRE'!$A$1:$T$889,12,FALSE)</f>
        <v xml:space="preserve">1 norte n° 550, 4to piso, Talca, Región del Maule
</v>
      </c>
      <c r="M364" s="68" t="str">
        <f>VLOOKUP(A364,'BASE REGISTRO SEPTIEMBRE'!$A$1:$T$889,13,FALSE)</f>
        <v>VII</v>
      </c>
      <c r="N364" s="68" t="str">
        <f>VLOOKUP(A364,'BASE REGISTRO SEPTIEMBRE'!$A$1:$T$889,14,FALSE)</f>
        <v>Talca</v>
      </c>
      <c r="O364" s="68" t="str">
        <f>VLOOKUP(A364,'BASE REGISTRO SEPTIEMBRE'!$A$1:$T$889,15,FALSE)</f>
        <v>Fonos: 71-2231052 71-2210857
71-2231065</v>
      </c>
      <c r="P364" s="68" t="str">
        <f>VLOOKUP(A364,'BASE REGISTRO SEPTIEMBRE'!$A$1:$T$889,16,FALSE)</f>
        <v>dirección@crate.cl</v>
      </c>
      <c r="Q364" s="68">
        <f>VLOOKUP(A364,'BASE REGISTRO SEPTIEMBRE'!$A$1:$T$889,17,FALSE)</f>
        <v>0</v>
      </c>
      <c r="R364" s="68">
        <f>VLOOKUP(A364,'BASE REGISTRO SEPTIEMBRE'!$A$1:$T$889,18,FALSE)</f>
        <v>93401</v>
      </c>
      <c r="S364" s="68" t="str">
        <f>VLOOKUP(A364,'BASE REGISTRO SEPTIEMBRE'!$A$1:$T$889,19,FALSE)</f>
        <v>Se acompaña Certificado de la Institución, correspondiente a antecedentes financieros del año 2020, aprobados por USUFI</v>
      </c>
      <c r="T364" s="188">
        <f>VLOOKUP(A364,'BASE REGISTRO SEPTIEMBRE'!$A$1:$T$889,20,FALSE)</f>
        <v>37970</v>
      </c>
      <c r="U364" s="175">
        <v>6880</v>
      </c>
      <c r="V364" s="186">
        <v>5985728</v>
      </c>
      <c r="W364" s="186">
        <v>30195860</v>
      </c>
      <c r="X364" s="187">
        <v>44469</v>
      </c>
      <c r="Y364" s="80" t="s">
        <v>6489</v>
      </c>
      <c r="Z364" s="80" t="s">
        <v>6490</v>
      </c>
      <c r="AA364" s="175" t="s">
        <v>7484</v>
      </c>
    </row>
    <row r="365" spans="1:27" ht="15.75" customHeight="1" x14ac:dyDescent="0.2">
      <c r="A365" s="185">
        <v>6880</v>
      </c>
      <c r="B365" s="68" t="str">
        <f>VLOOKUP(A365,'BASE REGISTRO SEPTIEMBRE'!$A$1:$T$889,2,FALSE)</f>
        <v>Fundación Centro Regional de Asistencia Técnica y Empresarial o Fundación CRATE</v>
      </c>
      <c r="C365" s="68">
        <f>VLOOKUP(A365,'BASE REGISTRO SEPTIEMBRE'!$A$1:$T$889,3,FALSE)</f>
        <v>705528004</v>
      </c>
      <c r="D365" s="68" t="str">
        <f>VLOOKUP(A365,'BASE REGISTRO SEPTIEMBRE'!$A$1:$T$889,4,FALSE)</f>
        <v>Fundación de Derecho Privado.</v>
      </c>
      <c r="E365" s="68" t="str">
        <f>VLOOKUP(A365,'BASE REGISTRO SEPTIEMBRE'!$A$1:$T$889,5,FALSE)</f>
        <v xml:space="preserve">Otorgada por Decreto Supremo Nº 668, de 03  de mayo de 1979, del Ministerio de Justicia. </v>
      </c>
      <c r="F365" s="68" t="str">
        <f>VLOOKUP(A365,'BASE REGISTRO SEPTIEMBRE'!$A$1:$T$889,6,FALSE)</f>
        <v>Certificado de Vigencia Folio Nº 500402665102, de 09-08-2021, otorgado por el Servicio de Registro Civil e Identificación.</v>
      </c>
      <c r="G365" s="68" t="str">
        <f>VLOOKUP(A365,'BASE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5" s="68" t="str">
        <f>VLOOKUP(A365,'BASE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5" s="68" t="str">
        <f>VLOOKUP(A365,'BASE REGISTRO SEPTIEMBRE'!$A$1:$T$889,9,FALSE)</f>
        <v>Tres  años</v>
      </c>
      <c r="J365" s="68" t="str">
        <f>VLOOKUP(A365,'BASE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5" s="68" t="str">
        <f>VLOOKUP(A365,'BASE REGISTRO SEPTIEMBRE'!$A$1:$T$889,11,FALSE)</f>
        <v xml:space="preserve">Gerente: Jorge Miguel Brito Obreque, 
</v>
      </c>
      <c r="L365" s="68" t="str">
        <f>VLOOKUP(A365,'BASE REGISTRO SEPTIEMBRE'!$A$1:$T$889,12,FALSE)</f>
        <v xml:space="preserve">1 norte n° 550, 4to piso, Talca, Región del Maule
</v>
      </c>
      <c r="M365" s="68" t="str">
        <f>VLOOKUP(A365,'BASE REGISTRO SEPTIEMBRE'!$A$1:$T$889,13,FALSE)</f>
        <v>VII</v>
      </c>
      <c r="N365" s="68" t="str">
        <f>VLOOKUP(A365,'BASE REGISTRO SEPTIEMBRE'!$A$1:$T$889,14,FALSE)</f>
        <v>Talca</v>
      </c>
      <c r="O365" s="68" t="str">
        <f>VLOOKUP(A365,'BASE REGISTRO SEPTIEMBRE'!$A$1:$T$889,15,FALSE)</f>
        <v>Fonos: 71-2231052 71-2210857
71-2231065</v>
      </c>
      <c r="P365" s="68" t="str">
        <f>VLOOKUP(A365,'BASE REGISTRO SEPTIEMBRE'!$A$1:$T$889,16,FALSE)</f>
        <v>dirección@crate.cl</v>
      </c>
      <c r="Q365" s="68">
        <f>VLOOKUP(A365,'BASE REGISTRO SEPTIEMBRE'!$A$1:$T$889,17,FALSE)</f>
        <v>0</v>
      </c>
      <c r="R365" s="68">
        <f>VLOOKUP(A365,'BASE REGISTRO SEPTIEMBRE'!$A$1:$T$889,18,FALSE)</f>
        <v>93401</v>
      </c>
      <c r="S365" s="68" t="str">
        <f>VLOOKUP(A365,'BASE REGISTRO SEPTIEMBRE'!$A$1:$T$889,19,FALSE)</f>
        <v>Se acompaña Certificado de la Institución, correspondiente a antecedentes financieros del año 2020, aprobados por USUFI</v>
      </c>
      <c r="T365" s="188">
        <f>VLOOKUP(A365,'BASE REGISTRO SEPTIEMBRE'!$A$1:$T$889,20,FALSE)</f>
        <v>37970</v>
      </c>
      <c r="U365" s="175">
        <v>6880</v>
      </c>
      <c r="V365" s="186">
        <v>80700440</v>
      </c>
      <c r="W365" s="186">
        <v>575949360</v>
      </c>
      <c r="X365" s="187">
        <v>44469</v>
      </c>
      <c r="Y365" s="80" t="s">
        <v>6489</v>
      </c>
      <c r="Z365" s="80" t="s">
        <v>6490</v>
      </c>
      <c r="AA365" s="175" t="s">
        <v>6522</v>
      </c>
    </row>
    <row r="366" spans="1:27" ht="15.75" customHeight="1" x14ac:dyDescent="0.2">
      <c r="A366" s="185">
        <v>6880</v>
      </c>
      <c r="B366" s="68" t="str">
        <f>VLOOKUP(A366,'BASE REGISTRO SEPTIEMBRE'!$A$1:$T$889,2,FALSE)</f>
        <v>Fundación Centro Regional de Asistencia Técnica y Empresarial o Fundación CRATE</v>
      </c>
      <c r="C366" s="68">
        <f>VLOOKUP(A366,'BASE REGISTRO SEPTIEMBRE'!$A$1:$T$889,3,FALSE)</f>
        <v>705528004</v>
      </c>
      <c r="D366" s="68" t="str">
        <f>VLOOKUP(A366,'BASE REGISTRO SEPTIEMBRE'!$A$1:$T$889,4,FALSE)</f>
        <v>Fundación de Derecho Privado.</v>
      </c>
      <c r="E366" s="68" t="str">
        <f>VLOOKUP(A366,'BASE REGISTRO SEPTIEMBRE'!$A$1:$T$889,5,FALSE)</f>
        <v xml:space="preserve">Otorgada por Decreto Supremo Nº 668, de 03  de mayo de 1979, del Ministerio de Justicia. </v>
      </c>
      <c r="F366" s="68" t="str">
        <f>VLOOKUP(A366,'BASE REGISTRO SEPTIEMBRE'!$A$1:$T$889,6,FALSE)</f>
        <v>Certificado de Vigencia Folio Nº 500402665102, de 09-08-2021, otorgado por el Servicio de Registro Civil e Identificación.</v>
      </c>
      <c r="G366" s="68" t="str">
        <f>VLOOKUP(A366,'BASE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6" s="68" t="str">
        <f>VLOOKUP(A366,'BASE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6" s="68" t="str">
        <f>VLOOKUP(A366,'BASE REGISTRO SEPTIEMBRE'!$A$1:$T$889,9,FALSE)</f>
        <v>Tres  años</v>
      </c>
      <c r="J366" s="68" t="str">
        <f>VLOOKUP(A366,'BASE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6" s="68" t="str">
        <f>VLOOKUP(A366,'BASE REGISTRO SEPTIEMBRE'!$A$1:$T$889,11,FALSE)</f>
        <v xml:space="preserve">Gerente: Jorge Miguel Brito Obreque, 
</v>
      </c>
      <c r="L366" s="68" t="str">
        <f>VLOOKUP(A366,'BASE REGISTRO SEPTIEMBRE'!$A$1:$T$889,12,FALSE)</f>
        <v xml:space="preserve">1 norte n° 550, 4to piso, Talca, Región del Maule
</v>
      </c>
      <c r="M366" s="68" t="str">
        <f>VLOOKUP(A366,'BASE REGISTRO SEPTIEMBRE'!$A$1:$T$889,13,FALSE)</f>
        <v>VII</v>
      </c>
      <c r="N366" s="68" t="str">
        <f>VLOOKUP(A366,'BASE REGISTRO SEPTIEMBRE'!$A$1:$T$889,14,FALSE)</f>
        <v>Talca</v>
      </c>
      <c r="O366" s="68" t="str">
        <f>VLOOKUP(A366,'BASE REGISTRO SEPTIEMBRE'!$A$1:$T$889,15,FALSE)</f>
        <v>Fonos: 71-2231052 71-2210857
71-2231065</v>
      </c>
      <c r="P366" s="68" t="str">
        <f>VLOOKUP(A366,'BASE REGISTRO SEPTIEMBRE'!$A$1:$T$889,16,FALSE)</f>
        <v>dirección@crate.cl</v>
      </c>
      <c r="Q366" s="68">
        <f>VLOOKUP(A366,'BASE REGISTRO SEPTIEMBRE'!$A$1:$T$889,17,FALSE)</f>
        <v>0</v>
      </c>
      <c r="R366" s="68">
        <f>VLOOKUP(A366,'BASE REGISTRO SEPTIEMBRE'!$A$1:$T$889,18,FALSE)</f>
        <v>93401</v>
      </c>
      <c r="S366" s="68" t="str">
        <f>VLOOKUP(A366,'BASE REGISTRO SEPTIEMBRE'!$A$1:$T$889,19,FALSE)</f>
        <v>Se acompaña Certificado de la Institución, correspondiente a antecedentes financieros del año 2020, aprobados por USUFI</v>
      </c>
      <c r="T366" s="188">
        <f>VLOOKUP(A366,'BASE REGISTRO SEPTIEMBRE'!$A$1:$T$889,20,FALSE)</f>
        <v>37970</v>
      </c>
      <c r="U366" s="175">
        <v>6880</v>
      </c>
      <c r="V366" s="186">
        <v>80326332</v>
      </c>
      <c r="W366" s="186">
        <v>784311388</v>
      </c>
      <c r="X366" s="187">
        <v>44469</v>
      </c>
      <c r="Y366" s="80" t="s">
        <v>6489</v>
      </c>
      <c r="Z366" s="80" t="s">
        <v>6490</v>
      </c>
      <c r="AA366" s="175" t="s">
        <v>6599</v>
      </c>
    </row>
    <row r="367" spans="1:27" ht="15.75" customHeight="1" x14ac:dyDescent="0.2">
      <c r="A367" s="185">
        <v>6880</v>
      </c>
      <c r="B367" s="68" t="str">
        <f>VLOOKUP(A367,'BASE REGISTRO SEPTIEMBRE'!$A$1:$T$889,2,FALSE)</f>
        <v>Fundación Centro Regional de Asistencia Técnica y Empresarial o Fundación CRATE</v>
      </c>
      <c r="C367" s="68">
        <f>VLOOKUP(A367,'BASE REGISTRO SEPTIEMBRE'!$A$1:$T$889,3,FALSE)</f>
        <v>705528004</v>
      </c>
      <c r="D367" s="68" t="str">
        <f>VLOOKUP(A367,'BASE REGISTRO SEPTIEMBRE'!$A$1:$T$889,4,FALSE)</f>
        <v>Fundación de Derecho Privado.</v>
      </c>
      <c r="E367" s="68" t="str">
        <f>VLOOKUP(A367,'BASE REGISTRO SEPTIEMBRE'!$A$1:$T$889,5,FALSE)</f>
        <v xml:space="preserve">Otorgada por Decreto Supremo Nº 668, de 03  de mayo de 1979, del Ministerio de Justicia. </v>
      </c>
      <c r="F367" s="68" t="str">
        <f>VLOOKUP(A367,'BASE REGISTRO SEPTIEMBRE'!$A$1:$T$889,6,FALSE)</f>
        <v>Certificado de Vigencia Folio Nº 500402665102, de 09-08-2021, otorgado por el Servicio de Registro Civil e Identificación.</v>
      </c>
      <c r="G367" s="68" t="str">
        <f>VLOOKUP(A367,'BASE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7" s="68" t="str">
        <f>VLOOKUP(A367,'BASE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7" s="68" t="str">
        <f>VLOOKUP(A367,'BASE REGISTRO SEPTIEMBRE'!$A$1:$T$889,9,FALSE)</f>
        <v>Tres  años</v>
      </c>
      <c r="J367" s="68" t="str">
        <f>VLOOKUP(A367,'BASE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7" s="68" t="str">
        <f>VLOOKUP(A367,'BASE REGISTRO SEPTIEMBRE'!$A$1:$T$889,11,FALSE)</f>
        <v xml:space="preserve">Gerente: Jorge Miguel Brito Obreque, 
</v>
      </c>
      <c r="L367" s="68" t="str">
        <f>VLOOKUP(A367,'BASE REGISTRO SEPTIEMBRE'!$A$1:$T$889,12,FALSE)</f>
        <v xml:space="preserve">1 norte n° 550, 4to piso, Talca, Región del Maule
</v>
      </c>
      <c r="M367" s="68" t="str">
        <f>VLOOKUP(A367,'BASE REGISTRO SEPTIEMBRE'!$A$1:$T$889,13,FALSE)</f>
        <v>VII</v>
      </c>
      <c r="N367" s="68" t="str">
        <f>VLOOKUP(A367,'BASE REGISTRO SEPTIEMBRE'!$A$1:$T$889,14,FALSE)</f>
        <v>Talca</v>
      </c>
      <c r="O367" s="68" t="str">
        <f>VLOOKUP(A367,'BASE REGISTRO SEPTIEMBRE'!$A$1:$T$889,15,FALSE)</f>
        <v>Fonos: 71-2231052 71-2210857
71-2231065</v>
      </c>
      <c r="P367" s="68" t="str">
        <f>VLOOKUP(A367,'BASE REGISTRO SEPTIEMBRE'!$A$1:$T$889,16,FALSE)</f>
        <v>dirección@crate.cl</v>
      </c>
      <c r="Q367" s="68">
        <f>VLOOKUP(A367,'BASE REGISTRO SEPTIEMBRE'!$A$1:$T$889,17,FALSE)</f>
        <v>0</v>
      </c>
      <c r="R367" s="68">
        <f>VLOOKUP(A367,'BASE REGISTRO SEPTIEMBRE'!$A$1:$T$889,18,FALSE)</f>
        <v>93401</v>
      </c>
      <c r="S367" s="68" t="str">
        <f>VLOOKUP(A367,'BASE REGISTRO SEPTIEMBRE'!$A$1:$T$889,19,FALSE)</f>
        <v>Se acompaña Certificado de la Institución, correspondiente a antecedentes financieros del año 2020, aprobados por USUFI</v>
      </c>
      <c r="T367" s="188">
        <f>VLOOKUP(A367,'BASE REGISTRO SEPTIEMBRE'!$A$1:$T$889,20,FALSE)</f>
        <v>37970</v>
      </c>
      <c r="U367" s="175">
        <v>6880</v>
      </c>
      <c r="V367" s="186">
        <v>54924903</v>
      </c>
      <c r="W367" s="186">
        <v>559152752</v>
      </c>
      <c r="X367" s="187">
        <v>44469</v>
      </c>
      <c r="Y367" s="80" t="s">
        <v>6489</v>
      </c>
      <c r="Z367" s="80" t="s">
        <v>6490</v>
      </c>
      <c r="AA367" s="175" t="s">
        <v>6629</v>
      </c>
    </row>
    <row r="368" spans="1:27" ht="15.75" customHeight="1" x14ac:dyDescent="0.2">
      <c r="A368" s="185">
        <v>6880</v>
      </c>
      <c r="B368" s="68" t="str">
        <f>VLOOKUP(A368,'BASE REGISTRO SEPTIEMBRE'!$A$1:$T$889,2,FALSE)</f>
        <v>Fundación Centro Regional de Asistencia Técnica y Empresarial o Fundación CRATE</v>
      </c>
      <c r="C368" s="68">
        <f>VLOOKUP(A368,'BASE REGISTRO SEPTIEMBRE'!$A$1:$T$889,3,FALSE)</f>
        <v>705528004</v>
      </c>
      <c r="D368" s="68" t="str">
        <f>VLOOKUP(A368,'BASE REGISTRO SEPTIEMBRE'!$A$1:$T$889,4,FALSE)</f>
        <v>Fundación de Derecho Privado.</v>
      </c>
      <c r="E368" s="68" t="str">
        <f>VLOOKUP(A368,'BASE REGISTRO SEPTIEMBRE'!$A$1:$T$889,5,FALSE)</f>
        <v xml:space="preserve">Otorgada por Decreto Supremo Nº 668, de 03  de mayo de 1979, del Ministerio de Justicia. </v>
      </c>
      <c r="F368" s="68" t="str">
        <f>VLOOKUP(A368,'BASE REGISTRO SEPTIEMBRE'!$A$1:$T$889,6,FALSE)</f>
        <v>Certificado de Vigencia Folio Nº 500402665102, de 09-08-2021, otorgado por el Servicio de Registro Civil e Identificación.</v>
      </c>
      <c r="G368" s="68" t="str">
        <f>VLOOKUP(A368,'BASE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8" s="68" t="str">
        <f>VLOOKUP(A368,'BASE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8" s="68" t="str">
        <f>VLOOKUP(A368,'BASE REGISTRO SEPTIEMBRE'!$A$1:$T$889,9,FALSE)</f>
        <v>Tres  años</v>
      </c>
      <c r="J368" s="68" t="str">
        <f>VLOOKUP(A368,'BASE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8" s="68" t="str">
        <f>VLOOKUP(A368,'BASE REGISTRO SEPTIEMBRE'!$A$1:$T$889,11,FALSE)</f>
        <v xml:space="preserve">Gerente: Jorge Miguel Brito Obreque, 
</v>
      </c>
      <c r="L368" s="68" t="str">
        <f>VLOOKUP(A368,'BASE REGISTRO SEPTIEMBRE'!$A$1:$T$889,12,FALSE)</f>
        <v xml:space="preserve">1 norte n° 550, 4to piso, Talca, Región del Maule
</v>
      </c>
      <c r="M368" s="68" t="str">
        <f>VLOOKUP(A368,'BASE REGISTRO SEPTIEMBRE'!$A$1:$T$889,13,FALSE)</f>
        <v>VII</v>
      </c>
      <c r="N368" s="68" t="str">
        <f>VLOOKUP(A368,'BASE REGISTRO SEPTIEMBRE'!$A$1:$T$889,14,FALSE)</f>
        <v>Talca</v>
      </c>
      <c r="O368" s="68" t="str">
        <f>VLOOKUP(A368,'BASE REGISTRO SEPTIEMBRE'!$A$1:$T$889,15,FALSE)</f>
        <v>Fonos: 71-2231052 71-2210857
71-2231065</v>
      </c>
      <c r="P368" s="68" t="str">
        <f>VLOOKUP(A368,'BASE REGISTRO SEPTIEMBRE'!$A$1:$T$889,16,FALSE)</f>
        <v>dirección@crate.cl</v>
      </c>
      <c r="Q368" s="68">
        <f>VLOOKUP(A368,'BASE REGISTRO SEPTIEMBRE'!$A$1:$T$889,17,FALSE)</f>
        <v>0</v>
      </c>
      <c r="R368" s="68">
        <f>VLOOKUP(A368,'BASE REGISTRO SEPTIEMBRE'!$A$1:$T$889,18,FALSE)</f>
        <v>93401</v>
      </c>
      <c r="S368" s="68" t="str">
        <f>VLOOKUP(A368,'BASE REGISTRO SEPTIEMBRE'!$A$1:$T$889,19,FALSE)</f>
        <v>Se acompaña Certificado de la Institución, correspondiente a antecedentes financieros del año 2020, aprobados por USUFI</v>
      </c>
      <c r="T368" s="188">
        <f>VLOOKUP(A368,'BASE REGISTRO SEPTIEMBRE'!$A$1:$T$889,20,FALSE)</f>
        <v>37970</v>
      </c>
      <c r="U368" s="175">
        <v>6880</v>
      </c>
      <c r="V368" s="186">
        <v>28378764</v>
      </c>
      <c r="W368" s="186">
        <v>245468292</v>
      </c>
      <c r="X368" s="187">
        <v>44469</v>
      </c>
      <c r="Y368" s="80" t="s">
        <v>6489</v>
      </c>
      <c r="Z368" s="80" t="s">
        <v>6490</v>
      </c>
      <c r="AA368" s="175" t="s">
        <v>6605</v>
      </c>
    </row>
    <row r="369" spans="1:27" ht="15.75" customHeight="1" x14ac:dyDescent="0.2">
      <c r="A369" s="185">
        <v>6880</v>
      </c>
      <c r="B369" s="68" t="str">
        <f>VLOOKUP(A369,'BASE REGISTRO SEPTIEMBRE'!$A$1:$T$889,2,FALSE)</f>
        <v>Fundación Centro Regional de Asistencia Técnica y Empresarial o Fundación CRATE</v>
      </c>
      <c r="C369" s="68">
        <f>VLOOKUP(A369,'BASE REGISTRO SEPTIEMBRE'!$A$1:$T$889,3,FALSE)</f>
        <v>705528004</v>
      </c>
      <c r="D369" s="68" t="str">
        <f>VLOOKUP(A369,'BASE REGISTRO SEPTIEMBRE'!$A$1:$T$889,4,FALSE)</f>
        <v>Fundación de Derecho Privado.</v>
      </c>
      <c r="E369" s="68" t="str">
        <f>VLOOKUP(A369,'BASE REGISTRO SEPTIEMBRE'!$A$1:$T$889,5,FALSE)</f>
        <v xml:space="preserve">Otorgada por Decreto Supremo Nº 668, de 03  de mayo de 1979, del Ministerio de Justicia. </v>
      </c>
      <c r="F369" s="68" t="str">
        <f>VLOOKUP(A369,'BASE REGISTRO SEPTIEMBRE'!$A$1:$T$889,6,FALSE)</f>
        <v>Certificado de Vigencia Folio Nº 500402665102, de 09-08-2021, otorgado por el Servicio de Registro Civil e Identificación.</v>
      </c>
      <c r="G369" s="68" t="str">
        <f>VLOOKUP(A369,'BASE REGISTRO SEPTIEMBRE'!$A$1:$T$889,7,FALSE)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9" s="68" t="str">
        <f>VLOOKUP(A369,'BASE REGISTRO SEPTIEMBRE'!$A$1:$T$889,8,FALSE)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9" s="68" t="str">
        <f>VLOOKUP(A369,'BASE REGISTRO SEPTIEMBRE'!$A$1:$T$889,9,FALSE)</f>
        <v>Tres  años</v>
      </c>
      <c r="J369" s="68" t="str">
        <f>VLOOKUP(A369,'BASE REGISTRO SEPTIEMBRE'!$A$1:$T$889,10,FALSE)</f>
        <v>Del 6 de julio de 2018 al 6 de julio de 2021.
Según consta en Certificado de vigencia de directorio de persona jurídica sin fines de lucro, folio N° 500350553467, de 15 de octubre de 2020, emitido por el Servicio de Registro Civil e Identificación.</v>
      </c>
      <c r="K369" s="68" t="str">
        <f>VLOOKUP(A369,'BASE REGISTRO SEPTIEMBRE'!$A$1:$T$889,11,FALSE)</f>
        <v xml:space="preserve">Gerente: Jorge Miguel Brito Obreque, 
</v>
      </c>
      <c r="L369" s="68" t="str">
        <f>VLOOKUP(A369,'BASE REGISTRO SEPTIEMBRE'!$A$1:$T$889,12,FALSE)</f>
        <v xml:space="preserve">1 norte n° 550, 4to piso, Talca, Región del Maule
</v>
      </c>
      <c r="M369" s="68" t="str">
        <f>VLOOKUP(A369,'BASE REGISTRO SEPTIEMBRE'!$A$1:$T$889,13,FALSE)</f>
        <v>VII</v>
      </c>
      <c r="N369" s="68" t="str">
        <f>VLOOKUP(A369,'BASE REGISTRO SEPTIEMBRE'!$A$1:$T$889,14,FALSE)</f>
        <v>Talca</v>
      </c>
      <c r="O369" s="68" t="str">
        <f>VLOOKUP(A369,'BASE REGISTRO SEPTIEMBRE'!$A$1:$T$889,15,FALSE)</f>
        <v>Fonos: 71-2231052 71-2210857
71-2231065</v>
      </c>
      <c r="P369" s="68" t="str">
        <f>VLOOKUP(A369,'BASE REGISTRO SEPTIEMBRE'!$A$1:$T$889,16,FALSE)</f>
        <v>dirección@crate.cl</v>
      </c>
      <c r="Q369" s="68">
        <f>VLOOKUP(A369,'BASE REGISTRO SEPTIEMBRE'!$A$1:$T$889,17,FALSE)</f>
        <v>0</v>
      </c>
      <c r="R369" s="68">
        <f>VLOOKUP(A369,'BASE REGISTRO SEPTIEMBRE'!$A$1:$T$889,18,FALSE)</f>
        <v>93401</v>
      </c>
      <c r="S369" s="68" t="str">
        <f>VLOOKUP(A369,'BASE REGISTRO SEPTIEMBRE'!$A$1:$T$889,19,FALSE)</f>
        <v>Se acompaña Certificado de la Institución, correspondiente a antecedentes financieros del año 2020, aprobados por USUFI</v>
      </c>
      <c r="T369" s="188">
        <f>VLOOKUP(A369,'BASE REGISTRO SEPTIEMBRE'!$A$1:$T$889,20,FALSE)</f>
        <v>37970</v>
      </c>
      <c r="U369" s="175">
        <v>6880</v>
      </c>
      <c r="V369" s="186">
        <v>10020750</v>
      </c>
      <c r="W369" s="186">
        <v>388971466</v>
      </c>
      <c r="X369" s="187">
        <v>44469</v>
      </c>
      <c r="Y369" s="80" t="s">
        <v>6489</v>
      </c>
      <c r="Z369" s="80" t="s">
        <v>6490</v>
      </c>
      <c r="AA369" s="175" t="s">
        <v>6508</v>
      </c>
    </row>
    <row r="370" spans="1:27" ht="15.75" customHeight="1" x14ac:dyDescent="0.2">
      <c r="A370" s="185">
        <v>6897</v>
      </c>
      <c r="B370" s="68" t="str">
        <f>VLOOKUP(A370,'BASE REGISTRO SEPTIEMBRE'!$A$1:$T$889,2,FALSE)</f>
        <v xml:space="preserve">Instituto para el Desarrollo Comunitario IDECO Miguel de Pujadas Vergara. 
</v>
      </c>
      <c r="C370" s="68" t="str">
        <f>VLOOKUP(A370,'BASE REGISTRO SEPTIEMBRE'!$A$1:$T$889,3,FALSE)</f>
        <v>71877800K</v>
      </c>
      <c r="D370" s="68" t="str">
        <f>VLOOKUP(A370,'BASE REGISTRO SEPTIEMBRE'!$A$1:$T$889,4,FALSE)</f>
        <v>Corporación de Derecho Privado.</v>
      </c>
      <c r="E370" s="68" t="str">
        <f>VLOOKUP(A370,'BASE REGISTRO SEPTIEMBRE'!$A$1:$T$889,5,FALSE)</f>
        <v xml:space="preserve">Otorgado por Decreto Supremo Nº 81, del 24 de enero de 1991, del Ministerio de Justicia. </v>
      </c>
      <c r="F370" s="68" t="str">
        <f>VLOOKUP(A370,'BASE REGISTRO SEPTIEMBRE'!$A$1:$T$889,6,FALSE)</f>
        <v xml:space="preserve">Certificado de Vigencia, folio N°500399852901, de 23 de julio de 2021, del Servicio de Registro Civil e Identificación.
</v>
      </c>
      <c r="G370" s="68" t="str">
        <f>VLOOKUP(A370,'BASE REGISTRO SEPTIEMBRE'!$A$1:$T$889,7,FALSE)</f>
        <v xml:space="preserve">Promover y recuperar las líneas de formación, organización y producción entre los pobladores del sector urbano.  </v>
      </c>
      <c r="H370" s="68" t="str">
        <f>VLOOKUP(A370,'BASE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0" s="68" t="str">
        <f>VLOOKUP(A370,'BASE REGISTRO SEPTIEMBRE'!$A$1:$T$889,9,FALSE)</f>
        <v>Durarán dos años en los cargos</v>
      </c>
      <c r="J370" s="68" t="str">
        <f>VLOOKUP(A370,'BASE REGISTRO SEPTIEMBRE'!$A$1:$T$889,10,FALSE)</f>
        <v>9 de septiembre de 2020 al 9 de septiembre del 2022.</v>
      </c>
      <c r="K370" s="68" t="str">
        <f>VLOOKUP(A370,'BASE REGISTRO SEPTIEMBRE'!$A$1:$T$889,11,FALSE)</f>
        <v xml:space="preserve">Presidente: Manuel Alejandro Vega Alarcón, RUT: 15.671.215-9
</v>
      </c>
      <c r="L370" s="68" t="str">
        <f>VLOOKUP(A370,'BASE REGISTRO SEPTIEMBRE'!$A$1:$T$889,12,FALSE)</f>
        <v>Avenida Primera Transversal Nº 2630, Maipú.</v>
      </c>
      <c r="M370" s="68" t="str">
        <f>VLOOKUP(A370,'BASE REGISTRO SEPTIEMBRE'!$A$1:$T$889,13,FALSE)</f>
        <v>XIII</v>
      </c>
      <c r="N370" s="68" t="str">
        <f>VLOOKUP(A370,'BASE REGISTRO SEPTIEMBRE'!$A$1:$T$889,14,FALSE)</f>
        <v>Maipú</v>
      </c>
      <c r="O370" s="68" t="str">
        <f>VLOOKUP(A370,'BASE REGISTRO SEPTIEMBRE'!$A$1:$T$889,15,FALSE)</f>
        <v>02-24196882</v>
      </c>
      <c r="P370" s="68" t="str">
        <f>VLOOKUP(A370,'BASE REGISTRO SEPTIEMBRE'!$A$1:$T$889,16,FALSE)</f>
        <v>ideco@corporacionideco.cl</v>
      </c>
      <c r="Q370" s="68">
        <f>VLOOKUP(A370,'BASE REGISTRO SEPTIEMBRE'!$A$1:$T$889,17,FALSE)</f>
        <v>0</v>
      </c>
      <c r="R370" s="68" t="str">
        <f>VLOOKUP(A370,'BASE REGISTRO SEPTIEMBRE'!$A$1:$T$889,18,FALSE)</f>
        <v>93401: Institución de Asistencia Social</v>
      </c>
      <c r="S370" s="68" t="str">
        <f>VLOOKUP(A370,'BASE REGISTRO SEPTIEMBRE'!$A$1:$T$889,19,FALSE)</f>
        <v>Se acompañan antecedentes Financieros correspondientes al año 2020, aprobados por el Subdepartamento de  Supervisión Financiera Nacional</v>
      </c>
      <c r="T370" s="188">
        <f>VLOOKUP(A370,'BASE REGISTRO SEPTIEMBRE'!$A$1:$T$889,20,FALSE)</f>
        <v>37970</v>
      </c>
      <c r="U370" s="175">
        <v>6897</v>
      </c>
      <c r="V370" s="186">
        <v>6904620</v>
      </c>
      <c r="W370" s="186">
        <v>58728060</v>
      </c>
      <c r="X370" s="187">
        <v>44469</v>
      </c>
      <c r="Y370" s="80" t="s">
        <v>6489</v>
      </c>
      <c r="Z370" s="80" t="s">
        <v>6490</v>
      </c>
      <c r="AA370" s="175" t="s">
        <v>6620</v>
      </c>
    </row>
    <row r="371" spans="1:27" ht="15.75" customHeight="1" x14ac:dyDescent="0.2">
      <c r="A371" s="185">
        <v>6897</v>
      </c>
      <c r="B371" s="68" t="str">
        <f>VLOOKUP(A371,'BASE REGISTRO SEPTIEMBRE'!$A$1:$T$889,2,FALSE)</f>
        <v xml:space="preserve">Instituto para el Desarrollo Comunitario IDECO Miguel de Pujadas Vergara. 
</v>
      </c>
      <c r="C371" s="68" t="str">
        <f>VLOOKUP(A371,'BASE REGISTRO SEPTIEMBRE'!$A$1:$T$889,3,FALSE)</f>
        <v>71877800K</v>
      </c>
      <c r="D371" s="68" t="str">
        <f>VLOOKUP(A371,'BASE REGISTRO SEPTIEMBRE'!$A$1:$T$889,4,FALSE)</f>
        <v>Corporación de Derecho Privado.</v>
      </c>
      <c r="E371" s="68" t="str">
        <f>VLOOKUP(A371,'BASE REGISTRO SEPTIEMBRE'!$A$1:$T$889,5,FALSE)</f>
        <v xml:space="preserve">Otorgado por Decreto Supremo Nº 81, del 24 de enero de 1991, del Ministerio de Justicia. </v>
      </c>
      <c r="F371" s="68" t="str">
        <f>VLOOKUP(A371,'BASE REGISTRO SEPTIEMBRE'!$A$1:$T$889,6,FALSE)</f>
        <v xml:space="preserve">Certificado de Vigencia, folio N°500399852901, de 23 de julio de 2021, del Servicio de Registro Civil e Identificación.
</v>
      </c>
      <c r="G371" s="68" t="str">
        <f>VLOOKUP(A371,'BASE REGISTRO SEPTIEMBRE'!$A$1:$T$889,7,FALSE)</f>
        <v xml:space="preserve">Promover y recuperar las líneas de formación, organización y producción entre los pobladores del sector urbano.  </v>
      </c>
      <c r="H371" s="68" t="str">
        <f>VLOOKUP(A371,'BASE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1" s="68" t="str">
        <f>VLOOKUP(A371,'BASE REGISTRO SEPTIEMBRE'!$A$1:$T$889,9,FALSE)</f>
        <v>Durarán dos años en los cargos</v>
      </c>
      <c r="J371" s="68" t="str">
        <f>VLOOKUP(A371,'BASE REGISTRO SEPTIEMBRE'!$A$1:$T$889,10,FALSE)</f>
        <v>9 de septiembre de 2020 al 9 de septiembre del 2022.</v>
      </c>
      <c r="K371" s="68" t="str">
        <f>VLOOKUP(A371,'BASE REGISTRO SEPTIEMBRE'!$A$1:$T$889,11,FALSE)</f>
        <v xml:space="preserve">Presidente: Manuel Alejandro Vega Alarcón, RUT: 15.671.215-9
</v>
      </c>
      <c r="L371" s="68" t="str">
        <f>VLOOKUP(A371,'BASE REGISTRO SEPTIEMBRE'!$A$1:$T$889,12,FALSE)</f>
        <v>Avenida Primera Transversal Nº 2630, Maipú.</v>
      </c>
      <c r="M371" s="68" t="str">
        <f>VLOOKUP(A371,'BASE REGISTRO SEPTIEMBRE'!$A$1:$T$889,13,FALSE)</f>
        <v>XIII</v>
      </c>
      <c r="N371" s="68" t="str">
        <f>VLOOKUP(A371,'BASE REGISTRO SEPTIEMBRE'!$A$1:$T$889,14,FALSE)</f>
        <v>Maipú</v>
      </c>
      <c r="O371" s="68" t="str">
        <f>VLOOKUP(A371,'BASE REGISTRO SEPTIEMBRE'!$A$1:$T$889,15,FALSE)</f>
        <v>02-24196882</v>
      </c>
      <c r="P371" s="68" t="str">
        <f>VLOOKUP(A371,'BASE REGISTRO SEPTIEMBRE'!$A$1:$T$889,16,FALSE)</f>
        <v>ideco@corporacionideco.cl</v>
      </c>
      <c r="Q371" s="68">
        <f>VLOOKUP(A371,'BASE REGISTRO SEPTIEMBRE'!$A$1:$T$889,17,FALSE)</f>
        <v>0</v>
      </c>
      <c r="R371" s="68" t="str">
        <f>VLOOKUP(A371,'BASE REGISTRO SEPTIEMBRE'!$A$1:$T$889,18,FALSE)</f>
        <v>93401: Institución de Asistencia Social</v>
      </c>
      <c r="S371" s="68" t="str">
        <f>VLOOKUP(A371,'BASE REGISTRO SEPTIEMBRE'!$A$1:$T$889,19,FALSE)</f>
        <v>Se acompañan antecedentes Financieros correspondientes al año 2020, aprobados por el Subdepartamento de  Supervisión Financiera Nacional</v>
      </c>
      <c r="T371" s="188">
        <f>VLOOKUP(A371,'BASE REGISTRO SEPTIEMBRE'!$A$1:$T$889,20,FALSE)</f>
        <v>37970</v>
      </c>
      <c r="U371" s="175">
        <v>6897</v>
      </c>
      <c r="V371" s="186">
        <v>9322430</v>
      </c>
      <c r="W371" s="186">
        <v>66110990</v>
      </c>
      <c r="X371" s="187">
        <v>44469</v>
      </c>
      <c r="Y371" s="80" t="s">
        <v>6489</v>
      </c>
      <c r="Z371" s="80" t="s">
        <v>6490</v>
      </c>
      <c r="AA371" s="175" t="s">
        <v>229</v>
      </c>
    </row>
    <row r="372" spans="1:27" ht="15.75" customHeight="1" x14ac:dyDescent="0.2">
      <c r="A372" s="185">
        <v>6897</v>
      </c>
      <c r="B372" s="68" t="str">
        <f>VLOOKUP(A372,'BASE REGISTRO SEPTIEMBRE'!$A$1:$T$889,2,FALSE)</f>
        <v xml:space="preserve">Instituto para el Desarrollo Comunitario IDECO Miguel de Pujadas Vergara. 
</v>
      </c>
      <c r="C372" s="68" t="str">
        <f>VLOOKUP(A372,'BASE REGISTRO SEPTIEMBRE'!$A$1:$T$889,3,FALSE)</f>
        <v>71877800K</v>
      </c>
      <c r="D372" s="68" t="str">
        <f>VLOOKUP(A372,'BASE REGISTRO SEPTIEMBRE'!$A$1:$T$889,4,FALSE)</f>
        <v>Corporación de Derecho Privado.</v>
      </c>
      <c r="E372" s="68" t="str">
        <f>VLOOKUP(A372,'BASE REGISTRO SEPTIEMBRE'!$A$1:$T$889,5,FALSE)</f>
        <v xml:space="preserve">Otorgado por Decreto Supremo Nº 81, del 24 de enero de 1991, del Ministerio de Justicia. </v>
      </c>
      <c r="F372" s="68" t="str">
        <f>VLOOKUP(A372,'BASE REGISTRO SEPTIEMBRE'!$A$1:$T$889,6,FALSE)</f>
        <v xml:space="preserve">Certificado de Vigencia, folio N°500399852901, de 23 de julio de 2021, del Servicio de Registro Civil e Identificación.
</v>
      </c>
      <c r="G372" s="68" t="str">
        <f>VLOOKUP(A372,'BASE REGISTRO SEPTIEMBRE'!$A$1:$T$889,7,FALSE)</f>
        <v xml:space="preserve">Promover y recuperar las líneas de formación, organización y producción entre los pobladores del sector urbano.  </v>
      </c>
      <c r="H372" s="68" t="str">
        <f>VLOOKUP(A372,'BASE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2" s="68" t="str">
        <f>VLOOKUP(A372,'BASE REGISTRO SEPTIEMBRE'!$A$1:$T$889,9,FALSE)</f>
        <v>Durarán dos años en los cargos</v>
      </c>
      <c r="J372" s="68" t="str">
        <f>VLOOKUP(A372,'BASE REGISTRO SEPTIEMBRE'!$A$1:$T$889,10,FALSE)</f>
        <v>9 de septiembre de 2020 al 9 de septiembre del 2022.</v>
      </c>
      <c r="K372" s="68" t="str">
        <f>VLOOKUP(A372,'BASE REGISTRO SEPTIEMBRE'!$A$1:$T$889,11,FALSE)</f>
        <v xml:space="preserve">Presidente: Manuel Alejandro Vega Alarcón, RUT: 15.671.215-9
</v>
      </c>
      <c r="L372" s="68" t="str">
        <f>VLOOKUP(A372,'BASE REGISTRO SEPTIEMBRE'!$A$1:$T$889,12,FALSE)</f>
        <v>Avenida Primera Transversal Nº 2630, Maipú.</v>
      </c>
      <c r="M372" s="68" t="str">
        <f>VLOOKUP(A372,'BASE REGISTRO SEPTIEMBRE'!$A$1:$T$889,13,FALSE)</f>
        <v>XIII</v>
      </c>
      <c r="N372" s="68" t="str">
        <f>VLOOKUP(A372,'BASE REGISTRO SEPTIEMBRE'!$A$1:$T$889,14,FALSE)</f>
        <v>Maipú</v>
      </c>
      <c r="O372" s="68" t="str">
        <f>VLOOKUP(A372,'BASE REGISTRO SEPTIEMBRE'!$A$1:$T$889,15,FALSE)</f>
        <v>02-24196882</v>
      </c>
      <c r="P372" s="68" t="str">
        <f>VLOOKUP(A372,'BASE REGISTRO SEPTIEMBRE'!$A$1:$T$889,16,FALSE)</f>
        <v>ideco@corporacionideco.cl</v>
      </c>
      <c r="Q372" s="68">
        <f>VLOOKUP(A372,'BASE REGISTRO SEPTIEMBRE'!$A$1:$T$889,17,FALSE)</f>
        <v>0</v>
      </c>
      <c r="R372" s="68" t="str">
        <f>VLOOKUP(A372,'BASE REGISTRO SEPTIEMBRE'!$A$1:$T$889,18,FALSE)</f>
        <v>93401: Institución de Asistencia Social</v>
      </c>
      <c r="S372" s="68" t="str">
        <f>VLOOKUP(A372,'BASE REGISTRO SEPTIEMBRE'!$A$1:$T$889,19,FALSE)</f>
        <v>Se acompañan antecedentes Financieros correspondientes al año 2020, aprobados por el Subdepartamento de  Supervisión Financiera Nacional</v>
      </c>
      <c r="T372" s="188">
        <f>VLOOKUP(A372,'BASE REGISTRO SEPTIEMBRE'!$A$1:$T$889,20,FALSE)</f>
        <v>37970</v>
      </c>
      <c r="U372" s="175">
        <v>6897</v>
      </c>
      <c r="V372" s="186">
        <v>27075420</v>
      </c>
      <c r="W372" s="186">
        <v>216680940</v>
      </c>
      <c r="X372" s="187">
        <v>44469</v>
      </c>
      <c r="Y372" s="80" t="s">
        <v>6489</v>
      </c>
      <c r="Z372" s="80" t="s">
        <v>6490</v>
      </c>
      <c r="AA372" s="175" t="s">
        <v>6566</v>
      </c>
    </row>
    <row r="373" spans="1:27" ht="15.75" customHeight="1" x14ac:dyDescent="0.2">
      <c r="A373" s="185">
        <v>6897</v>
      </c>
      <c r="B373" s="68" t="str">
        <f>VLOOKUP(A373,'BASE REGISTRO SEPTIEMBRE'!$A$1:$T$889,2,FALSE)</f>
        <v xml:space="preserve">Instituto para el Desarrollo Comunitario IDECO Miguel de Pujadas Vergara. 
</v>
      </c>
      <c r="C373" s="68" t="str">
        <f>VLOOKUP(A373,'BASE REGISTRO SEPTIEMBRE'!$A$1:$T$889,3,FALSE)</f>
        <v>71877800K</v>
      </c>
      <c r="D373" s="68" t="str">
        <f>VLOOKUP(A373,'BASE REGISTRO SEPTIEMBRE'!$A$1:$T$889,4,FALSE)</f>
        <v>Corporación de Derecho Privado.</v>
      </c>
      <c r="E373" s="68" t="str">
        <f>VLOOKUP(A373,'BASE REGISTRO SEPTIEMBRE'!$A$1:$T$889,5,FALSE)</f>
        <v xml:space="preserve">Otorgado por Decreto Supremo Nº 81, del 24 de enero de 1991, del Ministerio de Justicia. </v>
      </c>
      <c r="F373" s="68" t="str">
        <f>VLOOKUP(A373,'BASE REGISTRO SEPTIEMBRE'!$A$1:$T$889,6,FALSE)</f>
        <v xml:space="preserve">Certificado de Vigencia, folio N°500399852901, de 23 de julio de 2021, del Servicio de Registro Civil e Identificación.
</v>
      </c>
      <c r="G373" s="68" t="str">
        <f>VLOOKUP(A373,'BASE REGISTRO SEPTIEMBRE'!$A$1:$T$889,7,FALSE)</f>
        <v xml:space="preserve">Promover y recuperar las líneas de formación, organización y producción entre los pobladores del sector urbano.  </v>
      </c>
      <c r="H373" s="68" t="str">
        <f>VLOOKUP(A373,'BASE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3" s="68" t="str">
        <f>VLOOKUP(A373,'BASE REGISTRO SEPTIEMBRE'!$A$1:$T$889,9,FALSE)</f>
        <v>Durarán dos años en los cargos</v>
      </c>
      <c r="J373" s="68" t="str">
        <f>VLOOKUP(A373,'BASE REGISTRO SEPTIEMBRE'!$A$1:$T$889,10,FALSE)</f>
        <v>9 de septiembre de 2020 al 9 de septiembre del 2022.</v>
      </c>
      <c r="K373" s="68" t="str">
        <f>VLOOKUP(A373,'BASE REGISTRO SEPTIEMBRE'!$A$1:$T$889,11,FALSE)</f>
        <v xml:space="preserve">Presidente: Manuel Alejandro Vega Alarcón, RUT: 15.671.215-9
</v>
      </c>
      <c r="L373" s="68" t="str">
        <f>VLOOKUP(A373,'BASE REGISTRO SEPTIEMBRE'!$A$1:$T$889,12,FALSE)</f>
        <v>Avenida Primera Transversal Nº 2630, Maipú.</v>
      </c>
      <c r="M373" s="68" t="str">
        <f>VLOOKUP(A373,'BASE REGISTRO SEPTIEMBRE'!$A$1:$T$889,13,FALSE)</f>
        <v>XIII</v>
      </c>
      <c r="N373" s="68" t="str">
        <f>VLOOKUP(A373,'BASE REGISTRO SEPTIEMBRE'!$A$1:$T$889,14,FALSE)</f>
        <v>Maipú</v>
      </c>
      <c r="O373" s="68" t="str">
        <f>VLOOKUP(A373,'BASE REGISTRO SEPTIEMBRE'!$A$1:$T$889,15,FALSE)</f>
        <v>02-24196882</v>
      </c>
      <c r="P373" s="68" t="str">
        <f>VLOOKUP(A373,'BASE REGISTRO SEPTIEMBRE'!$A$1:$T$889,16,FALSE)</f>
        <v>ideco@corporacionideco.cl</v>
      </c>
      <c r="Q373" s="68">
        <f>VLOOKUP(A373,'BASE REGISTRO SEPTIEMBRE'!$A$1:$T$889,17,FALSE)</f>
        <v>0</v>
      </c>
      <c r="R373" s="68" t="str">
        <f>VLOOKUP(A373,'BASE REGISTRO SEPTIEMBRE'!$A$1:$T$889,18,FALSE)</f>
        <v>93401: Institución de Asistencia Social</v>
      </c>
      <c r="S373" s="68" t="str">
        <f>VLOOKUP(A373,'BASE REGISTRO SEPTIEMBRE'!$A$1:$T$889,19,FALSE)</f>
        <v>Se acompañan antecedentes Financieros correspondientes al año 2020, aprobados por el Subdepartamento de  Supervisión Financiera Nacional</v>
      </c>
      <c r="T373" s="188">
        <f>VLOOKUP(A373,'BASE REGISTRO SEPTIEMBRE'!$A$1:$T$889,20,FALSE)</f>
        <v>37970</v>
      </c>
      <c r="U373" s="175">
        <v>6897</v>
      </c>
      <c r="V373" s="186">
        <v>12723120</v>
      </c>
      <c r="W373" s="186">
        <v>85493160</v>
      </c>
      <c r="X373" s="187">
        <v>44469</v>
      </c>
      <c r="Y373" s="80" t="s">
        <v>6489</v>
      </c>
      <c r="Z373" s="80" t="s">
        <v>6490</v>
      </c>
      <c r="AA373" s="175" t="s">
        <v>6548</v>
      </c>
    </row>
    <row r="374" spans="1:27" ht="15.75" customHeight="1" x14ac:dyDescent="0.2">
      <c r="A374" s="185">
        <v>6897</v>
      </c>
      <c r="B374" s="68" t="str">
        <f>VLOOKUP(A374,'BASE REGISTRO SEPTIEMBRE'!$A$1:$T$889,2,FALSE)</f>
        <v xml:space="preserve">Instituto para el Desarrollo Comunitario IDECO Miguel de Pujadas Vergara. 
</v>
      </c>
      <c r="C374" s="68" t="str">
        <f>VLOOKUP(A374,'BASE REGISTRO SEPTIEMBRE'!$A$1:$T$889,3,FALSE)</f>
        <v>71877800K</v>
      </c>
      <c r="D374" s="68" t="str">
        <f>VLOOKUP(A374,'BASE REGISTRO SEPTIEMBRE'!$A$1:$T$889,4,FALSE)</f>
        <v>Corporación de Derecho Privado.</v>
      </c>
      <c r="E374" s="68" t="str">
        <f>VLOOKUP(A374,'BASE REGISTRO SEPTIEMBRE'!$A$1:$T$889,5,FALSE)</f>
        <v xml:space="preserve">Otorgado por Decreto Supremo Nº 81, del 24 de enero de 1991, del Ministerio de Justicia. </v>
      </c>
      <c r="F374" s="68" t="str">
        <f>VLOOKUP(A374,'BASE REGISTRO SEPTIEMBRE'!$A$1:$T$889,6,FALSE)</f>
        <v xml:space="preserve">Certificado de Vigencia, folio N°500399852901, de 23 de julio de 2021, del Servicio de Registro Civil e Identificación.
</v>
      </c>
      <c r="G374" s="68" t="str">
        <f>VLOOKUP(A374,'BASE REGISTRO SEPTIEMBRE'!$A$1:$T$889,7,FALSE)</f>
        <v xml:space="preserve">Promover y recuperar las líneas de formación, organización y producción entre los pobladores del sector urbano.  </v>
      </c>
      <c r="H374" s="68" t="str">
        <f>VLOOKUP(A374,'BASE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4" s="68" t="str">
        <f>VLOOKUP(A374,'BASE REGISTRO SEPTIEMBRE'!$A$1:$T$889,9,FALSE)</f>
        <v>Durarán dos años en los cargos</v>
      </c>
      <c r="J374" s="68" t="str">
        <f>VLOOKUP(A374,'BASE REGISTRO SEPTIEMBRE'!$A$1:$T$889,10,FALSE)</f>
        <v>9 de septiembre de 2020 al 9 de septiembre del 2022.</v>
      </c>
      <c r="K374" s="68" t="str">
        <f>VLOOKUP(A374,'BASE REGISTRO SEPTIEMBRE'!$A$1:$T$889,11,FALSE)</f>
        <v xml:space="preserve">Presidente: Manuel Alejandro Vega Alarcón, RUT: 15.671.215-9
</v>
      </c>
      <c r="L374" s="68" t="str">
        <f>VLOOKUP(A374,'BASE REGISTRO SEPTIEMBRE'!$A$1:$T$889,12,FALSE)</f>
        <v>Avenida Primera Transversal Nº 2630, Maipú.</v>
      </c>
      <c r="M374" s="68" t="str">
        <f>VLOOKUP(A374,'BASE REGISTRO SEPTIEMBRE'!$A$1:$T$889,13,FALSE)</f>
        <v>XIII</v>
      </c>
      <c r="N374" s="68" t="str">
        <f>VLOOKUP(A374,'BASE REGISTRO SEPTIEMBRE'!$A$1:$T$889,14,FALSE)</f>
        <v>Maipú</v>
      </c>
      <c r="O374" s="68" t="str">
        <f>VLOOKUP(A374,'BASE REGISTRO SEPTIEMBRE'!$A$1:$T$889,15,FALSE)</f>
        <v>02-24196882</v>
      </c>
      <c r="P374" s="68" t="str">
        <f>VLOOKUP(A374,'BASE REGISTRO SEPTIEMBRE'!$A$1:$T$889,16,FALSE)</f>
        <v>ideco@corporacionideco.cl</v>
      </c>
      <c r="Q374" s="68">
        <f>VLOOKUP(A374,'BASE REGISTRO SEPTIEMBRE'!$A$1:$T$889,17,FALSE)</f>
        <v>0</v>
      </c>
      <c r="R374" s="68" t="str">
        <f>VLOOKUP(A374,'BASE REGISTRO SEPTIEMBRE'!$A$1:$T$889,18,FALSE)</f>
        <v>93401: Institución de Asistencia Social</v>
      </c>
      <c r="S374" s="68" t="str">
        <f>VLOOKUP(A374,'BASE REGISTRO SEPTIEMBRE'!$A$1:$T$889,19,FALSE)</f>
        <v>Se acompañan antecedentes Financieros correspondientes al año 2020, aprobados por el Subdepartamento de  Supervisión Financiera Nacional</v>
      </c>
      <c r="T374" s="188">
        <f>VLOOKUP(A374,'BASE REGISTRO SEPTIEMBRE'!$A$1:$T$889,20,FALSE)</f>
        <v>37970</v>
      </c>
      <c r="U374" s="175">
        <v>6897</v>
      </c>
      <c r="V374" s="186">
        <v>6620160</v>
      </c>
      <c r="W374" s="186">
        <v>65968860</v>
      </c>
      <c r="X374" s="187">
        <v>44469</v>
      </c>
      <c r="Y374" s="80" t="s">
        <v>6489</v>
      </c>
      <c r="Z374" s="80" t="s">
        <v>6490</v>
      </c>
      <c r="AA374" s="175" t="s">
        <v>6585</v>
      </c>
    </row>
    <row r="375" spans="1:27" ht="15.75" customHeight="1" x14ac:dyDescent="0.2">
      <c r="A375" s="185">
        <v>6897</v>
      </c>
      <c r="B375" s="68" t="str">
        <f>VLOOKUP(A375,'BASE REGISTRO SEPTIEMBRE'!$A$1:$T$889,2,FALSE)</f>
        <v xml:space="preserve">Instituto para el Desarrollo Comunitario IDECO Miguel de Pujadas Vergara. 
</v>
      </c>
      <c r="C375" s="68" t="str">
        <f>VLOOKUP(A375,'BASE REGISTRO SEPTIEMBRE'!$A$1:$T$889,3,FALSE)</f>
        <v>71877800K</v>
      </c>
      <c r="D375" s="68" t="str">
        <f>VLOOKUP(A375,'BASE REGISTRO SEPTIEMBRE'!$A$1:$T$889,4,FALSE)</f>
        <v>Corporación de Derecho Privado.</v>
      </c>
      <c r="E375" s="68" t="str">
        <f>VLOOKUP(A375,'BASE REGISTRO SEPTIEMBRE'!$A$1:$T$889,5,FALSE)</f>
        <v xml:space="preserve">Otorgado por Decreto Supremo Nº 81, del 24 de enero de 1991, del Ministerio de Justicia. </v>
      </c>
      <c r="F375" s="68" t="str">
        <f>VLOOKUP(A375,'BASE REGISTRO SEPTIEMBRE'!$A$1:$T$889,6,FALSE)</f>
        <v xml:space="preserve">Certificado de Vigencia, folio N°500399852901, de 23 de julio de 2021, del Servicio de Registro Civil e Identificación.
</v>
      </c>
      <c r="G375" s="68" t="str">
        <f>VLOOKUP(A375,'BASE REGISTRO SEPTIEMBRE'!$A$1:$T$889,7,FALSE)</f>
        <v xml:space="preserve">Promover y recuperar las líneas de formación, organización y producción entre los pobladores del sector urbano.  </v>
      </c>
      <c r="H375" s="68" t="str">
        <f>VLOOKUP(A375,'BASE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5" s="68" t="str">
        <f>VLOOKUP(A375,'BASE REGISTRO SEPTIEMBRE'!$A$1:$T$889,9,FALSE)</f>
        <v>Durarán dos años en los cargos</v>
      </c>
      <c r="J375" s="68" t="str">
        <f>VLOOKUP(A375,'BASE REGISTRO SEPTIEMBRE'!$A$1:$T$889,10,FALSE)</f>
        <v>9 de septiembre de 2020 al 9 de septiembre del 2022.</v>
      </c>
      <c r="K375" s="68" t="str">
        <f>VLOOKUP(A375,'BASE REGISTRO SEPTIEMBRE'!$A$1:$T$889,11,FALSE)</f>
        <v xml:space="preserve">Presidente: Manuel Alejandro Vega Alarcón, RUT: 15.671.215-9
</v>
      </c>
      <c r="L375" s="68" t="str">
        <f>VLOOKUP(A375,'BASE REGISTRO SEPTIEMBRE'!$A$1:$T$889,12,FALSE)</f>
        <v>Avenida Primera Transversal Nº 2630, Maipú.</v>
      </c>
      <c r="M375" s="68" t="str">
        <f>VLOOKUP(A375,'BASE REGISTRO SEPTIEMBRE'!$A$1:$T$889,13,FALSE)</f>
        <v>XIII</v>
      </c>
      <c r="N375" s="68" t="str">
        <f>VLOOKUP(A375,'BASE REGISTRO SEPTIEMBRE'!$A$1:$T$889,14,FALSE)</f>
        <v>Maipú</v>
      </c>
      <c r="O375" s="68" t="str">
        <f>VLOOKUP(A375,'BASE REGISTRO SEPTIEMBRE'!$A$1:$T$889,15,FALSE)</f>
        <v>02-24196882</v>
      </c>
      <c r="P375" s="68" t="str">
        <f>VLOOKUP(A375,'BASE REGISTRO SEPTIEMBRE'!$A$1:$T$889,16,FALSE)</f>
        <v>ideco@corporacionideco.cl</v>
      </c>
      <c r="Q375" s="68">
        <f>VLOOKUP(A375,'BASE REGISTRO SEPTIEMBRE'!$A$1:$T$889,17,FALSE)</f>
        <v>0</v>
      </c>
      <c r="R375" s="68" t="str">
        <f>VLOOKUP(A375,'BASE REGISTRO SEPTIEMBRE'!$A$1:$T$889,18,FALSE)</f>
        <v>93401: Institución de Asistencia Social</v>
      </c>
      <c r="S375" s="68" t="str">
        <f>VLOOKUP(A375,'BASE REGISTRO SEPTIEMBRE'!$A$1:$T$889,19,FALSE)</f>
        <v>Se acompañan antecedentes Financieros correspondientes al año 2020, aprobados por el Subdepartamento de  Supervisión Financiera Nacional</v>
      </c>
      <c r="T375" s="188">
        <f>VLOOKUP(A375,'BASE REGISTRO SEPTIEMBRE'!$A$1:$T$889,20,FALSE)</f>
        <v>37970</v>
      </c>
      <c r="U375" s="175">
        <v>6897</v>
      </c>
      <c r="V375" s="186">
        <v>11792160</v>
      </c>
      <c r="W375" s="186">
        <v>70287480</v>
      </c>
      <c r="X375" s="187">
        <v>44469</v>
      </c>
      <c r="Y375" s="80" t="s">
        <v>6489</v>
      </c>
      <c r="Z375" s="80" t="s">
        <v>6490</v>
      </c>
      <c r="AA375" s="175" t="s">
        <v>6557</v>
      </c>
    </row>
    <row r="376" spans="1:27" ht="15.75" customHeight="1" x14ac:dyDescent="0.2">
      <c r="A376" s="185">
        <v>6897</v>
      </c>
      <c r="B376" s="68" t="str">
        <f>VLOOKUP(A376,'BASE REGISTRO SEPTIEMBRE'!$A$1:$T$889,2,FALSE)</f>
        <v xml:space="preserve">Instituto para el Desarrollo Comunitario IDECO Miguel de Pujadas Vergara. 
</v>
      </c>
      <c r="C376" s="68" t="str">
        <f>VLOOKUP(A376,'BASE REGISTRO SEPTIEMBRE'!$A$1:$T$889,3,FALSE)</f>
        <v>71877800K</v>
      </c>
      <c r="D376" s="68" t="str">
        <f>VLOOKUP(A376,'BASE REGISTRO SEPTIEMBRE'!$A$1:$T$889,4,FALSE)</f>
        <v>Corporación de Derecho Privado.</v>
      </c>
      <c r="E376" s="68" t="str">
        <f>VLOOKUP(A376,'BASE REGISTRO SEPTIEMBRE'!$A$1:$T$889,5,FALSE)</f>
        <v xml:space="preserve">Otorgado por Decreto Supremo Nº 81, del 24 de enero de 1991, del Ministerio de Justicia. </v>
      </c>
      <c r="F376" s="68" t="str">
        <f>VLOOKUP(A376,'BASE REGISTRO SEPTIEMBRE'!$A$1:$T$889,6,FALSE)</f>
        <v xml:space="preserve">Certificado de Vigencia, folio N°500399852901, de 23 de julio de 2021, del Servicio de Registro Civil e Identificación.
</v>
      </c>
      <c r="G376" s="68" t="str">
        <f>VLOOKUP(A376,'BASE REGISTRO SEPTIEMBRE'!$A$1:$T$889,7,FALSE)</f>
        <v xml:space="preserve">Promover y recuperar las líneas de formación, organización y producción entre los pobladores del sector urbano.  </v>
      </c>
      <c r="H376" s="68" t="str">
        <f>VLOOKUP(A376,'BASE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6" s="68" t="str">
        <f>VLOOKUP(A376,'BASE REGISTRO SEPTIEMBRE'!$A$1:$T$889,9,FALSE)</f>
        <v>Durarán dos años en los cargos</v>
      </c>
      <c r="J376" s="68" t="str">
        <f>VLOOKUP(A376,'BASE REGISTRO SEPTIEMBRE'!$A$1:$T$889,10,FALSE)</f>
        <v>9 de septiembre de 2020 al 9 de septiembre del 2022.</v>
      </c>
      <c r="K376" s="68" t="str">
        <f>VLOOKUP(A376,'BASE REGISTRO SEPTIEMBRE'!$A$1:$T$889,11,FALSE)</f>
        <v xml:space="preserve">Presidente: Manuel Alejandro Vega Alarcón, RUT: 15.671.215-9
</v>
      </c>
      <c r="L376" s="68" t="str">
        <f>VLOOKUP(A376,'BASE REGISTRO SEPTIEMBRE'!$A$1:$T$889,12,FALSE)</f>
        <v>Avenida Primera Transversal Nº 2630, Maipú.</v>
      </c>
      <c r="M376" s="68" t="str">
        <f>VLOOKUP(A376,'BASE REGISTRO SEPTIEMBRE'!$A$1:$T$889,13,FALSE)</f>
        <v>XIII</v>
      </c>
      <c r="N376" s="68" t="str">
        <f>VLOOKUP(A376,'BASE REGISTRO SEPTIEMBRE'!$A$1:$T$889,14,FALSE)</f>
        <v>Maipú</v>
      </c>
      <c r="O376" s="68" t="str">
        <f>VLOOKUP(A376,'BASE REGISTRO SEPTIEMBRE'!$A$1:$T$889,15,FALSE)</f>
        <v>02-24196882</v>
      </c>
      <c r="P376" s="68" t="str">
        <f>VLOOKUP(A376,'BASE REGISTRO SEPTIEMBRE'!$A$1:$T$889,16,FALSE)</f>
        <v>ideco@corporacionideco.cl</v>
      </c>
      <c r="Q376" s="68">
        <f>VLOOKUP(A376,'BASE REGISTRO SEPTIEMBRE'!$A$1:$T$889,17,FALSE)</f>
        <v>0</v>
      </c>
      <c r="R376" s="68" t="str">
        <f>VLOOKUP(A376,'BASE REGISTRO SEPTIEMBRE'!$A$1:$T$889,18,FALSE)</f>
        <v>93401: Institución de Asistencia Social</v>
      </c>
      <c r="S376" s="68" t="str">
        <f>VLOOKUP(A376,'BASE REGISTRO SEPTIEMBRE'!$A$1:$T$889,19,FALSE)</f>
        <v>Se acompañan antecedentes Financieros correspondientes al año 2020, aprobados por el Subdepartamento de  Supervisión Financiera Nacional</v>
      </c>
      <c r="T376" s="188">
        <f>VLOOKUP(A376,'BASE REGISTRO SEPTIEMBRE'!$A$1:$T$889,20,FALSE)</f>
        <v>37970</v>
      </c>
      <c r="U376" s="175">
        <v>6897</v>
      </c>
      <c r="V376" s="186">
        <v>15748740</v>
      </c>
      <c r="W376" s="186">
        <v>119395620</v>
      </c>
      <c r="X376" s="187">
        <v>44469</v>
      </c>
      <c r="Y376" s="80" t="s">
        <v>6489</v>
      </c>
      <c r="Z376" s="80" t="s">
        <v>6490</v>
      </c>
      <c r="AA376" s="175" t="s">
        <v>6558</v>
      </c>
    </row>
    <row r="377" spans="1:27" ht="15.75" customHeight="1" x14ac:dyDescent="0.2">
      <c r="A377" s="185">
        <v>6897</v>
      </c>
      <c r="B377" s="68" t="str">
        <f>VLOOKUP(A377,'BASE REGISTRO SEPTIEMBRE'!$A$1:$T$889,2,FALSE)</f>
        <v xml:space="preserve">Instituto para el Desarrollo Comunitario IDECO Miguel de Pujadas Vergara. 
</v>
      </c>
      <c r="C377" s="68" t="str">
        <f>VLOOKUP(A377,'BASE REGISTRO SEPTIEMBRE'!$A$1:$T$889,3,FALSE)</f>
        <v>71877800K</v>
      </c>
      <c r="D377" s="68" t="str">
        <f>VLOOKUP(A377,'BASE REGISTRO SEPTIEMBRE'!$A$1:$T$889,4,FALSE)</f>
        <v>Corporación de Derecho Privado.</v>
      </c>
      <c r="E377" s="68" t="str">
        <f>VLOOKUP(A377,'BASE REGISTRO SEPTIEMBRE'!$A$1:$T$889,5,FALSE)</f>
        <v xml:space="preserve">Otorgado por Decreto Supremo Nº 81, del 24 de enero de 1991, del Ministerio de Justicia. </v>
      </c>
      <c r="F377" s="68" t="str">
        <f>VLOOKUP(A377,'BASE REGISTRO SEPTIEMBRE'!$A$1:$T$889,6,FALSE)</f>
        <v xml:space="preserve">Certificado de Vigencia, folio N°500399852901, de 23 de julio de 2021, del Servicio de Registro Civil e Identificación.
</v>
      </c>
      <c r="G377" s="68" t="str">
        <f>VLOOKUP(A377,'BASE REGISTRO SEPTIEMBRE'!$A$1:$T$889,7,FALSE)</f>
        <v xml:space="preserve">Promover y recuperar las líneas de formación, organización y producción entre los pobladores del sector urbano.  </v>
      </c>
      <c r="H377" s="68" t="str">
        <f>VLOOKUP(A377,'BASE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7" s="68" t="str">
        <f>VLOOKUP(A377,'BASE REGISTRO SEPTIEMBRE'!$A$1:$T$889,9,FALSE)</f>
        <v>Durarán dos años en los cargos</v>
      </c>
      <c r="J377" s="68" t="str">
        <f>VLOOKUP(A377,'BASE REGISTRO SEPTIEMBRE'!$A$1:$T$889,10,FALSE)</f>
        <v>9 de septiembre de 2020 al 9 de septiembre del 2022.</v>
      </c>
      <c r="K377" s="68" t="str">
        <f>VLOOKUP(A377,'BASE REGISTRO SEPTIEMBRE'!$A$1:$T$889,11,FALSE)</f>
        <v xml:space="preserve">Presidente: Manuel Alejandro Vega Alarcón, RUT: 15.671.215-9
</v>
      </c>
      <c r="L377" s="68" t="str">
        <f>VLOOKUP(A377,'BASE REGISTRO SEPTIEMBRE'!$A$1:$T$889,12,FALSE)</f>
        <v>Avenida Primera Transversal Nº 2630, Maipú.</v>
      </c>
      <c r="M377" s="68" t="str">
        <f>VLOOKUP(A377,'BASE REGISTRO SEPTIEMBRE'!$A$1:$T$889,13,FALSE)</f>
        <v>XIII</v>
      </c>
      <c r="N377" s="68" t="str">
        <f>VLOOKUP(A377,'BASE REGISTRO SEPTIEMBRE'!$A$1:$T$889,14,FALSE)</f>
        <v>Maipú</v>
      </c>
      <c r="O377" s="68" t="str">
        <f>VLOOKUP(A377,'BASE REGISTRO SEPTIEMBRE'!$A$1:$T$889,15,FALSE)</f>
        <v>02-24196882</v>
      </c>
      <c r="P377" s="68" t="str">
        <f>VLOOKUP(A377,'BASE REGISTRO SEPTIEMBRE'!$A$1:$T$889,16,FALSE)</f>
        <v>ideco@corporacionideco.cl</v>
      </c>
      <c r="Q377" s="68">
        <f>VLOOKUP(A377,'BASE REGISTRO SEPTIEMBRE'!$A$1:$T$889,17,FALSE)</f>
        <v>0</v>
      </c>
      <c r="R377" s="68" t="str">
        <f>VLOOKUP(A377,'BASE REGISTRO SEPTIEMBRE'!$A$1:$T$889,18,FALSE)</f>
        <v>93401: Institución de Asistencia Social</v>
      </c>
      <c r="S377" s="68" t="str">
        <f>VLOOKUP(A377,'BASE REGISTRO SEPTIEMBRE'!$A$1:$T$889,19,FALSE)</f>
        <v>Se acompañan antecedentes Financieros correspondientes al año 2020, aprobados por el Subdepartamento de  Supervisión Financiera Nacional</v>
      </c>
      <c r="T377" s="188">
        <f>VLOOKUP(A377,'BASE REGISTRO SEPTIEMBRE'!$A$1:$T$889,20,FALSE)</f>
        <v>37970</v>
      </c>
      <c r="U377" s="175">
        <v>6897</v>
      </c>
      <c r="V377" s="186">
        <v>26066880</v>
      </c>
      <c r="W377" s="186">
        <v>159930870</v>
      </c>
      <c r="X377" s="187">
        <v>44469</v>
      </c>
      <c r="Y377" s="80" t="s">
        <v>6489</v>
      </c>
      <c r="Z377" s="80" t="s">
        <v>6490</v>
      </c>
      <c r="AA377" s="175" t="s">
        <v>7481</v>
      </c>
    </row>
    <row r="378" spans="1:27" ht="15.75" customHeight="1" x14ac:dyDescent="0.2">
      <c r="A378" s="185">
        <v>6897</v>
      </c>
      <c r="B378" s="68" t="str">
        <f>VLOOKUP(A378,'BASE REGISTRO SEPTIEMBRE'!$A$1:$T$889,2,FALSE)</f>
        <v xml:space="preserve">Instituto para el Desarrollo Comunitario IDECO Miguel de Pujadas Vergara. 
</v>
      </c>
      <c r="C378" s="68" t="str">
        <f>VLOOKUP(A378,'BASE REGISTRO SEPTIEMBRE'!$A$1:$T$889,3,FALSE)</f>
        <v>71877800K</v>
      </c>
      <c r="D378" s="68" t="str">
        <f>VLOOKUP(A378,'BASE REGISTRO SEPTIEMBRE'!$A$1:$T$889,4,FALSE)</f>
        <v>Corporación de Derecho Privado.</v>
      </c>
      <c r="E378" s="68" t="str">
        <f>VLOOKUP(A378,'BASE REGISTRO SEPTIEMBRE'!$A$1:$T$889,5,FALSE)</f>
        <v xml:space="preserve">Otorgado por Decreto Supremo Nº 81, del 24 de enero de 1991, del Ministerio de Justicia. </v>
      </c>
      <c r="F378" s="68" t="str">
        <f>VLOOKUP(A378,'BASE REGISTRO SEPTIEMBRE'!$A$1:$T$889,6,FALSE)</f>
        <v xml:space="preserve">Certificado de Vigencia, folio N°500399852901, de 23 de julio de 2021, del Servicio de Registro Civil e Identificación.
</v>
      </c>
      <c r="G378" s="68" t="str">
        <f>VLOOKUP(A378,'BASE REGISTRO SEPTIEMBRE'!$A$1:$T$889,7,FALSE)</f>
        <v xml:space="preserve">Promover y recuperar las líneas de formación, organización y producción entre los pobladores del sector urbano.  </v>
      </c>
      <c r="H378" s="68" t="str">
        <f>VLOOKUP(A378,'BASE REGISTRO SEPTIEMBRE'!$A$1:$T$889,8,FALSE)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8" s="68" t="str">
        <f>VLOOKUP(A378,'BASE REGISTRO SEPTIEMBRE'!$A$1:$T$889,9,FALSE)</f>
        <v>Durarán dos años en los cargos</v>
      </c>
      <c r="J378" s="68" t="str">
        <f>VLOOKUP(A378,'BASE REGISTRO SEPTIEMBRE'!$A$1:$T$889,10,FALSE)</f>
        <v>9 de septiembre de 2020 al 9 de septiembre del 2022.</v>
      </c>
      <c r="K378" s="68" t="str">
        <f>VLOOKUP(A378,'BASE REGISTRO SEPTIEMBRE'!$A$1:$T$889,11,FALSE)</f>
        <v xml:space="preserve">Presidente: Manuel Alejandro Vega Alarcón, RUT: 15.671.215-9
</v>
      </c>
      <c r="L378" s="68" t="str">
        <f>VLOOKUP(A378,'BASE REGISTRO SEPTIEMBRE'!$A$1:$T$889,12,FALSE)</f>
        <v>Avenida Primera Transversal Nº 2630, Maipú.</v>
      </c>
      <c r="M378" s="68" t="str">
        <f>VLOOKUP(A378,'BASE REGISTRO SEPTIEMBRE'!$A$1:$T$889,13,FALSE)</f>
        <v>XIII</v>
      </c>
      <c r="N378" s="68" t="str">
        <f>VLOOKUP(A378,'BASE REGISTRO SEPTIEMBRE'!$A$1:$T$889,14,FALSE)</f>
        <v>Maipú</v>
      </c>
      <c r="O378" s="68" t="str">
        <f>VLOOKUP(A378,'BASE REGISTRO SEPTIEMBRE'!$A$1:$T$889,15,FALSE)</f>
        <v>02-24196882</v>
      </c>
      <c r="P378" s="68" t="str">
        <f>VLOOKUP(A378,'BASE REGISTRO SEPTIEMBRE'!$A$1:$T$889,16,FALSE)</f>
        <v>ideco@corporacionideco.cl</v>
      </c>
      <c r="Q378" s="68">
        <f>VLOOKUP(A378,'BASE REGISTRO SEPTIEMBRE'!$A$1:$T$889,17,FALSE)</f>
        <v>0</v>
      </c>
      <c r="R378" s="68" t="str">
        <f>VLOOKUP(A378,'BASE REGISTRO SEPTIEMBRE'!$A$1:$T$889,18,FALSE)</f>
        <v>93401: Institución de Asistencia Social</v>
      </c>
      <c r="S378" s="68" t="str">
        <f>VLOOKUP(A378,'BASE REGISTRO SEPTIEMBRE'!$A$1:$T$889,19,FALSE)</f>
        <v>Se acompañan antecedentes Financieros correspondientes al año 2020, aprobados por el Subdepartamento de  Supervisión Financiera Nacional</v>
      </c>
      <c r="T378" s="188">
        <f>VLOOKUP(A378,'BASE REGISTRO SEPTIEMBRE'!$A$1:$T$889,20,FALSE)</f>
        <v>37970</v>
      </c>
      <c r="U378" s="175">
        <v>6897</v>
      </c>
      <c r="V378" s="186">
        <v>12050760</v>
      </c>
      <c r="W378" s="186">
        <v>119111160</v>
      </c>
      <c r="X378" s="187">
        <v>44469</v>
      </c>
      <c r="Y378" s="80" t="s">
        <v>6489</v>
      </c>
      <c r="Z378" s="80" t="s">
        <v>6490</v>
      </c>
      <c r="AA378" s="175" t="s">
        <v>6588</v>
      </c>
    </row>
    <row r="379" spans="1:27" ht="15.75" customHeight="1" x14ac:dyDescent="0.2">
      <c r="A379" s="185">
        <v>6898</v>
      </c>
      <c r="B379" s="68" t="str">
        <f>VLOOKUP(A379,'BASE REGISTRO SEPTIEMBRE'!$A$1:$T$889,2,FALSE)</f>
        <v>Corporación Municipal de Melipilla para la Educación, Salud., Atención de Menores y Deportes y Recreación</v>
      </c>
      <c r="C379" s="68">
        <f>VLOOKUP(A379,'BASE REGISTRO SEPTIEMBRE'!$A$1:$T$889,3,FALSE)</f>
        <v>712939001</v>
      </c>
      <c r="D379" s="68" t="str">
        <f>VLOOKUP(A379,'BASE REGISTRO SEPTIEMBRE'!$A$1:$T$889,4,FALSE)</f>
        <v>Corporación de Derecho Privado.</v>
      </c>
      <c r="E379" s="68" t="str">
        <f>VLOOKUP(A379,'BASE REGISTRO SEPTIEMBRE'!$A$1:$T$889,5,FALSE)</f>
        <v xml:space="preserve">Decreto Supremo Nº 772, de 4 de agosto de 1982, del Ministerio de Justicia. </v>
      </c>
      <c r="F379" s="68" t="str">
        <f>VLOOKUP(A379,'BASE REGISTRO SEPTIEMBRE'!$A$1:$T$889,6,FALSE)</f>
        <v>Certificado de Vigencia Folio Nº 500395515709, de 25 de junio de 2021, del Servicio de Registro Civil e Identificación.</v>
      </c>
      <c r="G379" s="68" t="str">
        <f>VLOOKUP(A379,'BASE REGISTRO SEPTIEMBRE'!$A$1:$T$889,7,FALSE)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H379" s="68" t="str">
        <f>VLOOKUP(A379,'BASE REGISTRO SEPTIEMBRE'!$A$1:$T$889,8,FALSE)</f>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
      <c r="I379" s="68" t="str">
        <f>VLOOKUP(A379,'BASE REGISTRO SEPTIEMBRE'!$A$1:$T$889,9,FALSE)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J379" s="68" t="str">
        <f>VLOOKUP(A379,'BASE REGISTRO SEPTIEMBRE'!$A$1:$T$889,10,FALSE)</f>
        <v xml:space="preserve">De 28 de Abril de 2010 hasta el 28 de Abril de 2012.
Última designación Gerente General: 28 de junio de 2018. 
</v>
      </c>
      <c r="K379" s="68" t="str">
        <f>VLOOKUP(A379,'BASE REGISTRO SEPTIEMBRE'!$A$1:$T$889,11,FALSE)</f>
        <v xml:space="preserve">Presidente: Mario Rodolfo Gebauer Bringas, 
Gerente General: César José Araos Aguirre,
</v>
      </c>
      <c r="L379" s="68" t="str">
        <f>VLOOKUP(A379,'BASE REGISTRO SEPTIEMBRE'!$A$1:$T$889,12,FALSE)</f>
        <v xml:space="preserve">Eleuterio Ramírez s/n, Población Manuel Rodríguez, comuna de Melipilla, Región Metropolitana
</v>
      </c>
      <c r="M379" s="68" t="str">
        <f>VLOOKUP(A379,'BASE REGISTRO SEPTIEMBRE'!$A$1:$T$889,13,FALSE)</f>
        <v>XIII</v>
      </c>
      <c r="N379" s="68" t="str">
        <f>VLOOKUP(A379,'BASE REGISTRO SEPTIEMBRE'!$A$1:$T$889,14,FALSE)</f>
        <v>Melipilla,</v>
      </c>
      <c r="O379" s="68" t="str">
        <f>VLOOKUP(A379,'BASE REGISTRO SEPTIEMBRE'!$A$1:$T$889,15,FALSE)</f>
        <v xml:space="preserve">Fono: 224897900- 224897901
</v>
      </c>
      <c r="P379" s="68" t="str">
        <f>VLOOKUP(A379,'BASE REGISTRO SEPTIEMBRE'!$A$1:$T$889,16,FALSE)</f>
        <v xml:space="preserve">E mail: gerencia@cormumel.cl </v>
      </c>
      <c r="Q379" s="68">
        <f>VLOOKUP(A379,'BASE REGISTRO SEPTIEMBRE'!$A$1:$T$889,17,FALSE)</f>
        <v>0</v>
      </c>
      <c r="R379" s="68">
        <f>VLOOKUP(A379,'BASE REGISTRO SEPTIEMBRE'!$A$1:$T$889,18,FALSE)</f>
        <v>93401</v>
      </c>
      <c r="S379" s="68" t="str">
        <f>VLOOKUP(A379,'BASE REGISTRO SEPTIEMBRE'!$A$1:$T$889,19,FALSE)</f>
        <v>Se acompaña Certificado de la Institución, correspondiente a antecedentes financieros del año 2020, aprobado por el Sub Departamento de Supervisión Financiera Nacional.</v>
      </c>
      <c r="T379" s="188">
        <f>VLOOKUP(A379,'BASE REGISTRO SEPTIEMBRE'!$A$1:$T$889,20,FALSE)</f>
        <v>37970</v>
      </c>
      <c r="U379" s="175">
        <v>6898</v>
      </c>
      <c r="V379" s="186">
        <v>0</v>
      </c>
      <c r="W379" s="186">
        <v>36460572</v>
      </c>
      <c r="X379" s="187">
        <v>44469</v>
      </c>
      <c r="Y379" s="80" t="s">
        <v>6489</v>
      </c>
      <c r="Z379" s="80" t="s">
        <v>6490</v>
      </c>
      <c r="AA379" s="175" t="s">
        <v>6530</v>
      </c>
    </row>
    <row r="380" spans="1:27" ht="15.75" customHeight="1" x14ac:dyDescent="0.2">
      <c r="A380" s="185">
        <v>6899</v>
      </c>
      <c r="B380" s="68" t="str">
        <f>VLOOKUP(A380,'BASE REGISTRO SEPTIEMBRE'!$A$1:$T$889,2,FALSE)</f>
        <v>Corporación Crecer Mejor (ex Corporación Demos una Oportunidad al Menor- Crédito al Menor)</v>
      </c>
      <c r="C380" s="68">
        <f>VLOOKUP(A380,'BASE REGISTRO SEPTIEMBRE'!$A$1:$T$889,3,FALSE)</f>
        <v>719365000</v>
      </c>
      <c r="D380" s="68" t="str">
        <f>VLOOKUP(A380,'BASE REGISTRO SEPTIEMBRE'!$A$1:$T$889,4,FALSE)</f>
        <v>Corporación de Derecho Privado.</v>
      </c>
      <c r="E380" s="68" t="str">
        <f>VLOOKUP(A380,'BASE REGISTRO SEPTIEMBRE'!$A$1:$T$889,5,FALSE)</f>
        <v xml:space="preserve">Otorgada por Decreto Supremo Nº 1392, de fecha 19 de noviembre de 1991, del Ministerio de Justicia. </v>
      </c>
      <c r="F380" s="68" t="str">
        <f>VLOOKUP(A380,'BASE REGISTRO SEPTIEMBRE'!$A$1:$T$889,6,FALSE)</f>
        <v>Certificado de vigencia de persona jurídica sin fines de lucro, folio Nº 500401467711, de fecha 02 de agosto de 2021, emitido por el Servicio de Registro Civil e Identificación.</v>
      </c>
      <c r="G380" s="68" t="str">
        <f>VLOOKUP(A380,'BASE REGISTRO SEPTIEMBRE'!$A$1:$T$889,7,FALSE)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H380" s="68" t="str">
        <f>VLOOKUP(A380,'BASE REGISTRO SEPTIEMBRE'!$A$1:$T$889,8,FALSE)</f>
        <v xml:space="preserve">Presidente: Álvaro Pezoa Bissieres, 
Secretaria: Vivian Nazal Zedan, 
Tesorera: Mº Inés Nilo Guerrero, 
Directores: 
Luis Orellana Covarrubias, 
Jorge Javier Obregón Kuhn, 
Paola Silvana Alvano Contador, 
Sergio Andrés Bianchi Echeñique, </v>
      </c>
      <c r="I380" s="68" t="str">
        <f>VLOOKUP(A380,'BASE REGISTRO SEPTIEMBRE'!$A$1:$T$889,9,FALSE)</f>
        <v>Durarán 03 años en sus cargos.</v>
      </c>
      <c r="J380" s="68" t="str">
        <f>VLOOKUP(A380,'BASE REGISTRO SEPTIEMBRE'!$A$1:$T$889,10,FALSE)</f>
        <v>28 de abril de 2021 al 28 de abril de 2024.</v>
      </c>
      <c r="K380" s="68" t="str">
        <f>VLOOKUP(A380,'BASE REGISTRO SEPTIEMBRE'!$A$1:$T$889,11,FALSE)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L380" s="68" t="str">
        <f>VLOOKUP(A380,'BASE REGISTRO SEPTIEMBRE'!$A$1:$T$889,12,FALSE)</f>
        <v xml:space="preserve">Lautaro Nº 2755, comuna de La Pintana, Villa Jorge Yarur Banna, Región Metropolitana.
</v>
      </c>
      <c r="M380" s="68" t="str">
        <f>VLOOKUP(A380,'BASE REGISTRO SEPTIEMBRE'!$A$1:$T$889,13,FALSE)</f>
        <v>XIII</v>
      </c>
      <c r="N380" s="68" t="str">
        <f>VLOOKUP(A380,'BASE REGISTRO SEPTIEMBRE'!$A$1:$T$889,14,FALSE)</f>
        <v>La Pintana</v>
      </c>
      <c r="O380" s="68" t="str">
        <f>VLOOKUP(A380,'BASE REGISTRO SEPTIEMBRE'!$A$1:$T$889,15,FALSE)</f>
        <v>225451947-96645763</v>
      </c>
      <c r="P380" s="68" t="str">
        <f>VLOOKUP(A380,'BASE REGISTRO SEPTIEMBRE'!$A$1:$T$889,16,FALSE)</f>
        <v xml:space="preserve">contacto@corporacionccm.cl
</v>
      </c>
      <c r="Q380" s="68">
        <f>VLOOKUP(A380,'BASE REGISTRO SEPTIEMBRE'!$A$1:$T$889,17,FALSE)</f>
        <v>0</v>
      </c>
      <c r="R380" s="68" t="str">
        <f>VLOOKUP(A380,'BASE REGISTRO SEPTIEMBRE'!$A$1:$T$889,18,FALSE)</f>
        <v>93401: Institución de Asistencia Social</v>
      </c>
      <c r="S380" s="68" t="str">
        <f>VLOOKUP(A380,'BASE REGISTRO SEPTIEMBRE'!$A$1:$T$889,19,FALSE)</f>
        <v>Se acompañan antecedentes financieros, correspondientes al año 2020, aprobados por el  Sub Departamento de Supervisión Financiera Nacional.</v>
      </c>
      <c r="T380" s="188">
        <f>VLOOKUP(A380,'BASE REGISTRO SEPTIEMBRE'!$A$1:$T$889,20,FALSE)</f>
        <v>37970</v>
      </c>
      <c r="U380" s="175">
        <v>6899</v>
      </c>
      <c r="V380" s="186">
        <v>37805151</v>
      </c>
      <c r="W380" s="186">
        <v>330361687</v>
      </c>
      <c r="X380" s="187">
        <v>44469</v>
      </c>
      <c r="Y380" s="80" t="s">
        <v>6489</v>
      </c>
      <c r="Z380" s="80" t="s">
        <v>6490</v>
      </c>
      <c r="AA380" s="175" t="s">
        <v>6548</v>
      </c>
    </row>
    <row r="381" spans="1:27" ht="15.75" customHeight="1" x14ac:dyDescent="0.2">
      <c r="A381" s="185">
        <v>6900</v>
      </c>
      <c r="B381" s="68" t="str">
        <f>VLOOKUP(A381,'BASE REGISTRO SEPTIEMBRE'!$A$1:$T$889,2,FALSE)</f>
        <v>Corporación de Educación, Rehabilitación, Capacitación, Atención de Menores y Perfeccionamiento ( C.E.R.C.A.P.)</v>
      </c>
      <c r="C381" s="68" t="str">
        <f>VLOOKUP(A381,'BASE REGISTRO SEPTIEMBRE'!$A$1:$T$889,3,FALSE)</f>
        <v>72363900K</v>
      </c>
      <c r="D381" s="68" t="str">
        <f>VLOOKUP(A381,'BASE REGISTRO SEPTIEMBRE'!$A$1:$T$889,4,FALSE)</f>
        <v>Corporación de Derecho Privado</v>
      </c>
      <c r="E381" s="68" t="str">
        <f>VLOOKUP(A381,'BASE REGISTRO SEPTIEMBRE'!$A$1:$T$889,5,FALSE)</f>
        <v>Otorgada por Decreto Supremo Nº 1109, de 19 de diciembre de 1984, del Ministerio de Justicia.</v>
      </c>
      <c r="F381" s="68" t="str">
        <f>VLOOKUP(A381,'BASE REGISTRO SEPTIEMBRE'!$A$1:$T$889,6,FALSE)</f>
        <v>Certificado de vigencia de persona jurídica sin fines de lucro, folio Nº 500401095562, de fecha 30 de julio de 2021, del Servicio de Registro Civil e Identificación.</v>
      </c>
      <c r="G381" s="68" t="str">
        <f>VLOOKUP(A381,'BASE REGISTRO SEPTIEMBRE'!$A$1:$T$889,7,FALSE)</f>
        <v>Administrar y operar servicios en las áreas de educación y de atención de menores, elaborar y ejecutar programas de educación, formación profesional, capacitación, rehabilitación y perfeccionamiento.</v>
      </c>
      <c r="H381" s="68" t="str">
        <f>VLOOKUP(A381,'BASE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1" s="68" t="str">
        <f>VLOOKUP(A381,'BASE REGISTRO SEPTIEMBRE'!$A$1:$T$889,9,FALSE)</f>
        <v xml:space="preserve">5 años
</v>
      </c>
      <c r="J381" s="68" t="str">
        <f>VLOOKUP(A381,'BASE REGISTRO SEPTIEMBRE'!$A$1:$T$889,10,FALSE)</f>
        <v xml:space="preserve">30 de septiembre de 2017 a 30 de septiembre de 2022.
</v>
      </c>
      <c r="K381" s="68" t="str">
        <f>VLOOKUP(A381,'BASE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1" s="68" t="str">
        <f>VLOOKUP(A381,'BASE REGISTRO SEPTIEMBRE'!$A$1:$T$889,12,FALSE)</f>
        <v>El Overo N° 175, Villa Alemana. Región de Valparaíso</v>
      </c>
      <c r="M381" s="68" t="str">
        <f>VLOOKUP(A381,'BASE REGISTRO SEPTIEMBRE'!$A$1:$T$889,13,FALSE)</f>
        <v>V</v>
      </c>
      <c r="N381" s="68" t="str">
        <f>VLOOKUP(A381,'BASE REGISTRO SEPTIEMBRE'!$A$1:$T$889,14,FALSE)</f>
        <v>Villa Alemana</v>
      </c>
      <c r="O381" s="68" t="str">
        <f>VLOOKUP(A381,'BASE REGISTRO SEPTIEMBRE'!$A$1:$T$889,15,FALSE)</f>
        <v>32-2532283</v>
      </c>
      <c r="P381" s="68" t="str">
        <f>VLOOKUP(A381,'BASE REGISTRO SEPTIEMBRE'!$A$1:$T$889,16,FALSE)</f>
        <v>cercap@cercap.cl</v>
      </c>
      <c r="Q381" s="68">
        <f>VLOOKUP(A381,'BASE REGISTRO SEPTIEMBRE'!$A$1:$T$889,17,FALSE)</f>
        <v>0</v>
      </c>
      <c r="R381" s="68">
        <f>VLOOKUP(A381,'BASE REGISTRO SEPTIEMBRE'!$A$1:$T$889,18,FALSE)</f>
        <v>93401</v>
      </c>
      <c r="S381" s="68" t="str">
        <f>VLOOKUP(A381,'BASE REGISTRO SEPTIEMBRE'!$A$1:$T$889,19,FALSE)</f>
        <v>Certificado financiero firmado ante notario público correspondiente al año 2019 y balance general al 31 de diciembre de 2020, aprobado por el Subdepartamento de Supervisión Financiera Nacional.</v>
      </c>
      <c r="T381" s="188">
        <f>VLOOKUP(A381,'BASE REGISTRO SEPTIEMBRE'!$A$1:$T$889,20,FALSE)</f>
        <v>37970</v>
      </c>
      <c r="U381" s="175">
        <v>6900</v>
      </c>
      <c r="V381" s="186">
        <v>4266900</v>
      </c>
      <c r="W381" s="186">
        <v>52133760</v>
      </c>
      <c r="X381" s="187">
        <v>44469</v>
      </c>
      <c r="Y381" s="80" t="s">
        <v>6489</v>
      </c>
      <c r="Z381" s="80" t="s">
        <v>6490</v>
      </c>
      <c r="AA381" s="175" t="s">
        <v>6630</v>
      </c>
    </row>
    <row r="382" spans="1:27" ht="15.75" customHeight="1" x14ac:dyDescent="0.2">
      <c r="A382" s="185">
        <v>6900</v>
      </c>
      <c r="B382" s="68" t="str">
        <f>VLOOKUP(A382,'BASE REGISTRO SEPTIEMBRE'!$A$1:$T$889,2,FALSE)</f>
        <v>Corporación de Educación, Rehabilitación, Capacitación, Atención de Menores y Perfeccionamiento ( C.E.R.C.A.P.)</v>
      </c>
      <c r="C382" s="68" t="str">
        <f>VLOOKUP(A382,'BASE REGISTRO SEPTIEMBRE'!$A$1:$T$889,3,FALSE)</f>
        <v>72363900K</v>
      </c>
      <c r="D382" s="68" t="str">
        <f>VLOOKUP(A382,'BASE REGISTRO SEPTIEMBRE'!$A$1:$T$889,4,FALSE)</f>
        <v>Corporación de Derecho Privado</v>
      </c>
      <c r="E382" s="68" t="str">
        <f>VLOOKUP(A382,'BASE REGISTRO SEPTIEMBRE'!$A$1:$T$889,5,FALSE)</f>
        <v>Otorgada por Decreto Supremo Nº 1109, de 19 de diciembre de 1984, del Ministerio de Justicia.</v>
      </c>
      <c r="F382" s="68" t="str">
        <f>VLOOKUP(A382,'BASE REGISTRO SEPTIEMBRE'!$A$1:$T$889,6,FALSE)</f>
        <v>Certificado de vigencia de persona jurídica sin fines de lucro, folio Nº 500401095562, de fecha 30 de julio de 2021, del Servicio de Registro Civil e Identificación.</v>
      </c>
      <c r="G382" s="68" t="str">
        <f>VLOOKUP(A382,'BASE REGISTRO SEPTIEMBRE'!$A$1:$T$889,7,FALSE)</f>
        <v>Administrar y operar servicios en las áreas de educación y de atención de menores, elaborar y ejecutar programas de educación, formación profesional, capacitación, rehabilitación y perfeccionamiento.</v>
      </c>
      <c r="H382" s="68" t="str">
        <f>VLOOKUP(A382,'BASE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2" s="68" t="str">
        <f>VLOOKUP(A382,'BASE REGISTRO SEPTIEMBRE'!$A$1:$T$889,9,FALSE)</f>
        <v xml:space="preserve">5 años
</v>
      </c>
      <c r="J382" s="68" t="str">
        <f>VLOOKUP(A382,'BASE REGISTRO SEPTIEMBRE'!$A$1:$T$889,10,FALSE)</f>
        <v xml:space="preserve">30 de septiembre de 2017 a 30 de septiembre de 2022.
</v>
      </c>
      <c r="K382" s="68" t="str">
        <f>VLOOKUP(A382,'BASE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2" s="68" t="str">
        <f>VLOOKUP(A382,'BASE REGISTRO SEPTIEMBRE'!$A$1:$T$889,12,FALSE)</f>
        <v>El Overo N° 175, Villa Alemana. Región de Valparaíso</v>
      </c>
      <c r="M382" s="68" t="str">
        <f>VLOOKUP(A382,'BASE REGISTRO SEPTIEMBRE'!$A$1:$T$889,13,FALSE)</f>
        <v>V</v>
      </c>
      <c r="N382" s="68" t="str">
        <f>VLOOKUP(A382,'BASE REGISTRO SEPTIEMBRE'!$A$1:$T$889,14,FALSE)</f>
        <v>Villa Alemana</v>
      </c>
      <c r="O382" s="68" t="str">
        <f>VLOOKUP(A382,'BASE REGISTRO SEPTIEMBRE'!$A$1:$T$889,15,FALSE)</f>
        <v>32-2532283</v>
      </c>
      <c r="P382" s="68" t="str">
        <f>VLOOKUP(A382,'BASE REGISTRO SEPTIEMBRE'!$A$1:$T$889,16,FALSE)</f>
        <v>cercap@cercap.cl</v>
      </c>
      <c r="Q382" s="68">
        <f>VLOOKUP(A382,'BASE REGISTRO SEPTIEMBRE'!$A$1:$T$889,17,FALSE)</f>
        <v>0</v>
      </c>
      <c r="R382" s="68">
        <f>VLOOKUP(A382,'BASE REGISTRO SEPTIEMBRE'!$A$1:$T$889,18,FALSE)</f>
        <v>93401</v>
      </c>
      <c r="S382" s="68" t="str">
        <f>VLOOKUP(A382,'BASE REGISTRO SEPTIEMBRE'!$A$1:$T$889,19,FALSE)</f>
        <v>Certificado financiero firmado ante notario público correspondiente al año 2019 y balance general al 31 de diciembre de 2020, aprobado por el Subdepartamento de Supervisión Financiera Nacional.</v>
      </c>
      <c r="T382" s="188">
        <f>VLOOKUP(A382,'BASE REGISTRO SEPTIEMBRE'!$A$1:$T$889,20,FALSE)</f>
        <v>37970</v>
      </c>
      <c r="U382" s="175">
        <v>6900</v>
      </c>
      <c r="V382" s="186">
        <v>6283980</v>
      </c>
      <c r="W382" s="186">
        <v>56943720</v>
      </c>
      <c r="X382" s="187">
        <v>44469</v>
      </c>
      <c r="Y382" s="80" t="s">
        <v>6489</v>
      </c>
      <c r="Z382" s="80" t="s">
        <v>6490</v>
      </c>
      <c r="AA382" s="175" t="s">
        <v>6631</v>
      </c>
    </row>
    <row r="383" spans="1:27" ht="15.75" customHeight="1" x14ac:dyDescent="0.2">
      <c r="A383" s="185">
        <v>6900</v>
      </c>
      <c r="B383" s="68" t="str">
        <f>VLOOKUP(A383,'BASE REGISTRO SEPTIEMBRE'!$A$1:$T$889,2,FALSE)</f>
        <v>Corporación de Educación, Rehabilitación, Capacitación, Atención de Menores y Perfeccionamiento ( C.E.R.C.A.P.)</v>
      </c>
      <c r="C383" s="68" t="str">
        <f>VLOOKUP(A383,'BASE REGISTRO SEPTIEMBRE'!$A$1:$T$889,3,FALSE)</f>
        <v>72363900K</v>
      </c>
      <c r="D383" s="68" t="str">
        <f>VLOOKUP(A383,'BASE REGISTRO SEPTIEMBRE'!$A$1:$T$889,4,FALSE)</f>
        <v>Corporación de Derecho Privado</v>
      </c>
      <c r="E383" s="68" t="str">
        <f>VLOOKUP(A383,'BASE REGISTRO SEPTIEMBRE'!$A$1:$T$889,5,FALSE)</f>
        <v>Otorgada por Decreto Supremo Nº 1109, de 19 de diciembre de 1984, del Ministerio de Justicia.</v>
      </c>
      <c r="F383" s="68" t="str">
        <f>VLOOKUP(A383,'BASE REGISTRO SEPTIEMBRE'!$A$1:$T$889,6,FALSE)</f>
        <v>Certificado de vigencia de persona jurídica sin fines de lucro, folio Nº 500401095562, de fecha 30 de julio de 2021, del Servicio de Registro Civil e Identificación.</v>
      </c>
      <c r="G383" s="68" t="str">
        <f>VLOOKUP(A383,'BASE REGISTRO SEPTIEMBRE'!$A$1:$T$889,7,FALSE)</f>
        <v>Administrar y operar servicios en las áreas de educación y de atención de menores, elaborar y ejecutar programas de educación, formación profesional, capacitación, rehabilitación y perfeccionamiento.</v>
      </c>
      <c r="H383" s="68" t="str">
        <f>VLOOKUP(A383,'BASE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3" s="68" t="str">
        <f>VLOOKUP(A383,'BASE REGISTRO SEPTIEMBRE'!$A$1:$T$889,9,FALSE)</f>
        <v xml:space="preserve">5 años
</v>
      </c>
      <c r="J383" s="68" t="str">
        <f>VLOOKUP(A383,'BASE REGISTRO SEPTIEMBRE'!$A$1:$T$889,10,FALSE)</f>
        <v xml:space="preserve">30 de septiembre de 2017 a 30 de septiembre de 2022.
</v>
      </c>
      <c r="K383" s="68" t="str">
        <f>VLOOKUP(A383,'BASE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3" s="68" t="str">
        <f>VLOOKUP(A383,'BASE REGISTRO SEPTIEMBRE'!$A$1:$T$889,12,FALSE)</f>
        <v>El Overo N° 175, Villa Alemana. Región de Valparaíso</v>
      </c>
      <c r="M383" s="68" t="str">
        <f>VLOOKUP(A383,'BASE REGISTRO SEPTIEMBRE'!$A$1:$T$889,13,FALSE)</f>
        <v>V</v>
      </c>
      <c r="N383" s="68" t="str">
        <f>VLOOKUP(A383,'BASE REGISTRO SEPTIEMBRE'!$A$1:$T$889,14,FALSE)</f>
        <v>Villa Alemana</v>
      </c>
      <c r="O383" s="68" t="str">
        <f>VLOOKUP(A383,'BASE REGISTRO SEPTIEMBRE'!$A$1:$T$889,15,FALSE)</f>
        <v>32-2532283</v>
      </c>
      <c r="P383" s="68" t="str">
        <f>VLOOKUP(A383,'BASE REGISTRO SEPTIEMBRE'!$A$1:$T$889,16,FALSE)</f>
        <v>cercap@cercap.cl</v>
      </c>
      <c r="Q383" s="68">
        <f>VLOOKUP(A383,'BASE REGISTRO SEPTIEMBRE'!$A$1:$T$889,17,FALSE)</f>
        <v>0</v>
      </c>
      <c r="R383" s="68">
        <f>VLOOKUP(A383,'BASE REGISTRO SEPTIEMBRE'!$A$1:$T$889,18,FALSE)</f>
        <v>93401</v>
      </c>
      <c r="S383" s="68" t="str">
        <f>VLOOKUP(A383,'BASE REGISTRO SEPTIEMBRE'!$A$1:$T$889,19,FALSE)</f>
        <v>Certificado financiero firmado ante notario público correspondiente al año 2019 y balance general al 31 de diciembre de 2020, aprobado por el Subdepartamento de Supervisión Financiera Nacional.</v>
      </c>
      <c r="T383" s="188">
        <f>VLOOKUP(A383,'BASE REGISTRO SEPTIEMBRE'!$A$1:$T$889,20,FALSE)</f>
        <v>37970</v>
      </c>
      <c r="U383" s="175">
        <v>6900</v>
      </c>
      <c r="V383" s="186">
        <v>7959708</v>
      </c>
      <c r="W383" s="186">
        <v>61378178</v>
      </c>
      <c r="X383" s="187">
        <v>44469</v>
      </c>
      <c r="Y383" s="80" t="s">
        <v>6489</v>
      </c>
      <c r="Z383" s="80" t="s">
        <v>6490</v>
      </c>
      <c r="AA383" s="175" t="s">
        <v>6632</v>
      </c>
    </row>
    <row r="384" spans="1:27" ht="15.75" customHeight="1" x14ac:dyDescent="0.2">
      <c r="A384" s="185">
        <v>6900</v>
      </c>
      <c r="B384" s="68" t="str">
        <f>VLOOKUP(A384,'BASE REGISTRO SEPTIEMBRE'!$A$1:$T$889,2,FALSE)</f>
        <v>Corporación de Educación, Rehabilitación, Capacitación, Atención de Menores y Perfeccionamiento ( C.E.R.C.A.P.)</v>
      </c>
      <c r="C384" s="68" t="str">
        <f>VLOOKUP(A384,'BASE REGISTRO SEPTIEMBRE'!$A$1:$T$889,3,FALSE)</f>
        <v>72363900K</v>
      </c>
      <c r="D384" s="68" t="str">
        <f>VLOOKUP(A384,'BASE REGISTRO SEPTIEMBRE'!$A$1:$T$889,4,FALSE)</f>
        <v>Corporación de Derecho Privado</v>
      </c>
      <c r="E384" s="68" t="str">
        <f>VLOOKUP(A384,'BASE REGISTRO SEPTIEMBRE'!$A$1:$T$889,5,FALSE)</f>
        <v>Otorgada por Decreto Supremo Nº 1109, de 19 de diciembre de 1984, del Ministerio de Justicia.</v>
      </c>
      <c r="F384" s="68" t="str">
        <f>VLOOKUP(A384,'BASE REGISTRO SEPTIEMBRE'!$A$1:$T$889,6,FALSE)</f>
        <v>Certificado de vigencia de persona jurídica sin fines de lucro, folio Nº 500401095562, de fecha 30 de julio de 2021, del Servicio de Registro Civil e Identificación.</v>
      </c>
      <c r="G384" s="68" t="str">
        <f>VLOOKUP(A384,'BASE REGISTRO SEPTIEMBRE'!$A$1:$T$889,7,FALSE)</f>
        <v>Administrar y operar servicios en las áreas de educación y de atención de menores, elaborar y ejecutar programas de educación, formación profesional, capacitación, rehabilitación y perfeccionamiento.</v>
      </c>
      <c r="H384" s="68" t="str">
        <f>VLOOKUP(A384,'BASE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4" s="68" t="str">
        <f>VLOOKUP(A384,'BASE REGISTRO SEPTIEMBRE'!$A$1:$T$889,9,FALSE)</f>
        <v xml:space="preserve">5 años
</v>
      </c>
      <c r="J384" s="68" t="str">
        <f>VLOOKUP(A384,'BASE REGISTRO SEPTIEMBRE'!$A$1:$T$889,10,FALSE)</f>
        <v xml:space="preserve">30 de septiembre de 2017 a 30 de septiembre de 2022.
</v>
      </c>
      <c r="K384" s="68" t="str">
        <f>VLOOKUP(A384,'BASE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4" s="68" t="str">
        <f>VLOOKUP(A384,'BASE REGISTRO SEPTIEMBRE'!$A$1:$T$889,12,FALSE)</f>
        <v>El Overo N° 175, Villa Alemana. Región de Valparaíso</v>
      </c>
      <c r="M384" s="68" t="str">
        <f>VLOOKUP(A384,'BASE REGISTRO SEPTIEMBRE'!$A$1:$T$889,13,FALSE)</f>
        <v>V</v>
      </c>
      <c r="N384" s="68" t="str">
        <f>VLOOKUP(A384,'BASE REGISTRO SEPTIEMBRE'!$A$1:$T$889,14,FALSE)</f>
        <v>Villa Alemana</v>
      </c>
      <c r="O384" s="68" t="str">
        <f>VLOOKUP(A384,'BASE REGISTRO SEPTIEMBRE'!$A$1:$T$889,15,FALSE)</f>
        <v>32-2532283</v>
      </c>
      <c r="P384" s="68" t="str">
        <f>VLOOKUP(A384,'BASE REGISTRO SEPTIEMBRE'!$A$1:$T$889,16,FALSE)</f>
        <v>cercap@cercap.cl</v>
      </c>
      <c r="Q384" s="68">
        <f>VLOOKUP(A384,'BASE REGISTRO SEPTIEMBRE'!$A$1:$T$889,17,FALSE)</f>
        <v>0</v>
      </c>
      <c r="R384" s="68">
        <f>VLOOKUP(A384,'BASE REGISTRO SEPTIEMBRE'!$A$1:$T$889,18,FALSE)</f>
        <v>93401</v>
      </c>
      <c r="S384" s="68" t="str">
        <f>VLOOKUP(A384,'BASE REGISTRO SEPTIEMBRE'!$A$1:$T$889,19,FALSE)</f>
        <v>Certificado financiero firmado ante notario público correspondiente al año 2019 y balance general al 31 de diciembre de 2020, aprobado por el Subdepartamento de Supervisión Financiera Nacional.</v>
      </c>
      <c r="T384" s="188">
        <f>VLOOKUP(A384,'BASE REGISTRO SEPTIEMBRE'!$A$1:$T$889,20,FALSE)</f>
        <v>37970</v>
      </c>
      <c r="U384" s="175">
        <v>6900</v>
      </c>
      <c r="V384" s="186">
        <v>14507460</v>
      </c>
      <c r="W384" s="186">
        <v>101862540</v>
      </c>
      <c r="X384" s="187">
        <v>44469</v>
      </c>
      <c r="Y384" s="80" t="s">
        <v>6489</v>
      </c>
      <c r="Z384" s="80" t="s">
        <v>6490</v>
      </c>
      <c r="AA384" s="175" t="s">
        <v>6512</v>
      </c>
    </row>
    <row r="385" spans="1:27" ht="15.75" customHeight="1" x14ac:dyDescent="0.2">
      <c r="A385" s="185">
        <v>6900</v>
      </c>
      <c r="B385" s="68" t="str">
        <f>VLOOKUP(A385,'BASE REGISTRO SEPTIEMBRE'!$A$1:$T$889,2,FALSE)</f>
        <v>Corporación de Educación, Rehabilitación, Capacitación, Atención de Menores y Perfeccionamiento ( C.E.R.C.A.P.)</v>
      </c>
      <c r="C385" s="68" t="str">
        <f>VLOOKUP(A385,'BASE REGISTRO SEPTIEMBRE'!$A$1:$T$889,3,FALSE)</f>
        <v>72363900K</v>
      </c>
      <c r="D385" s="68" t="str">
        <f>VLOOKUP(A385,'BASE REGISTRO SEPTIEMBRE'!$A$1:$T$889,4,FALSE)</f>
        <v>Corporación de Derecho Privado</v>
      </c>
      <c r="E385" s="68" t="str">
        <f>VLOOKUP(A385,'BASE REGISTRO SEPTIEMBRE'!$A$1:$T$889,5,FALSE)</f>
        <v>Otorgada por Decreto Supremo Nº 1109, de 19 de diciembre de 1984, del Ministerio de Justicia.</v>
      </c>
      <c r="F385" s="68" t="str">
        <f>VLOOKUP(A385,'BASE REGISTRO SEPTIEMBRE'!$A$1:$T$889,6,FALSE)</f>
        <v>Certificado de vigencia de persona jurídica sin fines de lucro, folio Nº 500401095562, de fecha 30 de julio de 2021, del Servicio de Registro Civil e Identificación.</v>
      </c>
      <c r="G385" s="68" t="str">
        <f>VLOOKUP(A385,'BASE REGISTRO SEPTIEMBRE'!$A$1:$T$889,7,FALSE)</f>
        <v>Administrar y operar servicios en las áreas de educación y de atención de menores, elaborar y ejecutar programas de educación, formación profesional, capacitación, rehabilitación y perfeccionamiento.</v>
      </c>
      <c r="H385" s="68" t="str">
        <f>VLOOKUP(A385,'BASE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5" s="68" t="str">
        <f>VLOOKUP(A385,'BASE REGISTRO SEPTIEMBRE'!$A$1:$T$889,9,FALSE)</f>
        <v xml:space="preserve">5 años
</v>
      </c>
      <c r="J385" s="68" t="str">
        <f>VLOOKUP(A385,'BASE REGISTRO SEPTIEMBRE'!$A$1:$T$889,10,FALSE)</f>
        <v xml:space="preserve">30 de septiembre de 2017 a 30 de septiembre de 2022.
</v>
      </c>
      <c r="K385" s="68" t="str">
        <f>VLOOKUP(A385,'BASE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5" s="68" t="str">
        <f>VLOOKUP(A385,'BASE REGISTRO SEPTIEMBRE'!$A$1:$T$889,12,FALSE)</f>
        <v>El Overo N° 175, Villa Alemana. Región de Valparaíso</v>
      </c>
      <c r="M385" s="68" t="str">
        <f>VLOOKUP(A385,'BASE REGISTRO SEPTIEMBRE'!$A$1:$T$889,13,FALSE)</f>
        <v>V</v>
      </c>
      <c r="N385" s="68" t="str">
        <f>VLOOKUP(A385,'BASE REGISTRO SEPTIEMBRE'!$A$1:$T$889,14,FALSE)</f>
        <v>Villa Alemana</v>
      </c>
      <c r="O385" s="68" t="str">
        <f>VLOOKUP(A385,'BASE REGISTRO SEPTIEMBRE'!$A$1:$T$889,15,FALSE)</f>
        <v>32-2532283</v>
      </c>
      <c r="P385" s="68" t="str">
        <f>VLOOKUP(A385,'BASE REGISTRO SEPTIEMBRE'!$A$1:$T$889,16,FALSE)</f>
        <v>cercap@cercap.cl</v>
      </c>
      <c r="Q385" s="68">
        <f>VLOOKUP(A385,'BASE REGISTRO SEPTIEMBRE'!$A$1:$T$889,17,FALSE)</f>
        <v>0</v>
      </c>
      <c r="R385" s="68">
        <f>VLOOKUP(A385,'BASE REGISTRO SEPTIEMBRE'!$A$1:$T$889,18,FALSE)</f>
        <v>93401</v>
      </c>
      <c r="S385" s="68" t="str">
        <f>VLOOKUP(A385,'BASE REGISTRO SEPTIEMBRE'!$A$1:$T$889,19,FALSE)</f>
        <v>Certificado financiero firmado ante notario público correspondiente al año 2019 y balance general al 31 de diciembre de 2020, aprobado por el Subdepartamento de Supervisión Financiera Nacional.</v>
      </c>
      <c r="T385" s="188">
        <f>VLOOKUP(A385,'BASE REGISTRO SEPTIEMBRE'!$A$1:$T$889,20,FALSE)</f>
        <v>37970</v>
      </c>
      <c r="U385" s="175">
        <v>6900</v>
      </c>
      <c r="V385" s="186">
        <v>20900052</v>
      </c>
      <c r="W385" s="186">
        <v>162028416</v>
      </c>
      <c r="X385" s="187">
        <v>44469</v>
      </c>
      <c r="Y385" s="80" t="s">
        <v>6489</v>
      </c>
      <c r="Z385" s="80" t="s">
        <v>6490</v>
      </c>
      <c r="AA385" s="175" t="s">
        <v>6609</v>
      </c>
    </row>
    <row r="386" spans="1:27" ht="15.75" customHeight="1" x14ac:dyDescent="0.2">
      <c r="A386" s="185">
        <v>6900</v>
      </c>
      <c r="B386" s="68" t="str">
        <f>VLOOKUP(A386,'BASE REGISTRO SEPTIEMBRE'!$A$1:$T$889,2,FALSE)</f>
        <v>Corporación de Educación, Rehabilitación, Capacitación, Atención de Menores y Perfeccionamiento ( C.E.R.C.A.P.)</v>
      </c>
      <c r="C386" s="68" t="str">
        <f>VLOOKUP(A386,'BASE REGISTRO SEPTIEMBRE'!$A$1:$T$889,3,FALSE)</f>
        <v>72363900K</v>
      </c>
      <c r="D386" s="68" t="str">
        <f>VLOOKUP(A386,'BASE REGISTRO SEPTIEMBRE'!$A$1:$T$889,4,FALSE)</f>
        <v>Corporación de Derecho Privado</v>
      </c>
      <c r="E386" s="68" t="str">
        <f>VLOOKUP(A386,'BASE REGISTRO SEPTIEMBRE'!$A$1:$T$889,5,FALSE)</f>
        <v>Otorgada por Decreto Supremo Nº 1109, de 19 de diciembre de 1984, del Ministerio de Justicia.</v>
      </c>
      <c r="F386" s="68" t="str">
        <f>VLOOKUP(A386,'BASE REGISTRO SEPTIEMBRE'!$A$1:$T$889,6,FALSE)</f>
        <v>Certificado de vigencia de persona jurídica sin fines de lucro, folio Nº 500401095562, de fecha 30 de julio de 2021, del Servicio de Registro Civil e Identificación.</v>
      </c>
      <c r="G386" s="68" t="str">
        <f>VLOOKUP(A386,'BASE REGISTRO SEPTIEMBRE'!$A$1:$T$889,7,FALSE)</f>
        <v>Administrar y operar servicios en las áreas de educación y de atención de menores, elaborar y ejecutar programas de educación, formación profesional, capacitación, rehabilitación y perfeccionamiento.</v>
      </c>
      <c r="H386" s="68" t="str">
        <f>VLOOKUP(A386,'BASE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6" s="68" t="str">
        <f>VLOOKUP(A386,'BASE REGISTRO SEPTIEMBRE'!$A$1:$T$889,9,FALSE)</f>
        <v xml:space="preserve">5 años
</v>
      </c>
      <c r="J386" s="68" t="str">
        <f>VLOOKUP(A386,'BASE REGISTRO SEPTIEMBRE'!$A$1:$T$889,10,FALSE)</f>
        <v xml:space="preserve">30 de septiembre de 2017 a 30 de septiembre de 2022.
</v>
      </c>
      <c r="K386" s="68" t="str">
        <f>VLOOKUP(A386,'BASE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6" s="68" t="str">
        <f>VLOOKUP(A386,'BASE REGISTRO SEPTIEMBRE'!$A$1:$T$889,12,FALSE)</f>
        <v>El Overo N° 175, Villa Alemana. Región de Valparaíso</v>
      </c>
      <c r="M386" s="68" t="str">
        <f>VLOOKUP(A386,'BASE REGISTRO SEPTIEMBRE'!$A$1:$T$889,13,FALSE)</f>
        <v>V</v>
      </c>
      <c r="N386" s="68" t="str">
        <f>VLOOKUP(A386,'BASE REGISTRO SEPTIEMBRE'!$A$1:$T$889,14,FALSE)</f>
        <v>Villa Alemana</v>
      </c>
      <c r="O386" s="68" t="str">
        <f>VLOOKUP(A386,'BASE REGISTRO SEPTIEMBRE'!$A$1:$T$889,15,FALSE)</f>
        <v>32-2532283</v>
      </c>
      <c r="P386" s="68" t="str">
        <f>VLOOKUP(A386,'BASE REGISTRO SEPTIEMBRE'!$A$1:$T$889,16,FALSE)</f>
        <v>cercap@cercap.cl</v>
      </c>
      <c r="Q386" s="68">
        <f>VLOOKUP(A386,'BASE REGISTRO SEPTIEMBRE'!$A$1:$T$889,17,FALSE)</f>
        <v>0</v>
      </c>
      <c r="R386" s="68">
        <f>VLOOKUP(A386,'BASE REGISTRO SEPTIEMBRE'!$A$1:$T$889,18,FALSE)</f>
        <v>93401</v>
      </c>
      <c r="S386" s="68" t="str">
        <f>VLOOKUP(A386,'BASE REGISTRO SEPTIEMBRE'!$A$1:$T$889,19,FALSE)</f>
        <v>Certificado financiero firmado ante notario público correspondiente al año 2019 y balance general al 31 de diciembre de 2020, aprobado por el Subdepartamento de Supervisión Financiera Nacional.</v>
      </c>
      <c r="T386" s="188">
        <f>VLOOKUP(A386,'BASE REGISTRO SEPTIEMBRE'!$A$1:$T$889,20,FALSE)</f>
        <v>37970</v>
      </c>
      <c r="U386" s="175">
        <v>6900</v>
      </c>
      <c r="V386" s="186">
        <v>8225031</v>
      </c>
      <c r="W386" s="186">
        <v>64915824</v>
      </c>
      <c r="X386" s="187">
        <v>44469</v>
      </c>
      <c r="Y386" s="80" t="s">
        <v>6489</v>
      </c>
      <c r="Z386" s="80" t="s">
        <v>6490</v>
      </c>
      <c r="AA386" s="175" t="s">
        <v>7467</v>
      </c>
    </row>
    <row r="387" spans="1:27" ht="15.75" customHeight="1" x14ac:dyDescent="0.2">
      <c r="A387" s="185">
        <v>6900</v>
      </c>
      <c r="B387" s="68" t="str">
        <f>VLOOKUP(A387,'BASE REGISTRO SEPTIEMBRE'!$A$1:$T$889,2,FALSE)</f>
        <v>Corporación de Educación, Rehabilitación, Capacitación, Atención de Menores y Perfeccionamiento ( C.E.R.C.A.P.)</v>
      </c>
      <c r="C387" s="68" t="str">
        <f>VLOOKUP(A387,'BASE REGISTRO SEPTIEMBRE'!$A$1:$T$889,3,FALSE)</f>
        <v>72363900K</v>
      </c>
      <c r="D387" s="68" t="str">
        <f>VLOOKUP(A387,'BASE REGISTRO SEPTIEMBRE'!$A$1:$T$889,4,FALSE)</f>
        <v>Corporación de Derecho Privado</v>
      </c>
      <c r="E387" s="68" t="str">
        <f>VLOOKUP(A387,'BASE REGISTRO SEPTIEMBRE'!$A$1:$T$889,5,FALSE)</f>
        <v>Otorgada por Decreto Supremo Nº 1109, de 19 de diciembre de 1984, del Ministerio de Justicia.</v>
      </c>
      <c r="F387" s="68" t="str">
        <f>VLOOKUP(A387,'BASE REGISTRO SEPTIEMBRE'!$A$1:$T$889,6,FALSE)</f>
        <v>Certificado de vigencia de persona jurídica sin fines de lucro, folio Nº 500401095562, de fecha 30 de julio de 2021, del Servicio de Registro Civil e Identificación.</v>
      </c>
      <c r="G387" s="68" t="str">
        <f>VLOOKUP(A387,'BASE REGISTRO SEPTIEMBRE'!$A$1:$T$889,7,FALSE)</f>
        <v>Administrar y operar servicios en las áreas de educación y de atención de menores, elaborar y ejecutar programas de educación, formación profesional, capacitación, rehabilitación y perfeccionamiento.</v>
      </c>
      <c r="H387" s="68" t="str">
        <f>VLOOKUP(A387,'BASE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7" s="68" t="str">
        <f>VLOOKUP(A387,'BASE REGISTRO SEPTIEMBRE'!$A$1:$T$889,9,FALSE)</f>
        <v xml:space="preserve">5 años
</v>
      </c>
      <c r="J387" s="68" t="str">
        <f>VLOOKUP(A387,'BASE REGISTRO SEPTIEMBRE'!$A$1:$T$889,10,FALSE)</f>
        <v xml:space="preserve">30 de septiembre de 2017 a 30 de septiembre de 2022.
</v>
      </c>
      <c r="K387" s="68" t="str">
        <f>VLOOKUP(A387,'BASE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7" s="68" t="str">
        <f>VLOOKUP(A387,'BASE REGISTRO SEPTIEMBRE'!$A$1:$T$889,12,FALSE)</f>
        <v>El Overo N° 175, Villa Alemana. Región de Valparaíso</v>
      </c>
      <c r="M387" s="68" t="str">
        <f>VLOOKUP(A387,'BASE REGISTRO SEPTIEMBRE'!$A$1:$T$889,13,FALSE)</f>
        <v>V</v>
      </c>
      <c r="N387" s="68" t="str">
        <f>VLOOKUP(A387,'BASE REGISTRO SEPTIEMBRE'!$A$1:$T$889,14,FALSE)</f>
        <v>Villa Alemana</v>
      </c>
      <c r="O387" s="68" t="str">
        <f>VLOOKUP(A387,'BASE REGISTRO SEPTIEMBRE'!$A$1:$T$889,15,FALSE)</f>
        <v>32-2532283</v>
      </c>
      <c r="P387" s="68" t="str">
        <f>VLOOKUP(A387,'BASE REGISTRO SEPTIEMBRE'!$A$1:$T$889,16,FALSE)</f>
        <v>cercap@cercap.cl</v>
      </c>
      <c r="Q387" s="68">
        <f>VLOOKUP(A387,'BASE REGISTRO SEPTIEMBRE'!$A$1:$T$889,17,FALSE)</f>
        <v>0</v>
      </c>
      <c r="R387" s="68">
        <f>VLOOKUP(A387,'BASE REGISTRO SEPTIEMBRE'!$A$1:$T$889,18,FALSE)</f>
        <v>93401</v>
      </c>
      <c r="S387" s="68" t="str">
        <f>VLOOKUP(A387,'BASE REGISTRO SEPTIEMBRE'!$A$1:$T$889,19,FALSE)</f>
        <v>Certificado financiero firmado ante notario público correspondiente al año 2019 y balance general al 31 de diciembre de 2020, aprobado por el Subdepartamento de Supervisión Financiera Nacional.</v>
      </c>
      <c r="T387" s="188">
        <f>VLOOKUP(A387,'BASE REGISTRO SEPTIEMBRE'!$A$1:$T$889,20,FALSE)</f>
        <v>37970</v>
      </c>
      <c r="U387" s="175">
        <v>6900</v>
      </c>
      <c r="V387" s="186">
        <v>7525260</v>
      </c>
      <c r="W387" s="186">
        <v>61598520</v>
      </c>
      <c r="X387" s="187">
        <v>44469</v>
      </c>
      <c r="Y387" s="80" t="s">
        <v>6489</v>
      </c>
      <c r="Z387" s="80" t="s">
        <v>6490</v>
      </c>
      <c r="AA387" s="175" t="s">
        <v>6633</v>
      </c>
    </row>
    <row r="388" spans="1:27" ht="15.75" customHeight="1" x14ac:dyDescent="0.2">
      <c r="A388" s="185">
        <v>6900</v>
      </c>
      <c r="B388" s="68" t="str">
        <f>VLOOKUP(A388,'BASE REGISTRO SEPTIEMBRE'!$A$1:$T$889,2,FALSE)</f>
        <v>Corporación de Educación, Rehabilitación, Capacitación, Atención de Menores y Perfeccionamiento ( C.E.R.C.A.P.)</v>
      </c>
      <c r="C388" s="68" t="str">
        <f>VLOOKUP(A388,'BASE REGISTRO SEPTIEMBRE'!$A$1:$T$889,3,FALSE)</f>
        <v>72363900K</v>
      </c>
      <c r="D388" s="68" t="str">
        <f>VLOOKUP(A388,'BASE REGISTRO SEPTIEMBRE'!$A$1:$T$889,4,FALSE)</f>
        <v>Corporación de Derecho Privado</v>
      </c>
      <c r="E388" s="68" t="str">
        <f>VLOOKUP(A388,'BASE REGISTRO SEPTIEMBRE'!$A$1:$T$889,5,FALSE)</f>
        <v>Otorgada por Decreto Supremo Nº 1109, de 19 de diciembre de 1984, del Ministerio de Justicia.</v>
      </c>
      <c r="F388" s="68" t="str">
        <f>VLOOKUP(A388,'BASE REGISTRO SEPTIEMBRE'!$A$1:$T$889,6,FALSE)</f>
        <v>Certificado de vigencia de persona jurídica sin fines de lucro, folio Nº 500401095562, de fecha 30 de julio de 2021, del Servicio de Registro Civil e Identificación.</v>
      </c>
      <c r="G388" s="68" t="str">
        <f>VLOOKUP(A388,'BASE REGISTRO SEPTIEMBRE'!$A$1:$T$889,7,FALSE)</f>
        <v>Administrar y operar servicios en las áreas de educación y de atención de menores, elaborar y ejecutar programas de educación, formación profesional, capacitación, rehabilitación y perfeccionamiento.</v>
      </c>
      <c r="H388" s="68" t="str">
        <f>VLOOKUP(A388,'BASE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8" s="68" t="str">
        <f>VLOOKUP(A388,'BASE REGISTRO SEPTIEMBRE'!$A$1:$T$889,9,FALSE)</f>
        <v xml:space="preserve">5 años
</v>
      </c>
      <c r="J388" s="68" t="str">
        <f>VLOOKUP(A388,'BASE REGISTRO SEPTIEMBRE'!$A$1:$T$889,10,FALSE)</f>
        <v xml:space="preserve">30 de septiembre de 2017 a 30 de septiembre de 2022.
</v>
      </c>
      <c r="K388" s="68" t="str">
        <f>VLOOKUP(A388,'BASE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8" s="68" t="str">
        <f>VLOOKUP(A388,'BASE REGISTRO SEPTIEMBRE'!$A$1:$T$889,12,FALSE)</f>
        <v>El Overo N° 175, Villa Alemana. Región de Valparaíso</v>
      </c>
      <c r="M388" s="68" t="str">
        <f>VLOOKUP(A388,'BASE REGISTRO SEPTIEMBRE'!$A$1:$T$889,13,FALSE)</f>
        <v>V</v>
      </c>
      <c r="N388" s="68" t="str">
        <f>VLOOKUP(A388,'BASE REGISTRO SEPTIEMBRE'!$A$1:$T$889,14,FALSE)</f>
        <v>Villa Alemana</v>
      </c>
      <c r="O388" s="68" t="str">
        <f>VLOOKUP(A388,'BASE REGISTRO SEPTIEMBRE'!$A$1:$T$889,15,FALSE)</f>
        <v>32-2532283</v>
      </c>
      <c r="P388" s="68" t="str">
        <f>VLOOKUP(A388,'BASE REGISTRO SEPTIEMBRE'!$A$1:$T$889,16,FALSE)</f>
        <v>cercap@cercap.cl</v>
      </c>
      <c r="Q388" s="68">
        <f>VLOOKUP(A388,'BASE REGISTRO SEPTIEMBRE'!$A$1:$T$889,17,FALSE)</f>
        <v>0</v>
      </c>
      <c r="R388" s="68">
        <f>VLOOKUP(A388,'BASE REGISTRO SEPTIEMBRE'!$A$1:$T$889,18,FALSE)</f>
        <v>93401</v>
      </c>
      <c r="S388" s="68" t="str">
        <f>VLOOKUP(A388,'BASE REGISTRO SEPTIEMBRE'!$A$1:$T$889,19,FALSE)</f>
        <v>Certificado financiero firmado ante notario público correspondiente al año 2019 y balance general al 31 de diciembre de 2020, aprobado por el Subdepartamento de Supervisión Financiera Nacional.</v>
      </c>
      <c r="T388" s="188">
        <f>VLOOKUP(A388,'BASE REGISTRO SEPTIEMBRE'!$A$1:$T$889,20,FALSE)</f>
        <v>37970</v>
      </c>
      <c r="U388" s="175">
        <v>6900</v>
      </c>
      <c r="V388" s="186">
        <v>21101760</v>
      </c>
      <c r="W388" s="186">
        <v>120874140</v>
      </c>
      <c r="X388" s="187">
        <v>44469</v>
      </c>
      <c r="Y388" s="80" t="s">
        <v>6489</v>
      </c>
      <c r="Z388" s="80" t="s">
        <v>6490</v>
      </c>
      <c r="AA388" s="175" t="s">
        <v>6634</v>
      </c>
    </row>
    <row r="389" spans="1:27" ht="15.75" customHeight="1" x14ac:dyDescent="0.2">
      <c r="A389" s="185">
        <v>6900</v>
      </c>
      <c r="B389" s="68" t="str">
        <f>VLOOKUP(A389,'BASE REGISTRO SEPTIEMBRE'!$A$1:$T$889,2,FALSE)</f>
        <v>Corporación de Educación, Rehabilitación, Capacitación, Atención de Menores y Perfeccionamiento ( C.E.R.C.A.P.)</v>
      </c>
      <c r="C389" s="68" t="str">
        <f>VLOOKUP(A389,'BASE REGISTRO SEPTIEMBRE'!$A$1:$T$889,3,FALSE)</f>
        <v>72363900K</v>
      </c>
      <c r="D389" s="68" t="str">
        <f>VLOOKUP(A389,'BASE REGISTRO SEPTIEMBRE'!$A$1:$T$889,4,FALSE)</f>
        <v>Corporación de Derecho Privado</v>
      </c>
      <c r="E389" s="68" t="str">
        <f>VLOOKUP(A389,'BASE REGISTRO SEPTIEMBRE'!$A$1:$T$889,5,FALSE)</f>
        <v>Otorgada por Decreto Supremo Nº 1109, de 19 de diciembre de 1984, del Ministerio de Justicia.</v>
      </c>
      <c r="F389" s="68" t="str">
        <f>VLOOKUP(A389,'BASE REGISTRO SEPTIEMBRE'!$A$1:$T$889,6,FALSE)</f>
        <v>Certificado de vigencia de persona jurídica sin fines de lucro, folio Nº 500401095562, de fecha 30 de julio de 2021, del Servicio de Registro Civil e Identificación.</v>
      </c>
      <c r="G389" s="68" t="str">
        <f>VLOOKUP(A389,'BASE REGISTRO SEPTIEMBRE'!$A$1:$T$889,7,FALSE)</f>
        <v>Administrar y operar servicios en las áreas de educación y de atención de menores, elaborar y ejecutar programas de educación, formación profesional, capacitación, rehabilitación y perfeccionamiento.</v>
      </c>
      <c r="H389" s="68" t="str">
        <f>VLOOKUP(A389,'BASE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89" s="68" t="str">
        <f>VLOOKUP(A389,'BASE REGISTRO SEPTIEMBRE'!$A$1:$T$889,9,FALSE)</f>
        <v xml:space="preserve">5 años
</v>
      </c>
      <c r="J389" s="68" t="str">
        <f>VLOOKUP(A389,'BASE REGISTRO SEPTIEMBRE'!$A$1:$T$889,10,FALSE)</f>
        <v xml:space="preserve">30 de septiembre de 2017 a 30 de septiembre de 2022.
</v>
      </c>
      <c r="K389" s="68" t="str">
        <f>VLOOKUP(A389,'BASE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9" s="68" t="str">
        <f>VLOOKUP(A389,'BASE REGISTRO SEPTIEMBRE'!$A$1:$T$889,12,FALSE)</f>
        <v>El Overo N° 175, Villa Alemana. Región de Valparaíso</v>
      </c>
      <c r="M389" s="68" t="str">
        <f>VLOOKUP(A389,'BASE REGISTRO SEPTIEMBRE'!$A$1:$T$889,13,FALSE)</f>
        <v>V</v>
      </c>
      <c r="N389" s="68" t="str">
        <f>VLOOKUP(A389,'BASE REGISTRO SEPTIEMBRE'!$A$1:$T$889,14,FALSE)</f>
        <v>Villa Alemana</v>
      </c>
      <c r="O389" s="68" t="str">
        <f>VLOOKUP(A389,'BASE REGISTRO SEPTIEMBRE'!$A$1:$T$889,15,FALSE)</f>
        <v>32-2532283</v>
      </c>
      <c r="P389" s="68" t="str">
        <f>VLOOKUP(A389,'BASE REGISTRO SEPTIEMBRE'!$A$1:$T$889,16,FALSE)</f>
        <v>cercap@cercap.cl</v>
      </c>
      <c r="Q389" s="68">
        <f>VLOOKUP(A389,'BASE REGISTRO SEPTIEMBRE'!$A$1:$T$889,17,FALSE)</f>
        <v>0</v>
      </c>
      <c r="R389" s="68">
        <f>VLOOKUP(A389,'BASE REGISTRO SEPTIEMBRE'!$A$1:$T$889,18,FALSE)</f>
        <v>93401</v>
      </c>
      <c r="S389" s="68" t="str">
        <f>VLOOKUP(A389,'BASE REGISTRO SEPTIEMBRE'!$A$1:$T$889,19,FALSE)</f>
        <v>Certificado financiero firmado ante notario público correspondiente al año 2019 y balance general al 31 de diciembre de 2020, aprobado por el Subdepartamento de Supervisión Financiera Nacional.</v>
      </c>
      <c r="T389" s="188">
        <f>VLOOKUP(A389,'BASE REGISTRO SEPTIEMBRE'!$A$1:$T$889,20,FALSE)</f>
        <v>37970</v>
      </c>
      <c r="U389" s="175">
        <v>6900</v>
      </c>
      <c r="V389" s="186">
        <v>6594300</v>
      </c>
      <c r="W389" s="186">
        <v>48720240</v>
      </c>
      <c r="X389" s="187">
        <v>44469</v>
      </c>
      <c r="Y389" s="80" t="s">
        <v>6489</v>
      </c>
      <c r="Z389" s="80" t="s">
        <v>6490</v>
      </c>
      <c r="AA389" s="175" t="s">
        <v>6635</v>
      </c>
    </row>
    <row r="390" spans="1:27" ht="15.75" customHeight="1" x14ac:dyDescent="0.2">
      <c r="A390" s="185">
        <v>6900</v>
      </c>
      <c r="B390" s="68" t="str">
        <f>VLOOKUP(A390,'BASE REGISTRO SEPTIEMBRE'!$A$1:$T$889,2,FALSE)</f>
        <v>Corporación de Educación, Rehabilitación, Capacitación, Atención de Menores y Perfeccionamiento ( C.E.R.C.A.P.)</v>
      </c>
      <c r="C390" s="68" t="str">
        <f>VLOOKUP(A390,'BASE REGISTRO SEPTIEMBRE'!$A$1:$T$889,3,FALSE)</f>
        <v>72363900K</v>
      </c>
      <c r="D390" s="68" t="str">
        <f>VLOOKUP(A390,'BASE REGISTRO SEPTIEMBRE'!$A$1:$T$889,4,FALSE)</f>
        <v>Corporación de Derecho Privado</v>
      </c>
      <c r="E390" s="68" t="str">
        <f>VLOOKUP(A390,'BASE REGISTRO SEPTIEMBRE'!$A$1:$T$889,5,FALSE)</f>
        <v>Otorgada por Decreto Supremo Nº 1109, de 19 de diciembre de 1984, del Ministerio de Justicia.</v>
      </c>
      <c r="F390" s="68" t="str">
        <f>VLOOKUP(A390,'BASE REGISTRO SEPTIEMBRE'!$A$1:$T$889,6,FALSE)</f>
        <v>Certificado de vigencia de persona jurídica sin fines de lucro, folio Nº 500401095562, de fecha 30 de julio de 2021, del Servicio de Registro Civil e Identificación.</v>
      </c>
      <c r="G390" s="68" t="str">
        <f>VLOOKUP(A390,'BASE REGISTRO SEPTIEMBRE'!$A$1:$T$889,7,FALSE)</f>
        <v>Administrar y operar servicios en las áreas de educación y de atención de menores, elaborar y ejecutar programas de educación, formación profesional, capacitación, rehabilitación y perfeccionamiento.</v>
      </c>
      <c r="H390" s="68" t="str">
        <f>VLOOKUP(A390,'BASE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90" s="68" t="str">
        <f>VLOOKUP(A390,'BASE REGISTRO SEPTIEMBRE'!$A$1:$T$889,9,FALSE)</f>
        <v xml:space="preserve">5 años
</v>
      </c>
      <c r="J390" s="68" t="str">
        <f>VLOOKUP(A390,'BASE REGISTRO SEPTIEMBRE'!$A$1:$T$889,10,FALSE)</f>
        <v xml:space="preserve">30 de septiembre de 2017 a 30 de septiembre de 2022.
</v>
      </c>
      <c r="K390" s="68" t="str">
        <f>VLOOKUP(A390,'BASE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0" s="68" t="str">
        <f>VLOOKUP(A390,'BASE REGISTRO SEPTIEMBRE'!$A$1:$T$889,12,FALSE)</f>
        <v>El Overo N° 175, Villa Alemana. Región de Valparaíso</v>
      </c>
      <c r="M390" s="68" t="str">
        <f>VLOOKUP(A390,'BASE REGISTRO SEPTIEMBRE'!$A$1:$T$889,13,FALSE)</f>
        <v>V</v>
      </c>
      <c r="N390" s="68" t="str">
        <f>VLOOKUP(A390,'BASE REGISTRO SEPTIEMBRE'!$A$1:$T$889,14,FALSE)</f>
        <v>Villa Alemana</v>
      </c>
      <c r="O390" s="68" t="str">
        <f>VLOOKUP(A390,'BASE REGISTRO SEPTIEMBRE'!$A$1:$T$889,15,FALSE)</f>
        <v>32-2532283</v>
      </c>
      <c r="P390" s="68" t="str">
        <f>VLOOKUP(A390,'BASE REGISTRO SEPTIEMBRE'!$A$1:$T$889,16,FALSE)</f>
        <v>cercap@cercap.cl</v>
      </c>
      <c r="Q390" s="68">
        <f>VLOOKUP(A390,'BASE REGISTRO SEPTIEMBRE'!$A$1:$T$889,17,FALSE)</f>
        <v>0</v>
      </c>
      <c r="R390" s="68">
        <f>VLOOKUP(A390,'BASE REGISTRO SEPTIEMBRE'!$A$1:$T$889,18,FALSE)</f>
        <v>93401</v>
      </c>
      <c r="S390" s="68" t="str">
        <f>VLOOKUP(A390,'BASE REGISTRO SEPTIEMBRE'!$A$1:$T$889,19,FALSE)</f>
        <v>Certificado financiero firmado ante notario público correspondiente al año 2019 y balance general al 31 de diciembre de 2020, aprobado por el Subdepartamento de Supervisión Financiera Nacional.</v>
      </c>
      <c r="T390" s="188">
        <f>VLOOKUP(A390,'BASE REGISTRO SEPTIEMBRE'!$A$1:$T$889,20,FALSE)</f>
        <v>37970</v>
      </c>
      <c r="U390" s="175">
        <v>6900</v>
      </c>
      <c r="V390" s="186">
        <v>31287152</v>
      </c>
      <c r="W390" s="186">
        <v>343090318</v>
      </c>
      <c r="X390" s="187">
        <v>44469</v>
      </c>
      <c r="Y390" s="80" t="s">
        <v>6489</v>
      </c>
      <c r="Z390" s="80" t="s">
        <v>6490</v>
      </c>
      <c r="AA390" s="175" t="s">
        <v>6495</v>
      </c>
    </row>
    <row r="391" spans="1:27" ht="15.75" customHeight="1" x14ac:dyDescent="0.2">
      <c r="A391" s="185">
        <v>6900</v>
      </c>
      <c r="B391" s="68" t="str">
        <f>VLOOKUP(A391,'BASE REGISTRO SEPTIEMBRE'!$A$1:$T$889,2,FALSE)</f>
        <v>Corporación de Educación, Rehabilitación, Capacitación, Atención de Menores y Perfeccionamiento ( C.E.R.C.A.P.)</v>
      </c>
      <c r="C391" s="68" t="str">
        <f>VLOOKUP(A391,'BASE REGISTRO SEPTIEMBRE'!$A$1:$T$889,3,FALSE)</f>
        <v>72363900K</v>
      </c>
      <c r="D391" s="68" t="str">
        <f>VLOOKUP(A391,'BASE REGISTRO SEPTIEMBRE'!$A$1:$T$889,4,FALSE)</f>
        <v>Corporación de Derecho Privado</v>
      </c>
      <c r="E391" s="68" t="str">
        <f>VLOOKUP(A391,'BASE REGISTRO SEPTIEMBRE'!$A$1:$T$889,5,FALSE)</f>
        <v>Otorgada por Decreto Supremo Nº 1109, de 19 de diciembre de 1984, del Ministerio de Justicia.</v>
      </c>
      <c r="F391" s="68" t="str">
        <f>VLOOKUP(A391,'BASE REGISTRO SEPTIEMBRE'!$A$1:$T$889,6,FALSE)</f>
        <v>Certificado de vigencia de persona jurídica sin fines de lucro, folio Nº 500401095562, de fecha 30 de julio de 2021, del Servicio de Registro Civil e Identificación.</v>
      </c>
      <c r="G391" s="68" t="str">
        <f>VLOOKUP(A391,'BASE REGISTRO SEPTIEMBRE'!$A$1:$T$889,7,FALSE)</f>
        <v>Administrar y operar servicios en las áreas de educación y de atención de menores, elaborar y ejecutar programas de educación, formación profesional, capacitación, rehabilitación y perfeccionamiento.</v>
      </c>
      <c r="H391" s="68" t="str">
        <f>VLOOKUP(A391,'BASE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91" s="68" t="str">
        <f>VLOOKUP(A391,'BASE REGISTRO SEPTIEMBRE'!$A$1:$T$889,9,FALSE)</f>
        <v xml:space="preserve">5 años
</v>
      </c>
      <c r="J391" s="68" t="str">
        <f>VLOOKUP(A391,'BASE REGISTRO SEPTIEMBRE'!$A$1:$T$889,10,FALSE)</f>
        <v xml:space="preserve">30 de septiembre de 2017 a 30 de septiembre de 2022.
</v>
      </c>
      <c r="K391" s="68" t="str">
        <f>VLOOKUP(A391,'BASE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1" s="68" t="str">
        <f>VLOOKUP(A391,'BASE REGISTRO SEPTIEMBRE'!$A$1:$T$889,12,FALSE)</f>
        <v>El Overo N° 175, Villa Alemana. Región de Valparaíso</v>
      </c>
      <c r="M391" s="68" t="str">
        <f>VLOOKUP(A391,'BASE REGISTRO SEPTIEMBRE'!$A$1:$T$889,13,FALSE)</f>
        <v>V</v>
      </c>
      <c r="N391" s="68" t="str">
        <f>VLOOKUP(A391,'BASE REGISTRO SEPTIEMBRE'!$A$1:$T$889,14,FALSE)</f>
        <v>Villa Alemana</v>
      </c>
      <c r="O391" s="68" t="str">
        <f>VLOOKUP(A391,'BASE REGISTRO SEPTIEMBRE'!$A$1:$T$889,15,FALSE)</f>
        <v>32-2532283</v>
      </c>
      <c r="P391" s="68" t="str">
        <f>VLOOKUP(A391,'BASE REGISTRO SEPTIEMBRE'!$A$1:$T$889,16,FALSE)</f>
        <v>cercap@cercap.cl</v>
      </c>
      <c r="Q391" s="68">
        <f>VLOOKUP(A391,'BASE REGISTRO SEPTIEMBRE'!$A$1:$T$889,17,FALSE)</f>
        <v>0</v>
      </c>
      <c r="R391" s="68">
        <f>VLOOKUP(A391,'BASE REGISTRO SEPTIEMBRE'!$A$1:$T$889,18,FALSE)</f>
        <v>93401</v>
      </c>
      <c r="S391" s="68" t="str">
        <f>VLOOKUP(A391,'BASE REGISTRO SEPTIEMBRE'!$A$1:$T$889,19,FALSE)</f>
        <v>Certificado financiero firmado ante notario público correspondiente al año 2019 y balance general al 31 de diciembre de 2020, aprobado por el Subdepartamento de Supervisión Financiera Nacional.</v>
      </c>
      <c r="T391" s="188">
        <f>VLOOKUP(A391,'BASE REGISTRO SEPTIEMBRE'!$A$1:$T$889,20,FALSE)</f>
        <v>37970</v>
      </c>
      <c r="U391" s="175">
        <v>6900</v>
      </c>
      <c r="V391" s="186">
        <v>65399940</v>
      </c>
      <c r="W391" s="186">
        <v>451356288</v>
      </c>
      <c r="X391" s="187">
        <v>44469</v>
      </c>
      <c r="Y391" s="80" t="s">
        <v>6489</v>
      </c>
      <c r="Z391" s="80" t="s">
        <v>6490</v>
      </c>
      <c r="AA391" s="175" t="s">
        <v>6496</v>
      </c>
    </row>
    <row r="392" spans="1:27" ht="15.75" customHeight="1" x14ac:dyDescent="0.2">
      <c r="A392" s="185">
        <v>6900</v>
      </c>
      <c r="B392" s="68" t="str">
        <f>VLOOKUP(A392,'BASE REGISTRO SEPTIEMBRE'!$A$1:$T$889,2,FALSE)</f>
        <v>Corporación de Educación, Rehabilitación, Capacitación, Atención de Menores y Perfeccionamiento ( C.E.R.C.A.P.)</v>
      </c>
      <c r="C392" s="68" t="str">
        <f>VLOOKUP(A392,'BASE REGISTRO SEPTIEMBRE'!$A$1:$T$889,3,FALSE)</f>
        <v>72363900K</v>
      </c>
      <c r="D392" s="68" t="str">
        <f>VLOOKUP(A392,'BASE REGISTRO SEPTIEMBRE'!$A$1:$T$889,4,FALSE)</f>
        <v>Corporación de Derecho Privado</v>
      </c>
      <c r="E392" s="68" t="str">
        <f>VLOOKUP(A392,'BASE REGISTRO SEPTIEMBRE'!$A$1:$T$889,5,FALSE)</f>
        <v>Otorgada por Decreto Supremo Nº 1109, de 19 de diciembre de 1984, del Ministerio de Justicia.</v>
      </c>
      <c r="F392" s="68" t="str">
        <f>VLOOKUP(A392,'BASE REGISTRO SEPTIEMBRE'!$A$1:$T$889,6,FALSE)</f>
        <v>Certificado de vigencia de persona jurídica sin fines de lucro, folio Nº 500401095562, de fecha 30 de julio de 2021, del Servicio de Registro Civil e Identificación.</v>
      </c>
      <c r="G392" s="68" t="str">
        <f>VLOOKUP(A392,'BASE REGISTRO SEPTIEMBRE'!$A$1:$T$889,7,FALSE)</f>
        <v>Administrar y operar servicios en las áreas de educación y de atención de menores, elaborar y ejecutar programas de educación, formación profesional, capacitación, rehabilitación y perfeccionamiento.</v>
      </c>
      <c r="H392" s="68" t="str">
        <f>VLOOKUP(A392,'BASE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92" s="68" t="str">
        <f>VLOOKUP(A392,'BASE REGISTRO SEPTIEMBRE'!$A$1:$T$889,9,FALSE)</f>
        <v xml:space="preserve">5 años
</v>
      </c>
      <c r="J392" s="68" t="str">
        <f>VLOOKUP(A392,'BASE REGISTRO SEPTIEMBRE'!$A$1:$T$889,10,FALSE)</f>
        <v xml:space="preserve">30 de septiembre de 2017 a 30 de septiembre de 2022.
</v>
      </c>
      <c r="K392" s="68" t="str">
        <f>VLOOKUP(A392,'BASE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2" s="68" t="str">
        <f>VLOOKUP(A392,'BASE REGISTRO SEPTIEMBRE'!$A$1:$T$889,12,FALSE)</f>
        <v>El Overo N° 175, Villa Alemana. Región de Valparaíso</v>
      </c>
      <c r="M392" s="68" t="str">
        <f>VLOOKUP(A392,'BASE REGISTRO SEPTIEMBRE'!$A$1:$T$889,13,FALSE)</f>
        <v>V</v>
      </c>
      <c r="N392" s="68" t="str">
        <f>VLOOKUP(A392,'BASE REGISTRO SEPTIEMBRE'!$A$1:$T$889,14,FALSE)</f>
        <v>Villa Alemana</v>
      </c>
      <c r="O392" s="68" t="str">
        <f>VLOOKUP(A392,'BASE REGISTRO SEPTIEMBRE'!$A$1:$T$889,15,FALSE)</f>
        <v>32-2532283</v>
      </c>
      <c r="P392" s="68" t="str">
        <f>VLOOKUP(A392,'BASE REGISTRO SEPTIEMBRE'!$A$1:$T$889,16,FALSE)</f>
        <v>cercap@cercap.cl</v>
      </c>
      <c r="Q392" s="68">
        <f>VLOOKUP(A392,'BASE REGISTRO SEPTIEMBRE'!$A$1:$T$889,17,FALSE)</f>
        <v>0</v>
      </c>
      <c r="R392" s="68">
        <f>VLOOKUP(A392,'BASE REGISTRO SEPTIEMBRE'!$A$1:$T$889,18,FALSE)</f>
        <v>93401</v>
      </c>
      <c r="S392" s="68" t="str">
        <f>VLOOKUP(A392,'BASE REGISTRO SEPTIEMBRE'!$A$1:$T$889,19,FALSE)</f>
        <v>Certificado financiero firmado ante notario público correspondiente al año 2019 y balance general al 31 de diciembre de 2020, aprobado por el Subdepartamento de Supervisión Financiera Nacional.</v>
      </c>
      <c r="T392" s="188">
        <f>VLOOKUP(A392,'BASE REGISTRO SEPTIEMBRE'!$A$1:$T$889,20,FALSE)</f>
        <v>37970</v>
      </c>
      <c r="U392" s="175">
        <v>6900</v>
      </c>
      <c r="V392" s="186">
        <v>21955140</v>
      </c>
      <c r="W392" s="186">
        <v>125058960</v>
      </c>
      <c r="X392" s="187">
        <v>44469</v>
      </c>
      <c r="Y392" s="80" t="s">
        <v>6489</v>
      </c>
      <c r="Z392" s="80" t="s">
        <v>6490</v>
      </c>
      <c r="AA392" s="175" t="s">
        <v>6506</v>
      </c>
    </row>
    <row r="393" spans="1:27" ht="15.75" customHeight="1" x14ac:dyDescent="0.2">
      <c r="A393" s="185">
        <v>6900</v>
      </c>
      <c r="B393" s="68" t="str">
        <f>VLOOKUP(A393,'BASE REGISTRO SEPTIEMBRE'!$A$1:$T$889,2,FALSE)</f>
        <v>Corporación de Educación, Rehabilitación, Capacitación, Atención de Menores y Perfeccionamiento ( C.E.R.C.A.P.)</v>
      </c>
      <c r="C393" s="68" t="str">
        <f>VLOOKUP(A393,'BASE REGISTRO SEPTIEMBRE'!$A$1:$T$889,3,FALSE)</f>
        <v>72363900K</v>
      </c>
      <c r="D393" s="68" t="str">
        <f>VLOOKUP(A393,'BASE REGISTRO SEPTIEMBRE'!$A$1:$T$889,4,FALSE)</f>
        <v>Corporación de Derecho Privado</v>
      </c>
      <c r="E393" s="68" t="str">
        <f>VLOOKUP(A393,'BASE REGISTRO SEPTIEMBRE'!$A$1:$T$889,5,FALSE)</f>
        <v>Otorgada por Decreto Supremo Nº 1109, de 19 de diciembre de 1984, del Ministerio de Justicia.</v>
      </c>
      <c r="F393" s="68" t="str">
        <f>VLOOKUP(A393,'BASE REGISTRO SEPTIEMBRE'!$A$1:$T$889,6,FALSE)</f>
        <v>Certificado de vigencia de persona jurídica sin fines de lucro, folio Nº 500401095562, de fecha 30 de julio de 2021, del Servicio de Registro Civil e Identificación.</v>
      </c>
      <c r="G393" s="68" t="str">
        <f>VLOOKUP(A393,'BASE REGISTRO SEPTIEMBRE'!$A$1:$T$889,7,FALSE)</f>
        <v>Administrar y operar servicios en las áreas de educación y de atención de menores, elaborar y ejecutar programas de educación, formación profesional, capacitación, rehabilitación y perfeccionamiento.</v>
      </c>
      <c r="H393" s="68" t="str">
        <f>VLOOKUP(A393,'BASE REGISTRO SEPTIEMBRE'!$A$1:$T$889,8,FALSE)</f>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
      <c r="I393" s="68" t="str">
        <f>VLOOKUP(A393,'BASE REGISTRO SEPTIEMBRE'!$A$1:$T$889,9,FALSE)</f>
        <v xml:space="preserve">5 años
</v>
      </c>
      <c r="J393" s="68" t="str">
        <f>VLOOKUP(A393,'BASE REGISTRO SEPTIEMBRE'!$A$1:$T$889,10,FALSE)</f>
        <v xml:space="preserve">30 de septiembre de 2017 a 30 de septiembre de 2022.
</v>
      </c>
      <c r="K393" s="68" t="str">
        <f>VLOOKUP(A393,'BASE REGISTRO SEPTIEMBRE'!$A$1:$T$889,11,FALSE)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3" s="68" t="str">
        <f>VLOOKUP(A393,'BASE REGISTRO SEPTIEMBRE'!$A$1:$T$889,12,FALSE)</f>
        <v>El Overo N° 175, Villa Alemana. Región de Valparaíso</v>
      </c>
      <c r="M393" s="68" t="str">
        <f>VLOOKUP(A393,'BASE REGISTRO SEPTIEMBRE'!$A$1:$T$889,13,FALSE)</f>
        <v>V</v>
      </c>
      <c r="N393" s="68" t="str">
        <f>VLOOKUP(A393,'BASE REGISTRO SEPTIEMBRE'!$A$1:$T$889,14,FALSE)</f>
        <v>Villa Alemana</v>
      </c>
      <c r="O393" s="68" t="str">
        <f>VLOOKUP(A393,'BASE REGISTRO SEPTIEMBRE'!$A$1:$T$889,15,FALSE)</f>
        <v>32-2532283</v>
      </c>
      <c r="P393" s="68" t="str">
        <f>VLOOKUP(A393,'BASE REGISTRO SEPTIEMBRE'!$A$1:$T$889,16,FALSE)</f>
        <v>cercap@cercap.cl</v>
      </c>
      <c r="Q393" s="68">
        <f>VLOOKUP(A393,'BASE REGISTRO SEPTIEMBRE'!$A$1:$T$889,17,FALSE)</f>
        <v>0</v>
      </c>
      <c r="R393" s="68">
        <f>VLOOKUP(A393,'BASE REGISTRO SEPTIEMBRE'!$A$1:$T$889,18,FALSE)</f>
        <v>93401</v>
      </c>
      <c r="S393" s="68" t="str">
        <f>VLOOKUP(A393,'BASE REGISTRO SEPTIEMBRE'!$A$1:$T$889,19,FALSE)</f>
        <v>Certificado financiero firmado ante notario público correspondiente al año 2019 y balance general al 31 de diciembre de 2020, aprobado por el Subdepartamento de Supervisión Financiera Nacional.</v>
      </c>
      <c r="T393" s="188">
        <f>VLOOKUP(A393,'BASE REGISTRO SEPTIEMBRE'!$A$1:$T$889,20,FALSE)</f>
        <v>37970</v>
      </c>
      <c r="U393" s="175">
        <v>6900</v>
      </c>
      <c r="V393" s="186">
        <v>42336268</v>
      </c>
      <c r="W393" s="186">
        <v>374155400</v>
      </c>
      <c r="X393" s="187">
        <v>44469</v>
      </c>
      <c r="Y393" s="80" t="s">
        <v>6489</v>
      </c>
      <c r="Z393" s="80" t="s">
        <v>6490</v>
      </c>
      <c r="AA393" s="175" t="s">
        <v>6546</v>
      </c>
    </row>
    <row r="394" spans="1:27" ht="15.75" customHeight="1" x14ac:dyDescent="0.2">
      <c r="A394" s="185">
        <v>6902</v>
      </c>
      <c r="B394" s="68" t="str">
        <f>VLOOKUP(A394,'BASE REGISTRO SEPTIEMBRE'!$A$1:$T$889,2,FALSE)</f>
        <v>Corporación Agencia Adventista de Desarrollo y Recursos Asistenciales (ADRA-CHILE)</v>
      </c>
      <c r="C394" s="68">
        <f>VLOOKUP(A394,'BASE REGISTRO SEPTIEMBRE'!$A$1:$T$889,3,FALSE)</f>
        <v>700516008</v>
      </c>
      <c r="D394" s="68" t="str">
        <f>VLOOKUP(A394,'BASE REGISTRO SEPTIEMBRE'!$A$1:$T$889,4,FALSE)</f>
        <v>Corporación de Derecho Privado</v>
      </c>
      <c r="E394" s="68" t="str">
        <f>VLOOKUP(A394,'BASE REGISTRO SEPTIEMBRE'!$A$1:$T$889,5,FALSE)</f>
        <v>Otorgado por Decreto Supremo Nº 727, de fecha 23 de mayo de 1990, por el Ministerio de Justicia.</v>
      </c>
      <c r="F394" s="68" t="str">
        <f>VLOOKUP(A394,'BASE REGISTRO SEPTIEMBRE'!$A$1:$T$889,6,FALSE)</f>
        <v xml:space="preserve">Certificado de Vigencia de Persona Jurídica sin Fines de Lucro, Folio N°500400878148, emitido con fecha 29 de julio de 2021, por el Servicio de Registro Civil e Identificación. </v>
      </c>
      <c r="G394" s="68" t="str">
        <f>VLOOKUP(A394,'BASE REGISTRO SEPTIEMBRE'!$A$1:$T$889,7,FALSE)</f>
        <v xml:space="preserve">Atender y proteger física y mentalmente a menores en situación irregular, discapacitados, ancianos u otros grupos necesitados. </v>
      </c>
      <c r="H394" s="68" t="str">
        <f>VLOOKUP(A394,'BASE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4" s="68" t="str">
        <f>VLOOKUP(A394,'BASE REGISTRO SEPTIEMBRE'!$A$1:$T$889,9,FALSE)</f>
        <v>Cada dos años.</v>
      </c>
      <c r="J394" s="68" t="str">
        <f>VLOOKUP(A394,'BASE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4" s="68" t="str">
        <f>VLOOKUP(A394,'BASE REGISTRO SEPTIEMBRE'!$A$1:$T$889,11,FALSE)</f>
        <v xml:space="preserve">Presidente: 
Aldo Arely Muñoz Perrin, 
Mandato General de Administración y Facultades:
Diego Trincado Araya, 
Aarón Baruc Castillo Rodríguez, </v>
      </c>
      <c r="L394" s="68" t="str">
        <f>VLOOKUP(A394,'BASE REGISTRO SEPTIEMBRE'!$A$1:$T$889,12,FALSE)</f>
        <v xml:space="preserve">Calle Cruz del Sur N° 150, Las condes </v>
      </c>
      <c r="M394" s="68" t="str">
        <f>VLOOKUP(A394,'BASE REGISTRO SEPTIEMBRE'!$A$1:$T$889,13,FALSE)</f>
        <v>XIII</v>
      </c>
      <c r="N394" s="68" t="str">
        <f>VLOOKUP(A394,'BASE REGISTRO SEPTIEMBRE'!$A$1:$T$889,14,FALSE)</f>
        <v>LAS CONDES</v>
      </c>
      <c r="O394" s="68" t="str">
        <f>VLOOKUP(A394,'BASE REGISTRO SEPTIEMBRE'!$A$1:$T$889,15,FALSE)</f>
        <v xml:space="preserve">2) 3244 5640 
Móvil: 569-500 67 212 (Secretaría ADRA) </v>
      </c>
      <c r="P394" s="68" t="str">
        <f>VLOOKUP(A394,'BASE REGISTRO SEPTIEMBRE'!$A$1:$T$889,16,FALSE)</f>
        <v>adrachile@adra.cl - Página web: www.adra.cl</v>
      </c>
      <c r="Q394" s="68" t="str">
        <f>VLOOKUP(A394,'BASE REGISTRO SEPTIEMBRE'!$A$1:$T$889,17,FALSE)</f>
        <v>C.P. 7931090</v>
      </c>
      <c r="R394" s="68">
        <f>VLOOKUP(A394,'BASE REGISTRO SEPTIEMBRE'!$A$1:$T$889,18,FALSE)</f>
        <v>93401</v>
      </c>
      <c r="S394" s="68" t="str">
        <f>VLOOKUP(A394,'BASE REGISTRO SEPTIEMBRE'!$A$1:$T$889,19,FALSE)</f>
        <v>Antecedentes financieros correspondientes al año 2020, aprobados por el Subdepartamento de Supervisión Financiera.</v>
      </c>
      <c r="T394" s="188">
        <f>VLOOKUP(A394,'BASE REGISTRO SEPTIEMBRE'!$A$1:$T$889,20,FALSE)</f>
        <v>37970</v>
      </c>
      <c r="U394" s="175">
        <v>6902</v>
      </c>
      <c r="V394" s="186">
        <v>12024900</v>
      </c>
      <c r="W394" s="186">
        <v>108224100</v>
      </c>
      <c r="X394" s="187">
        <v>44469</v>
      </c>
      <c r="Y394" s="80" t="s">
        <v>6489</v>
      </c>
      <c r="Z394" s="80" t="s">
        <v>6490</v>
      </c>
      <c r="AA394" s="175" t="s">
        <v>6578</v>
      </c>
    </row>
    <row r="395" spans="1:27" ht="15.75" customHeight="1" x14ac:dyDescent="0.2">
      <c r="A395" s="185">
        <v>6902</v>
      </c>
      <c r="B395" s="68" t="str">
        <f>VLOOKUP(A395,'BASE REGISTRO SEPTIEMBRE'!$A$1:$T$889,2,FALSE)</f>
        <v>Corporación Agencia Adventista de Desarrollo y Recursos Asistenciales (ADRA-CHILE)</v>
      </c>
      <c r="C395" s="68">
        <f>VLOOKUP(A395,'BASE REGISTRO SEPTIEMBRE'!$A$1:$T$889,3,FALSE)</f>
        <v>700516008</v>
      </c>
      <c r="D395" s="68" t="str">
        <f>VLOOKUP(A395,'BASE REGISTRO SEPTIEMBRE'!$A$1:$T$889,4,FALSE)</f>
        <v>Corporación de Derecho Privado</v>
      </c>
      <c r="E395" s="68" t="str">
        <f>VLOOKUP(A395,'BASE REGISTRO SEPTIEMBRE'!$A$1:$T$889,5,FALSE)</f>
        <v>Otorgado por Decreto Supremo Nº 727, de fecha 23 de mayo de 1990, por el Ministerio de Justicia.</v>
      </c>
      <c r="F395" s="68" t="str">
        <f>VLOOKUP(A395,'BASE REGISTRO SEPTIEMBRE'!$A$1:$T$889,6,FALSE)</f>
        <v xml:space="preserve">Certificado de Vigencia de Persona Jurídica sin Fines de Lucro, Folio N°500400878148, emitido con fecha 29 de julio de 2021, por el Servicio de Registro Civil e Identificación. </v>
      </c>
      <c r="G395" s="68" t="str">
        <f>VLOOKUP(A395,'BASE REGISTRO SEPTIEMBRE'!$A$1:$T$889,7,FALSE)</f>
        <v xml:space="preserve">Atender y proteger física y mentalmente a menores en situación irregular, discapacitados, ancianos u otros grupos necesitados. </v>
      </c>
      <c r="H395" s="68" t="str">
        <f>VLOOKUP(A395,'BASE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5" s="68" t="str">
        <f>VLOOKUP(A395,'BASE REGISTRO SEPTIEMBRE'!$A$1:$T$889,9,FALSE)</f>
        <v>Cada dos años.</v>
      </c>
      <c r="J395" s="68" t="str">
        <f>VLOOKUP(A395,'BASE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5" s="68" t="str">
        <f>VLOOKUP(A395,'BASE REGISTRO SEPTIEMBRE'!$A$1:$T$889,11,FALSE)</f>
        <v xml:space="preserve">Presidente: 
Aldo Arely Muñoz Perrin, 
Mandato General de Administración y Facultades:
Diego Trincado Araya, 
Aarón Baruc Castillo Rodríguez, </v>
      </c>
      <c r="L395" s="68" t="str">
        <f>VLOOKUP(A395,'BASE REGISTRO SEPTIEMBRE'!$A$1:$T$889,12,FALSE)</f>
        <v xml:space="preserve">Calle Cruz del Sur N° 150, Las condes </v>
      </c>
      <c r="M395" s="68" t="str">
        <f>VLOOKUP(A395,'BASE REGISTRO SEPTIEMBRE'!$A$1:$T$889,13,FALSE)</f>
        <v>XIII</v>
      </c>
      <c r="N395" s="68" t="str">
        <f>VLOOKUP(A395,'BASE REGISTRO SEPTIEMBRE'!$A$1:$T$889,14,FALSE)</f>
        <v>LAS CONDES</v>
      </c>
      <c r="O395" s="68" t="str">
        <f>VLOOKUP(A395,'BASE REGISTRO SEPTIEMBRE'!$A$1:$T$889,15,FALSE)</f>
        <v xml:space="preserve">2) 3244 5640 
Móvil: 569-500 67 212 (Secretaría ADRA) </v>
      </c>
      <c r="P395" s="68" t="str">
        <f>VLOOKUP(A395,'BASE REGISTRO SEPTIEMBRE'!$A$1:$T$889,16,FALSE)</f>
        <v>adrachile@adra.cl - Página web: www.adra.cl</v>
      </c>
      <c r="Q395" s="68" t="str">
        <f>VLOOKUP(A395,'BASE REGISTRO SEPTIEMBRE'!$A$1:$T$889,17,FALSE)</f>
        <v>C.P. 7931090</v>
      </c>
      <c r="R395" s="68">
        <f>VLOOKUP(A395,'BASE REGISTRO SEPTIEMBRE'!$A$1:$T$889,18,FALSE)</f>
        <v>93401</v>
      </c>
      <c r="S395" s="68" t="str">
        <f>VLOOKUP(A395,'BASE REGISTRO SEPTIEMBRE'!$A$1:$T$889,19,FALSE)</f>
        <v>Antecedentes financieros correspondientes al año 2020, aprobados por el Subdepartamento de Supervisión Financiera.</v>
      </c>
      <c r="T395" s="188">
        <f>VLOOKUP(A395,'BASE REGISTRO SEPTIEMBRE'!$A$1:$T$889,20,FALSE)</f>
        <v>37970</v>
      </c>
      <c r="U395" s="175">
        <v>6902</v>
      </c>
      <c r="V395" s="186">
        <v>97812243</v>
      </c>
      <c r="W395" s="186">
        <v>1183376568</v>
      </c>
      <c r="X395" s="187">
        <v>44469</v>
      </c>
      <c r="Y395" s="80" t="s">
        <v>6489</v>
      </c>
      <c r="Z395" s="80" t="s">
        <v>6490</v>
      </c>
      <c r="AA395" s="175" t="s">
        <v>148</v>
      </c>
    </row>
    <row r="396" spans="1:27" ht="15.75" customHeight="1" x14ac:dyDescent="0.2">
      <c r="A396" s="185">
        <v>6902</v>
      </c>
      <c r="B396" s="68" t="str">
        <f>VLOOKUP(A396,'BASE REGISTRO SEPTIEMBRE'!$A$1:$T$889,2,FALSE)</f>
        <v>Corporación Agencia Adventista de Desarrollo y Recursos Asistenciales (ADRA-CHILE)</v>
      </c>
      <c r="C396" s="68">
        <f>VLOOKUP(A396,'BASE REGISTRO SEPTIEMBRE'!$A$1:$T$889,3,FALSE)</f>
        <v>700516008</v>
      </c>
      <c r="D396" s="68" t="str">
        <f>VLOOKUP(A396,'BASE REGISTRO SEPTIEMBRE'!$A$1:$T$889,4,FALSE)</f>
        <v>Corporación de Derecho Privado</v>
      </c>
      <c r="E396" s="68" t="str">
        <f>VLOOKUP(A396,'BASE REGISTRO SEPTIEMBRE'!$A$1:$T$889,5,FALSE)</f>
        <v>Otorgado por Decreto Supremo Nº 727, de fecha 23 de mayo de 1990, por el Ministerio de Justicia.</v>
      </c>
      <c r="F396" s="68" t="str">
        <f>VLOOKUP(A396,'BASE REGISTRO SEPTIEMBRE'!$A$1:$T$889,6,FALSE)</f>
        <v xml:space="preserve">Certificado de Vigencia de Persona Jurídica sin Fines de Lucro, Folio N°500400878148, emitido con fecha 29 de julio de 2021, por el Servicio de Registro Civil e Identificación. </v>
      </c>
      <c r="G396" s="68" t="str">
        <f>VLOOKUP(A396,'BASE REGISTRO SEPTIEMBRE'!$A$1:$T$889,7,FALSE)</f>
        <v xml:space="preserve">Atender y proteger física y mentalmente a menores en situación irregular, discapacitados, ancianos u otros grupos necesitados. </v>
      </c>
      <c r="H396" s="68" t="str">
        <f>VLOOKUP(A396,'BASE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6" s="68" t="str">
        <f>VLOOKUP(A396,'BASE REGISTRO SEPTIEMBRE'!$A$1:$T$889,9,FALSE)</f>
        <v>Cada dos años.</v>
      </c>
      <c r="J396" s="68" t="str">
        <f>VLOOKUP(A396,'BASE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6" s="68" t="str">
        <f>VLOOKUP(A396,'BASE REGISTRO SEPTIEMBRE'!$A$1:$T$889,11,FALSE)</f>
        <v xml:space="preserve">Presidente: 
Aldo Arely Muñoz Perrin, 
Mandato General de Administración y Facultades:
Diego Trincado Araya, 
Aarón Baruc Castillo Rodríguez, </v>
      </c>
      <c r="L396" s="68" t="str">
        <f>VLOOKUP(A396,'BASE REGISTRO SEPTIEMBRE'!$A$1:$T$889,12,FALSE)</f>
        <v xml:space="preserve">Calle Cruz del Sur N° 150, Las condes </v>
      </c>
      <c r="M396" s="68" t="str">
        <f>VLOOKUP(A396,'BASE REGISTRO SEPTIEMBRE'!$A$1:$T$889,13,FALSE)</f>
        <v>XIII</v>
      </c>
      <c r="N396" s="68" t="str">
        <f>VLOOKUP(A396,'BASE REGISTRO SEPTIEMBRE'!$A$1:$T$889,14,FALSE)</f>
        <v>LAS CONDES</v>
      </c>
      <c r="O396" s="68" t="str">
        <f>VLOOKUP(A396,'BASE REGISTRO SEPTIEMBRE'!$A$1:$T$889,15,FALSE)</f>
        <v xml:space="preserve">2) 3244 5640 
Móvil: 569-500 67 212 (Secretaría ADRA) </v>
      </c>
      <c r="P396" s="68" t="str">
        <f>VLOOKUP(A396,'BASE REGISTRO SEPTIEMBRE'!$A$1:$T$889,16,FALSE)</f>
        <v>adrachile@adra.cl - Página web: www.adra.cl</v>
      </c>
      <c r="Q396" s="68" t="str">
        <f>VLOOKUP(A396,'BASE REGISTRO SEPTIEMBRE'!$A$1:$T$889,17,FALSE)</f>
        <v>C.P. 7931090</v>
      </c>
      <c r="R396" s="68">
        <f>VLOOKUP(A396,'BASE REGISTRO SEPTIEMBRE'!$A$1:$T$889,18,FALSE)</f>
        <v>93401</v>
      </c>
      <c r="S396" s="68" t="str">
        <f>VLOOKUP(A396,'BASE REGISTRO SEPTIEMBRE'!$A$1:$T$889,19,FALSE)</f>
        <v>Antecedentes financieros correspondientes al año 2020, aprobados por el Subdepartamento de Supervisión Financiera.</v>
      </c>
      <c r="T396" s="188">
        <f>VLOOKUP(A396,'BASE REGISTRO SEPTIEMBRE'!$A$1:$T$889,20,FALSE)</f>
        <v>37970</v>
      </c>
      <c r="U396" s="175">
        <v>6902</v>
      </c>
      <c r="V396" s="186">
        <v>100928478</v>
      </c>
      <c r="W396" s="186">
        <v>547908380</v>
      </c>
      <c r="X396" s="187">
        <v>44469</v>
      </c>
      <c r="Y396" s="80" t="s">
        <v>6489</v>
      </c>
      <c r="Z396" s="80" t="s">
        <v>6490</v>
      </c>
      <c r="AA396" s="175" t="s">
        <v>6501</v>
      </c>
    </row>
    <row r="397" spans="1:27" ht="15.75" customHeight="1" x14ac:dyDescent="0.2">
      <c r="A397" s="185">
        <v>6902</v>
      </c>
      <c r="B397" s="68" t="str">
        <f>VLOOKUP(A397,'BASE REGISTRO SEPTIEMBRE'!$A$1:$T$889,2,FALSE)</f>
        <v>Corporación Agencia Adventista de Desarrollo y Recursos Asistenciales (ADRA-CHILE)</v>
      </c>
      <c r="C397" s="68">
        <f>VLOOKUP(A397,'BASE REGISTRO SEPTIEMBRE'!$A$1:$T$889,3,FALSE)</f>
        <v>700516008</v>
      </c>
      <c r="D397" s="68" t="str">
        <f>VLOOKUP(A397,'BASE REGISTRO SEPTIEMBRE'!$A$1:$T$889,4,FALSE)</f>
        <v>Corporación de Derecho Privado</v>
      </c>
      <c r="E397" s="68" t="str">
        <f>VLOOKUP(A397,'BASE REGISTRO SEPTIEMBRE'!$A$1:$T$889,5,FALSE)</f>
        <v>Otorgado por Decreto Supremo Nº 727, de fecha 23 de mayo de 1990, por el Ministerio de Justicia.</v>
      </c>
      <c r="F397" s="68" t="str">
        <f>VLOOKUP(A397,'BASE REGISTRO SEPTIEMBRE'!$A$1:$T$889,6,FALSE)</f>
        <v xml:space="preserve">Certificado de Vigencia de Persona Jurídica sin Fines de Lucro, Folio N°500400878148, emitido con fecha 29 de julio de 2021, por el Servicio de Registro Civil e Identificación. </v>
      </c>
      <c r="G397" s="68" t="str">
        <f>VLOOKUP(A397,'BASE REGISTRO SEPTIEMBRE'!$A$1:$T$889,7,FALSE)</f>
        <v xml:space="preserve">Atender y proteger física y mentalmente a menores en situación irregular, discapacitados, ancianos u otros grupos necesitados. </v>
      </c>
      <c r="H397" s="68" t="str">
        <f>VLOOKUP(A397,'BASE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7" s="68" t="str">
        <f>VLOOKUP(A397,'BASE REGISTRO SEPTIEMBRE'!$A$1:$T$889,9,FALSE)</f>
        <v>Cada dos años.</v>
      </c>
      <c r="J397" s="68" t="str">
        <f>VLOOKUP(A397,'BASE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7" s="68" t="str">
        <f>VLOOKUP(A397,'BASE REGISTRO SEPTIEMBRE'!$A$1:$T$889,11,FALSE)</f>
        <v xml:space="preserve">Presidente: 
Aldo Arely Muñoz Perrin, 
Mandato General de Administración y Facultades:
Diego Trincado Araya, 
Aarón Baruc Castillo Rodríguez, </v>
      </c>
      <c r="L397" s="68" t="str">
        <f>VLOOKUP(A397,'BASE REGISTRO SEPTIEMBRE'!$A$1:$T$889,12,FALSE)</f>
        <v xml:space="preserve">Calle Cruz del Sur N° 150, Las condes </v>
      </c>
      <c r="M397" s="68" t="str">
        <f>VLOOKUP(A397,'BASE REGISTRO SEPTIEMBRE'!$A$1:$T$889,13,FALSE)</f>
        <v>XIII</v>
      </c>
      <c r="N397" s="68" t="str">
        <f>VLOOKUP(A397,'BASE REGISTRO SEPTIEMBRE'!$A$1:$T$889,14,FALSE)</f>
        <v>LAS CONDES</v>
      </c>
      <c r="O397" s="68" t="str">
        <f>VLOOKUP(A397,'BASE REGISTRO SEPTIEMBRE'!$A$1:$T$889,15,FALSE)</f>
        <v xml:space="preserve">2) 3244 5640 
Móvil: 569-500 67 212 (Secretaría ADRA) </v>
      </c>
      <c r="P397" s="68" t="str">
        <f>VLOOKUP(A397,'BASE REGISTRO SEPTIEMBRE'!$A$1:$T$889,16,FALSE)</f>
        <v>adrachile@adra.cl - Página web: www.adra.cl</v>
      </c>
      <c r="Q397" s="68" t="str">
        <f>VLOOKUP(A397,'BASE REGISTRO SEPTIEMBRE'!$A$1:$T$889,17,FALSE)</f>
        <v>C.P. 7931090</v>
      </c>
      <c r="R397" s="68">
        <f>VLOOKUP(A397,'BASE REGISTRO SEPTIEMBRE'!$A$1:$T$889,18,FALSE)</f>
        <v>93401</v>
      </c>
      <c r="S397" s="68" t="str">
        <f>VLOOKUP(A397,'BASE REGISTRO SEPTIEMBRE'!$A$1:$T$889,19,FALSE)</f>
        <v>Antecedentes financieros correspondientes al año 2020, aprobados por el Subdepartamento de Supervisión Financiera.</v>
      </c>
      <c r="T397" s="188">
        <f>VLOOKUP(A397,'BASE REGISTRO SEPTIEMBRE'!$A$1:$T$889,20,FALSE)</f>
        <v>37970</v>
      </c>
      <c r="U397" s="175">
        <v>6902</v>
      </c>
      <c r="V397" s="186">
        <v>6000000</v>
      </c>
      <c r="W397" s="186">
        <v>6000000</v>
      </c>
      <c r="X397" s="187">
        <v>44469</v>
      </c>
      <c r="Y397" s="80" t="s">
        <v>6489</v>
      </c>
      <c r="Z397" s="80" t="s">
        <v>6490</v>
      </c>
      <c r="AA397" s="175" t="s">
        <v>7199</v>
      </c>
    </row>
    <row r="398" spans="1:27" ht="15.75" customHeight="1" x14ac:dyDescent="0.2">
      <c r="A398" s="185">
        <v>6902</v>
      </c>
      <c r="B398" s="68" t="str">
        <f>VLOOKUP(A398,'BASE REGISTRO SEPTIEMBRE'!$A$1:$T$889,2,FALSE)</f>
        <v>Corporación Agencia Adventista de Desarrollo y Recursos Asistenciales (ADRA-CHILE)</v>
      </c>
      <c r="C398" s="68">
        <f>VLOOKUP(A398,'BASE REGISTRO SEPTIEMBRE'!$A$1:$T$889,3,FALSE)</f>
        <v>700516008</v>
      </c>
      <c r="D398" s="68" t="str">
        <f>VLOOKUP(A398,'BASE REGISTRO SEPTIEMBRE'!$A$1:$T$889,4,FALSE)</f>
        <v>Corporación de Derecho Privado</v>
      </c>
      <c r="E398" s="68" t="str">
        <f>VLOOKUP(A398,'BASE REGISTRO SEPTIEMBRE'!$A$1:$T$889,5,FALSE)</f>
        <v>Otorgado por Decreto Supremo Nº 727, de fecha 23 de mayo de 1990, por el Ministerio de Justicia.</v>
      </c>
      <c r="F398" s="68" t="str">
        <f>VLOOKUP(A398,'BASE REGISTRO SEPTIEMBRE'!$A$1:$T$889,6,FALSE)</f>
        <v xml:space="preserve">Certificado de Vigencia de Persona Jurídica sin Fines de Lucro, Folio N°500400878148, emitido con fecha 29 de julio de 2021, por el Servicio de Registro Civil e Identificación. </v>
      </c>
      <c r="G398" s="68" t="str">
        <f>VLOOKUP(A398,'BASE REGISTRO SEPTIEMBRE'!$A$1:$T$889,7,FALSE)</f>
        <v xml:space="preserve">Atender y proteger física y mentalmente a menores en situación irregular, discapacitados, ancianos u otros grupos necesitados. </v>
      </c>
      <c r="H398" s="68" t="str">
        <f>VLOOKUP(A398,'BASE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8" s="68" t="str">
        <f>VLOOKUP(A398,'BASE REGISTRO SEPTIEMBRE'!$A$1:$T$889,9,FALSE)</f>
        <v>Cada dos años.</v>
      </c>
      <c r="J398" s="68" t="str">
        <f>VLOOKUP(A398,'BASE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8" s="68" t="str">
        <f>VLOOKUP(A398,'BASE REGISTRO SEPTIEMBRE'!$A$1:$T$889,11,FALSE)</f>
        <v xml:space="preserve">Presidente: 
Aldo Arely Muñoz Perrin, 
Mandato General de Administración y Facultades:
Diego Trincado Araya, 
Aarón Baruc Castillo Rodríguez, </v>
      </c>
      <c r="L398" s="68" t="str">
        <f>VLOOKUP(A398,'BASE REGISTRO SEPTIEMBRE'!$A$1:$T$889,12,FALSE)</f>
        <v xml:space="preserve">Calle Cruz del Sur N° 150, Las condes </v>
      </c>
      <c r="M398" s="68" t="str">
        <f>VLOOKUP(A398,'BASE REGISTRO SEPTIEMBRE'!$A$1:$T$889,13,FALSE)</f>
        <v>XIII</v>
      </c>
      <c r="N398" s="68" t="str">
        <f>VLOOKUP(A398,'BASE REGISTRO SEPTIEMBRE'!$A$1:$T$889,14,FALSE)</f>
        <v>LAS CONDES</v>
      </c>
      <c r="O398" s="68" t="str">
        <f>VLOOKUP(A398,'BASE REGISTRO SEPTIEMBRE'!$A$1:$T$889,15,FALSE)</f>
        <v xml:space="preserve">2) 3244 5640 
Móvil: 569-500 67 212 (Secretaría ADRA) </v>
      </c>
      <c r="P398" s="68" t="str">
        <f>VLOOKUP(A398,'BASE REGISTRO SEPTIEMBRE'!$A$1:$T$889,16,FALSE)</f>
        <v>adrachile@adra.cl - Página web: www.adra.cl</v>
      </c>
      <c r="Q398" s="68" t="str">
        <f>VLOOKUP(A398,'BASE REGISTRO SEPTIEMBRE'!$A$1:$T$889,17,FALSE)</f>
        <v>C.P. 7931090</v>
      </c>
      <c r="R398" s="68">
        <f>VLOOKUP(A398,'BASE REGISTRO SEPTIEMBRE'!$A$1:$T$889,18,FALSE)</f>
        <v>93401</v>
      </c>
      <c r="S398" s="68" t="str">
        <f>VLOOKUP(A398,'BASE REGISTRO SEPTIEMBRE'!$A$1:$T$889,19,FALSE)</f>
        <v>Antecedentes financieros correspondientes al año 2020, aprobados por el Subdepartamento de Supervisión Financiera.</v>
      </c>
      <c r="T398" s="188">
        <f>VLOOKUP(A398,'BASE REGISTRO SEPTIEMBRE'!$A$1:$T$889,20,FALSE)</f>
        <v>37970</v>
      </c>
      <c r="U398" s="175">
        <v>6902</v>
      </c>
      <c r="V398" s="186">
        <v>32066400</v>
      </c>
      <c r="W398" s="186">
        <v>160332000</v>
      </c>
      <c r="X398" s="187">
        <v>44469</v>
      </c>
      <c r="Y398" s="80" t="s">
        <v>6489</v>
      </c>
      <c r="Z398" s="80" t="s">
        <v>6490</v>
      </c>
      <c r="AA398" s="175" t="s">
        <v>6636</v>
      </c>
    </row>
    <row r="399" spans="1:27" ht="15.75" customHeight="1" x14ac:dyDescent="0.2">
      <c r="A399" s="185">
        <v>6902</v>
      </c>
      <c r="B399" s="68" t="str">
        <f>VLOOKUP(A399,'BASE REGISTRO SEPTIEMBRE'!$A$1:$T$889,2,FALSE)</f>
        <v>Corporación Agencia Adventista de Desarrollo y Recursos Asistenciales (ADRA-CHILE)</v>
      </c>
      <c r="C399" s="68">
        <f>VLOOKUP(A399,'BASE REGISTRO SEPTIEMBRE'!$A$1:$T$889,3,FALSE)</f>
        <v>700516008</v>
      </c>
      <c r="D399" s="68" t="str">
        <f>VLOOKUP(A399,'BASE REGISTRO SEPTIEMBRE'!$A$1:$T$889,4,FALSE)</f>
        <v>Corporación de Derecho Privado</v>
      </c>
      <c r="E399" s="68" t="str">
        <f>VLOOKUP(A399,'BASE REGISTRO SEPTIEMBRE'!$A$1:$T$889,5,FALSE)</f>
        <v>Otorgado por Decreto Supremo Nº 727, de fecha 23 de mayo de 1990, por el Ministerio de Justicia.</v>
      </c>
      <c r="F399" s="68" t="str">
        <f>VLOOKUP(A399,'BASE REGISTRO SEPTIEMBRE'!$A$1:$T$889,6,FALSE)</f>
        <v xml:space="preserve">Certificado de Vigencia de Persona Jurídica sin Fines de Lucro, Folio N°500400878148, emitido con fecha 29 de julio de 2021, por el Servicio de Registro Civil e Identificación. </v>
      </c>
      <c r="G399" s="68" t="str">
        <f>VLOOKUP(A399,'BASE REGISTRO SEPTIEMBRE'!$A$1:$T$889,7,FALSE)</f>
        <v xml:space="preserve">Atender y proteger física y mentalmente a menores en situación irregular, discapacitados, ancianos u otros grupos necesitados. </v>
      </c>
      <c r="H399" s="68" t="str">
        <f>VLOOKUP(A399,'BASE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9" s="68" t="str">
        <f>VLOOKUP(A399,'BASE REGISTRO SEPTIEMBRE'!$A$1:$T$889,9,FALSE)</f>
        <v>Cada dos años.</v>
      </c>
      <c r="J399" s="68" t="str">
        <f>VLOOKUP(A399,'BASE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399" s="68" t="str">
        <f>VLOOKUP(A399,'BASE REGISTRO SEPTIEMBRE'!$A$1:$T$889,11,FALSE)</f>
        <v xml:space="preserve">Presidente: 
Aldo Arely Muñoz Perrin, 
Mandato General de Administración y Facultades:
Diego Trincado Araya, 
Aarón Baruc Castillo Rodríguez, </v>
      </c>
      <c r="L399" s="68" t="str">
        <f>VLOOKUP(A399,'BASE REGISTRO SEPTIEMBRE'!$A$1:$T$889,12,FALSE)</f>
        <v xml:space="preserve">Calle Cruz del Sur N° 150, Las condes </v>
      </c>
      <c r="M399" s="68" t="str">
        <f>VLOOKUP(A399,'BASE REGISTRO SEPTIEMBRE'!$A$1:$T$889,13,FALSE)</f>
        <v>XIII</v>
      </c>
      <c r="N399" s="68" t="str">
        <f>VLOOKUP(A399,'BASE REGISTRO SEPTIEMBRE'!$A$1:$T$889,14,FALSE)</f>
        <v>LAS CONDES</v>
      </c>
      <c r="O399" s="68" t="str">
        <f>VLOOKUP(A399,'BASE REGISTRO SEPTIEMBRE'!$A$1:$T$889,15,FALSE)</f>
        <v xml:space="preserve">2) 3244 5640 
Móvil: 569-500 67 212 (Secretaría ADRA) </v>
      </c>
      <c r="P399" s="68" t="str">
        <f>VLOOKUP(A399,'BASE REGISTRO SEPTIEMBRE'!$A$1:$T$889,16,FALSE)</f>
        <v>adrachile@adra.cl - Página web: www.adra.cl</v>
      </c>
      <c r="Q399" s="68" t="str">
        <f>VLOOKUP(A399,'BASE REGISTRO SEPTIEMBRE'!$A$1:$T$889,17,FALSE)</f>
        <v>C.P. 7931090</v>
      </c>
      <c r="R399" s="68">
        <f>VLOOKUP(A399,'BASE REGISTRO SEPTIEMBRE'!$A$1:$T$889,18,FALSE)</f>
        <v>93401</v>
      </c>
      <c r="S399" s="68" t="str">
        <f>VLOOKUP(A399,'BASE REGISTRO SEPTIEMBRE'!$A$1:$T$889,19,FALSE)</f>
        <v>Antecedentes financieros correspondientes al año 2020, aprobados por el Subdepartamento de Supervisión Financiera.</v>
      </c>
      <c r="T399" s="188">
        <f>VLOOKUP(A399,'BASE REGISTRO SEPTIEMBRE'!$A$1:$T$889,20,FALSE)</f>
        <v>37970</v>
      </c>
      <c r="U399" s="175">
        <v>6902</v>
      </c>
      <c r="V399" s="186">
        <v>40047330</v>
      </c>
      <c r="W399" s="186">
        <v>463918589</v>
      </c>
      <c r="X399" s="187">
        <v>44469</v>
      </c>
      <c r="Y399" s="80" t="s">
        <v>6489</v>
      </c>
      <c r="Z399" s="80" t="s">
        <v>6490</v>
      </c>
      <c r="AA399" s="175" t="s">
        <v>6522</v>
      </c>
    </row>
    <row r="400" spans="1:27" ht="15.75" customHeight="1" x14ac:dyDescent="0.2">
      <c r="A400" s="185">
        <v>6902</v>
      </c>
      <c r="B400" s="68" t="str">
        <f>VLOOKUP(A400,'BASE REGISTRO SEPTIEMBRE'!$A$1:$T$889,2,FALSE)</f>
        <v>Corporación Agencia Adventista de Desarrollo y Recursos Asistenciales (ADRA-CHILE)</v>
      </c>
      <c r="C400" s="68">
        <f>VLOOKUP(A400,'BASE REGISTRO SEPTIEMBRE'!$A$1:$T$889,3,FALSE)</f>
        <v>700516008</v>
      </c>
      <c r="D400" s="68" t="str">
        <f>VLOOKUP(A400,'BASE REGISTRO SEPTIEMBRE'!$A$1:$T$889,4,FALSE)</f>
        <v>Corporación de Derecho Privado</v>
      </c>
      <c r="E400" s="68" t="str">
        <f>VLOOKUP(A400,'BASE REGISTRO SEPTIEMBRE'!$A$1:$T$889,5,FALSE)</f>
        <v>Otorgado por Decreto Supremo Nº 727, de fecha 23 de mayo de 1990, por el Ministerio de Justicia.</v>
      </c>
      <c r="F400" s="68" t="str">
        <f>VLOOKUP(A400,'BASE REGISTRO SEPTIEMBRE'!$A$1:$T$889,6,FALSE)</f>
        <v xml:space="preserve">Certificado de Vigencia de Persona Jurídica sin Fines de Lucro, Folio N°500400878148, emitido con fecha 29 de julio de 2021, por el Servicio de Registro Civil e Identificación. </v>
      </c>
      <c r="G400" s="68" t="str">
        <f>VLOOKUP(A400,'BASE REGISTRO SEPTIEMBRE'!$A$1:$T$889,7,FALSE)</f>
        <v xml:space="preserve">Atender y proteger física y mentalmente a menores en situación irregular, discapacitados, ancianos u otros grupos necesitados. </v>
      </c>
      <c r="H400" s="68" t="str">
        <f>VLOOKUP(A400,'BASE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0" s="68" t="str">
        <f>VLOOKUP(A400,'BASE REGISTRO SEPTIEMBRE'!$A$1:$T$889,9,FALSE)</f>
        <v>Cada dos años.</v>
      </c>
      <c r="J400" s="68" t="str">
        <f>VLOOKUP(A400,'BASE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0" s="68" t="str">
        <f>VLOOKUP(A400,'BASE REGISTRO SEPTIEMBRE'!$A$1:$T$889,11,FALSE)</f>
        <v xml:space="preserve">Presidente: 
Aldo Arely Muñoz Perrin, 
Mandato General de Administración y Facultades:
Diego Trincado Araya, 
Aarón Baruc Castillo Rodríguez, </v>
      </c>
      <c r="L400" s="68" t="str">
        <f>VLOOKUP(A400,'BASE REGISTRO SEPTIEMBRE'!$A$1:$T$889,12,FALSE)</f>
        <v xml:space="preserve">Calle Cruz del Sur N° 150, Las condes </v>
      </c>
      <c r="M400" s="68" t="str">
        <f>VLOOKUP(A400,'BASE REGISTRO SEPTIEMBRE'!$A$1:$T$889,13,FALSE)</f>
        <v>XIII</v>
      </c>
      <c r="N400" s="68" t="str">
        <f>VLOOKUP(A400,'BASE REGISTRO SEPTIEMBRE'!$A$1:$T$889,14,FALSE)</f>
        <v>LAS CONDES</v>
      </c>
      <c r="O400" s="68" t="str">
        <f>VLOOKUP(A400,'BASE REGISTRO SEPTIEMBRE'!$A$1:$T$889,15,FALSE)</f>
        <v xml:space="preserve">2) 3244 5640 
Móvil: 569-500 67 212 (Secretaría ADRA) </v>
      </c>
      <c r="P400" s="68" t="str">
        <f>VLOOKUP(A400,'BASE REGISTRO SEPTIEMBRE'!$A$1:$T$889,16,FALSE)</f>
        <v>adrachile@adra.cl - Página web: www.adra.cl</v>
      </c>
      <c r="Q400" s="68" t="str">
        <f>VLOOKUP(A400,'BASE REGISTRO SEPTIEMBRE'!$A$1:$T$889,17,FALSE)</f>
        <v>C.P. 7931090</v>
      </c>
      <c r="R400" s="68">
        <f>VLOOKUP(A400,'BASE REGISTRO SEPTIEMBRE'!$A$1:$T$889,18,FALSE)</f>
        <v>93401</v>
      </c>
      <c r="S400" s="68" t="str">
        <f>VLOOKUP(A400,'BASE REGISTRO SEPTIEMBRE'!$A$1:$T$889,19,FALSE)</f>
        <v>Antecedentes financieros correspondientes al año 2020, aprobados por el Subdepartamento de Supervisión Financiera.</v>
      </c>
      <c r="T400" s="188">
        <f>VLOOKUP(A400,'BASE REGISTRO SEPTIEMBRE'!$A$1:$T$889,20,FALSE)</f>
        <v>37970</v>
      </c>
      <c r="U400" s="175">
        <v>6902</v>
      </c>
      <c r="V400" s="186">
        <v>73723412</v>
      </c>
      <c r="W400" s="186">
        <v>378121472</v>
      </c>
      <c r="X400" s="187">
        <v>44469</v>
      </c>
      <c r="Y400" s="80" t="s">
        <v>6489</v>
      </c>
      <c r="Z400" s="80" t="s">
        <v>6490</v>
      </c>
      <c r="AA400" s="175" t="s">
        <v>6572</v>
      </c>
    </row>
    <row r="401" spans="1:27" ht="15.75" customHeight="1" x14ac:dyDescent="0.2">
      <c r="A401" s="185">
        <v>6902</v>
      </c>
      <c r="B401" s="68" t="str">
        <f>VLOOKUP(A401,'BASE REGISTRO SEPTIEMBRE'!$A$1:$T$889,2,FALSE)</f>
        <v>Corporación Agencia Adventista de Desarrollo y Recursos Asistenciales (ADRA-CHILE)</v>
      </c>
      <c r="C401" s="68">
        <f>VLOOKUP(A401,'BASE REGISTRO SEPTIEMBRE'!$A$1:$T$889,3,FALSE)</f>
        <v>700516008</v>
      </c>
      <c r="D401" s="68" t="str">
        <f>VLOOKUP(A401,'BASE REGISTRO SEPTIEMBRE'!$A$1:$T$889,4,FALSE)</f>
        <v>Corporación de Derecho Privado</v>
      </c>
      <c r="E401" s="68" t="str">
        <f>VLOOKUP(A401,'BASE REGISTRO SEPTIEMBRE'!$A$1:$T$889,5,FALSE)</f>
        <v>Otorgado por Decreto Supremo Nº 727, de fecha 23 de mayo de 1990, por el Ministerio de Justicia.</v>
      </c>
      <c r="F401" s="68" t="str">
        <f>VLOOKUP(A401,'BASE REGISTRO SEPTIEMBRE'!$A$1:$T$889,6,FALSE)</f>
        <v xml:space="preserve">Certificado de Vigencia de Persona Jurídica sin Fines de Lucro, Folio N°500400878148, emitido con fecha 29 de julio de 2021, por el Servicio de Registro Civil e Identificación. </v>
      </c>
      <c r="G401" s="68" t="str">
        <f>VLOOKUP(A401,'BASE REGISTRO SEPTIEMBRE'!$A$1:$T$889,7,FALSE)</f>
        <v xml:space="preserve">Atender y proteger física y mentalmente a menores en situación irregular, discapacitados, ancianos u otros grupos necesitados. </v>
      </c>
      <c r="H401" s="68" t="str">
        <f>VLOOKUP(A401,'BASE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1" s="68" t="str">
        <f>VLOOKUP(A401,'BASE REGISTRO SEPTIEMBRE'!$A$1:$T$889,9,FALSE)</f>
        <v>Cada dos años.</v>
      </c>
      <c r="J401" s="68" t="str">
        <f>VLOOKUP(A401,'BASE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1" s="68" t="str">
        <f>VLOOKUP(A401,'BASE REGISTRO SEPTIEMBRE'!$A$1:$T$889,11,FALSE)</f>
        <v xml:space="preserve">Presidente: 
Aldo Arely Muñoz Perrin, 
Mandato General de Administración y Facultades:
Diego Trincado Araya, 
Aarón Baruc Castillo Rodríguez, </v>
      </c>
      <c r="L401" s="68" t="str">
        <f>VLOOKUP(A401,'BASE REGISTRO SEPTIEMBRE'!$A$1:$T$889,12,FALSE)</f>
        <v xml:space="preserve">Calle Cruz del Sur N° 150, Las condes </v>
      </c>
      <c r="M401" s="68" t="str">
        <f>VLOOKUP(A401,'BASE REGISTRO SEPTIEMBRE'!$A$1:$T$889,13,FALSE)</f>
        <v>XIII</v>
      </c>
      <c r="N401" s="68" t="str">
        <f>VLOOKUP(A401,'BASE REGISTRO SEPTIEMBRE'!$A$1:$T$889,14,FALSE)</f>
        <v>LAS CONDES</v>
      </c>
      <c r="O401" s="68" t="str">
        <f>VLOOKUP(A401,'BASE REGISTRO SEPTIEMBRE'!$A$1:$T$889,15,FALSE)</f>
        <v xml:space="preserve">2) 3244 5640 
Móvil: 569-500 67 212 (Secretaría ADRA) </v>
      </c>
      <c r="P401" s="68" t="str">
        <f>VLOOKUP(A401,'BASE REGISTRO SEPTIEMBRE'!$A$1:$T$889,16,FALSE)</f>
        <v>adrachile@adra.cl - Página web: www.adra.cl</v>
      </c>
      <c r="Q401" s="68" t="str">
        <f>VLOOKUP(A401,'BASE REGISTRO SEPTIEMBRE'!$A$1:$T$889,17,FALSE)</f>
        <v>C.P. 7931090</v>
      </c>
      <c r="R401" s="68">
        <f>VLOOKUP(A401,'BASE REGISTRO SEPTIEMBRE'!$A$1:$T$889,18,FALSE)</f>
        <v>93401</v>
      </c>
      <c r="S401" s="68" t="str">
        <f>VLOOKUP(A401,'BASE REGISTRO SEPTIEMBRE'!$A$1:$T$889,19,FALSE)</f>
        <v>Antecedentes financieros correspondientes al año 2020, aprobados por el Subdepartamento de Supervisión Financiera.</v>
      </c>
      <c r="T401" s="188">
        <f>VLOOKUP(A401,'BASE REGISTRO SEPTIEMBRE'!$A$1:$T$889,20,FALSE)</f>
        <v>37970</v>
      </c>
      <c r="U401" s="175">
        <v>6902</v>
      </c>
      <c r="V401" s="186">
        <v>0</v>
      </c>
      <c r="W401" s="186">
        <v>202289850</v>
      </c>
      <c r="X401" s="187">
        <v>44469</v>
      </c>
      <c r="Y401" s="80" t="s">
        <v>6489</v>
      </c>
      <c r="Z401" s="80" t="s">
        <v>6490</v>
      </c>
      <c r="AA401" s="175" t="s">
        <v>6551</v>
      </c>
    </row>
    <row r="402" spans="1:27" ht="15.75" customHeight="1" x14ac:dyDescent="0.2">
      <c r="A402" s="185">
        <v>6902</v>
      </c>
      <c r="B402" s="68" t="str">
        <f>VLOOKUP(A402,'BASE REGISTRO SEPTIEMBRE'!$A$1:$T$889,2,FALSE)</f>
        <v>Corporación Agencia Adventista de Desarrollo y Recursos Asistenciales (ADRA-CHILE)</v>
      </c>
      <c r="C402" s="68">
        <f>VLOOKUP(A402,'BASE REGISTRO SEPTIEMBRE'!$A$1:$T$889,3,FALSE)</f>
        <v>700516008</v>
      </c>
      <c r="D402" s="68" t="str">
        <f>VLOOKUP(A402,'BASE REGISTRO SEPTIEMBRE'!$A$1:$T$889,4,FALSE)</f>
        <v>Corporación de Derecho Privado</v>
      </c>
      <c r="E402" s="68" t="str">
        <f>VLOOKUP(A402,'BASE REGISTRO SEPTIEMBRE'!$A$1:$T$889,5,FALSE)</f>
        <v>Otorgado por Decreto Supremo Nº 727, de fecha 23 de mayo de 1990, por el Ministerio de Justicia.</v>
      </c>
      <c r="F402" s="68" t="str">
        <f>VLOOKUP(A402,'BASE REGISTRO SEPTIEMBRE'!$A$1:$T$889,6,FALSE)</f>
        <v xml:space="preserve">Certificado de Vigencia de Persona Jurídica sin Fines de Lucro, Folio N°500400878148, emitido con fecha 29 de julio de 2021, por el Servicio de Registro Civil e Identificación. </v>
      </c>
      <c r="G402" s="68" t="str">
        <f>VLOOKUP(A402,'BASE REGISTRO SEPTIEMBRE'!$A$1:$T$889,7,FALSE)</f>
        <v xml:space="preserve">Atender y proteger física y mentalmente a menores en situación irregular, discapacitados, ancianos u otros grupos necesitados. </v>
      </c>
      <c r="H402" s="68" t="str">
        <f>VLOOKUP(A402,'BASE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2" s="68" t="str">
        <f>VLOOKUP(A402,'BASE REGISTRO SEPTIEMBRE'!$A$1:$T$889,9,FALSE)</f>
        <v>Cada dos años.</v>
      </c>
      <c r="J402" s="68" t="str">
        <f>VLOOKUP(A402,'BASE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2" s="68" t="str">
        <f>VLOOKUP(A402,'BASE REGISTRO SEPTIEMBRE'!$A$1:$T$889,11,FALSE)</f>
        <v xml:space="preserve">Presidente: 
Aldo Arely Muñoz Perrin, 
Mandato General de Administración y Facultades:
Diego Trincado Araya, 
Aarón Baruc Castillo Rodríguez, </v>
      </c>
      <c r="L402" s="68" t="str">
        <f>VLOOKUP(A402,'BASE REGISTRO SEPTIEMBRE'!$A$1:$T$889,12,FALSE)</f>
        <v xml:space="preserve">Calle Cruz del Sur N° 150, Las condes </v>
      </c>
      <c r="M402" s="68" t="str">
        <f>VLOOKUP(A402,'BASE REGISTRO SEPTIEMBRE'!$A$1:$T$889,13,FALSE)</f>
        <v>XIII</v>
      </c>
      <c r="N402" s="68" t="str">
        <f>VLOOKUP(A402,'BASE REGISTRO SEPTIEMBRE'!$A$1:$T$889,14,FALSE)</f>
        <v>LAS CONDES</v>
      </c>
      <c r="O402" s="68" t="str">
        <f>VLOOKUP(A402,'BASE REGISTRO SEPTIEMBRE'!$A$1:$T$889,15,FALSE)</f>
        <v xml:space="preserve">2) 3244 5640 
Móvil: 569-500 67 212 (Secretaría ADRA) </v>
      </c>
      <c r="P402" s="68" t="str">
        <f>VLOOKUP(A402,'BASE REGISTRO SEPTIEMBRE'!$A$1:$T$889,16,FALSE)</f>
        <v>adrachile@adra.cl - Página web: www.adra.cl</v>
      </c>
      <c r="Q402" s="68" t="str">
        <f>VLOOKUP(A402,'BASE REGISTRO SEPTIEMBRE'!$A$1:$T$889,17,FALSE)</f>
        <v>C.P. 7931090</v>
      </c>
      <c r="R402" s="68">
        <f>VLOOKUP(A402,'BASE REGISTRO SEPTIEMBRE'!$A$1:$T$889,18,FALSE)</f>
        <v>93401</v>
      </c>
      <c r="S402" s="68" t="str">
        <f>VLOOKUP(A402,'BASE REGISTRO SEPTIEMBRE'!$A$1:$T$889,19,FALSE)</f>
        <v>Antecedentes financieros correspondientes al año 2020, aprobados por el Subdepartamento de Supervisión Financiera.</v>
      </c>
      <c r="T402" s="188">
        <f>VLOOKUP(A402,'BASE REGISTRO SEPTIEMBRE'!$A$1:$T$889,20,FALSE)</f>
        <v>37970</v>
      </c>
      <c r="U402" s="175">
        <v>6902</v>
      </c>
      <c r="V402" s="186">
        <v>78668275</v>
      </c>
      <c r="W402" s="186">
        <v>480093056</v>
      </c>
      <c r="X402" s="187">
        <v>44469</v>
      </c>
      <c r="Y402" s="80" t="s">
        <v>6489</v>
      </c>
      <c r="Z402" s="80" t="s">
        <v>6490</v>
      </c>
      <c r="AA402" s="175" t="s">
        <v>6566</v>
      </c>
    </row>
    <row r="403" spans="1:27" ht="15.75" customHeight="1" x14ac:dyDescent="0.2">
      <c r="A403" s="185">
        <v>6902</v>
      </c>
      <c r="B403" s="68" t="str">
        <f>VLOOKUP(A403,'BASE REGISTRO SEPTIEMBRE'!$A$1:$T$889,2,FALSE)</f>
        <v>Corporación Agencia Adventista de Desarrollo y Recursos Asistenciales (ADRA-CHILE)</v>
      </c>
      <c r="C403" s="68">
        <f>VLOOKUP(A403,'BASE REGISTRO SEPTIEMBRE'!$A$1:$T$889,3,FALSE)</f>
        <v>700516008</v>
      </c>
      <c r="D403" s="68" t="str">
        <f>VLOOKUP(A403,'BASE REGISTRO SEPTIEMBRE'!$A$1:$T$889,4,FALSE)</f>
        <v>Corporación de Derecho Privado</v>
      </c>
      <c r="E403" s="68" t="str">
        <f>VLOOKUP(A403,'BASE REGISTRO SEPTIEMBRE'!$A$1:$T$889,5,FALSE)</f>
        <v>Otorgado por Decreto Supremo Nº 727, de fecha 23 de mayo de 1990, por el Ministerio de Justicia.</v>
      </c>
      <c r="F403" s="68" t="str">
        <f>VLOOKUP(A403,'BASE REGISTRO SEPTIEMBRE'!$A$1:$T$889,6,FALSE)</f>
        <v xml:space="preserve">Certificado de Vigencia de Persona Jurídica sin Fines de Lucro, Folio N°500400878148, emitido con fecha 29 de julio de 2021, por el Servicio de Registro Civil e Identificación. </v>
      </c>
      <c r="G403" s="68" t="str">
        <f>VLOOKUP(A403,'BASE REGISTRO SEPTIEMBRE'!$A$1:$T$889,7,FALSE)</f>
        <v xml:space="preserve">Atender y proteger física y mentalmente a menores en situación irregular, discapacitados, ancianos u otros grupos necesitados. </v>
      </c>
      <c r="H403" s="68" t="str">
        <f>VLOOKUP(A403,'BASE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3" s="68" t="str">
        <f>VLOOKUP(A403,'BASE REGISTRO SEPTIEMBRE'!$A$1:$T$889,9,FALSE)</f>
        <v>Cada dos años.</v>
      </c>
      <c r="J403" s="68" t="str">
        <f>VLOOKUP(A403,'BASE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3" s="68" t="str">
        <f>VLOOKUP(A403,'BASE REGISTRO SEPTIEMBRE'!$A$1:$T$889,11,FALSE)</f>
        <v xml:space="preserve">Presidente: 
Aldo Arely Muñoz Perrin, 
Mandato General de Administración y Facultades:
Diego Trincado Araya, 
Aarón Baruc Castillo Rodríguez, </v>
      </c>
      <c r="L403" s="68" t="str">
        <f>VLOOKUP(A403,'BASE REGISTRO SEPTIEMBRE'!$A$1:$T$889,12,FALSE)</f>
        <v xml:space="preserve">Calle Cruz del Sur N° 150, Las condes </v>
      </c>
      <c r="M403" s="68" t="str">
        <f>VLOOKUP(A403,'BASE REGISTRO SEPTIEMBRE'!$A$1:$T$889,13,FALSE)</f>
        <v>XIII</v>
      </c>
      <c r="N403" s="68" t="str">
        <f>VLOOKUP(A403,'BASE REGISTRO SEPTIEMBRE'!$A$1:$T$889,14,FALSE)</f>
        <v>LAS CONDES</v>
      </c>
      <c r="O403" s="68" t="str">
        <f>VLOOKUP(A403,'BASE REGISTRO SEPTIEMBRE'!$A$1:$T$889,15,FALSE)</f>
        <v xml:space="preserve">2) 3244 5640 
Móvil: 569-500 67 212 (Secretaría ADRA) </v>
      </c>
      <c r="P403" s="68" t="str">
        <f>VLOOKUP(A403,'BASE REGISTRO SEPTIEMBRE'!$A$1:$T$889,16,FALSE)</f>
        <v>adrachile@adra.cl - Página web: www.adra.cl</v>
      </c>
      <c r="Q403" s="68" t="str">
        <f>VLOOKUP(A403,'BASE REGISTRO SEPTIEMBRE'!$A$1:$T$889,17,FALSE)</f>
        <v>C.P. 7931090</v>
      </c>
      <c r="R403" s="68">
        <f>VLOOKUP(A403,'BASE REGISTRO SEPTIEMBRE'!$A$1:$T$889,18,FALSE)</f>
        <v>93401</v>
      </c>
      <c r="S403" s="68" t="str">
        <f>VLOOKUP(A403,'BASE REGISTRO SEPTIEMBRE'!$A$1:$T$889,19,FALSE)</f>
        <v>Antecedentes financieros correspondientes al año 2020, aprobados por el Subdepartamento de Supervisión Financiera.</v>
      </c>
      <c r="T403" s="188">
        <f>VLOOKUP(A403,'BASE REGISTRO SEPTIEMBRE'!$A$1:$T$889,20,FALSE)</f>
        <v>37970</v>
      </c>
      <c r="U403" s="175">
        <v>6902</v>
      </c>
      <c r="V403" s="186">
        <v>112487585</v>
      </c>
      <c r="W403" s="186">
        <v>513661469</v>
      </c>
      <c r="X403" s="187">
        <v>44469</v>
      </c>
      <c r="Y403" s="80" t="s">
        <v>6489</v>
      </c>
      <c r="Z403" s="80" t="s">
        <v>6490</v>
      </c>
      <c r="AA403" s="175" t="s">
        <v>6525</v>
      </c>
    </row>
    <row r="404" spans="1:27" ht="15.75" customHeight="1" x14ac:dyDescent="0.2">
      <c r="A404" s="185">
        <v>6902</v>
      </c>
      <c r="B404" s="68" t="str">
        <f>VLOOKUP(A404,'BASE REGISTRO SEPTIEMBRE'!$A$1:$T$889,2,FALSE)</f>
        <v>Corporación Agencia Adventista de Desarrollo y Recursos Asistenciales (ADRA-CHILE)</v>
      </c>
      <c r="C404" s="68">
        <f>VLOOKUP(A404,'BASE REGISTRO SEPTIEMBRE'!$A$1:$T$889,3,FALSE)</f>
        <v>700516008</v>
      </c>
      <c r="D404" s="68" t="str">
        <f>VLOOKUP(A404,'BASE REGISTRO SEPTIEMBRE'!$A$1:$T$889,4,FALSE)</f>
        <v>Corporación de Derecho Privado</v>
      </c>
      <c r="E404" s="68" t="str">
        <f>VLOOKUP(A404,'BASE REGISTRO SEPTIEMBRE'!$A$1:$T$889,5,FALSE)</f>
        <v>Otorgado por Decreto Supremo Nº 727, de fecha 23 de mayo de 1990, por el Ministerio de Justicia.</v>
      </c>
      <c r="F404" s="68" t="str">
        <f>VLOOKUP(A404,'BASE REGISTRO SEPTIEMBRE'!$A$1:$T$889,6,FALSE)</f>
        <v xml:space="preserve">Certificado de Vigencia de Persona Jurídica sin Fines de Lucro, Folio N°500400878148, emitido con fecha 29 de julio de 2021, por el Servicio de Registro Civil e Identificación. </v>
      </c>
      <c r="G404" s="68" t="str">
        <f>VLOOKUP(A404,'BASE REGISTRO SEPTIEMBRE'!$A$1:$T$889,7,FALSE)</f>
        <v xml:space="preserve">Atender y proteger física y mentalmente a menores en situación irregular, discapacitados, ancianos u otros grupos necesitados. </v>
      </c>
      <c r="H404" s="68" t="str">
        <f>VLOOKUP(A404,'BASE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4" s="68" t="str">
        <f>VLOOKUP(A404,'BASE REGISTRO SEPTIEMBRE'!$A$1:$T$889,9,FALSE)</f>
        <v>Cada dos años.</v>
      </c>
      <c r="J404" s="68" t="str">
        <f>VLOOKUP(A404,'BASE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4" s="68" t="str">
        <f>VLOOKUP(A404,'BASE REGISTRO SEPTIEMBRE'!$A$1:$T$889,11,FALSE)</f>
        <v xml:space="preserve">Presidente: 
Aldo Arely Muñoz Perrin, 
Mandato General de Administración y Facultades:
Diego Trincado Araya, 
Aarón Baruc Castillo Rodríguez, </v>
      </c>
      <c r="L404" s="68" t="str">
        <f>VLOOKUP(A404,'BASE REGISTRO SEPTIEMBRE'!$A$1:$T$889,12,FALSE)</f>
        <v xml:space="preserve">Calle Cruz del Sur N° 150, Las condes </v>
      </c>
      <c r="M404" s="68" t="str">
        <f>VLOOKUP(A404,'BASE REGISTRO SEPTIEMBRE'!$A$1:$T$889,13,FALSE)</f>
        <v>XIII</v>
      </c>
      <c r="N404" s="68" t="str">
        <f>VLOOKUP(A404,'BASE REGISTRO SEPTIEMBRE'!$A$1:$T$889,14,FALSE)</f>
        <v>LAS CONDES</v>
      </c>
      <c r="O404" s="68" t="str">
        <f>VLOOKUP(A404,'BASE REGISTRO SEPTIEMBRE'!$A$1:$T$889,15,FALSE)</f>
        <v xml:space="preserve">2) 3244 5640 
Móvil: 569-500 67 212 (Secretaría ADRA) </v>
      </c>
      <c r="P404" s="68" t="str">
        <f>VLOOKUP(A404,'BASE REGISTRO SEPTIEMBRE'!$A$1:$T$889,16,FALSE)</f>
        <v>adrachile@adra.cl - Página web: www.adra.cl</v>
      </c>
      <c r="Q404" s="68" t="str">
        <f>VLOOKUP(A404,'BASE REGISTRO SEPTIEMBRE'!$A$1:$T$889,17,FALSE)</f>
        <v>C.P. 7931090</v>
      </c>
      <c r="R404" s="68">
        <f>VLOOKUP(A404,'BASE REGISTRO SEPTIEMBRE'!$A$1:$T$889,18,FALSE)</f>
        <v>93401</v>
      </c>
      <c r="S404" s="68" t="str">
        <f>VLOOKUP(A404,'BASE REGISTRO SEPTIEMBRE'!$A$1:$T$889,19,FALSE)</f>
        <v>Antecedentes financieros correspondientes al año 2020, aprobados por el Subdepartamento de Supervisión Financiera.</v>
      </c>
      <c r="T404" s="188">
        <f>VLOOKUP(A404,'BASE REGISTRO SEPTIEMBRE'!$A$1:$T$889,20,FALSE)</f>
        <v>37970</v>
      </c>
      <c r="U404" s="175">
        <v>6902</v>
      </c>
      <c r="V404" s="186">
        <v>30054492</v>
      </c>
      <c r="W404" s="186">
        <v>279401784</v>
      </c>
      <c r="X404" s="187">
        <v>44469</v>
      </c>
      <c r="Y404" s="80" t="s">
        <v>6489</v>
      </c>
      <c r="Z404" s="80" t="s">
        <v>6490</v>
      </c>
      <c r="AA404" s="175" t="s">
        <v>6599</v>
      </c>
    </row>
    <row r="405" spans="1:27" ht="15.75" customHeight="1" x14ac:dyDescent="0.2">
      <c r="A405" s="185">
        <v>6902</v>
      </c>
      <c r="B405" s="68" t="str">
        <f>VLOOKUP(A405,'BASE REGISTRO SEPTIEMBRE'!$A$1:$T$889,2,FALSE)</f>
        <v>Corporación Agencia Adventista de Desarrollo y Recursos Asistenciales (ADRA-CHILE)</v>
      </c>
      <c r="C405" s="68">
        <f>VLOOKUP(A405,'BASE REGISTRO SEPTIEMBRE'!$A$1:$T$889,3,FALSE)</f>
        <v>700516008</v>
      </c>
      <c r="D405" s="68" t="str">
        <f>VLOOKUP(A405,'BASE REGISTRO SEPTIEMBRE'!$A$1:$T$889,4,FALSE)</f>
        <v>Corporación de Derecho Privado</v>
      </c>
      <c r="E405" s="68" t="str">
        <f>VLOOKUP(A405,'BASE REGISTRO SEPTIEMBRE'!$A$1:$T$889,5,FALSE)</f>
        <v>Otorgado por Decreto Supremo Nº 727, de fecha 23 de mayo de 1990, por el Ministerio de Justicia.</v>
      </c>
      <c r="F405" s="68" t="str">
        <f>VLOOKUP(A405,'BASE REGISTRO SEPTIEMBRE'!$A$1:$T$889,6,FALSE)</f>
        <v xml:space="preserve">Certificado de Vigencia de Persona Jurídica sin Fines de Lucro, Folio N°500400878148, emitido con fecha 29 de julio de 2021, por el Servicio de Registro Civil e Identificación. </v>
      </c>
      <c r="G405" s="68" t="str">
        <f>VLOOKUP(A405,'BASE REGISTRO SEPTIEMBRE'!$A$1:$T$889,7,FALSE)</f>
        <v xml:space="preserve">Atender y proteger física y mentalmente a menores en situación irregular, discapacitados, ancianos u otros grupos necesitados. </v>
      </c>
      <c r="H405" s="68" t="str">
        <f>VLOOKUP(A405,'BASE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5" s="68" t="str">
        <f>VLOOKUP(A405,'BASE REGISTRO SEPTIEMBRE'!$A$1:$T$889,9,FALSE)</f>
        <v>Cada dos años.</v>
      </c>
      <c r="J405" s="68" t="str">
        <f>VLOOKUP(A405,'BASE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5" s="68" t="str">
        <f>VLOOKUP(A405,'BASE REGISTRO SEPTIEMBRE'!$A$1:$T$889,11,FALSE)</f>
        <v xml:space="preserve">Presidente: 
Aldo Arely Muñoz Perrin, 
Mandato General de Administración y Facultades:
Diego Trincado Araya, 
Aarón Baruc Castillo Rodríguez, </v>
      </c>
      <c r="L405" s="68" t="str">
        <f>VLOOKUP(A405,'BASE REGISTRO SEPTIEMBRE'!$A$1:$T$889,12,FALSE)</f>
        <v xml:space="preserve">Calle Cruz del Sur N° 150, Las condes </v>
      </c>
      <c r="M405" s="68" t="str">
        <f>VLOOKUP(A405,'BASE REGISTRO SEPTIEMBRE'!$A$1:$T$889,13,FALSE)</f>
        <v>XIII</v>
      </c>
      <c r="N405" s="68" t="str">
        <f>VLOOKUP(A405,'BASE REGISTRO SEPTIEMBRE'!$A$1:$T$889,14,FALSE)</f>
        <v>LAS CONDES</v>
      </c>
      <c r="O405" s="68" t="str">
        <f>VLOOKUP(A405,'BASE REGISTRO SEPTIEMBRE'!$A$1:$T$889,15,FALSE)</f>
        <v xml:space="preserve">2) 3244 5640 
Móvil: 569-500 67 212 (Secretaría ADRA) </v>
      </c>
      <c r="P405" s="68" t="str">
        <f>VLOOKUP(A405,'BASE REGISTRO SEPTIEMBRE'!$A$1:$T$889,16,FALSE)</f>
        <v>adrachile@adra.cl - Página web: www.adra.cl</v>
      </c>
      <c r="Q405" s="68" t="str">
        <f>VLOOKUP(A405,'BASE REGISTRO SEPTIEMBRE'!$A$1:$T$889,17,FALSE)</f>
        <v>C.P. 7931090</v>
      </c>
      <c r="R405" s="68">
        <f>VLOOKUP(A405,'BASE REGISTRO SEPTIEMBRE'!$A$1:$T$889,18,FALSE)</f>
        <v>93401</v>
      </c>
      <c r="S405" s="68" t="str">
        <f>VLOOKUP(A405,'BASE REGISTRO SEPTIEMBRE'!$A$1:$T$889,19,FALSE)</f>
        <v>Antecedentes financieros correspondientes al año 2020, aprobados por el Subdepartamento de Supervisión Financiera.</v>
      </c>
      <c r="T405" s="188">
        <f>VLOOKUP(A405,'BASE REGISTRO SEPTIEMBRE'!$A$1:$T$889,20,FALSE)</f>
        <v>37970</v>
      </c>
      <c r="U405" s="175">
        <v>6902</v>
      </c>
      <c r="V405" s="186">
        <v>51492017</v>
      </c>
      <c r="W405" s="186">
        <v>384158467</v>
      </c>
      <c r="X405" s="187">
        <v>44469</v>
      </c>
      <c r="Y405" s="80" t="s">
        <v>6489</v>
      </c>
      <c r="Z405" s="80" t="s">
        <v>6490</v>
      </c>
      <c r="AA405" s="175" t="s">
        <v>6502</v>
      </c>
    </row>
    <row r="406" spans="1:27" ht="15.75" customHeight="1" x14ac:dyDescent="0.2">
      <c r="A406" s="185">
        <v>6902</v>
      </c>
      <c r="B406" s="68" t="str">
        <f>VLOOKUP(A406,'BASE REGISTRO SEPTIEMBRE'!$A$1:$T$889,2,FALSE)</f>
        <v>Corporación Agencia Adventista de Desarrollo y Recursos Asistenciales (ADRA-CHILE)</v>
      </c>
      <c r="C406" s="68">
        <f>VLOOKUP(A406,'BASE REGISTRO SEPTIEMBRE'!$A$1:$T$889,3,FALSE)</f>
        <v>700516008</v>
      </c>
      <c r="D406" s="68" t="str">
        <f>VLOOKUP(A406,'BASE REGISTRO SEPTIEMBRE'!$A$1:$T$889,4,FALSE)</f>
        <v>Corporación de Derecho Privado</v>
      </c>
      <c r="E406" s="68" t="str">
        <f>VLOOKUP(A406,'BASE REGISTRO SEPTIEMBRE'!$A$1:$T$889,5,FALSE)</f>
        <v>Otorgado por Decreto Supremo Nº 727, de fecha 23 de mayo de 1990, por el Ministerio de Justicia.</v>
      </c>
      <c r="F406" s="68" t="str">
        <f>VLOOKUP(A406,'BASE REGISTRO SEPTIEMBRE'!$A$1:$T$889,6,FALSE)</f>
        <v xml:space="preserve">Certificado de Vigencia de Persona Jurídica sin Fines de Lucro, Folio N°500400878148, emitido con fecha 29 de julio de 2021, por el Servicio de Registro Civil e Identificación. </v>
      </c>
      <c r="G406" s="68" t="str">
        <f>VLOOKUP(A406,'BASE REGISTRO SEPTIEMBRE'!$A$1:$T$889,7,FALSE)</f>
        <v xml:space="preserve">Atender y proteger física y mentalmente a menores en situación irregular, discapacitados, ancianos u otros grupos necesitados. </v>
      </c>
      <c r="H406" s="68" t="str">
        <f>VLOOKUP(A406,'BASE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6" s="68" t="str">
        <f>VLOOKUP(A406,'BASE REGISTRO SEPTIEMBRE'!$A$1:$T$889,9,FALSE)</f>
        <v>Cada dos años.</v>
      </c>
      <c r="J406" s="68" t="str">
        <f>VLOOKUP(A406,'BASE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6" s="68" t="str">
        <f>VLOOKUP(A406,'BASE REGISTRO SEPTIEMBRE'!$A$1:$T$889,11,FALSE)</f>
        <v xml:space="preserve">Presidente: 
Aldo Arely Muñoz Perrin, 
Mandato General de Administración y Facultades:
Diego Trincado Araya, 
Aarón Baruc Castillo Rodríguez, </v>
      </c>
      <c r="L406" s="68" t="str">
        <f>VLOOKUP(A406,'BASE REGISTRO SEPTIEMBRE'!$A$1:$T$889,12,FALSE)</f>
        <v xml:space="preserve">Calle Cruz del Sur N° 150, Las condes </v>
      </c>
      <c r="M406" s="68" t="str">
        <f>VLOOKUP(A406,'BASE REGISTRO SEPTIEMBRE'!$A$1:$T$889,13,FALSE)</f>
        <v>XIII</v>
      </c>
      <c r="N406" s="68" t="str">
        <f>VLOOKUP(A406,'BASE REGISTRO SEPTIEMBRE'!$A$1:$T$889,14,FALSE)</f>
        <v>LAS CONDES</v>
      </c>
      <c r="O406" s="68" t="str">
        <f>VLOOKUP(A406,'BASE REGISTRO SEPTIEMBRE'!$A$1:$T$889,15,FALSE)</f>
        <v xml:space="preserve">2) 3244 5640 
Móvil: 569-500 67 212 (Secretaría ADRA) </v>
      </c>
      <c r="P406" s="68" t="str">
        <f>VLOOKUP(A406,'BASE REGISTRO SEPTIEMBRE'!$A$1:$T$889,16,FALSE)</f>
        <v>adrachile@adra.cl - Página web: www.adra.cl</v>
      </c>
      <c r="Q406" s="68" t="str">
        <f>VLOOKUP(A406,'BASE REGISTRO SEPTIEMBRE'!$A$1:$T$889,17,FALSE)</f>
        <v>C.P. 7931090</v>
      </c>
      <c r="R406" s="68">
        <f>VLOOKUP(A406,'BASE REGISTRO SEPTIEMBRE'!$A$1:$T$889,18,FALSE)</f>
        <v>93401</v>
      </c>
      <c r="S406" s="68" t="str">
        <f>VLOOKUP(A406,'BASE REGISTRO SEPTIEMBRE'!$A$1:$T$889,19,FALSE)</f>
        <v>Antecedentes financieros correspondientes al año 2020, aprobados por el Subdepartamento de Supervisión Financiera.</v>
      </c>
      <c r="T406" s="188">
        <f>VLOOKUP(A406,'BASE REGISTRO SEPTIEMBRE'!$A$1:$T$889,20,FALSE)</f>
        <v>37970</v>
      </c>
      <c r="U406" s="175">
        <v>6902</v>
      </c>
      <c r="V406" s="186">
        <v>106560440</v>
      </c>
      <c r="W406" s="186">
        <v>539224100</v>
      </c>
      <c r="X406" s="187">
        <v>44469</v>
      </c>
      <c r="Y406" s="80" t="s">
        <v>6489</v>
      </c>
      <c r="Z406" s="80" t="s">
        <v>6490</v>
      </c>
      <c r="AA406" s="175" t="s">
        <v>6530</v>
      </c>
    </row>
    <row r="407" spans="1:27" ht="15.75" customHeight="1" x14ac:dyDescent="0.2">
      <c r="A407" s="185">
        <v>6902</v>
      </c>
      <c r="B407" s="68" t="str">
        <f>VLOOKUP(A407,'BASE REGISTRO SEPTIEMBRE'!$A$1:$T$889,2,FALSE)</f>
        <v>Corporación Agencia Adventista de Desarrollo y Recursos Asistenciales (ADRA-CHILE)</v>
      </c>
      <c r="C407" s="68">
        <f>VLOOKUP(A407,'BASE REGISTRO SEPTIEMBRE'!$A$1:$T$889,3,FALSE)</f>
        <v>700516008</v>
      </c>
      <c r="D407" s="68" t="str">
        <f>VLOOKUP(A407,'BASE REGISTRO SEPTIEMBRE'!$A$1:$T$889,4,FALSE)</f>
        <v>Corporación de Derecho Privado</v>
      </c>
      <c r="E407" s="68" t="str">
        <f>VLOOKUP(A407,'BASE REGISTRO SEPTIEMBRE'!$A$1:$T$889,5,FALSE)</f>
        <v>Otorgado por Decreto Supremo Nº 727, de fecha 23 de mayo de 1990, por el Ministerio de Justicia.</v>
      </c>
      <c r="F407" s="68" t="str">
        <f>VLOOKUP(A407,'BASE REGISTRO SEPTIEMBRE'!$A$1:$T$889,6,FALSE)</f>
        <v xml:space="preserve">Certificado de Vigencia de Persona Jurídica sin Fines de Lucro, Folio N°500400878148, emitido con fecha 29 de julio de 2021, por el Servicio de Registro Civil e Identificación. </v>
      </c>
      <c r="G407" s="68" t="str">
        <f>VLOOKUP(A407,'BASE REGISTRO SEPTIEMBRE'!$A$1:$T$889,7,FALSE)</f>
        <v xml:space="preserve">Atender y proteger física y mentalmente a menores en situación irregular, discapacitados, ancianos u otros grupos necesitados. </v>
      </c>
      <c r="H407" s="68" t="str">
        <f>VLOOKUP(A407,'BASE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7" s="68" t="str">
        <f>VLOOKUP(A407,'BASE REGISTRO SEPTIEMBRE'!$A$1:$T$889,9,FALSE)</f>
        <v>Cada dos años.</v>
      </c>
      <c r="J407" s="68" t="str">
        <f>VLOOKUP(A407,'BASE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7" s="68" t="str">
        <f>VLOOKUP(A407,'BASE REGISTRO SEPTIEMBRE'!$A$1:$T$889,11,FALSE)</f>
        <v xml:space="preserve">Presidente: 
Aldo Arely Muñoz Perrin, 
Mandato General de Administración y Facultades:
Diego Trincado Araya, 
Aarón Baruc Castillo Rodríguez, </v>
      </c>
      <c r="L407" s="68" t="str">
        <f>VLOOKUP(A407,'BASE REGISTRO SEPTIEMBRE'!$A$1:$T$889,12,FALSE)</f>
        <v xml:space="preserve">Calle Cruz del Sur N° 150, Las condes </v>
      </c>
      <c r="M407" s="68" t="str">
        <f>VLOOKUP(A407,'BASE REGISTRO SEPTIEMBRE'!$A$1:$T$889,13,FALSE)</f>
        <v>XIII</v>
      </c>
      <c r="N407" s="68" t="str">
        <f>VLOOKUP(A407,'BASE REGISTRO SEPTIEMBRE'!$A$1:$T$889,14,FALSE)</f>
        <v>LAS CONDES</v>
      </c>
      <c r="O407" s="68" t="str">
        <f>VLOOKUP(A407,'BASE REGISTRO SEPTIEMBRE'!$A$1:$T$889,15,FALSE)</f>
        <v xml:space="preserve">2) 3244 5640 
Móvil: 569-500 67 212 (Secretaría ADRA) </v>
      </c>
      <c r="P407" s="68" t="str">
        <f>VLOOKUP(A407,'BASE REGISTRO SEPTIEMBRE'!$A$1:$T$889,16,FALSE)</f>
        <v>adrachile@adra.cl - Página web: www.adra.cl</v>
      </c>
      <c r="Q407" s="68" t="str">
        <f>VLOOKUP(A407,'BASE REGISTRO SEPTIEMBRE'!$A$1:$T$889,17,FALSE)</f>
        <v>C.P. 7931090</v>
      </c>
      <c r="R407" s="68">
        <f>VLOOKUP(A407,'BASE REGISTRO SEPTIEMBRE'!$A$1:$T$889,18,FALSE)</f>
        <v>93401</v>
      </c>
      <c r="S407" s="68" t="str">
        <f>VLOOKUP(A407,'BASE REGISTRO SEPTIEMBRE'!$A$1:$T$889,19,FALSE)</f>
        <v>Antecedentes financieros correspondientes al año 2020, aprobados por el Subdepartamento de Supervisión Financiera.</v>
      </c>
      <c r="T407" s="188">
        <f>VLOOKUP(A407,'BASE REGISTRO SEPTIEMBRE'!$A$1:$T$889,20,FALSE)</f>
        <v>37970</v>
      </c>
      <c r="U407" s="175">
        <v>6902</v>
      </c>
      <c r="V407" s="186">
        <v>60557086</v>
      </c>
      <c r="W407" s="186">
        <v>369355228</v>
      </c>
      <c r="X407" s="187">
        <v>44469</v>
      </c>
      <c r="Y407" s="80" t="s">
        <v>6489</v>
      </c>
      <c r="Z407" s="80" t="s">
        <v>6490</v>
      </c>
      <c r="AA407" s="175" t="s">
        <v>6563</v>
      </c>
    </row>
    <row r="408" spans="1:27" ht="15.75" customHeight="1" x14ac:dyDescent="0.2">
      <c r="A408" s="185">
        <v>6902</v>
      </c>
      <c r="B408" s="68" t="str">
        <f>VLOOKUP(A408,'BASE REGISTRO SEPTIEMBRE'!$A$1:$T$889,2,FALSE)</f>
        <v>Corporación Agencia Adventista de Desarrollo y Recursos Asistenciales (ADRA-CHILE)</v>
      </c>
      <c r="C408" s="68">
        <f>VLOOKUP(A408,'BASE REGISTRO SEPTIEMBRE'!$A$1:$T$889,3,FALSE)</f>
        <v>700516008</v>
      </c>
      <c r="D408" s="68" t="str">
        <f>VLOOKUP(A408,'BASE REGISTRO SEPTIEMBRE'!$A$1:$T$889,4,FALSE)</f>
        <v>Corporación de Derecho Privado</v>
      </c>
      <c r="E408" s="68" t="str">
        <f>VLOOKUP(A408,'BASE REGISTRO SEPTIEMBRE'!$A$1:$T$889,5,FALSE)</f>
        <v>Otorgado por Decreto Supremo Nº 727, de fecha 23 de mayo de 1990, por el Ministerio de Justicia.</v>
      </c>
      <c r="F408" s="68" t="str">
        <f>VLOOKUP(A408,'BASE REGISTRO SEPTIEMBRE'!$A$1:$T$889,6,FALSE)</f>
        <v xml:space="preserve">Certificado de Vigencia de Persona Jurídica sin Fines de Lucro, Folio N°500400878148, emitido con fecha 29 de julio de 2021, por el Servicio de Registro Civil e Identificación. </v>
      </c>
      <c r="G408" s="68" t="str">
        <f>VLOOKUP(A408,'BASE REGISTRO SEPTIEMBRE'!$A$1:$T$889,7,FALSE)</f>
        <v xml:space="preserve">Atender y proteger física y mentalmente a menores en situación irregular, discapacitados, ancianos u otros grupos necesitados. </v>
      </c>
      <c r="H408" s="68" t="str">
        <f>VLOOKUP(A408,'BASE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8" s="68" t="str">
        <f>VLOOKUP(A408,'BASE REGISTRO SEPTIEMBRE'!$A$1:$T$889,9,FALSE)</f>
        <v>Cada dos años.</v>
      </c>
      <c r="J408" s="68" t="str">
        <f>VLOOKUP(A408,'BASE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8" s="68" t="str">
        <f>VLOOKUP(A408,'BASE REGISTRO SEPTIEMBRE'!$A$1:$T$889,11,FALSE)</f>
        <v xml:space="preserve">Presidente: 
Aldo Arely Muñoz Perrin, 
Mandato General de Administración y Facultades:
Diego Trincado Araya, 
Aarón Baruc Castillo Rodríguez, </v>
      </c>
      <c r="L408" s="68" t="str">
        <f>VLOOKUP(A408,'BASE REGISTRO SEPTIEMBRE'!$A$1:$T$889,12,FALSE)</f>
        <v xml:space="preserve">Calle Cruz del Sur N° 150, Las condes </v>
      </c>
      <c r="M408" s="68" t="str">
        <f>VLOOKUP(A408,'BASE REGISTRO SEPTIEMBRE'!$A$1:$T$889,13,FALSE)</f>
        <v>XIII</v>
      </c>
      <c r="N408" s="68" t="str">
        <f>VLOOKUP(A408,'BASE REGISTRO SEPTIEMBRE'!$A$1:$T$889,14,FALSE)</f>
        <v>LAS CONDES</v>
      </c>
      <c r="O408" s="68" t="str">
        <f>VLOOKUP(A408,'BASE REGISTRO SEPTIEMBRE'!$A$1:$T$889,15,FALSE)</f>
        <v xml:space="preserve">2) 3244 5640 
Móvil: 569-500 67 212 (Secretaría ADRA) </v>
      </c>
      <c r="P408" s="68" t="str">
        <f>VLOOKUP(A408,'BASE REGISTRO SEPTIEMBRE'!$A$1:$T$889,16,FALSE)</f>
        <v>adrachile@adra.cl - Página web: www.adra.cl</v>
      </c>
      <c r="Q408" s="68" t="str">
        <f>VLOOKUP(A408,'BASE REGISTRO SEPTIEMBRE'!$A$1:$T$889,17,FALSE)</f>
        <v>C.P. 7931090</v>
      </c>
      <c r="R408" s="68">
        <f>VLOOKUP(A408,'BASE REGISTRO SEPTIEMBRE'!$A$1:$T$889,18,FALSE)</f>
        <v>93401</v>
      </c>
      <c r="S408" s="68" t="str">
        <f>VLOOKUP(A408,'BASE REGISTRO SEPTIEMBRE'!$A$1:$T$889,19,FALSE)</f>
        <v>Antecedentes financieros correspondientes al año 2020, aprobados por el Subdepartamento de Supervisión Financiera.</v>
      </c>
      <c r="T408" s="188">
        <f>VLOOKUP(A408,'BASE REGISTRO SEPTIEMBRE'!$A$1:$T$889,20,FALSE)</f>
        <v>37970</v>
      </c>
      <c r="U408" s="175">
        <v>6902</v>
      </c>
      <c r="V408" s="186">
        <v>85989241</v>
      </c>
      <c r="W408" s="186">
        <v>134153491</v>
      </c>
      <c r="X408" s="187">
        <v>44469</v>
      </c>
      <c r="Y408" s="80" t="s">
        <v>6489</v>
      </c>
      <c r="Z408" s="80" t="s">
        <v>6490</v>
      </c>
      <c r="AA408" s="175" t="s">
        <v>6558</v>
      </c>
    </row>
    <row r="409" spans="1:27" ht="15.75" customHeight="1" x14ac:dyDescent="0.2">
      <c r="A409" s="185">
        <v>6902</v>
      </c>
      <c r="B409" s="68" t="str">
        <f>VLOOKUP(A409,'BASE REGISTRO SEPTIEMBRE'!$A$1:$T$889,2,FALSE)</f>
        <v>Corporación Agencia Adventista de Desarrollo y Recursos Asistenciales (ADRA-CHILE)</v>
      </c>
      <c r="C409" s="68">
        <f>VLOOKUP(A409,'BASE REGISTRO SEPTIEMBRE'!$A$1:$T$889,3,FALSE)</f>
        <v>700516008</v>
      </c>
      <c r="D409" s="68" t="str">
        <f>VLOOKUP(A409,'BASE REGISTRO SEPTIEMBRE'!$A$1:$T$889,4,FALSE)</f>
        <v>Corporación de Derecho Privado</v>
      </c>
      <c r="E409" s="68" t="str">
        <f>VLOOKUP(A409,'BASE REGISTRO SEPTIEMBRE'!$A$1:$T$889,5,FALSE)</f>
        <v>Otorgado por Decreto Supremo Nº 727, de fecha 23 de mayo de 1990, por el Ministerio de Justicia.</v>
      </c>
      <c r="F409" s="68" t="str">
        <f>VLOOKUP(A409,'BASE REGISTRO SEPTIEMBRE'!$A$1:$T$889,6,FALSE)</f>
        <v xml:space="preserve">Certificado de Vigencia de Persona Jurídica sin Fines de Lucro, Folio N°500400878148, emitido con fecha 29 de julio de 2021, por el Servicio de Registro Civil e Identificación. </v>
      </c>
      <c r="G409" s="68" t="str">
        <f>VLOOKUP(A409,'BASE REGISTRO SEPTIEMBRE'!$A$1:$T$889,7,FALSE)</f>
        <v xml:space="preserve">Atender y proteger física y mentalmente a menores en situación irregular, discapacitados, ancianos u otros grupos necesitados. </v>
      </c>
      <c r="H409" s="68" t="str">
        <f>VLOOKUP(A409,'BASE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9" s="68" t="str">
        <f>VLOOKUP(A409,'BASE REGISTRO SEPTIEMBRE'!$A$1:$T$889,9,FALSE)</f>
        <v>Cada dos años.</v>
      </c>
      <c r="J409" s="68" t="str">
        <f>VLOOKUP(A409,'BASE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09" s="68" t="str">
        <f>VLOOKUP(A409,'BASE REGISTRO SEPTIEMBRE'!$A$1:$T$889,11,FALSE)</f>
        <v xml:space="preserve">Presidente: 
Aldo Arely Muñoz Perrin, 
Mandato General de Administración y Facultades:
Diego Trincado Araya, 
Aarón Baruc Castillo Rodríguez, </v>
      </c>
      <c r="L409" s="68" t="str">
        <f>VLOOKUP(A409,'BASE REGISTRO SEPTIEMBRE'!$A$1:$T$889,12,FALSE)</f>
        <v xml:space="preserve">Calle Cruz del Sur N° 150, Las condes </v>
      </c>
      <c r="M409" s="68" t="str">
        <f>VLOOKUP(A409,'BASE REGISTRO SEPTIEMBRE'!$A$1:$T$889,13,FALSE)</f>
        <v>XIII</v>
      </c>
      <c r="N409" s="68" t="str">
        <f>VLOOKUP(A409,'BASE REGISTRO SEPTIEMBRE'!$A$1:$T$889,14,FALSE)</f>
        <v>LAS CONDES</v>
      </c>
      <c r="O409" s="68" t="str">
        <f>VLOOKUP(A409,'BASE REGISTRO SEPTIEMBRE'!$A$1:$T$889,15,FALSE)</f>
        <v xml:space="preserve">2) 3244 5640 
Móvil: 569-500 67 212 (Secretaría ADRA) </v>
      </c>
      <c r="P409" s="68" t="str">
        <f>VLOOKUP(A409,'BASE REGISTRO SEPTIEMBRE'!$A$1:$T$889,16,FALSE)</f>
        <v>adrachile@adra.cl - Página web: www.adra.cl</v>
      </c>
      <c r="Q409" s="68" t="str">
        <f>VLOOKUP(A409,'BASE REGISTRO SEPTIEMBRE'!$A$1:$T$889,17,FALSE)</f>
        <v>C.P. 7931090</v>
      </c>
      <c r="R409" s="68">
        <f>VLOOKUP(A409,'BASE REGISTRO SEPTIEMBRE'!$A$1:$T$889,18,FALSE)</f>
        <v>93401</v>
      </c>
      <c r="S409" s="68" t="str">
        <f>VLOOKUP(A409,'BASE REGISTRO SEPTIEMBRE'!$A$1:$T$889,19,FALSE)</f>
        <v>Antecedentes financieros correspondientes al año 2020, aprobados por el Subdepartamento de Supervisión Financiera.</v>
      </c>
      <c r="T409" s="188">
        <f>VLOOKUP(A409,'BASE REGISTRO SEPTIEMBRE'!$A$1:$T$889,20,FALSE)</f>
        <v>37970</v>
      </c>
      <c r="U409" s="175">
        <v>6902</v>
      </c>
      <c r="V409" s="186">
        <v>62844541</v>
      </c>
      <c r="W409" s="186">
        <v>518301661</v>
      </c>
      <c r="X409" s="187">
        <v>44469</v>
      </c>
      <c r="Y409" s="80" t="s">
        <v>6489</v>
      </c>
      <c r="Z409" s="80" t="s">
        <v>6490</v>
      </c>
      <c r="AA409" s="175" t="s">
        <v>7481</v>
      </c>
    </row>
    <row r="410" spans="1:27" ht="15.75" customHeight="1" x14ac:dyDescent="0.2">
      <c r="A410" s="185">
        <v>6902</v>
      </c>
      <c r="B410" s="68" t="str">
        <f>VLOOKUP(A410,'BASE REGISTRO SEPTIEMBRE'!$A$1:$T$889,2,FALSE)</f>
        <v>Corporación Agencia Adventista de Desarrollo y Recursos Asistenciales (ADRA-CHILE)</v>
      </c>
      <c r="C410" s="68">
        <f>VLOOKUP(A410,'BASE REGISTRO SEPTIEMBRE'!$A$1:$T$889,3,FALSE)</f>
        <v>700516008</v>
      </c>
      <c r="D410" s="68" t="str">
        <f>VLOOKUP(A410,'BASE REGISTRO SEPTIEMBRE'!$A$1:$T$889,4,FALSE)</f>
        <v>Corporación de Derecho Privado</v>
      </c>
      <c r="E410" s="68" t="str">
        <f>VLOOKUP(A410,'BASE REGISTRO SEPTIEMBRE'!$A$1:$T$889,5,FALSE)</f>
        <v>Otorgado por Decreto Supremo Nº 727, de fecha 23 de mayo de 1990, por el Ministerio de Justicia.</v>
      </c>
      <c r="F410" s="68" t="str">
        <f>VLOOKUP(A410,'BASE REGISTRO SEPTIEMBRE'!$A$1:$T$889,6,FALSE)</f>
        <v xml:space="preserve">Certificado de Vigencia de Persona Jurídica sin Fines de Lucro, Folio N°500400878148, emitido con fecha 29 de julio de 2021, por el Servicio de Registro Civil e Identificación. </v>
      </c>
      <c r="G410" s="68" t="str">
        <f>VLOOKUP(A410,'BASE REGISTRO SEPTIEMBRE'!$A$1:$T$889,7,FALSE)</f>
        <v xml:space="preserve">Atender y proteger física y mentalmente a menores en situación irregular, discapacitados, ancianos u otros grupos necesitados. </v>
      </c>
      <c r="H410" s="68" t="str">
        <f>VLOOKUP(A410,'BASE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0" s="68" t="str">
        <f>VLOOKUP(A410,'BASE REGISTRO SEPTIEMBRE'!$A$1:$T$889,9,FALSE)</f>
        <v>Cada dos años.</v>
      </c>
      <c r="J410" s="68" t="str">
        <f>VLOOKUP(A410,'BASE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0" s="68" t="str">
        <f>VLOOKUP(A410,'BASE REGISTRO SEPTIEMBRE'!$A$1:$T$889,11,FALSE)</f>
        <v xml:space="preserve">Presidente: 
Aldo Arely Muñoz Perrin, 
Mandato General de Administración y Facultades:
Diego Trincado Araya, 
Aarón Baruc Castillo Rodríguez, </v>
      </c>
      <c r="L410" s="68" t="str">
        <f>VLOOKUP(A410,'BASE REGISTRO SEPTIEMBRE'!$A$1:$T$889,12,FALSE)</f>
        <v xml:space="preserve">Calle Cruz del Sur N° 150, Las condes </v>
      </c>
      <c r="M410" s="68" t="str">
        <f>VLOOKUP(A410,'BASE REGISTRO SEPTIEMBRE'!$A$1:$T$889,13,FALSE)</f>
        <v>XIII</v>
      </c>
      <c r="N410" s="68" t="str">
        <f>VLOOKUP(A410,'BASE REGISTRO SEPTIEMBRE'!$A$1:$T$889,14,FALSE)</f>
        <v>LAS CONDES</v>
      </c>
      <c r="O410" s="68" t="str">
        <f>VLOOKUP(A410,'BASE REGISTRO SEPTIEMBRE'!$A$1:$T$889,15,FALSE)</f>
        <v xml:space="preserve">2) 3244 5640 
Móvil: 569-500 67 212 (Secretaría ADRA) </v>
      </c>
      <c r="P410" s="68" t="str">
        <f>VLOOKUP(A410,'BASE REGISTRO SEPTIEMBRE'!$A$1:$T$889,16,FALSE)</f>
        <v>adrachile@adra.cl - Página web: www.adra.cl</v>
      </c>
      <c r="Q410" s="68" t="str">
        <f>VLOOKUP(A410,'BASE REGISTRO SEPTIEMBRE'!$A$1:$T$889,17,FALSE)</f>
        <v>C.P. 7931090</v>
      </c>
      <c r="R410" s="68">
        <f>VLOOKUP(A410,'BASE REGISTRO SEPTIEMBRE'!$A$1:$T$889,18,FALSE)</f>
        <v>93401</v>
      </c>
      <c r="S410" s="68" t="str">
        <f>VLOOKUP(A410,'BASE REGISTRO SEPTIEMBRE'!$A$1:$T$889,19,FALSE)</f>
        <v>Antecedentes financieros correspondientes al año 2020, aprobados por el Subdepartamento de Supervisión Financiera.</v>
      </c>
      <c r="T410" s="188">
        <f>VLOOKUP(A410,'BASE REGISTRO SEPTIEMBRE'!$A$1:$T$889,20,FALSE)</f>
        <v>37970</v>
      </c>
      <c r="U410" s="175">
        <v>6902</v>
      </c>
      <c r="V410" s="186">
        <v>88622220</v>
      </c>
      <c r="W410" s="186">
        <v>544302565</v>
      </c>
      <c r="X410" s="187">
        <v>44469</v>
      </c>
      <c r="Y410" s="80" t="s">
        <v>6489</v>
      </c>
      <c r="Z410" s="80" t="s">
        <v>6490</v>
      </c>
      <c r="AA410" s="175" t="s">
        <v>6538</v>
      </c>
    </row>
    <row r="411" spans="1:27" ht="15.75" customHeight="1" x14ac:dyDescent="0.2">
      <c r="A411" s="185">
        <v>6902</v>
      </c>
      <c r="B411" s="68" t="str">
        <f>VLOOKUP(A411,'BASE REGISTRO SEPTIEMBRE'!$A$1:$T$889,2,FALSE)</f>
        <v>Corporación Agencia Adventista de Desarrollo y Recursos Asistenciales (ADRA-CHILE)</v>
      </c>
      <c r="C411" s="68">
        <f>VLOOKUP(A411,'BASE REGISTRO SEPTIEMBRE'!$A$1:$T$889,3,FALSE)</f>
        <v>700516008</v>
      </c>
      <c r="D411" s="68" t="str">
        <f>VLOOKUP(A411,'BASE REGISTRO SEPTIEMBRE'!$A$1:$T$889,4,FALSE)</f>
        <v>Corporación de Derecho Privado</v>
      </c>
      <c r="E411" s="68" t="str">
        <f>VLOOKUP(A411,'BASE REGISTRO SEPTIEMBRE'!$A$1:$T$889,5,FALSE)</f>
        <v>Otorgado por Decreto Supremo Nº 727, de fecha 23 de mayo de 1990, por el Ministerio de Justicia.</v>
      </c>
      <c r="F411" s="68" t="str">
        <f>VLOOKUP(A411,'BASE REGISTRO SEPTIEMBRE'!$A$1:$T$889,6,FALSE)</f>
        <v xml:space="preserve">Certificado de Vigencia de Persona Jurídica sin Fines de Lucro, Folio N°500400878148, emitido con fecha 29 de julio de 2021, por el Servicio de Registro Civil e Identificación. </v>
      </c>
      <c r="G411" s="68" t="str">
        <f>VLOOKUP(A411,'BASE REGISTRO SEPTIEMBRE'!$A$1:$T$889,7,FALSE)</f>
        <v xml:space="preserve">Atender y proteger física y mentalmente a menores en situación irregular, discapacitados, ancianos u otros grupos necesitados. </v>
      </c>
      <c r="H411" s="68" t="str">
        <f>VLOOKUP(A411,'BASE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1" s="68" t="str">
        <f>VLOOKUP(A411,'BASE REGISTRO SEPTIEMBRE'!$A$1:$T$889,9,FALSE)</f>
        <v>Cada dos años.</v>
      </c>
      <c r="J411" s="68" t="str">
        <f>VLOOKUP(A411,'BASE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1" s="68" t="str">
        <f>VLOOKUP(A411,'BASE REGISTRO SEPTIEMBRE'!$A$1:$T$889,11,FALSE)</f>
        <v xml:space="preserve">Presidente: 
Aldo Arely Muñoz Perrin, 
Mandato General de Administración y Facultades:
Diego Trincado Araya, 
Aarón Baruc Castillo Rodríguez, </v>
      </c>
      <c r="L411" s="68" t="str">
        <f>VLOOKUP(A411,'BASE REGISTRO SEPTIEMBRE'!$A$1:$T$889,12,FALSE)</f>
        <v xml:space="preserve">Calle Cruz del Sur N° 150, Las condes </v>
      </c>
      <c r="M411" s="68" t="str">
        <f>VLOOKUP(A411,'BASE REGISTRO SEPTIEMBRE'!$A$1:$T$889,13,FALSE)</f>
        <v>XIII</v>
      </c>
      <c r="N411" s="68" t="str">
        <f>VLOOKUP(A411,'BASE REGISTRO SEPTIEMBRE'!$A$1:$T$889,14,FALSE)</f>
        <v>LAS CONDES</v>
      </c>
      <c r="O411" s="68" t="str">
        <f>VLOOKUP(A411,'BASE REGISTRO SEPTIEMBRE'!$A$1:$T$889,15,FALSE)</f>
        <v xml:space="preserve">2) 3244 5640 
Móvil: 569-500 67 212 (Secretaría ADRA) </v>
      </c>
      <c r="P411" s="68" t="str">
        <f>VLOOKUP(A411,'BASE REGISTRO SEPTIEMBRE'!$A$1:$T$889,16,FALSE)</f>
        <v>adrachile@adra.cl - Página web: www.adra.cl</v>
      </c>
      <c r="Q411" s="68" t="str">
        <f>VLOOKUP(A411,'BASE REGISTRO SEPTIEMBRE'!$A$1:$T$889,17,FALSE)</f>
        <v>C.P. 7931090</v>
      </c>
      <c r="R411" s="68">
        <f>VLOOKUP(A411,'BASE REGISTRO SEPTIEMBRE'!$A$1:$T$889,18,FALSE)</f>
        <v>93401</v>
      </c>
      <c r="S411" s="68" t="str">
        <f>VLOOKUP(A411,'BASE REGISTRO SEPTIEMBRE'!$A$1:$T$889,19,FALSE)</f>
        <v>Antecedentes financieros correspondientes al año 2020, aprobados por el Subdepartamento de Supervisión Financiera.</v>
      </c>
      <c r="T411" s="188">
        <f>VLOOKUP(A411,'BASE REGISTRO SEPTIEMBRE'!$A$1:$T$889,20,FALSE)</f>
        <v>37970</v>
      </c>
      <c r="U411" s="175">
        <v>6902</v>
      </c>
      <c r="V411" s="186">
        <v>0</v>
      </c>
      <c r="W411" s="186">
        <v>171715572</v>
      </c>
      <c r="X411" s="187">
        <v>44469</v>
      </c>
      <c r="Y411" s="80" t="s">
        <v>6489</v>
      </c>
      <c r="Z411" s="80" t="s">
        <v>6490</v>
      </c>
      <c r="AA411" s="175" t="s">
        <v>6604</v>
      </c>
    </row>
    <row r="412" spans="1:27" ht="15.75" customHeight="1" x14ac:dyDescent="0.2">
      <c r="A412" s="185">
        <v>6902</v>
      </c>
      <c r="B412" s="68" t="str">
        <f>VLOOKUP(A412,'BASE REGISTRO SEPTIEMBRE'!$A$1:$T$889,2,FALSE)</f>
        <v>Corporación Agencia Adventista de Desarrollo y Recursos Asistenciales (ADRA-CHILE)</v>
      </c>
      <c r="C412" s="68">
        <f>VLOOKUP(A412,'BASE REGISTRO SEPTIEMBRE'!$A$1:$T$889,3,FALSE)</f>
        <v>700516008</v>
      </c>
      <c r="D412" s="68" t="str">
        <f>VLOOKUP(A412,'BASE REGISTRO SEPTIEMBRE'!$A$1:$T$889,4,FALSE)</f>
        <v>Corporación de Derecho Privado</v>
      </c>
      <c r="E412" s="68" t="str">
        <f>VLOOKUP(A412,'BASE REGISTRO SEPTIEMBRE'!$A$1:$T$889,5,FALSE)</f>
        <v>Otorgado por Decreto Supremo Nº 727, de fecha 23 de mayo de 1990, por el Ministerio de Justicia.</v>
      </c>
      <c r="F412" s="68" t="str">
        <f>VLOOKUP(A412,'BASE REGISTRO SEPTIEMBRE'!$A$1:$T$889,6,FALSE)</f>
        <v xml:space="preserve">Certificado de Vigencia de Persona Jurídica sin Fines de Lucro, Folio N°500400878148, emitido con fecha 29 de julio de 2021, por el Servicio de Registro Civil e Identificación. </v>
      </c>
      <c r="G412" s="68" t="str">
        <f>VLOOKUP(A412,'BASE REGISTRO SEPTIEMBRE'!$A$1:$T$889,7,FALSE)</f>
        <v xml:space="preserve">Atender y proteger física y mentalmente a menores en situación irregular, discapacitados, ancianos u otros grupos necesitados. </v>
      </c>
      <c r="H412" s="68" t="str">
        <f>VLOOKUP(A412,'BASE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2" s="68" t="str">
        <f>VLOOKUP(A412,'BASE REGISTRO SEPTIEMBRE'!$A$1:$T$889,9,FALSE)</f>
        <v>Cada dos años.</v>
      </c>
      <c r="J412" s="68" t="str">
        <f>VLOOKUP(A412,'BASE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2" s="68" t="str">
        <f>VLOOKUP(A412,'BASE REGISTRO SEPTIEMBRE'!$A$1:$T$889,11,FALSE)</f>
        <v xml:space="preserve">Presidente: 
Aldo Arely Muñoz Perrin, 
Mandato General de Administración y Facultades:
Diego Trincado Araya, 
Aarón Baruc Castillo Rodríguez, </v>
      </c>
      <c r="L412" s="68" t="str">
        <f>VLOOKUP(A412,'BASE REGISTRO SEPTIEMBRE'!$A$1:$T$889,12,FALSE)</f>
        <v xml:space="preserve">Calle Cruz del Sur N° 150, Las condes </v>
      </c>
      <c r="M412" s="68" t="str">
        <f>VLOOKUP(A412,'BASE REGISTRO SEPTIEMBRE'!$A$1:$T$889,13,FALSE)</f>
        <v>XIII</v>
      </c>
      <c r="N412" s="68" t="str">
        <f>VLOOKUP(A412,'BASE REGISTRO SEPTIEMBRE'!$A$1:$T$889,14,FALSE)</f>
        <v>LAS CONDES</v>
      </c>
      <c r="O412" s="68" t="str">
        <f>VLOOKUP(A412,'BASE REGISTRO SEPTIEMBRE'!$A$1:$T$889,15,FALSE)</f>
        <v xml:space="preserve">2) 3244 5640 
Móvil: 569-500 67 212 (Secretaría ADRA) </v>
      </c>
      <c r="P412" s="68" t="str">
        <f>VLOOKUP(A412,'BASE REGISTRO SEPTIEMBRE'!$A$1:$T$889,16,FALSE)</f>
        <v>adrachile@adra.cl - Página web: www.adra.cl</v>
      </c>
      <c r="Q412" s="68" t="str">
        <f>VLOOKUP(A412,'BASE REGISTRO SEPTIEMBRE'!$A$1:$T$889,17,FALSE)</f>
        <v>C.P. 7931090</v>
      </c>
      <c r="R412" s="68">
        <f>VLOOKUP(A412,'BASE REGISTRO SEPTIEMBRE'!$A$1:$T$889,18,FALSE)</f>
        <v>93401</v>
      </c>
      <c r="S412" s="68" t="str">
        <f>VLOOKUP(A412,'BASE REGISTRO SEPTIEMBRE'!$A$1:$T$889,19,FALSE)</f>
        <v>Antecedentes financieros correspondientes al año 2020, aprobados por el Subdepartamento de Supervisión Financiera.</v>
      </c>
      <c r="T412" s="188">
        <f>VLOOKUP(A412,'BASE REGISTRO SEPTIEMBRE'!$A$1:$T$889,20,FALSE)</f>
        <v>37970</v>
      </c>
      <c r="U412" s="175">
        <v>6902</v>
      </c>
      <c r="V412" s="186">
        <v>34678260</v>
      </c>
      <c r="W412" s="186">
        <v>295251378</v>
      </c>
      <c r="X412" s="187">
        <v>44469</v>
      </c>
      <c r="Y412" s="80" t="s">
        <v>6489</v>
      </c>
      <c r="Z412" s="80" t="s">
        <v>6490</v>
      </c>
      <c r="AA412" s="175" t="s">
        <v>6497</v>
      </c>
    </row>
    <row r="413" spans="1:27" ht="15.75" customHeight="1" x14ac:dyDescent="0.2">
      <c r="A413" s="185">
        <v>6902</v>
      </c>
      <c r="B413" s="68" t="str">
        <f>VLOOKUP(A413,'BASE REGISTRO SEPTIEMBRE'!$A$1:$T$889,2,FALSE)</f>
        <v>Corporación Agencia Adventista de Desarrollo y Recursos Asistenciales (ADRA-CHILE)</v>
      </c>
      <c r="C413" s="68">
        <f>VLOOKUP(A413,'BASE REGISTRO SEPTIEMBRE'!$A$1:$T$889,3,FALSE)</f>
        <v>700516008</v>
      </c>
      <c r="D413" s="68" t="str">
        <f>VLOOKUP(A413,'BASE REGISTRO SEPTIEMBRE'!$A$1:$T$889,4,FALSE)</f>
        <v>Corporación de Derecho Privado</v>
      </c>
      <c r="E413" s="68" t="str">
        <f>VLOOKUP(A413,'BASE REGISTRO SEPTIEMBRE'!$A$1:$T$889,5,FALSE)</f>
        <v>Otorgado por Decreto Supremo Nº 727, de fecha 23 de mayo de 1990, por el Ministerio de Justicia.</v>
      </c>
      <c r="F413" s="68" t="str">
        <f>VLOOKUP(A413,'BASE REGISTRO SEPTIEMBRE'!$A$1:$T$889,6,FALSE)</f>
        <v xml:space="preserve">Certificado de Vigencia de Persona Jurídica sin Fines de Lucro, Folio N°500400878148, emitido con fecha 29 de julio de 2021, por el Servicio de Registro Civil e Identificación. </v>
      </c>
      <c r="G413" s="68" t="str">
        <f>VLOOKUP(A413,'BASE REGISTRO SEPTIEMBRE'!$A$1:$T$889,7,FALSE)</f>
        <v xml:space="preserve">Atender y proteger física y mentalmente a menores en situación irregular, discapacitados, ancianos u otros grupos necesitados. </v>
      </c>
      <c r="H413" s="68" t="str">
        <f>VLOOKUP(A413,'BASE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3" s="68" t="str">
        <f>VLOOKUP(A413,'BASE REGISTRO SEPTIEMBRE'!$A$1:$T$889,9,FALSE)</f>
        <v>Cada dos años.</v>
      </c>
      <c r="J413" s="68" t="str">
        <f>VLOOKUP(A413,'BASE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3" s="68" t="str">
        <f>VLOOKUP(A413,'BASE REGISTRO SEPTIEMBRE'!$A$1:$T$889,11,FALSE)</f>
        <v xml:space="preserve">Presidente: 
Aldo Arely Muñoz Perrin, 
Mandato General de Administración y Facultades:
Diego Trincado Araya, 
Aarón Baruc Castillo Rodríguez, </v>
      </c>
      <c r="L413" s="68" t="str">
        <f>VLOOKUP(A413,'BASE REGISTRO SEPTIEMBRE'!$A$1:$T$889,12,FALSE)</f>
        <v xml:space="preserve">Calle Cruz del Sur N° 150, Las condes </v>
      </c>
      <c r="M413" s="68" t="str">
        <f>VLOOKUP(A413,'BASE REGISTRO SEPTIEMBRE'!$A$1:$T$889,13,FALSE)</f>
        <v>XIII</v>
      </c>
      <c r="N413" s="68" t="str">
        <f>VLOOKUP(A413,'BASE REGISTRO SEPTIEMBRE'!$A$1:$T$889,14,FALSE)</f>
        <v>LAS CONDES</v>
      </c>
      <c r="O413" s="68" t="str">
        <f>VLOOKUP(A413,'BASE REGISTRO SEPTIEMBRE'!$A$1:$T$889,15,FALSE)</f>
        <v xml:space="preserve">2) 3244 5640 
Móvil: 569-500 67 212 (Secretaría ADRA) </v>
      </c>
      <c r="P413" s="68" t="str">
        <f>VLOOKUP(A413,'BASE REGISTRO SEPTIEMBRE'!$A$1:$T$889,16,FALSE)</f>
        <v>adrachile@adra.cl - Página web: www.adra.cl</v>
      </c>
      <c r="Q413" s="68" t="str">
        <f>VLOOKUP(A413,'BASE REGISTRO SEPTIEMBRE'!$A$1:$T$889,17,FALSE)</f>
        <v>C.P. 7931090</v>
      </c>
      <c r="R413" s="68">
        <f>VLOOKUP(A413,'BASE REGISTRO SEPTIEMBRE'!$A$1:$T$889,18,FALSE)</f>
        <v>93401</v>
      </c>
      <c r="S413" s="68" t="str">
        <f>VLOOKUP(A413,'BASE REGISTRO SEPTIEMBRE'!$A$1:$T$889,19,FALSE)</f>
        <v>Antecedentes financieros correspondientes al año 2020, aprobados por el Subdepartamento de Supervisión Financiera.</v>
      </c>
      <c r="T413" s="188">
        <f>VLOOKUP(A413,'BASE REGISTRO SEPTIEMBRE'!$A$1:$T$889,20,FALSE)</f>
        <v>37970</v>
      </c>
      <c r="U413" s="175">
        <v>6902</v>
      </c>
      <c r="V413" s="186">
        <v>46813065</v>
      </c>
      <c r="W413" s="186">
        <v>370011345</v>
      </c>
      <c r="X413" s="187">
        <v>44469</v>
      </c>
      <c r="Y413" s="80" t="s">
        <v>6489</v>
      </c>
      <c r="Z413" s="80" t="s">
        <v>6490</v>
      </c>
      <c r="AA413" s="175" t="s">
        <v>6606</v>
      </c>
    </row>
    <row r="414" spans="1:27" ht="15.75" customHeight="1" x14ac:dyDescent="0.2">
      <c r="A414" s="185">
        <v>6902</v>
      </c>
      <c r="B414" s="68" t="str">
        <f>VLOOKUP(A414,'BASE REGISTRO SEPTIEMBRE'!$A$1:$T$889,2,FALSE)</f>
        <v>Corporación Agencia Adventista de Desarrollo y Recursos Asistenciales (ADRA-CHILE)</v>
      </c>
      <c r="C414" s="68">
        <f>VLOOKUP(A414,'BASE REGISTRO SEPTIEMBRE'!$A$1:$T$889,3,FALSE)</f>
        <v>700516008</v>
      </c>
      <c r="D414" s="68" t="str">
        <f>VLOOKUP(A414,'BASE REGISTRO SEPTIEMBRE'!$A$1:$T$889,4,FALSE)</f>
        <v>Corporación de Derecho Privado</v>
      </c>
      <c r="E414" s="68" t="str">
        <f>VLOOKUP(A414,'BASE REGISTRO SEPTIEMBRE'!$A$1:$T$889,5,FALSE)</f>
        <v>Otorgado por Decreto Supremo Nº 727, de fecha 23 de mayo de 1990, por el Ministerio de Justicia.</v>
      </c>
      <c r="F414" s="68" t="str">
        <f>VLOOKUP(A414,'BASE REGISTRO SEPTIEMBRE'!$A$1:$T$889,6,FALSE)</f>
        <v xml:space="preserve">Certificado de Vigencia de Persona Jurídica sin Fines de Lucro, Folio N°500400878148, emitido con fecha 29 de julio de 2021, por el Servicio de Registro Civil e Identificación. </v>
      </c>
      <c r="G414" s="68" t="str">
        <f>VLOOKUP(A414,'BASE REGISTRO SEPTIEMBRE'!$A$1:$T$889,7,FALSE)</f>
        <v xml:space="preserve">Atender y proteger física y mentalmente a menores en situación irregular, discapacitados, ancianos u otros grupos necesitados. </v>
      </c>
      <c r="H414" s="68" t="str">
        <f>VLOOKUP(A414,'BASE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4" s="68" t="str">
        <f>VLOOKUP(A414,'BASE REGISTRO SEPTIEMBRE'!$A$1:$T$889,9,FALSE)</f>
        <v>Cada dos años.</v>
      </c>
      <c r="J414" s="68" t="str">
        <f>VLOOKUP(A414,'BASE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4" s="68" t="str">
        <f>VLOOKUP(A414,'BASE REGISTRO SEPTIEMBRE'!$A$1:$T$889,11,FALSE)</f>
        <v xml:space="preserve">Presidente: 
Aldo Arely Muñoz Perrin, 
Mandato General de Administración y Facultades:
Diego Trincado Araya, 
Aarón Baruc Castillo Rodríguez, </v>
      </c>
      <c r="L414" s="68" t="str">
        <f>VLOOKUP(A414,'BASE REGISTRO SEPTIEMBRE'!$A$1:$T$889,12,FALSE)</f>
        <v xml:space="preserve">Calle Cruz del Sur N° 150, Las condes </v>
      </c>
      <c r="M414" s="68" t="str">
        <f>VLOOKUP(A414,'BASE REGISTRO SEPTIEMBRE'!$A$1:$T$889,13,FALSE)</f>
        <v>XIII</v>
      </c>
      <c r="N414" s="68" t="str">
        <f>VLOOKUP(A414,'BASE REGISTRO SEPTIEMBRE'!$A$1:$T$889,14,FALSE)</f>
        <v>LAS CONDES</v>
      </c>
      <c r="O414" s="68" t="str">
        <f>VLOOKUP(A414,'BASE REGISTRO SEPTIEMBRE'!$A$1:$T$889,15,FALSE)</f>
        <v xml:space="preserve">2) 3244 5640 
Móvil: 569-500 67 212 (Secretaría ADRA) </v>
      </c>
      <c r="P414" s="68" t="str">
        <f>VLOOKUP(A414,'BASE REGISTRO SEPTIEMBRE'!$A$1:$T$889,16,FALSE)</f>
        <v>adrachile@adra.cl - Página web: www.adra.cl</v>
      </c>
      <c r="Q414" s="68" t="str">
        <f>VLOOKUP(A414,'BASE REGISTRO SEPTIEMBRE'!$A$1:$T$889,17,FALSE)</f>
        <v>C.P. 7931090</v>
      </c>
      <c r="R414" s="68">
        <f>VLOOKUP(A414,'BASE REGISTRO SEPTIEMBRE'!$A$1:$T$889,18,FALSE)</f>
        <v>93401</v>
      </c>
      <c r="S414" s="68" t="str">
        <f>VLOOKUP(A414,'BASE REGISTRO SEPTIEMBRE'!$A$1:$T$889,19,FALSE)</f>
        <v>Antecedentes financieros correspondientes al año 2020, aprobados por el Subdepartamento de Supervisión Financiera.</v>
      </c>
      <c r="T414" s="188">
        <f>VLOOKUP(A414,'BASE REGISTRO SEPTIEMBRE'!$A$1:$T$889,20,FALSE)</f>
        <v>37970</v>
      </c>
      <c r="U414" s="175">
        <v>6902</v>
      </c>
      <c r="V414" s="186">
        <v>8589658</v>
      </c>
      <c r="W414" s="186">
        <v>41230356</v>
      </c>
      <c r="X414" s="187">
        <v>44469</v>
      </c>
      <c r="Y414" s="80" t="s">
        <v>6489</v>
      </c>
      <c r="Z414" s="80" t="s">
        <v>6490</v>
      </c>
      <c r="AA414" s="175" t="s">
        <v>6542</v>
      </c>
    </row>
    <row r="415" spans="1:27" ht="15.75" customHeight="1" x14ac:dyDescent="0.2">
      <c r="A415" s="185">
        <v>6902</v>
      </c>
      <c r="B415" s="68" t="str">
        <f>VLOOKUP(A415,'BASE REGISTRO SEPTIEMBRE'!$A$1:$T$889,2,FALSE)</f>
        <v>Corporación Agencia Adventista de Desarrollo y Recursos Asistenciales (ADRA-CHILE)</v>
      </c>
      <c r="C415" s="68">
        <f>VLOOKUP(A415,'BASE REGISTRO SEPTIEMBRE'!$A$1:$T$889,3,FALSE)</f>
        <v>700516008</v>
      </c>
      <c r="D415" s="68" t="str">
        <f>VLOOKUP(A415,'BASE REGISTRO SEPTIEMBRE'!$A$1:$T$889,4,FALSE)</f>
        <v>Corporación de Derecho Privado</v>
      </c>
      <c r="E415" s="68" t="str">
        <f>VLOOKUP(A415,'BASE REGISTRO SEPTIEMBRE'!$A$1:$T$889,5,FALSE)</f>
        <v>Otorgado por Decreto Supremo Nº 727, de fecha 23 de mayo de 1990, por el Ministerio de Justicia.</v>
      </c>
      <c r="F415" s="68" t="str">
        <f>VLOOKUP(A415,'BASE REGISTRO SEPTIEMBRE'!$A$1:$T$889,6,FALSE)</f>
        <v xml:space="preserve">Certificado de Vigencia de Persona Jurídica sin Fines de Lucro, Folio N°500400878148, emitido con fecha 29 de julio de 2021, por el Servicio de Registro Civil e Identificación. </v>
      </c>
      <c r="G415" s="68" t="str">
        <f>VLOOKUP(A415,'BASE REGISTRO SEPTIEMBRE'!$A$1:$T$889,7,FALSE)</f>
        <v xml:space="preserve">Atender y proteger física y mentalmente a menores en situación irregular, discapacitados, ancianos u otros grupos necesitados. </v>
      </c>
      <c r="H415" s="68" t="str">
        <f>VLOOKUP(A415,'BASE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5" s="68" t="str">
        <f>VLOOKUP(A415,'BASE REGISTRO SEPTIEMBRE'!$A$1:$T$889,9,FALSE)</f>
        <v>Cada dos años.</v>
      </c>
      <c r="J415" s="68" t="str">
        <f>VLOOKUP(A415,'BASE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5" s="68" t="str">
        <f>VLOOKUP(A415,'BASE REGISTRO SEPTIEMBRE'!$A$1:$T$889,11,FALSE)</f>
        <v xml:space="preserve">Presidente: 
Aldo Arely Muñoz Perrin, 
Mandato General de Administración y Facultades:
Diego Trincado Araya, 
Aarón Baruc Castillo Rodríguez, </v>
      </c>
      <c r="L415" s="68" t="str">
        <f>VLOOKUP(A415,'BASE REGISTRO SEPTIEMBRE'!$A$1:$T$889,12,FALSE)</f>
        <v xml:space="preserve">Calle Cruz del Sur N° 150, Las condes </v>
      </c>
      <c r="M415" s="68" t="str">
        <f>VLOOKUP(A415,'BASE REGISTRO SEPTIEMBRE'!$A$1:$T$889,13,FALSE)</f>
        <v>XIII</v>
      </c>
      <c r="N415" s="68" t="str">
        <f>VLOOKUP(A415,'BASE REGISTRO SEPTIEMBRE'!$A$1:$T$889,14,FALSE)</f>
        <v>LAS CONDES</v>
      </c>
      <c r="O415" s="68" t="str">
        <f>VLOOKUP(A415,'BASE REGISTRO SEPTIEMBRE'!$A$1:$T$889,15,FALSE)</f>
        <v xml:space="preserve">2) 3244 5640 
Móvil: 569-500 67 212 (Secretaría ADRA) </v>
      </c>
      <c r="P415" s="68" t="str">
        <f>VLOOKUP(A415,'BASE REGISTRO SEPTIEMBRE'!$A$1:$T$889,16,FALSE)</f>
        <v>adrachile@adra.cl - Página web: www.adra.cl</v>
      </c>
      <c r="Q415" s="68" t="str">
        <f>VLOOKUP(A415,'BASE REGISTRO SEPTIEMBRE'!$A$1:$T$889,17,FALSE)</f>
        <v>C.P. 7931090</v>
      </c>
      <c r="R415" s="68">
        <f>VLOOKUP(A415,'BASE REGISTRO SEPTIEMBRE'!$A$1:$T$889,18,FALSE)</f>
        <v>93401</v>
      </c>
      <c r="S415" s="68" t="str">
        <f>VLOOKUP(A415,'BASE REGISTRO SEPTIEMBRE'!$A$1:$T$889,19,FALSE)</f>
        <v>Antecedentes financieros correspondientes al año 2020, aprobados por el Subdepartamento de Supervisión Financiera.</v>
      </c>
      <c r="T415" s="188">
        <f>VLOOKUP(A415,'BASE REGISTRO SEPTIEMBRE'!$A$1:$T$889,20,FALSE)</f>
        <v>37970</v>
      </c>
      <c r="U415" s="175">
        <v>6902</v>
      </c>
      <c r="V415" s="186">
        <v>24082125</v>
      </c>
      <c r="W415" s="186">
        <v>284169075</v>
      </c>
      <c r="X415" s="187">
        <v>44469</v>
      </c>
      <c r="Y415" s="80" t="s">
        <v>6489</v>
      </c>
      <c r="Z415" s="80" t="s">
        <v>6490</v>
      </c>
      <c r="AA415" s="175" t="s">
        <v>6588</v>
      </c>
    </row>
    <row r="416" spans="1:27" ht="15.75" customHeight="1" x14ac:dyDescent="0.2">
      <c r="A416" s="185">
        <v>6902</v>
      </c>
      <c r="B416" s="68" t="str">
        <f>VLOOKUP(A416,'BASE REGISTRO SEPTIEMBRE'!$A$1:$T$889,2,FALSE)</f>
        <v>Corporación Agencia Adventista de Desarrollo y Recursos Asistenciales (ADRA-CHILE)</v>
      </c>
      <c r="C416" s="68">
        <f>VLOOKUP(A416,'BASE REGISTRO SEPTIEMBRE'!$A$1:$T$889,3,FALSE)</f>
        <v>700516008</v>
      </c>
      <c r="D416" s="68" t="str">
        <f>VLOOKUP(A416,'BASE REGISTRO SEPTIEMBRE'!$A$1:$T$889,4,FALSE)</f>
        <v>Corporación de Derecho Privado</v>
      </c>
      <c r="E416" s="68" t="str">
        <f>VLOOKUP(A416,'BASE REGISTRO SEPTIEMBRE'!$A$1:$T$889,5,FALSE)</f>
        <v>Otorgado por Decreto Supremo Nº 727, de fecha 23 de mayo de 1990, por el Ministerio de Justicia.</v>
      </c>
      <c r="F416" s="68" t="str">
        <f>VLOOKUP(A416,'BASE REGISTRO SEPTIEMBRE'!$A$1:$T$889,6,FALSE)</f>
        <v xml:space="preserve">Certificado de Vigencia de Persona Jurídica sin Fines de Lucro, Folio N°500400878148, emitido con fecha 29 de julio de 2021, por el Servicio de Registro Civil e Identificación. </v>
      </c>
      <c r="G416" s="68" t="str">
        <f>VLOOKUP(A416,'BASE REGISTRO SEPTIEMBRE'!$A$1:$T$889,7,FALSE)</f>
        <v xml:space="preserve">Atender y proteger física y mentalmente a menores en situación irregular, discapacitados, ancianos u otros grupos necesitados. </v>
      </c>
      <c r="H416" s="68" t="str">
        <f>VLOOKUP(A416,'BASE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6" s="68" t="str">
        <f>VLOOKUP(A416,'BASE REGISTRO SEPTIEMBRE'!$A$1:$T$889,9,FALSE)</f>
        <v>Cada dos años.</v>
      </c>
      <c r="J416" s="68" t="str">
        <f>VLOOKUP(A416,'BASE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6" s="68" t="str">
        <f>VLOOKUP(A416,'BASE REGISTRO SEPTIEMBRE'!$A$1:$T$889,11,FALSE)</f>
        <v xml:space="preserve">Presidente: 
Aldo Arely Muñoz Perrin, 
Mandato General de Administración y Facultades:
Diego Trincado Araya, 
Aarón Baruc Castillo Rodríguez, </v>
      </c>
      <c r="L416" s="68" t="str">
        <f>VLOOKUP(A416,'BASE REGISTRO SEPTIEMBRE'!$A$1:$T$889,12,FALSE)</f>
        <v xml:space="preserve">Calle Cruz del Sur N° 150, Las condes </v>
      </c>
      <c r="M416" s="68" t="str">
        <f>VLOOKUP(A416,'BASE REGISTRO SEPTIEMBRE'!$A$1:$T$889,13,FALSE)</f>
        <v>XIII</v>
      </c>
      <c r="N416" s="68" t="str">
        <f>VLOOKUP(A416,'BASE REGISTRO SEPTIEMBRE'!$A$1:$T$889,14,FALSE)</f>
        <v>LAS CONDES</v>
      </c>
      <c r="O416" s="68" t="str">
        <f>VLOOKUP(A416,'BASE REGISTRO SEPTIEMBRE'!$A$1:$T$889,15,FALSE)</f>
        <v xml:space="preserve">2) 3244 5640 
Móvil: 569-500 67 212 (Secretaría ADRA) </v>
      </c>
      <c r="P416" s="68" t="str">
        <f>VLOOKUP(A416,'BASE REGISTRO SEPTIEMBRE'!$A$1:$T$889,16,FALSE)</f>
        <v>adrachile@adra.cl - Página web: www.adra.cl</v>
      </c>
      <c r="Q416" s="68" t="str">
        <f>VLOOKUP(A416,'BASE REGISTRO SEPTIEMBRE'!$A$1:$T$889,17,FALSE)</f>
        <v>C.P. 7931090</v>
      </c>
      <c r="R416" s="68">
        <f>VLOOKUP(A416,'BASE REGISTRO SEPTIEMBRE'!$A$1:$T$889,18,FALSE)</f>
        <v>93401</v>
      </c>
      <c r="S416" s="68" t="str">
        <f>VLOOKUP(A416,'BASE REGISTRO SEPTIEMBRE'!$A$1:$T$889,19,FALSE)</f>
        <v>Antecedentes financieros correspondientes al año 2020, aprobados por el Subdepartamento de Supervisión Financiera.</v>
      </c>
      <c r="T416" s="188">
        <f>VLOOKUP(A416,'BASE REGISTRO SEPTIEMBRE'!$A$1:$T$889,20,FALSE)</f>
        <v>37970</v>
      </c>
      <c r="U416" s="175">
        <v>6902</v>
      </c>
      <c r="V416" s="186">
        <v>48804715</v>
      </c>
      <c r="W416" s="186">
        <v>435918571</v>
      </c>
      <c r="X416" s="187">
        <v>44469</v>
      </c>
      <c r="Y416" s="80" t="s">
        <v>6489</v>
      </c>
      <c r="Z416" s="80" t="s">
        <v>6490</v>
      </c>
      <c r="AA416" s="175" t="s">
        <v>5595</v>
      </c>
    </row>
    <row r="417" spans="1:27" ht="15.75" customHeight="1" x14ac:dyDescent="0.2">
      <c r="A417" s="185">
        <v>6902</v>
      </c>
      <c r="B417" s="68" t="str">
        <f>VLOOKUP(A417,'BASE REGISTRO SEPTIEMBRE'!$A$1:$T$889,2,FALSE)</f>
        <v>Corporación Agencia Adventista de Desarrollo y Recursos Asistenciales (ADRA-CHILE)</v>
      </c>
      <c r="C417" s="68">
        <f>VLOOKUP(A417,'BASE REGISTRO SEPTIEMBRE'!$A$1:$T$889,3,FALSE)</f>
        <v>700516008</v>
      </c>
      <c r="D417" s="68" t="str">
        <f>VLOOKUP(A417,'BASE REGISTRO SEPTIEMBRE'!$A$1:$T$889,4,FALSE)</f>
        <v>Corporación de Derecho Privado</v>
      </c>
      <c r="E417" s="68" t="str">
        <f>VLOOKUP(A417,'BASE REGISTRO SEPTIEMBRE'!$A$1:$T$889,5,FALSE)</f>
        <v>Otorgado por Decreto Supremo Nº 727, de fecha 23 de mayo de 1990, por el Ministerio de Justicia.</v>
      </c>
      <c r="F417" s="68" t="str">
        <f>VLOOKUP(A417,'BASE REGISTRO SEPTIEMBRE'!$A$1:$T$889,6,FALSE)</f>
        <v xml:space="preserve">Certificado de Vigencia de Persona Jurídica sin Fines de Lucro, Folio N°500400878148, emitido con fecha 29 de julio de 2021, por el Servicio de Registro Civil e Identificación. </v>
      </c>
      <c r="G417" s="68" t="str">
        <f>VLOOKUP(A417,'BASE REGISTRO SEPTIEMBRE'!$A$1:$T$889,7,FALSE)</f>
        <v xml:space="preserve">Atender y proteger física y mentalmente a menores en situación irregular, discapacitados, ancianos u otros grupos necesitados. </v>
      </c>
      <c r="H417" s="68" t="str">
        <f>VLOOKUP(A417,'BASE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7" s="68" t="str">
        <f>VLOOKUP(A417,'BASE REGISTRO SEPTIEMBRE'!$A$1:$T$889,9,FALSE)</f>
        <v>Cada dos años.</v>
      </c>
      <c r="J417" s="68" t="str">
        <f>VLOOKUP(A417,'BASE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7" s="68" t="str">
        <f>VLOOKUP(A417,'BASE REGISTRO SEPTIEMBRE'!$A$1:$T$889,11,FALSE)</f>
        <v xml:space="preserve">Presidente: 
Aldo Arely Muñoz Perrin, 
Mandato General de Administración y Facultades:
Diego Trincado Araya, 
Aarón Baruc Castillo Rodríguez, </v>
      </c>
      <c r="L417" s="68" t="str">
        <f>VLOOKUP(A417,'BASE REGISTRO SEPTIEMBRE'!$A$1:$T$889,12,FALSE)</f>
        <v xml:space="preserve">Calle Cruz del Sur N° 150, Las condes </v>
      </c>
      <c r="M417" s="68" t="str">
        <f>VLOOKUP(A417,'BASE REGISTRO SEPTIEMBRE'!$A$1:$T$889,13,FALSE)</f>
        <v>XIII</v>
      </c>
      <c r="N417" s="68" t="str">
        <f>VLOOKUP(A417,'BASE REGISTRO SEPTIEMBRE'!$A$1:$T$889,14,FALSE)</f>
        <v>LAS CONDES</v>
      </c>
      <c r="O417" s="68" t="str">
        <f>VLOOKUP(A417,'BASE REGISTRO SEPTIEMBRE'!$A$1:$T$889,15,FALSE)</f>
        <v xml:space="preserve">2) 3244 5640 
Móvil: 569-500 67 212 (Secretaría ADRA) </v>
      </c>
      <c r="P417" s="68" t="str">
        <f>VLOOKUP(A417,'BASE REGISTRO SEPTIEMBRE'!$A$1:$T$889,16,FALSE)</f>
        <v>adrachile@adra.cl - Página web: www.adra.cl</v>
      </c>
      <c r="Q417" s="68" t="str">
        <f>VLOOKUP(A417,'BASE REGISTRO SEPTIEMBRE'!$A$1:$T$889,17,FALSE)</f>
        <v>C.P. 7931090</v>
      </c>
      <c r="R417" s="68">
        <f>VLOOKUP(A417,'BASE REGISTRO SEPTIEMBRE'!$A$1:$T$889,18,FALSE)</f>
        <v>93401</v>
      </c>
      <c r="S417" s="68" t="str">
        <f>VLOOKUP(A417,'BASE REGISTRO SEPTIEMBRE'!$A$1:$T$889,19,FALSE)</f>
        <v>Antecedentes financieros correspondientes al año 2020, aprobados por el Subdepartamento de Supervisión Financiera.</v>
      </c>
      <c r="T417" s="188">
        <f>VLOOKUP(A417,'BASE REGISTRO SEPTIEMBRE'!$A$1:$T$889,20,FALSE)</f>
        <v>37970</v>
      </c>
      <c r="U417" s="175">
        <v>6902</v>
      </c>
      <c r="V417" s="186">
        <v>16017684</v>
      </c>
      <c r="W417" s="186">
        <v>362823558</v>
      </c>
      <c r="X417" s="187">
        <v>44469</v>
      </c>
      <c r="Y417" s="80" t="s">
        <v>6489</v>
      </c>
      <c r="Z417" s="80" t="s">
        <v>6490</v>
      </c>
      <c r="AA417" s="175" t="s">
        <v>6508</v>
      </c>
    </row>
    <row r="418" spans="1:27" ht="15.75" customHeight="1" x14ac:dyDescent="0.2">
      <c r="A418" s="185">
        <v>6902</v>
      </c>
      <c r="B418" s="68" t="str">
        <f>VLOOKUP(A418,'BASE REGISTRO SEPTIEMBRE'!$A$1:$T$889,2,FALSE)</f>
        <v>Corporación Agencia Adventista de Desarrollo y Recursos Asistenciales (ADRA-CHILE)</v>
      </c>
      <c r="C418" s="68">
        <f>VLOOKUP(A418,'BASE REGISTRO SEPTIEMBRE'!$A$1:$T$889,3,FALSE)</f>
        <v>700516008</v>
      </c>
      <c r="D418" s="68" t="str">
        <f>VLOOKUP(A418,'BASE REGISTRO SEPTIEMBRE'!$A$1:$T$889,4,FALSE)</f>
        <v>Corporación de Derecho Privado</v>
      </c>
      <c r="E418" s="68" t="str">
        <f>VLOOKUP(A418,'BASE REGISTRO SEPTIEMBRE'!$A$1:$T$889,5,FALSE)</f>
        <v>Otorgado por Decreto Supremo Nº 727, de fecha 23 de mayo de 1990, por el Ministerio de Justicia.</v>
      </c>
      <c r="F418" s="68" t="str">
        <f>VLOOKUP(A418,'BASE REGISTRO SEPTIEMBRE'!$A$1:$T$889,6,FALSE)</f>
        <v xml:space="preserve">Certificado de Vigencia de Persona Jurídica sin Fines de Lucro, Folio N°500400878148, emitido con fecha 29 de julio de 2021, por el Servicio de Registro Civil e Identificación. </v>
      </c>
      <c r="G418" s="68" t="str">
        <f>VLOOKUP(A418,'BASE REGISTRO SEPTIEMBRE'!$A$1:$T$889,7,FALSE)</f>
        <v xml:space="preserve">Atender y proteger física y mentalmente a menores en situación irregular, discapacitados, ancianos u otros grupos necesitados. </v>
      </c>
      <c r="H418" s="68" t="str">
        <f>VLOOKUP(A418,'BASE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8" s="68" t="str">
        <f>VLOOKUP(A418,'BASE REGISTRO SEPTIEMBRE'!$A$1:$T$889,9,FALSE)</f>
        <v>Cada dos años.</v>
      </c>
      <c r="J418" s="68" t="str">
        <f>VLOOKUP(A418,'BASE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8" s="68" t="str">
        <f>VLOOKUP(A418,'BASE REGISTRO SEPTIEMBRE'!$A$1:$T$889,11,FALSE)</f>
        <v xml:space="preserve">Presidente: 
Aldo Arely Muñoz Perrin, 
Mandato General de Administración y Facultades:
Diego Trincado Araya, 
Aarón Baruc Castillo Rodríguez, </v>
      </c>
      <c r="L418" s="68" t="str">
        <f>VLOOKUP(A418,'BASE REGISTRO SEPTIEMBRE'!$A$1:$T$889,12,FALSE)</f>
        <v xml:space="preserve">Calle Cruz del Sur N° 150, Las condes </v>
      </c>
      <c r="M418" s="68" t="str">
        <f>VLOOKUP(A418,'BASE REGISTRO SEPTIEMBRE'!$A$1:$T$889,13,FALSE)</f>
        <v>XIII</v>
      </c>
      <c r="N418" s="68" t="str">
        <f>VLOOKUP(A418,'BASE REGISTRO SEPTIEMBRE'!$A$1:$T$889,14,FALSE)</f>
        <v>LAS CONDES</v>
      </c>
      <c r="O418" s="68" t="str">
        <f>VLOOKUP(A418,'BASE REGISTRO SEPTIEMBRE'!$A$1:$T$889,15,FALSE)</f>
        <v xml:space="preserve">2) 3244 5640 
Móvil: 569-500 67 212 (Secretaría ADRA) </v>
      </c>
      <c r="P418" s="68" t="str">
        <f>VLOOKUP(A418,'BASE REGISTRO SEPTIEMBRE'!$A$1:$T$889,16,FALSE)</f>
        <v>adrachile@adra.cl - Página web: www.adra.cl</v>
      </c>
      <c r="Q418" s="68" t="str">
        <f>VLOOKUP(A418,'BASE REGISTRO SEPTIEMBRE'!$A$1:$T$889,17,FALSE)</f>
        <v>C.P. 7931090</v>
      </c>
      <c r="R418" s="68">
        <f>VLOOKUP(A418,'BASE REGISTRO SEPTIEMBRE'!$A$1:$T$889,18,FALSE)</f>
        <v>93401</v>
      </c>
      <c r="S418" s="68" t="str">
        <f>VLOOKUP(A418,'BASE REGISTRO SEPTIEMBRE'!$A$1:$T$889,19,FALSE)</f>
        <v>Antecedentes financieros correspondientes al año 2020, aprobados por el Subdepartamento de Supervisión Financiera.</v>
      </c>
      <c r="T418" s="188">
        <f>VLOOKUP(A418,'BASE REGISTRO SEPTIEMBRE'!$A$1:$T$889,20,FALSE)</f>
        <v>37970</v>
      </c>
      <c r="U418" s="175">
        <v>6902</v>
      </c>
      <c r="V418" s="186">
        <v>0</v>
      </c>
      <c r="W418" s="186">
        <v>38653456</v>
      </c>
      <c r="X418" s="187">
        <v>44469</v>
      </c>
      <c r="Y418" s="80" t="s">
        <v>6489</v>
      </c>
      <c r="Z418" s="80" t="s">
        <v>6490</v>
      </c>
      <c r="AA418" s="175" t="s">
        <v>6571</v>
      </c>
    </row>
    <row r="419" spans="1:27" ht="15.75" customHeight="1" x14ac:dyDescent="0.2">
      <c r="A419" s="185">
        <v>6902</v>
      </c>
      <c r="B419" s="68" t="str">
        <f>VLOOKUP(A419,'BASE REGISTRO SEPTIEMBRE'!$A$1:$T$889,2,FALSE)</f>
        <v>Corporación Agencia Adventista de Desarrollo y Recursos Asistenciales (ADRA-CHILE)</v>
      </c>
      <c r="C419" s="68">
        <f>VLOOKUP(A419,'BASE REGISTRO SEPTIEMBRE'!$A$1:$T$889,3,FALSE)</f>
        <v>700516008</v>
      </c>
      <c r="D419" s="68" t="str">
        <f>VLOOKUP(A419,'BASE REGISTRO SEPTIEMBRE'!$A$1:$T$889,4,FALSE)</f>
        <v>Corporación de Derecho Privado</v>
      </c>
      <c r="E419" s="68" t="str">
        <f>VLOOKUP(A419,'BASE REGISTRO SEPTIEMBRE'!$A$1:$T$889,5,FALSE)</f>
        <v>Otorgado por Decreto Supremo Nº 727, de fecha 23 de mayo de 1990, por el Ministerio de Justicia.</v>
      </c>
      <c r="F419" s="68" t="str">
        <f>VLOOKUP(A419,'BASE REGISTRO SEPTIEMBRE'!$A$1:$T$889,6,FALSE)</f>
        <v xml:space="preserve">Certificado de Vigencia de Persona Jurídica sin Fines de Lucro, Folio N°500400878148, emitido con fecha 29 de julio de 2021, por el Servicio de Registro Civil e Identificación. </v>
      </c>
      <c r="G419" s="68" t="str">
        <f>VLOOKUP(A419,'BASE REGISTRO SEPTIEMBRE'!$A$1:$T$889,7,FALSE)</f>
        <v xml:space="preserve">Atender y proteger física y mentalmente a menores en situación irregular, discapacitados, ancianos u otros grupos necesitados. </v>
      </c>
      <c r="H419" s="68" t="str">
        <f>VLOOKUP(A419,'BASE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9" s="68" t="str">
        <f>VLOOKUP(A419,'BASE REGISTRO SEPTIEMBRE'!$A$1:$T$889,9,FALSE)</f>
        <v>Cada dos años.</v>
      </c>
      <c r="J419" s="68" t="str">
        <f>VLOOKUP(A419,'BASE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19" s="68" t="str">
        <f>VLOOKUP(A419,'BASE REGISTRO SEPTIEMBRE'!$A$1:$T$889,11,FALSE)</f>
        <v xml:space="preserve">Presidente: 
Aldo Arely Muñoz Perrin, 
Mandato General de Administración y Facultades:
Diego Trincado Araya, 
Aarón Baruc Castillo Rodríguez, </v>
      </c>
      <c r="L419" s="68" t="str">
        <f>VLOOKUP(A419,'BASE REGISTRO SEPTIEMBRE'!$A$1:$T$889,12,FALSE)</f>
        <v xml:space="preserve">Calle Cruz del Sur N° 150, Las condes </v>
      </c>
      <c r="M419" s="68" t="str">
        <f>VLOOKUP(A419,'BASE REGISTRO SEPTIEMBRE'!$A$1:$T$889,13,FALSE)</f>
        <v>XIII</v>
      </c>
      <c r="N419" s="68" t="str">
        <f>VLOOKUP(A419,'BASE REGISTRO SEPTIEMBRE'!$A$1:$T$889,14,FALSE)</f>
        <v>LAS CONDES</v>
      </c>
      <c r="O419" s="68" t="str">
        <f>VLOOKUP(A419,'BASE REGISTRO SEPTIEMBRE'!$A$1:$T$889,15,FALSE)</f>
        <v xml:space="preserve">2) 3244 5640 
Móvil: 569-500 67 212 (Secretaría ADRA) </v>
      </c>
      <c r="P419" s="68" t="str">
        <f>VLOOKUP(A419,'BASE REGISTRO SEPTIEMBRE'!$A$1:$T$889,16,FALSE)</f>
        <v>adrachile@adra.cl - Página web: www.adra.cl</v>
      </c>
      <c r="Q419" s="68" t="str">
        <f>VLOOKUP(A419,'BASE REGISTRO SEPTIEMBRE'!$A$1:$T$889,17,FALSE)</f>
        <v>C.P. 7931090</v>
      </c>
      <c r="R419" s="68">
        <f>VLOOKUP(A419,'BASE REGISTRO SEPTIEMBRE'!$A$1:$T$889,18,FALSE)</f>
        <v>93401</v>
      </c>
      <c r="S419" s="68" t="str">
        <f>VLOOKUP(A419,'BASE REGISTRO SEPTIEMBRE'!$A$1:$T$889,19,FALSE)</f>
        <v>Antecedentes financieros correspondientes al año 2020, aprobados por el Subdepartamento de Supervisión Financiera.</v>
      </c>
      <c r="T419" s="188">
        <f>VLOOKUP(A419,'BASE REGISTRO SEPTIEMBRE'!$A$1:$T$889,20,FALSE)</f>
        <v>37970</v>
      </c>
      <c r="U419" s="175">
        <v>6902</v>
      </c>
      <c r="V419" s="186">
        <v>27599550</v>
      </c>
      <c r="W419" s="186">
        <v>199318658</v>
      </c>
      <c r="X419" s="187">
        <v>44469</v>
      </c>
      <c r="Y419" s="80" t="s">
        <v>6489</v>
      </c>
      <c r="Z419" s="80" t="s">
        <v>6490</v>
      </c>
      <c r="AA419" s="175" t="s">
        <v>181</v>
      </c>
    </row>
    <row r="420" spans="1:27" ht="15.75" customHeight="1" x14ac:dyDescent="0.2">
      <c r="A420" s="185">
        <v>6902</v>
      </c>
      <c r="B420" s="68" t="str">
        <f>VLOOKUP(A420,'BASE REGISTRO SEPTIEMBRE'!$A$1:$T$889,2,FALSE)</f>
        <v>Corporación Agencia Adventista de Desarrollo y Recursos Asistenciales (ADRA-CHILE)</v>
      </c>
      <c r="C420" s="68">
        <f>VLOOKUP(A420,'BASE REGISTRO SEPTIEMBRE'!$A$1:$T$889,3,FALSE)</f>
        <v>700516008</v>
      </c>
      <c r="D420" s="68" t="str">
        <f>VLOOKUP(A420,'BASE REGISTRO SEPTIEMBRE'!$A$1:$T$889,4,FALSE)</f>
        <v>Corporación de Derecho Privado</v>
      </c>
      <c r="E420" s="68" t="str">
        <f>VLOOKUP(A420,'BASE REGISTRO SEPTIEMBRE'!$A$1:$T$889,5,FALSE)</f>
        <v>Otorgado por Decreto Supremo Nº 727, de fecha 23 de mayo de 1990, por el Ministerio de Justicia.</v>
      </c>
      <c r="F420" s="68" t="str">
        <f>VLOOKUP(A420,'BASE REGISTRO SEPTIEMBRE'!$A$1:$T$889,6,FALSE)</f>
        <v xml:space="preserve">Certificado de Vigencia de Persona Jurídica sin Fines de Lucro, Folio N°500400878148, emitido con fecha 29 de julio de 2021, por el Servicio de Registro Civil e Identificación. </v>
      </c>
      <c r="G420" s="68" t="str">
        <f>VLOOKUP(A420,'BASE REGISTRO SEPTIEMBRE'!$A$1:$T$889,7,FALSE)</f>
        <v xml:space="preserve">Atender y proteger física y mentalmente a menores en situación irregular, discapacitados, ancianos u otros grupos necesitados. </v>
      </c>
      <c r="H420" s="68" t="str">
        <f>VLOOKUP(A420,'BASE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20" s="68" t="str">
        <f>VLOOKUP(A420,'BASE REGISTRO SEPTIEMBRE'!$A$1:$T$889,9,FALSE)</f>
        <v>Cada dos años.</v>
      </c>
      <c r="J420" s="68" t="str">
        <f>VLOOKUP(A420,'BASE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20" s="68" t="str">
        <f>VLOOKUP(A420,'BASE REGISTRO SEPTIEMBRE'!$A$1:$T$889,11,FALSE)</f>
        <v xml:space="preserve">Presidente: 
Aldo Arely Muñoz Perrin, 
Mandato General de Administración y Facultades:
Diego Trincado Araya, 
Aarón Baruc Castillo Rodríguez, </v>
      </c>
      <c r="L420" s="68" t="str">
        <f>VLOOKUP(A420,'BASE REGISTRO SEPTIEMBRE'!$A$1:$T$889,12,FALSE)</f>
        <v xml:space="preserve">Calle Cruz del Sur N° 150, Las condes </v>
      </c>
      <c r="M420" s="68" t="str">
        <f>VLOOKUP(A420,'BASE REGISTRO SEPTIEMBRE'!$A$1:$T$889,13,FALSE)</f>
        <v>XIII</v>
      </c>
      <c r="N420" s="68" t="str">
        <f>VLOOKUP(A420,'BASE REGISTRO SEPTIEMBRE'!$A$1:$T$889,14,FALSE)</f>
        <v>LAS CONDES</v>
      </c>
      <c r="O420" s="68" t="str">
        <f>VLOOKUP(A420,'BASE REGISTRO SEPTIEMBRE'!$A$1:$T$889,15,FALSE)</f>
        <v xml:space="preserve">2) 3244 5640 
Móvil: 569-500 67 212 (Secretaría ADRA) </v>
      </c>
      <c r="P420" s="68" t="str">
        <f>VLOOKUP(A420,'BASE REGISTRO SEPTIEMBRE'!$A$1:$T$889,16,FALSE)</f>
        <v>adrachile@adra.cl - Página web: www.adra.cl</v>
      </c>
      <c r="Q420" s="68" t="str">
        <f>VLOOKUP(A420,'BASE REGISTRO SEPTIEMBRE'!$A$1:$T$889,17,FALSE)</f>
        <v>C.P. 7931090</v>
      </c>
      <c r="R420" s="68">
        <f>VLOOKUP(A420,'BASE REGISTRO SEPTIEMBRE'!$A$1:$T$889,18,FALSE)</f>
        <v>93401</v>
      </c>
      <c r="S420" s="68" t="str">
        <f>VLOOKUP(A420,'BASE REGISTRO SEPTIEMBRE'!$A$1:$T$889,19,FALSE)</f>
        <v>Antecedentes financieros correspondientes al año 2020, aprobados por el Subdepartamento de Supervisión Financiera.</v>
      </c>
      <c r="T420" s="188">
        <f>VLOOKUP(A420,'BASE REGISTRO SEPTIEMBRE'!$A$1:$T$889,20,FALSE)</f>
        <v>37970</v>
      </c>
      <c r="U420" s="175">
        <v>6902</v>
      </c>
      <c r="V420" s="186">
        <v>76394440</v>
      </c>
      <c r="W420" s="186">
        <v>531419070</v>
      </c>
      <c r="X420" s="187">
        <v>44469</v>
      </c>
      <c r="Y420" s="80" t="s">
        <v>6489</v>
      </c>
      <c r="Z420" s="80" t="s">
        <v>6490</v>
      </c>
      <c r="AA420" s="175" t="s">
        <v>7475</v>
      </c>
    </row>
    <row r="421" spans="1:27" ht="15.75" customHeight="1" x14ac:dyDescent="0.2">
      <c r="A421" s="185">
        <v>6902</v>
      </c>
      <c r="B421" s="68" t="str">
        <f>VLOOKUP(A421,'BASE REGISTRO SEPTIEMBRE'!$A$1:$T$889,2,FALSE)</f>
        <v>Corporación Agencia Adventista de Desarrollo y Recursos Asistenciales (ADRA-CHILE)</v>
      </c>
      <c r="C421" s="68">
        <f>VLOOKUP(A421,'BASE REGISTRO SEPTIEMBRE'!$A$1:$T$889,3,FALSE)</f>
        <v>700516008</v>
      </c>
      <c r="D421" s="68" t="str">
        <f>VLOOKUP(A421,'BASE REGISTRO SEPTIEMBRE'!$A$1:$T$889,4,FALSE)</f>
        <v>Corporación de Derecho Privado</v>
      </c>
      <c r="E421" s="68" t="str">
        <f>VLOOKUP(A421,'BASE REGISTRO SEPTIEMBRE'!$A$1:$T$889,5,FALSE)</f>
        <v>Otorgado por Decreto Supremo Nº 727, de fecha 23 de mayo de 1990, por el Ministerio de Justicia.</v>
      </c>
      <c r="F421" s="68" t="str">
        <f>VLOOKUP(A421,'BASE REGISTRO SEPTIEMBRE'!$A$1:$T$889,6,FALSE)</f>
        <v xml:space="preserve">Certificado de Vigencia de Persona Jurídica sin Fines de Lucro, Folio N°500400878148, emitido con fecha 29 de julio de 2021, por el Servicio de Registro Civil e Identificación. </v>
      </c>
      <c r="G421" s="68" t="str">
        <f>VLOOKUP(A421,'BASE REGISTRO SEPTIEMBRE'!$A$1:$T$889,7,FALSE)</f>
        <v xml:space="preserve">Atender y proteger física y mentalmente a menores en situación irregular, discapacitados, ancianos u otros grupos necesitados. </v>
      </c>
      <c r="H421" s="68" t="str">
        <f>VLOOKUP(A421,'BASE REGISTRO SEPTIEMBRE'!$A$1:$T$889,8,FALSE)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21" s="68" t="str">
        <f>VLOOKUP(A421,'BASE REGISTRO SEPTIEMBRE'!$A$1:$T$889,9,FALSE)</f>
        <v>Cada dos años.</v>
      </c>
      <c r="J421" s="68" t="str">
        <f>VLOOKUP(A421,'BASE REGISTRO SEPTIEMBRE'!$A$1:$T$889,10,FALSE)</f>
        <v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v>
      </c>
      <c r="K421" s="68" t="str">
        <f>VLOOKUP(A421,'BASE REGISTRO SEPTIEMBRE'!$A$1:$T$889,11,FALSE)</f>
        <v xml:space="preserve">Presidente: 
Aldo Arely Muñoz Perrin, 
Mandato General de Administración y Facultades:
Diego Trincado Araya, 
Aarón Baruc Castillo Rodríguez, </v>
      </c>
      <c r="L421" s="68" t="str">
        <f>VLOOKUP(A421,'BASE REGISTRO SEPTIEMBRE'!$A$1:$T$889,12,FALSE)</f>
        <v xml:space="preserve">Calle Cruz del Sur N° 150, Las condes </v>
      </c>
      <c r="M421" s="68" t="str">
        <f>VLOOKUP(A421,'BASE REGISTRO SEPTIEMBRE'!$A$1:$T$889,13,FALSE)</f>
        <v>XIII</v>
      </c>
      <c r="N421" s="68" t="str">
        <f>VLOOKUP(A421,'BASE REGISTRO SEPTIEMBRE'!$A$1:$T$889,14,FALSE)</f>
        <v>LAS CONDES</v>
      </c>
      <c r="O421" s="68" t="str">
        <f>VLOOKUP(A421,'BASE REGISTRO SEPTIEMBRE'!$A$1:$T$889,15,FALSE)</f>
        <v xml:space="preserve">2) 3244 5640 
Móvil: 569-500 67 212 (Secretaría ADRA) </v>
      </c>
      <c r="P421" s="68" t="str">
        <f>VLOOKUP(A421,'BASE REGISTRO SEPTIEMBRE'!$A$1:$T$889,16,FALSE)</f>
        <v>adrachile@adra.cl - Página web: www.adra.cl</v>
      </c>
      <c r="Q421" s="68" t="str">
        <f>VLOOKUP(A421,'BASE REGISTRO SEPTIEMBRE'!$A$1:$T$889,17,FALSE)</f>
        <v>C.P. 7931090</v>
      </c>
      <c r="R421" s="68">
        <f>VLOOKUP(A421,'BASE REGISTRO SEPTIEMBRE'!$A$1:$T$889,18,FALSE)</f>
        <v>93401</v>
      </c>
      <c r="S421" s="68" t="str">
        <f>VLOOKUP(A421,'BASE REGISTRO SEPTIEMBRE'!$A$1:$T$889,19,FALSE)</f>
        <v>Antecedentes financieros correspondientes al año 2020, aprobados por el Subdepartamento de Supervisión Financiera.</v>
      </c>
      <c r="T421" s="188">
        <f>VLOOKUP(A421,'BASE REGISTRO SEPTIEMBRE'!$A$1:$T$889,20,FALSE)</f>
        <v>37970</v>
      </c>
      <c r="U421" s="175">
        <v>6902</v>
      </c>
      <c r="V421" s="186">
        <v>29610115</v>
      </c>
      <c r="W421" s="186">
        <v>169945585</v>
      </c>
      <c r="X421" s="187">
        <v>44469</v>
      </c>
      <c r="Y421" s="80" t="s">
        <v>6489</v>
      </c>
      <c r="Z421" s="80" t="s">
        <v>6490</v>
      </c>
      <c r="AA421" s="175" t="s">
        <v>6638</v>
      </c>
    </row>
    <row r="422" spans="1:27" ht="15.75" customHeight="1" x14ac:dyDescent="0.2">
      <c r="A422" s="185">
        <v>6903</v>
      </c>
      <c r="B422" s="68" t="str">
        <f>VLOOKUP(A422,'BASE REGISTRO SEPTIEMBRE'!$A$1:$T$889,2,FALSE)</f>
        <v>Corporación de Rehabilitación de Menores Adictos Amanecer de Calama.</v>
      </c>
      <c r="C422" s="68">
        <f>VLOOKUP(A422,'BASE REGISTRO SEPTIEMBRE'!$A$1:$T$889,3,FALSE)</f>
        <v>725997000</v>
      </c>
      <c r="D422" s="68" t="str">
        <f>VLOOKUP(A422,'BASE REGISTRO SEPTIEMBRE'!$A$1:$T$889,4,FALSE)</f>
        <v>Corporación de Derecho Privado.</v>
      </c>
      <c r="E422" s="68" t="str">
        <f>VLOOKUP(A422,'BASE REGISTRO SEPTIEMBRE'!$A$1:$T$889,5,FALSE)</f>
        <v>Otorgada por Decreto Supremo Nº 55, de fecha 12 de enero de 1994, del Ministerio de Justicia.</v>
      </c>
      <c r="F422" s="68" t="str">
        <f>VLOOKUP(A422,'BASE REGISTRO SEPTIEMBRE'!$A$1:$T$889,6,FALSE)</f>
        <v xml:space="preserve">Certificado de vigencia, folio Nº 500356979058, de 19 de noviembre de 2020, del Servicio de Registro Civil e Identificación.
</v>
      </c>
      <c r="G422" s="68" t="str">
        <f>VLOOKUP(A422,'BASE REGISTRO SEPTIEMBRE'!$A$1:$T$889,7,FALSE)</f>
        <v>Atender las necesidades básicas, obtiene la recuperación y procurar, al máximo, la reinserción positiva en la sociedad, de menores de entre 12 a 15 años de edad inclusive, o hasta 20 años en el caso señalado por los estatutos.</v>
      </c>
      <c r="H422" s="68" t="str">
        <f>VLOOKUP(A422,'BASE REGISTRO SEPTIEMBRE'!$A$1:$T$889,8,FALSE)</f>
        <v xml:space="preserve">Presidenta: Eva Soledad Salvador Beltrán
Vicepresidenta: Verónica Alavia Ticona
Tesorera: Sara Carreño Campos, 
Secretaria: Jacqueline Araya Álvarez, 
</v>
      </c>
      <c r="I422" s="68" t="str">
        <f>VLOOKUP(A422,'BASE REGISTRO SEPTIEMBRE'!$A$1:$T$889,9,FALSE)</f>
        <v>Durarán 02 años en sus cargos.</v>
      </c>
      <c r="J422" s="68" t="str">
        <f>VLOOKUP(A422,'BASE REGISTRO SEPTIEMBRE'!$A$1:$T$889,10,FALSE)</f>
        <v xml:space="preserve">22 de octubre de 2019 a 22 de octubre de 2021
</v>
      </c>
      <c r="K422" s="68" t="str">
        <f>VLOOKUP(A422,'BASE REGISTRO SEPTIEMBRE'!$A$1:$T$889,11,FALSE)</f>
        <v xml:space="preserve">Presidenta: Eva Soledad Salvador Beltrán, 
</v>
      </c>
      <c r="L422" s="68" t="str">
        <f>VLOOKUP(A422,'BASE REGISTRO SEPTIEMBRE'!$A$1:$T$889,12,FALSE)</f>
        <v xml:space="preserve">Avenida Tocopilla Nº 3792, Gustavo Le Peige, ciudad de Calama, Segunda Región  </v>
      </c>
      <c r="M422" s="68" t="str">
        <f>VLOOKUP(A422,'BASE REGISTRO SEPTIEMBRE'!$A$1:$T$889,13,FALSE)</f>
        <v>II</v>
      </c>
      <c r="N422" s="68" t="str">
        <f>VLOOKUP(A422,'BASE REGISTRO SEPTIEMBRE'!$A$1:$T$889,14,FALSE)</f>
        <v>calama</v>
      </c>
      <c r="O422" s="68">
        <f>VLOOKUP(A422,'BASE REGISTRO SEPTIEMBRE'!$A$1:$T$889,15,FALSE)</f>
        <v>0</v>
      </c>
      <c r="P422" s="68">
        <f>VLOOKUP(A422,'BASE REGISTRO SEPTIEMBRE'!$A$1:$T$889,16,FALSE)</f>
        <v>0</v>
      </c>
      <c r="Q422" s="68">
        <f>VLOOKUP(A422,'BASE REGISTRO SEPTIEMBRE'!$A$1:$T$889,17,FALSE)</f>
        <v>0</v>
      </c>
      <c r="R422" s="68" t="str">
        <f>VLOOKUP(A422,'BASE REGISTRO SEPTIEMBRE'!$A$1:$T$889,18,FALSE)</f>
        <v>93401: Institución de Asistencia Social</v>
      </c>
      <c r="S422" s="68" t="str">
        <f>VLOOKUP(A422,'BASE REGISTRO SEPTIEMBRE'!$A$1:$T$889,19,FALSE)</f>
        <v>Se acompaña certificado financiero correspondiente al año 2019 aprobados por el Subdepartamento de Supervisión Financiera Nacional .</v>
      </c>
      <c r="T422" s="188">
        <f>VLOOKUP(A422,'BASE REGISTRO SEPTIEMBRE'!$A$1:$T$889,20,FALSE)</f>
        <v>37970</v>
      </c>
      <c r="U422" s="175">
        <v>6903</v>
      </c>
      <c r="V422" s="186">
        <v>0</v>
      </c>
      <c r="W422" s="186">
        <v>7551400</v>
      </c>
      <c r="X422" s="187">
        <v>44469</v>
      </c>
      <c r="Y422" s="80" t="s">
        <v>6489</v>
      </c>
      <c r="Z422" s="80" t="s">
        <v>6490</v>
      </c>
      <c r="AA422" s="175" t="s">
        <v>6493</v>
      </c>
    </row>
    <row r="423" spans="1:27" ht="15.75" customHeight="1" x14ac:dyDescent="0.2">
      <c r="A423" s="185">
        <v>6905</v>
      </c>
      <c r="B423" s="68" t="str">
        <f>VLOOKUP(A423,'BASE REGISTRO SEPTIEMBRE'!$A$1:$T$889,2,FALSE)</f>
        <v xml:space="preserve">
Fundación La Frontera
</v>
      </c>
      <c r="C423" s="68">
        <f>VLOOKUP(A423,'BASE REGISTRO SEPTIEMBRE'!$A$1:$T$889,3,FALSE)</f>
        <v>702081009</v>
      </c>
      <c r="D423" s="68" t="str">
        <f>VLOOKUP(A423,'BASE REGISTRO SEPTIEMBRE'!$A$1:$T$889,4,FALSE)</f>
        <v>Fundación de Derecho Privado</v>
      </c>
      <c r="E423" s="68" t="str">
        <f>VLOOKUP(A423,'BASE REGISTRO SEPTIEMBRE'!$A$1:$T$889,5,FALSE)</f>
        <v>Otorgado por Decreto Supremo Nº 33, de fecha 3 de enero de 1963, del Ministerio de Justicia.</v>
      </c>
      <c r="F423" s="68" t="str">
        <f>VLOOKUP(A423,'BASE REGISTRO SEPTIEMBRE'!$A$1:$T$889,6,FALSE)</f>
        <v xml:space="preserve">Certificado de Vigencia, folio Nº 500396835453, de fecha 05 de julio de 2021, emitido por el Servicio de Registro Civil e Identificación.
</v>
      </c>
      <c r="G423" s="68" t="str">
        <f>VLOOKUP(A423,'BASE REGISTRO SEPTIEMBRE'!$A$1:$T$889,7,FALSE)</f>
        <v>Propiciar la investigación, educación y asistencia social especialmente en la zona llamada “de la Frontera”, en beneficio de su progreso humano y desarrollo económico social.</v>
      </c>
      <c r="H423" s="68" t="str">
        <f>VLOOKUP(A423,'BASE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3" s="68" t="str">
        <f>VLOOKUP(A423,'BASE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3" s="68" t="str">
        <f>VLOOKUP(A423,'BASE REGISTRO SEPTIEMBRE'!$A$1:$T$889,10,FALSE)</f>
        <v xml:space="preserve">20 de junio de 2018, según consta en acta de Sesión Extraordinaria del Consejo Superior de misma fecha, reducida a escritura pública con fecha 25 de junio de 2018, del Notario Público de Temuco. </v>
      </c>
      <c r="K423" s="68" t="str">
        <f>VLOOKUP(A423,'BASE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3" s="68" t="str">
        <f>VLOOKUP(A423,'BASE REGISTRO SEPTIEMBRE'!$A$1:$T$889,12,FALSE)</f>
        <v xml:space="preserve">El Bosque N° 620, ciudad de Temuco, Región de la Araucanía.
</v>
      </c>
      <c r="M423" s="68" t="str">
        <f>VLOOKUP(A423,'BASE REGISTRO SEPTIEMBRE'!$A$1:$T$889,13,FALSE)</f>
        <v>IX</v>
      </c>
      <c r="N423" s="68" t="str">
        <f>VLOOKUP(A423,'BASE REGISTRO SEPTIEMBRE'!$A$1:$T$889,14,FALSE)</f>
        <v>Temuco</v>
      </c>
      <c r="O423" s="68" t="str">
        <f>VLOOKUP(A423,'BASE REGISTRO SEPTIEMBRE'!$A$1:$T$889,15,FALSE)</f>
        <v>fono (45) 226031/ 215342/ 2215342.</v>
      </c>
      <c r="P423" s="68" t="str">
        <f>VLOOKUP(A423,'BASE REGISTRO SEPTIEMBRE'!$A$1:$T$889,16,FALSE)</f>
        <v>direccionejecutiva@fundacionlafrontera.cl
eleal@fundacionlafrontera.cl
ecastro@fundacionlafrontera.cl
aborquez@uct.cl</v>
      </c>
      <c r="Q423" s="68">
        <f>VLOOKUP(A423,'BASE REGISTRO SEPTIEMBRE'!$A$1:$T$889,17,FALSE)</f>
        <v>0</v>
      </c>
      <c r="R423" s="68">
        <f>VLOOKUP(A423,'BASE REGISTRO SEPTIEMBRE'!$A$1:$T$889,18,FALSE)</f>
        <v>93105</v>
      </c>
      <c r="S423" s="68" t="str">
        <f>VLOOKUP(A423,'BASE REGISTRO SEPTIEMBRE'!$A$1:$T$889,19,FALSE)</f>
        <v xml:space="preserve">Se acompaña certificado de antecedentes financieros, correspondiente al 2020, aprobado por el   Subdepartamento de Supervisión Financiera 
</v>
      </c>
      <c r="T423" s="188">
        <f>VLOOKUP(A423,'BASE REGISTRO SEPTIEMBRE'!$A$1:$T$889,20,FALSE)</f>
        <v>37970</v>
      </c>
      <c r="U423" s="175">
        <v>6905</v>
      </c>
      <c r="V423" s="186">
        <v>11143592</v>
      </c>
      <c r="W423" s="186">
        <v>96862033</v>
      </c>
      <c r="X423" s="187">
        <v>44469</v>
      </c>
      <c r="Y423" s="80" t="s">
        <v>6489</v>
      </c>
      <c r="Z423" s="80" t="s">
        <v>6490</v>
      </c>
      <c r="AA423" s="175" t="s">
        <v>211</v>
      </c>
    </row>
    <row r="424" spans="1:27" ht="15.75" customHeight="1" x14ac:dyDescent="0.2">
      <c r="A424" s="185">
        <v>6905</v>
      </c>
      <c r="B424" s="68" t="str">
        <f>VLOOKUP(A424,'BASE REGISTRO SEPTIEMBRE'!$A$1:$T$889,2,FALSE)</f>
        <v xml:space="preserve">
Fundación La Frontera
</v>
      </c>
      <c r="C424" s="68">
        <f>VLOOKUP(A424,'BASE REGISTRO SEPTIEMBRE'!$A$1:$T$889,3,FALSE)</f>
        <v>702081009</v>
      </c>
      <c r="D424" s="68" t="str">
        <f>VLOOKUP(A424,'BASE REGISTRO SEPTIEMBRE'!$A$1:$T$889,4,FALSE)</f>
        <v>Fundación de Derecho Privado</v>
      </c>
      <c r="E424" s="68" t="str">
        <f>VLOOKUP(A424,'BASE REGISTRO SEPTIEMBRE'!$A$1:$T$889,5,FALSE)</f>
        <v>Otorgado por Decreto Supremo Nº 33, de fecha 3 de enero de 1963, del Ministerio de Justicia.</v>
      </c>
      <c r="F424" s="68" t="str">
        <f>VLOOKUP(A424,'BASE REGISTRO SEPTIEMBRE'!$A$1:$T$889,6,FALSE)</f>
        <v xml:space="preserve">Certificado de Vigencia, folio Nº 500396835453, de fecha 05 de julio de 2021, emitido por el Servicio de Registro Civil e Identificación.
</v>
      </c>
      <c r="G424" s="68" t="str">
        <f>VLOOKUP(A424,'BASE REGISTRO SEPTIEMBRE'!$A$1:$T$889,7,FALSE)</f>
        <v>Propiciar la investigación, educación y asistencia social especialmente en la zona llamada “de la Frontera”, en beneficio de su progreso humano y desarrollo económico social.</v>
      </c>
      <c r="H424" s="68" t="str">
        <f>VLOOKUP(A424,'BASE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4" s="68" t="str">
        <f>VLOOKUP(A424,'BASE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4" s="68" t="str">
        <f>VLOOKUP(A424,'BASE REGISTRO SEPTIEMBRE'!$A$1:$T$889,10,FALSE)</f>
        <v xml:space="preserve">20 de junio de 2018, según consta en acta de Sesión Extraordinaria del Consejo Superior de misma fecha, reducida a escritura pública con fecha 25 de junio de 2018, del Notario Público de Temuco. </v>
      </c>
      <c r="K424" s="68" t="str">
        <f>VLOOKUP(A424,'BASE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4" s="68" t="str">
        <f>VLOOKUP(A424,'BASE REGISTRO SEPTIEMBRE'!$A$1:$T$889,12,FALSE)</f>
        <v xml:space="preserve">El Bosque N° 620, ciudad de Temuco, Región de la Araucanía.
</v>
      </c>
      <c r="M424" s="68" t="str">
        <f>VLOOKUP(A424,'BASE REGISTRO SEPTIEMBRE'!$A$1:$T$889,13,FALSE)</f>
        <v>IX</v>
      </c>
      <c r="N424" s="68" t="str">
        <f>VLOOKUP(A424,'BASE REGISTRO SEPTIEMBRE'!$A$1:$T$889,14,FALSE)</f>
        <v>Temuco</v>
      </c>
      <c r="O424" s="68" t="str">
        <f>VLOOKUP(A424,'BASE REGISTRO SEPTIEMBRE'!$A$1:$T$889,15,FALSE)</f>
        <v>fono (45) 226031/ 215342/ 2215342.</v>
      </c>
      <c r="P424" s="68" t="str">
        <f>VLOOKUP(A424,'BASE REGISTRO SEPTIEMBRE'!$A$1:$T$889,16,FALSE)</f>
        <v>direccionejecutiva@fundacionlafrontera.cl
eleal@fundacionlafrontera.cl
ecastro@fundacionlafrontera.cl
aborquez@uct.cl</v>
      </c>
      <c r="Q424" s="68">
        <f>VLOOKUP(A424,'BASE REGISTRO SEPTIEMBRE'!$A$1:$T$889,17,FALSE)</f>
        <v>0</v>
      </c>
      <c r="R424" s="68">
        <f>VLOOKUP(A424,'BASE REGISTRO SEPTIEMBRE'!$A$1:$T$889,18,FALSE)</f>
        <v>93105</v>
      </c>
      <c r="S424" s="68" t="str">
        <f>VLOOKUP(A424,'BASE REGISTRO SEPTIEMBRE'!$A$1:$T$889,19,FALSE)</f>
        <v xml:space="preserve">Se acompaña certificado de antecedentes financieros, correspondiente al 2020, aprobado por el   Subdepartamento de Supervisión Financiera 
</v>
      </c>
      <c r="T424" s="188">
        <f>VLOOKUP(A424,'BASE REGISTRO SEPTIEMBRE'!$A$1:$T$889,20,FALSE)</f>
        <v>37970</v>
      </c>
      <c r="U424" s="175">
        <v>6905</v>
      </c>
      <c r="V424" s="186">
        <v>7615770</v>
      </c>
      <c r="W424" s="186">
        <v>89317727</v>
      </c>
      <c r="X424" s="187">
        <v>44469</v>
      </c>
      <c r="Y424" s="80" t="s">
        <v>6489</v>
      </c>
      <c r="Z424" s="80" t="s">
        <v>6490</v>
      </c>
      <c r="AA424" s="175" t="s">
        <v>6639</v>
      </c>
    </row>
    <row r="425" spans="1:27" ht="15.75" customHeight="1" x14ac:dyDescent="0.2">
      <c r="A425" s="185">
        <v>6905</v>
      </c>
      <c r="B425" s="68" t="str">
        <f>VLOOKUP(A425,'BASE REGISTRO SEPTIEMBRE'!$A$1:$T$889,2,FALSE)</f>
        <v xml:space="preserve">
Fundación La Frontera
</v>
      </c>
      <c r="C425" s="68">
        <f>VLOOKUP(A425,'BASE REGISTRO SEPTIEMBRE'!$A$1:$T$889,3,FALSE)</f>
        <v>702081009</v>
      </c>
      <c r="D425" s="68" t="str">
        <f>VLOOKUP(A425,'BASE REGISTRO SEPTIEMBRE'!$A$1:$T$889,4,FALSE)</f>
        <v>Fundación de Derecho Privado</v>
      </c>
      <c r="E425" s="68" t="str">
        <f>VLOOKUP(A425,'BASE REGISTRO SEPTIEMBRE'!$A$1:$T$889,5,FALSE)</f>
        <v>Otorgado por Decreto Supremo Nº 33, de fecha 3 de enero de 1963, del Ministerio de Justicia.</v>
      </c>
      <c r="F425" s="68" t="str">
        <f>VLOOKUP(A425,'BASE REGISTRO SEPTIEMBRE'!$A$1:$T$889,6,FALSE)</f>
        <v xml:space="preserve">Certificado de Vigencia, folio Nº 500396835453, de fecha 05 de julio de 2021, emitido por el Servicio de Registro Civil e Identificación.
</v>
      </c>
      <c r="G425" s="68" t="str">
        <f>VLOOKUP(A425,'BASE REGISTRO SEPTIEMBRE'!$A$1:$T$889,7,FALSE)</f>
        <v>Propiciar la investigación, educación y asistencia social especialmente en la zona llamada “de la Frontera”, en beneficio de su progreso humano y desarrollo económico social.</v>
      </c>
      <c r="H425" s="68" t="str">
        <f>VLOOKUP(A425,'BASE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5" s="68" t="str">
        <f>VLOOKUP(A425,'BASE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5" s="68" t="str">
        <f>VLOOKUP(A425,'BASE REGISTRO SEPTIEMBRE'!$A$1:$T$889,10,FALSE)</f>
        <v xml:space="preserve">20 de junio de 2018, según consta en acta de Sesión Extraordinaria del Consejo Superior de misma fecha, reducida a escritura pública con fecha 25 de junio de 2018, del Notario Público de Temuco. </v>
      </c>
      <c r="K425" s="68" t="str">
        <f>VLOOKUP(A425,'BASE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5" s="68" t="str">
        <f>VLOOKUP(A425,'BASE REGISTRO SEPTIEMBRE'!$A$1:$T$889,12,FALSE)</f>
        <v xml:space="preserve">El Bosque N° 620, ciudad de Temuco, Región de la Araucanía.
</v>
      </c>
      <c r="M425" s="68" t="str">
        <f>VLOOKUP(A425,'BASE REGISTRO SEPTIEMBRE'!$A$1:$T$889,13,FALSE)</f>
        <v>IX</v>
      </c>
      <c r="N425" s="68" t="str">
        <f>VLOOKUP(A425,'BASE REGISTRO SEPTIEMBRE'!$A$1:$T$889,14,FALSE)</f>
        <v>Temuco</v>
      </c>
      <c r="O425" s="68" t="str">
        <f>VLOOKUP(A425,'BASE REGISTRO SEPTIEMBRE'!$A$1:$T$889,15,FALSE)</f>
        <v>fono (45) 226031/ 215342/ 2215342.</v>
      </c>
      <c r="P425" s="68" t="str">
        <f>VLOOKUP(A425,'BASE REGISTRO SEPTIEMBRE'!$A$1:$T$889,16,FALSE)</f>
        <v>direccionejecutiva@fundacionlafrontera.cl
eleal@fundacionlafrontera.cl
ecastro@fundacionlafrontera.cl
aborquez@uct.cl</v>
      </c>
      <c r="Q425" s="68">
        <f>VLOOKUP(A425,'BASE REGISTRO SEPTIEMBRE'!$A$1:$T$889,17,FALSE)</f>
        <v>0</v>
      </c>
      <c r="R425" s="68">
        <f>VLOOKUP(A425,'BASE REGISTRO SEPTIEMBRE'!$A$1:$T$889,18,FALSE)</f>
        <v>93105</v>
      </c>
      <c r="S425" s="68" t="str">
        <f>VLOOKUP(A425,'BASE REGISTRO SEPTIEMBRE'!$A$1:$T$889,19,FALSE)</f>
        <v xml:space="preserve">Se acompaña certificado de antecedentes financieros, correspondiente al 2020, aprobado por el   Subdepartamento de Supervisión Financiera 
</v>
      </c>
      <c r="T425" s="188">
        <f>VLOOKUP(A425,'BASE REGISTRO SEPTIEMBRE'!$A$1:$T$889,20,FALSE)</f>
        <v>37970</v>
      </c>
      <c r="U425" s="175">
        <v>6905</v>
      </c>
      <c r="V425" s="186">
        <v>36715929</v>
      </c>
      <c r="W425" s="186">
        <v>333272563</v>
      </c>
      <c r="X425" s="187">
        <v>44469</v>
      </c>
      <c r="Y425" s="80" t="s">
        <v>6489</v>
      </c>
      <c r="Z425" s="80" t="s">
        <v>6490</v>
      </c>
      <c r="AA425" s="175" t="s">
        <v>6640</v>
      </c>
    </row>
    <row r="426" spans="1:27" ht="15.75" customHeight="1" x14ac:dyDescent="0.2">
      <c r="A426" s="185">
        <v>6905</v>
      </c>
      <c r="B426" s="68" t="str">
        <f>VLOOKUP(A426,'BASE REGISTRO SEPTIEMBRE'!$A$1:$T$889,2,FALSE)</f>
        <v xml:space="preserve">
Fundación La Frontera
</v>
      </c>
      <c r="C426" s="68">
        <f>VLOOKUP(A426,'BASE REGISTRO SEPTIEMBRE'!$A$1:$T$889,3,FALSE)</f>
        <v>702081009</v>
      </c>
      <c r="D426" s="68" t="str">
        <f>VLOOKUP(A426,'BASE REGISTRO SEPTIEMBRE'!$A$1:$T$889,4,FALSE)</f>
        <v>Fundación de Derecho Privado</v>
      </c>
      <c r="E426" s="68" t="str">
        <f>VLOOKUP(A426,'BASE REGISTRO SEPTIEMBRE'!$A$1:$T$889,5,FALSE)</f>
        <v>Otorgado por Decreto Supremo Nº 33, de fecha 3 de enero de 1963, del Ministerio de Justicia.</v>
      </c>
      <c r="F426" s="68" t="str">
        <f>VLOOKUP(A426,'BASE REGISTRO SEPTIEMBRE'!$A$1:$T$889,6,FALSE)</f>
        <v xml:space="preserve">Certificado de Vigencia, folio Nº 500396835453, de fecha 05 de julio de 2021, emitido por el Servicio de Registro Civil e Identificación.
</v>
      </c>
      <c r="G426" s="68" t="str">
        <f>VLOOKUP(A426,'BASE REGISTRO SEPTIEMBRE'!$A$1:$T$889,7,FALSE)</f>
        <v>Propiciar la investigación, educación y asistencia social especialmente en la zona llamada “de la Frontera”, en beneficio de su progreso humano y desarrollo económico social.</v>
      </c>
      <c r="H426" s="68" t="str">
        <f>VLOOKUP(A426,'BASE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6" s="68" t="str">
        <f>VLOOKUP(A426,'BASE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6" s="68" t="str">
        <f>VLOOKUP(A426,'BASE REGISTRO SEPTIEMBRE'!$A$1:$T$889,10,FALSE)</f>
        <v xml:space="preserve">20 de junio de 2018, según consta en acta de Sesión Extraordinaria del Consejo Superior de misma fecha, reducida a escritura pública con fecha 25 de junio de 2018, del Notario Público de Temuco. </v>
      </c>
      <c r="K426" s="68" t="str">
        <f>VLOOKUP(A426,'BASE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6" s="68" t="str">
        <f>VLOOKUP(A426,'BASE REGISTRO SEPTIEMBRE'!$A$1:$T$889,12,FALSE)</f>
        <v xml:space="preserve">El Bosque N° 620, ciudad de Temuco, Región de la Araucanía.
</v>
      </c>
      <c r="M426" s="68" t="str">
        <f>VLOOKUP(A426,'BASE REGISTRO SEPTIEMBRE'!$A$1:$T$889,13,FALSE)</f>
        <v>IX</v>
      </c>
      <c r="N426" s="68" t="str">
        <f>VLOOKUP(A426,'BASE REGISTRO SEPTIEMBRE'!$A$1:$T$889,14,FALSE)</f>
        <v>Temuco</v>
      </c>
      <c r="O426" s="68" t="str">
        <f>VLOOKUP(A426,'BASE REGISTRO SEPTIEMBRE'!$A$1:$T$889,15,FALSE)</f>
        <v>fono (45) 226031/ 215342/ 2215342.</v>
      </c>
      <c r="P426" s="68" t="str">
        <f>VLOOKUP(A426,'BASE REGISTRO SEPTIEMBRE'!$A$1:$T$889,16,FALSE)</f>
        <v>direccionejecutiva@fundacionlafrontera.cl
eleal@fundacionlafrontera.cl
ecastro@fundacionlafrontera.cl
aborquez@uct.cl</v>
      </c>
      <c r="Q426" s="68">
        <f>VLOOKUP(A426,'BASE REGISTRO SEPTIEMBRE'!$A$1:$T$889,17,FALSE)</f>
        <v>0</v>
      </c>
      <c r="R426" s="68">
        <f>VLOOKUP(A426,'BASE REGISTRO SEPTIEMBRE'!$A$1:$T$889,18,FALSE)</f>
        <v>93105</v>
      </c>
      <c r="S426" s="68" t="str">
        <f>VLOOKUP(A426,'BASE REGISTRO SEPTIEMBRE'!$A$1:$T$889,19,FALSE)</f>
        <v xml:space="preserve">Se acompaña certificado de antecedentes financieros, correspondiente al 2020, aprobado por el   Subdepartamento de Supervisión Financiera 
</v>
      </c>
      <c r="T426" s="188">
        <f>VLOOKUP(A426,'BASE REGISTRO SEPTIEMBRE'!$A$1:$T$889,20,FALSE)</f>
        <v>37970</v>
      </c>
      <c r="U426" s="175">
        <v>6905</v>
      </c>
      <c r="V426" s="186">
        <v>25406209</v>
      </c>
      <c r="W426" s="186">
        <v>189724062</v>
      </c>
      <c r="X426" s="187">
        <v>44469</v>
      </c>
      <c r="Y426" s="80" t="s">
        <v>6489</v>
      </c>
      <c r="Z426" s="80" t="s">
        <v>6490</v>
      </c>
      <c r="AA426" s="175" t="s">
        <v>6641</v>
      </c>
    </row>
    <row r="427" spans="1:27" ht="15.75" customHeight="1" x14ac:dyDescent="0.2">
      <c r="A427" s="185">
        <v>6905</v>
      </c>
      <c r="B427" s="68" t="str">
        <f>VLOOKUP(A427,'BASE REGISTRO SEPTIEMBRE'!$A$1:$T$889,2,FALSE)</f>
        <v xml:space="preserve">
Fundación La Frontera
</v>
      </c>
      <c r="C427" s="68">
        <f>VLOOKUP(A427,'BASE REGISTRO SEPTIEMBRE'!$A$1:$T$889,3,FALSE)</f>
        <v>702081009</v>
      </c>
      <c r="D427" s="68" t="str">
        <f>VLOOKUP(A427,'BASE REGISTRO SEPTIEMBRE'!$A$1:$T$889,4,FALSE)</f>
        <v>Fundación de Derecho Privado</v>
      </c>
      <c r="E427" s="68" t="str">
        <f>VLOOKUP(A427,'BASE REGISTRO SEPTIEMBRE'!$A$1:$T$889,5,FALSE)</f>
        <v>Otorgado por Decreto Supremo Nº 33, de fecha 3 de enero de 1963, del Ministerio de Justicia.</v>
      </c>
      <c r="F427" s="68" t="str">
        <f>VLOOKUP(A427,'BASE REGISTRO SEPTIEMBRE'!$A$1:$T$889,6,FALSE)</f>
        <v xml:space="preserve">Certificado de Vigencia, folio Nº 500396835453, de fecha 05 de julio de 2021, emitido por el Servicio de Registro Civil e Identificación.
</v>
      </c>
      <c r="G427" s="68" t="str">
        <f>VLOOKUP(A427,'BASE REGISTRO SEPTIEMBRE'!$A$1:$T$889,7,FALSE)</f>
        <v>Propiciar la investigación, educación y asistencia social especialmente en la zona llamada “de la Frontera”, en beneficio de su progreso humano y desarrollo económico social.</v>
      </c>
      <c r="H427" s="68" t="str">
        <f>VLOOKUP(A427,'BASE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7" s="68" t="str">
        <f>VLOOKUP(A427,'BASE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7" s="68" t="str">
        <f>VLOOKUP(A427,'BASE REGISTRO SEPTIEMBRE'!$A$1:$T$889,10,FALSE)</f>
        <v xml:space="preserve">20 de junio de 2018, según consta en acta de Sesión Extraordinaria del Consejo Superior de misma fecha, reducida a escritura pública con fecha 25 de junio de 2018, del Notario Público de Temuco. </v>
      </c>
      <c r="K427" s="68" t="str">
        <f>VLOOKUP(A427,'BASE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7" s="68" t="str">
        <f>VLOOKUP(A427,'BASE REGISTRO SEPTIEMBRE'!$A$1:$T$889,12,FALSE)</f>
        <v xml:space="preserve">El Bosque N° 620, ciudad de Temuco, Región de la Araucanía.
</v>
      </c>
      <c r="M427" s="68" t="str">
        <f>VLOOKUP(A427,'BASE REGISTRO SEPTIEMBRE'!$A$1:$T$889,13,FALSE)</f>
        <v>IX</v>
      </c>
      <c r="N427" s="68" t="str">
        <f>VLOOKUP(A427,'BASE REGISTRO SEPTIEMBRE'!$A$1:$T$889,14,FALSE)</f>
        <v>Temuco</v>
      </c>
      <c r="O427" s="68" t="str">
        <f>VLOOKUP(A427,'BASE REGISTRO SEPTIEMBRE'!$A$1:$T$889,15,FALSE)</f>
        <v>fono (45) 226031/ 215342/ 2215342.</v>
      </c>
      <c r="P427" s="68" t="str">
        <f>VLOOKUP(A427,'BASE REGISTRO SEPTIEMBRE'!$A$1:$T$889,16,FALSE)</f>
        <v>direccionejecutiva@fundacionlafrontera.cl
eleal@fundacionlafrontera.cl
ecastro@fundacionlafrontera.cl
aborquez@uct.cl</v>
      </c>
      <c r="Q427" s="68">
        <f>VLOOKUP(A427,'BASE REGISTRO SEPTIEMBRE'!$A$1:$T$889,17,FALSE)</f>
        <v>0</v>
      </c>
      <c r="R427" s="68">
        <f>VLOOKUP(A427,'BASE REGISTRO SEPTIEMBRE'!$A$1:$T$889,18,FALSE)</f>
        <v>93105</v>
      </c>
      <c r="S427" s="68" t="str">
        <f>VLOOKUP(A427,'BASE REGISTRO SEPTIEMBRE'!$A$1:$T$889,19,FALSE)</f>
        <v xml:space="preserve">Se acompaña certificado de antecedentes financieros, correspondiente al 2020, aprobado por el   Subdepartamento de Supervisión Financiera 
</v>
      </c>
      <c r="T427" s="188">
        <f>VLOOKUP(A427,'BASE REGISTRO SEPTIEMBRE'!$A$1:$T$889,20,FALSE)</f>
        <v>37970</v>
      </c>
      <c r="U427" s="175">
        <v>6905</v>
      </c>
      <c r="V427" s="186">
        <v>28079098</v>
      </c>
      <c r="W427" s="186">
        <v>235823516</v>
      </c>
      <c r="X427" s="187">
        <v>44469</v>
      </c>
      <c r="Y427" s="80" t="s">
        <v>6489</v>
      </c>
      <c r="Z427" s="80" t="s">
        <v>6490</v>
      </c>
      <c r="AA427" s="175" t="s">
        <v>181</v>
      </c>
    </row>
    <row r="428" spans="1:27" ht="15.75" customHeight="1" x14ac:dyDescent="0.2">
      <c r="A428" s="185">
        <v>6905</v>
      </c>
      <c r="B428" s="68" t="str">
        <f>VLOOKUP(A428,'BASE REGISTRO SEPTIEMBRE'!$A$1:$T$889,2,FALSE)</f>
        <v xml:space="preserve">
Fundación La Frontera
</v>
      </c>
      <c r="C428" s="68">
        <f>VLOOKUP(A428,'BASE REGISTRO SEPTIEMBRE'!$A$1:$T$889,3,FALSE)</f>
        <v>702081009</v>
      </c>
      <c r="D428" s="68" t="str">
        <f>VLOOKUP(A428,'BASE REGISTRO SEPTIEMBRE'!$A$1:$T$889,4,FALSE)</f>
        <v>Fundación de Derecho Privado</v>
      </c>
      <c r="E428" s="68" t="str">
        <f>VLOOKUP(A428,'BASE REGISTRO SEPTIEMBRE'!$A$1:$T$889,5,FALSE)</f>
        <v>Otorgado por Decreto Supremo Nº 33, de fecha 3 de enero de 1963, del Ministerio de Justicia.</v>
      </c>
      <c r="F428" s="68" t="str">
        <f>VLOOKUP(A428,'BASE REGISTRO SEPTIEMBRE'!$A$1:$T$889,6,FALSE)</f>
        <v xml:space="preserve">Certificado de Vigencia, folio Nº 500396835453, de fecha 05 de julio de 2021, emitido por el Servicio de Registro Civil e Identificación.
</v>
      </c>
      <c r="G428" s="68" t="str">
        <f>VLOOKUP(A428,'BASE REGISTRO SEPTIEMBRE'!$A$1:$T$889,7,FALSE)</f>
        <v>Propiciar la investigación, educación y asistencia social especialmente en la zona llamada “de la Frontera”, en beneficio de su progreso humano y desarrollo económico social.</v>
      </c>
      <c r="H428" s="68" t="str">
        <f>VLOOKUP(A428,'BASE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8" s="68" t="str">
        <f>VLOOKUP(A428,'BASE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8" s="68" t="str">
        <f>VLOOKUP(A428,'BASE REGISTRO SEPTIEMBRE'!$A$1:$T$889,10,FALSE)</f>
        <v xml:space="preserve">20 de junio de 2018, según consta en acta de Sesión Extraordinaria del Consejo Superior de misma fecha, reducida a escritura pública con fecha 25 de junio de 2018, del Notario Público de Temuco. </v>
      </c>
      <c r="K428" s="68" t="str">
        <f>VLOOKUP(A428,'BASE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8" s="68" t="str">
        <f>VLOOKUP(A428,'BASE REGISTRO SEPTIEMBRE'!$A$1:$T$889,12,FALSE)</f>
        <v xml:space="preserve">El Bosque N° 620, ciudad de Temuco, Región de la Araucanía.
</v>
      </c>
      <c r="M428" s="68" t="str">
        <f>VLOOKUP(A428,'BASE REGISTRO SEPTIEMBRE'!$A$1:$T$889,13,FALSE)</f>
        <v>IX</v>
      </c>
      <c r="N428" s="68" t="str">
        <f>VLOOKUP(A428,'BASE REGISTRO SEPTIEMBRE'!$A$1:$T$889,14,FALSE)</f>
        <v>Temuco</v>
      </c>
      <c r="O428" s="68" t="str">
        <f>VLOOKUP(A428,'BASE REGISTRO SEPTIEMBRE'!$A$1:$T$889,15,FALSE)</f>
        <v>fono (45) 226031/ 215342/ 2215342.</v>
      </c>
      <c r="P428" s="68" t="str">
        <f>VLOOKUP(A428,'BASE REGISTRO SEPTIEMBRE'!$A$1:$T$889,16,FALSE)</f>
        <v>direccionejecutiva@fundacionlafrontera.cl
eleal@fundacionlafrontera.cl
ecastro@fundacionlafrontera.cl
aborquez@uct.cl</v>
      </c>
      <c r="Q428" s="68">
        <f>VLOOKUP(A428,'BASE REGISTRO SEPTIEMBRE'!$A$1:$T$889,17,FALSE)</f>
        <v>0</v>
      </c>
      <c r="R428" s="68">
        <f>VLOOKUP(A428,'BASE REGISTRO SEPTIEMBRE'!$A$1:$T$889,18,FALSE)</f>
        <v>93105</v>
      </c>
      <c r="S428" s="68" t="str">
        <f>VLOOKUP(A428,'BASE REGISTRO SEPTIEMBRE'!$A$1:$T$889,19,FALSE)</f>
        <v xml:space="preserve">Se acompaña certificado de antecedentes financieros, correspondiente al 2020, aprobado por el   Subdepartamento de Supervisión Financiera 
</v>
      </c>
      <c r="T428" s="188">
        <f>VLOOKUP(A428,'BASE REGISTRO SEPTIEMBRE'!$A$1:$T$889,20,FALSE)</f>
        <v>37970</v>
      </c>
      <c r="U428" s="175">
        <v>6905</v>
      </c>
      <c r="V428" s="186">
        <v>15575478</v>
      </c>
      <c r="W428" s="186">
        <v>156933957</v>
      </c>
      <c r="X428" s="187">
        <v>44469</v>
      </c>
      <c r="Y428" s="80" t="s">
        <v>6489</v>
      </c>
      <c r="Z428" s="80" t="s">
        <v>6490</v>
      </c>
      <c r="AA428" s="175" t="s">
        <v>6499</v>
      </c>
    </row>
    <row r="429" spans="1:27" ht="15.75" customHeight="1" x14ac:dyDescent="0.2">
      <c r="A429" s="185">
        <v>6905</v>
      </c>
      <c r="B429" s="68" t="str">
        <f>VLOOKUP(A429,'BASE REGISTRO SEPTIEMBRE'!$A$1:$T$889,2,FALSE)</f>
        <v xml:space="preserve">
Fundación La Frontera
</v>
      </c>
      <c r="C429" s="68">
        <f>VLOOKUP(A429,'BASE REGISTRO SEPTIEMBRE'!$A$1:$T$889,3,FALSE)</f>
        <v>702081009</v>
      </c>
      <c r="D429" s="68" t="str">
        <f>VLOOKUP(A429,'BASE REGISTRO SEPTIEMBRE'!$A$1:$T$889,4,FALSE)</f>
        <v>Fundación de Derecho Privado</v>
      </c>
      <c r="E429" s="68" t="str">
        <f>VLOOKUP(A429,'BASE REGISTRO SEPTIEMBRE'!$A$1:$T$889,5,FALSE)</f>
        <v>Otorgado por Decreto Supremo Nº 33, de fecha 3 de enero de 1963, del Ministerio de Justicia.</v>
      </c>
      <c r="F429" s="68" t="str">
        <f>VLOOKUP(A429,'BASE REGISTRO SEPTIEMBRE'!$A$1:$T$889,6,FALSE)</f>
        <v xml:space="preserve">Certificado de Vigencia, folio Nº 500396835453, de fecha 05 de julio de 2021, emitido por el Servicio de Registro Civil e Identificación.
</v>
      </c>
      <c r="G429" s="68" t="str">
        <f>VLOOKUP(A429,'BASE REGISTRO SEPTIEMBRE'!$A$1:$T$889,7,FALSE)</f>
        <v>Propiciar la investigación, educación y asistencia social especialmente en la zona llamada “de la Frontera”, en beneficio de su progreso humano y desarrollo económico social.</v>
      </c>
      <c r="H429" s="68" t="str">
        <f>VLOOKUP(A429,'BASE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29" s="68" t="str">
        <f>VLOOKUP(A429,'BASE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9" s="68" t="str">
        <f>VLOOKUP(A429,'BASE REGISTRO SEPTIEMBRE'!$A$1:$T$889,10,FALSE)</f>
        <v xml:space="preserve">20 de junio de 2018, según consta en acta de Sesión Extraordinaria del Consejo Superior de misma fecha, reducida a escritura pública con fecha 25 de junio de 2018, del Notario Público de Temuco. </v>
      </c>
      <c r="K429" s="68" t="str">
        <f>VLOOKUP(A429,'BASE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9" s="68" t="str">
        <f>VLOOKUP(A429,'BASE REGISTRO SEPTIEMBRE'!$A$1:$T$889,12,FALSE)</f>
        <v xml:space="preserve">El Bosque N° 620, ciudad de Temuco, Región de la Araucanía.
</v>
      </c>
      <c r="M429" s="68" t="str">
        <f>VLOOKUP(A429,'BASE REGISTRO SEPTIEMBRE'!$A$1:$T$889,13,FALSE)</f>
        <v>IX</v>
      </c>
      <c r="N429" s="68" t="str">
        <f>VLOOKUP(A429,'BASE REGISTRO SEPTIEMBRE'!$A$1:$T$889,14,FALSE)</f>
        <v>Temuco</v>
      </c>
      <c r="O429" s="68" t="str">
        <f>VLOOKUP(A429,'BASE REGISTRO SEPTIEMBRE'!$A$1:$T$889,15,FALSE)</f>
        <v>fono (45) 226031/ 215342/ 2215342.</v>
      </c>
      <c r="P429" s="68" t="str">
        <f>VLOOKUP(A429,'BASE REGISTRO SEPTIEMBRE'!$A$1:$T$889,16,FALSE)</f>
        <v>direccionejecutiva@fundacionlafrontera.cl
eleal@fundacionlafrontera.cl
ecastro@fundacionlafrontera.cl
aborquez@uct.cl</v>
      </c>
      <c r="Q429" s="68">
        <f>VLOOKUP(A429,'BASE REGISTRO SEPTIEMBRE'!$A$1:$T$889,17,FALSE)</f>
        <v>0</v>
      </c>
      <c r="R429" s="68">
        <f>VLOOKUP(A429,'BASE REGISTRO SEPTIEMBRE'!$A$1:$T$889,18,FALSE)</f>
        <v>93105</v>
      </c>
      <c r="S429" s="68" t="str">
        <f>VLOOKUP(A429,'BASE REGISTRO SEPTIEMBRE'!$A$1:$T$889,19,FALSE)</f>
        <v xml:space="preserve">Se acompaña certificado de antecedentes financieros, correspondiente al 2020, aprobado por el   Subdepartamento de Supervisión Financiera 
</v>
      </c>
      <c r="T429" s="188">
        <f>VLOOKUP(A429,'BASE REGISTRO SEPTIEMBRE'!$A$1:$T$889,20,FALSE)</f>
        <v>37970</v>
      </c>
      <c r="U429" s="175">
        <v>6905</v>
      </c>
      <c r="V429" s="186">
        <v>26267189</v>
      </c>
      <c r="W429" s="186">
        <v>279049798</v>
      </c>
      <c r="X429" s="187">
        <v>44469</v>
      </c>
      <c r="Y429" s="80" t="s">
        <v>6489</v>
      </c>
      <c r="Z429" s="80" t="s">
        <v>6490</v>
      </c>
      <c r="AA429" s="175" t="s">
        <v>6591</v>
      </c>
    </row>
    <row r="430" spans="1:27" ht="15.75" customHeight="1" x14ac:dyDescent="0.2">
      <c r="A430" s="185">
        <v>6905</v>
      </c>
      <c r="B430" s="68" t="str">
        <f>VLOOKUP(A430,'BASE REGISTRO SEPTIEMBRE'!$A$1:$T$889,2,FALSE)</f>
        <v xml:space="preserve">
Fundación La Frontera
</v>
      </c>
      <c r="C430" s="68">
        <f>VLOOKUP(A430,'BASE REGISTRO SEPTIEMBRE'!$A$1:$T$889,3,FALSE)</f>
        <v>702081009</v>
      </c>
      <c r="D430" s="68" t="str">
        <f>VLOOKUP(A430,'BASE REGISTRO SEPTIEMBRE'!$A$1:$T$889,4,FALSE)</f>
        <v>Fundación de Derecho Privado</v>
      </c>
      <c r="E430" s="68" t="str">
        <f>VLOOKUP(A430,'BASE REGISTRO SEPTIEMBRE'!$A$1:$T$889,5,FALSE)</f>
        <v>Otorgado por Decreto Supremo Nº 33, de fecha 3 de enero de 1963, del Ministerio de Justicia.</v>
      </c>
      <c r="F430" s="68" t="str">
        <f>VLOOKUP(A430,'BASE REGISTRO SEPTIEMBRE'!$A$1:$T$889,6,FALSE)</f>
        <v xml:space="preserve">Certificado de Vigencia, folio Nº 500396835453, de fecha 05 de julio de 2021, emitido por el Servicio de Registro Civil e Identificación.
</v>
      </c>
      <c r="G430" s="68" t="str">
        <f>VLOOKUP(A430,'BASE REGISTRO SEPTIEMBRE'!$A$1:$T$889,7,FALSE)</f>
        <v>Propiciar la investigación, educación y asistencia social especialmente en la zona llamada “de la Frontera”, en beneficio de su progreso humano y desarrollo económico social.</v>
      </c>
      <c r="H430" s="68" t="str">
        <f>VLOOKUP(A430,'BASE REGISTRO SEPTIEMBRE'!$A$1:$T$889,8,FALSE)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
      <c r="I430" s="68" t="str">
        <f>VLOOKUP(A430,'BASE REGISTRO SEPTIEMBRE'!$A$1:$T$889,9,FALSE)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30" s="68" t="str">
        <f>VLOOKUP(A430,'BASE REGISTRO SEPTIEMBRE'!$A$1:$T$889,10,FALSE)</f>
        <v xml:space="preserve">20 de junio de 2018, según consta en acta de Sesión Extraordinaria del Consejo Superior de misma fecha, reducida a escritura pública con fecha 25 de junio de 2018, del Notario Público de Temuco. </v>
      </c>
      <c r="K430" s="68" t="str">
        <f>VLOOKUP(A430,'BASE REGISTRO SEPTIEMBRE'!$A$1:$T$889,11,FALSE)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30" s="68" t="str">
        <f>VLOOKUP(A430,'BASE REGISTRO SEPTIEMBRE'!$A$1:$T$889,12,FALSE)</f>
        <v xml:space="preserve">El Bosque N° 620, ciudad de Temuco, Región de la Araucanía.
</v>
      </c>
      <c r="M430" s="68" t="str">
        <f>VLOOKUP(A430,'BASE REGISTRO SEPTIEMBRE'!$A$1:$T$889,13,FALSE)</f>
        <v>IX</v>
      </c>
      <c r="N430" s="68" t="str">
        <f>VLOOKUP(A430,'BASE REGISTRO SEPTIEMBRE'!$A$1:$T$889,14,FALSE)</f>
        <v>Temuco</v>
      </c>
      <c r="O430" s="68" t="str">
        <f>VLOOKUP(A430,'BASE REGISTRO SEPTIEMBRE'!$A$1:$T$889,15,FALSE)</f>
        <v>fono (45) 226031/ 215342/ 2215342.</v>
      </c>
      <c r="P430" s="68" t="str">
        <f>VLOOKUP(A430,'BASE REGISTRO SEPTIEMBRE'!$A$1:$T$889,16,FALSE)</f>
        <v>direccionejecutiva@fundacionlafrontera.cl
eleal@fundacionlafrontera.cl
ecastro@fundacionlafrontera.cl
aborquez@uct.cl</v>
      </c>
      <c r="Q430" s="68">
        <f>VLOOKUP(A430,'BASE REGISTRO SEPTIEMBRE'!$A$1:$T$889,17,FALSE)</f>
        <v>0</v>
      </c>
      <c r="R430" s="68">
        <f>VLOOKUP(A430,'BASE REGISTRO SEPTIEMBRE'!$A$1:$T$889,18,FALSE)</f>
        <v>93105</v>
      </c>
      <c r="S430" s="68" t="str">
        <f>VLOOKUP(A430,'BASE REGISTRO SEPTIEMBRE'!$A$1:$T$889,19,FALSE)</f>
        <v xml:space="preserve">Se acompaña certificado de antecedentes financieros, correspondiente al 2020, aprobado por el   Subdepartamento de Supervisión Financiera 
</v>
      </c>
      <c r="T430" s="188">
        <f>VLOOKUP(A430,'BASE REGISTRO SEPTIEMBRE'!$A$1:$T$889,20,FALSE)</f>
        <v>37970</v>
      </c>
      <c r="U430" s="175">
        <v>6905</v>
      </c>
      <c r="V430" s="186">
        <v>7169633</v>
      </c>
      <c r="W430" s="186">
        <v>78011014</v>
      </c>
      <c r="X430" s="187">
        <v>44469</v>
      </c>
      <c r="Y430" s="80" t="s">
        <v>6489</v>
      </c>
      <c r="Z430" s="80" t="s">
        <v>6490</v>
      </c>
      <c r="AA430" s="175" t="s">
        <v>6594</v>
      </c>
    </row>
    <row r="431" spans="1:27" ht="15.75" customHeight="1" x14ac:dyDescent="0.2">
      <c r="A431" s="185">
        <v>6911</v>
      </c>
      <c r="B431" s="68" t="str">
        <f>VLOOKUP(A431,'BASE REGISTRO SEPTIEMBRE'!$A$1:$T$889,2,FALSE)</f>
        <v xml:space="preserve">Misión Evangélica San Pablo de Chile
</v>
      </c>
      <c r="C431" s="68">
        <f>VLOOKUP(A431,'BASE REGISTRO SEPTIEMBRE'!$A$1:$T$889,3,FALSE)</f>
        <v>713189006</v>
      </c>
      <c r="D431" s="68" t="str">
        <f>VLOOKUP(A431,'BASE REGISTRO SEPTIEMBRE'!$A$1:$T$889,4,FALSE)</f>
        <v>Corporación de Derecho Público</v>
      </c>
      <c r="E431" s="68" t="str">
        <f>VLOOKUP(A431,'BASE REGISTRO SEPTIEMBRE'!$A$1:$T$889,5,FALSE)</f>
        <v>Otorgado por Decreto Supremo Nº 1965, del  17 de marzo de 1960, del Ministerio de Justicia.</v>
      </c>
      <c r="F431" s="68" t="str">
        <f>VLOOKUP(A431,'BASE REGISTRO SEPTIEMBRE'!$A$1:$T$889,6,FALSE)</f>
        <v>indefinida</v>
      </c>
      <c r="G431" s="68" t="str">
        <f>VLOOKUP(A431,'BASE REGISTRO SEPTIEMBRE'!$A$1:$T$889,7,FALSE)</f>
        <v>Actividad Religiosa</v>
      </c>
      <c r="H431" s="68" t="str">
        <f>VLOOKUP(A431,'BASE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1" s="68" t="str">
        <f>VLOOKUP(A431,'BASE REGISTRO SEPTIEMBRE'!$A$1:$T$889,9,FALSE)</f>
        <v xml:space="preserve">Durarán tres años en sus cargos, pudiendo ser reelegidos de forma indefinida.
</v>
      </c>
      <c r="J431" s="68" t="str">
        <f>VLOOKUP(A431,'BASE REGISTRO SEPTIEMBRE'!$A$1:$T$889,10,FALSE)</f>
        <v>Directorio prorrogado por un año, a contar del 27 de febrero de 2021 al 27 de febrero de 2024.</v>
      </c>
      <c r="K431" s="68" t="str">
        <f>VLOOKUP(A431,'BASE REGISTRO SEPTIEMBRE'!$A$1:$T$889,11,FALSE)</f>
        <v>Julio Salazar Veloso, 
Luis Elías Jara Martínez, 
Marco Durán Roa, 
(Podrán actuar conjunta o indistintamente).</v>
      </c>
      <c r="L431" s="68" t="str">
        <f>VLOOKUP(A431,'BASE REGISTRO SEPTIEMBRE'!$A$1:$T$889,12,FALSE)</f>
        <v xml:space="preserve">Cousiño N°137, comuna de Coronel, Región del Biobío
</v>
      </c>
      <c r="M431" s="68" t="str">
        <f>VLOOKUP(A431,'BASE REGISTRO SEPTIEMBRE'!$A$1:$T$889,13,FALSE)</f>
        <v>VIII</v>
      </c>
      <c r="N431" s="68" t="str">
        <f>VLOOKUP(A431,'BASE REGISTRO SEPTIEMBRE'!$A$1:$T$889,14,FALSE)</f>
        <v>Coronel</v>
      </c>
      <c r="O431" s="68" t="str">
        <f>VLOOKUP(A431,'BASE REGISTRO SEPTIEMBRE'!$A$1:$T$889,15,FALSE)</f>
        <v>Teléfonos:  41 2876235 – 41 2871238</v>
      </c>
      <c r="P431" s="68" t="str">
        <f>VLOOKUP(A431,'BASE REGISTRO SEPTIEMBRE'!$A$1:$T$889,16,FALSE)</f>
        <v>director.mesp@gmail.com</v>
      </c>
      <c r="Q431" s="68">
        <f>VLOOKUP(A431,'BASE REGISTRO SEPTIEMBRE'!$A$1:$T$889,17,FALSE)</f>
        <v>0</v>
      </c>
      <c r="R431" s="68">
        <f>VLOOKUP(A431,'BASE REGISTRO SEPTIEMBRE'!$A$1:$T$889,18,FALSE)</f>
        <v>93910</v>
      </c>
      <c r="S431" s="68" t="str">
        <f>VLOOKUP(A431,'BASE REGISTRO SEPTIEMBRE'!$A$1:$T$889,19,FALSE)</f>
        <v xml:space="preserve">ANTECEDENTES CORRESPONDIENTES AL AÑO 2020, aprobado por el SUB DEPARTAMENTO DE SUPERVISIÓN FINANCIERA </v>
      </c>
      <c r="T431" s="188">
        <f>VLOOKUP(A431,'BASE REGISTRO SEPTIEMBRE'!$A$1:$T$889,20,FALSE)</f>
        <v>37970</v>
      </c>
      <c r="U431" s="175">
        <v>6911</v>
      </c>
      <c r="V431" s="186">
        <v>2983613</v>
      </c>
      <c r="W431" s="186">
        <v>34233026</v>
      </c>
      <c r="X431" s="187">
        <v>44469</v>
      </c>
      <c r="Y431" s="80" t="s">
        <v>6489</v>
      </c>
      <c r="Z431" s="80" t="s">
        <v>6490</v>
      </c>
      <c r="AA431" s="175" t="s">
        <v>6519</v>
      </c>
    </row>
    <row r="432" spans="1:27" ht="15.75" customHeight="1" x14ac:dyDescent="0.2">
      <c r="A432" s="185">
        <v>6911</v>
      </c>
      <c r="B432" s="68" t="str">
        <f>VLOOKUP(A432,'BASE REGISTRO SEPTIEMBRE'!$A$1:$T$889,2,FALSE)</f>
        <v xml:space="preserve">Misión Evangélica San Pablo de Chile
</v>
      </c>
      <c r="C432" s="68">
        <f>VLOOKUP(A432,'BASE REGISTRO SEPTIEMBRE'!$A$1:$T$889,3,FALSE)</f>
        <v>713189006</v>
      </c>
      <c r="D432" s="68" t="str">
        <f>VLOOKUP(A432,'BASE REGISTRO SEPTIEMBRE'!$A$1:$T$889,4,FALSE)</f>
        <v>Corporación de Derecho Público</v>
      </c>
      <c r="E432" s="68" t="str">
        <f>VLOOKUP(A432,'BASE REGISTRO SEPTIEMBRE'!$A$1:$T$889,5,FALSE)</f>
        <v>Otorgado por Decreto Supremo Nº 1965, del  17 de marzo de 1960, del Ministerio de Justicia.</v>
      </c>
      <c r="F432" s="68" t="str">
        <f>VLOOKUP(A432,'BASE REGISTRO SEPTIEMBRE'!$A$1:$T$889,6,FALSE)</f>
        <v>indefinida</v>
      </c>
      <c r="G432" s="68" t="str">
        <f>VLOOKUP(A432,'BASE REGISTRO SEPTIEMBRE'!$A$1:$T$889,7,FALSE)</f>
        <v>Actividad Religiosa</v>
      </c>
      <c r="H432" s="68" t="str">
        <f>VLOOKUP(A432,'BASE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2" s="68" t="str">
        <f>VLOOKUP(A432,'BASE REGISTRO SEPTIEMBRE'!$A$1:$T$889,9,FALSE)</f>
        <v xml:space="preserve">Durarán tres años en sus cargos, pudiendo ser reelegidos de forma indefinida.
</v>
      </c>
      <c r="J432" s="68" t="str">
        <f>VLOOKUP(A432,'BASE REGISTRO SEPTIEMBRE'!$A$1:$T$889,10,FALSE)</f>
        <v>Directorio prorrogado por un año, a contar del 27 de febrero de 2021 al 27 de febrero de 2024.</v>
      </c>
      <c r="K432" s="68" t="str">
        <f>VLOOKUP(A432,'BASE REGISTRO SEPTIEMBRE'!$A$1:$T$889,11,FALSE)</f>
        <v>Julio Salazar Veloso, 
Luis Elías Jara Martínez, 
Marco Durán Roa, 
(Podrán actuar conjunta o indistintamente).</v>
      </c>
      <c r="L432" s="68" t="str">
        <f>VLOOKUP(A432,'BASE REGISTRO SEPTIEMBRE'!$A$1:$T$889,12,FALSE)</f>
        <v xml:space="preserve">Cousiño N°137, comuna de Coronel, Región del Biobío
</v>
      </c>
      <c r="M432" s="68" t="str">
        <f>VLOOKUP(A432,'BASE REGISTRO SEPTIEMBRE'!$A$1:$T$889,13,FALSE)</f>
        <v>VIII</v>
      </c>
      <c r="N432" s="68" t="str">
        <f>VLOOKUP(A432,'BASE REGISTRO SEPTIEMBRE'!$A$1:$T$889,14,FALSE)</f>
        <v>Coronel</v>
      </c>
      <c r="O432" s="68" t="str">
        <f>VLOOKUP(A432,'BASE REGISTRO SEPTIEMBRE'!$A$1:$T$889,15,FALSE)</f>
        <v>Teléfonos:  41 2876235 – 41 2871238</v>
      </c>
      <c r="P432" s="68" t="str">
        <f>VLOOKUP(A432,'BASE REGISTRO SEPTIEMBRE'!$A$1:$T$889,16,FALSE)</f>
        <v>director.mesp@gmail.com</v>
      </c>
      <c r="Q432" s="68">
        <f>VLOOKUP(A432,'BASE REGISTRO SEPTIEMBRE'!$A$1:$T$889,17,FALSE)</f>
        <v>0</v>
      </c>
      <c r="R432" s="68">
        <f>VLOOKUP(A432,'BASE REGISTRO SEPTIEMBRE'!$A$1:$T$889,18,FALSE)</f>
        <v>93910</v>
      </c>
      <c r="S432" s="68" t="str">
        <f>VLOOKUP(A432,'BASE REGISTRO SEPTIEMBRE'!$A$1:$T$889,19,FALSE)</f>
        <v xml:space="preserve">ANTECEDENTES CORRESPONDIENTES AL AÑO 2020, aprobado por el SUB DEPARTAMENTO DE SUPERVISIÓN FINANCIERA </v>
      </c>
      <c r="T432" s="188">
        <f>VLOOKUP(A432,'BASE REGISTRO SEPTIEMBRE'!$A$1:$T$889,20,FALSE)</f>
        <v>37970</v>
      </c>
      <c r="U432" s="175">
        <v>6911</v>
      </c>
      <c r="V432" s="186">
        <v>7073331</v>
      </c>
      <c r="W432" s="186">
        <v>72820487</v>
      </c>
      <c r="X432" s="187">
        <v>44469</v>
      </c>
      <c r="Y432" s="80" t="s">
        <v>6489</v>
      </c>
      <c r="Z432" s="80" t="s">
        <v>6490</v>
      </c>
      <c r="AA432" s="175" t="s">
        <v>148</v>
      </c>
    </row>
    <row r="433" spans="1:27" ht="15.75" customHeight="1" x14ac:dyDescent="0.2">
      <c r="A433" s="185">
        <v>6911</v>
      </c>
      <c r="B433" s="68" t="str">
        <f>VLOOKUP(A433,'BASE REGISTRO SEPTIEMBRE'!$A$1:$T$889,2,FALSE)</f>
        <v xml:space="preserve">Misión Evangélica San Pablo de Chile
</v>
      </c>
      <c r="C433" s="68">
        <f>VLOOKUP(A433,'BASE REGISTRO SEPTIEMBRE'!$A$1:$T$889,3,FALSE)</f>
        <v>713189006</v>
      </c>
      <c r="D433" s="68" t="str">
        <f>VLOOKUP(A433,'BASE REGISTRO SEPTIEMBRE'!$A$1:$T$889,4,FALSE)</f>
        <v>Corporación de Derecho Público</v>
      </c>
      <c r="E433" s="68" t="str">
        <f>VLOOKUP(A433,'BASE REGISTRO SEPTIEMBRE'!$A$1:$T$889,5,FALSE)</f>
        <v>Otorgado por Decreto Supremo Nº 1965, del  17 de marzo de 1960, del Ministerio de Justicia.</v>
      </c>
      <c r="F433" s="68" t="str">
        <f>VLOOKUP(A433,'BASE REGISTRO SEPTIEMBRE'!$A$1:$T$889,6,FALSE)</f>
        <v>indefinida</v>
      </c>
      <c r="G433" s="68" t="str">
        <f>VLOOKUP(A433,'BASE REGISTRO SEPTIEMBRE'!$A$1:$T$889,7,FALSE)</f>
        <v>Actividad Religiosa</v>
      </c>
      <c r="H433" s="68" t="str">
        <f>VLOOKUP(A433,'BASE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3" s="68" t="str">
        <f>VLOOKUP(A433,'BASE REGISTRO SEPTIEMBRE'!$A$1:$T$889,9,FALSE)</f>
        <v xml:space="preserve">Durarán tres años en sus cargos, pudiendo ser reelegidos de forma indefinida.
</v>
      </c>
      <c r="J433" s="68" t="str">
        <f>VLOOKUP(A433,'BASE REGISTRO SEPTIEMBRE'!$A$1:$T$889,10,FALSE)</f>
        <v>Directorio prorrogado por un año, a contar del 27 de febrero de 2021 al 27 de febrero de 2024.</v>
      </c>
      <c r="K433" s="68" t="str">
        <f>VLOOKUP(A433,'BASE REGISTRO SEPTIEMBRE'!$A$1:$T$889,11,FALSE)</f>
        <v>Julio Salazar Veloso, 
Luis Elías Jara Martínez, 
Marco Durán Roa, 
(Podrán actuar conjunta o indistintamente).</v>
      </c>
      <c r="L433" s="68" t="str">
        <f>VLOOKUP(A433,'BASE REGISTRO SEPTIEMBRE'!$A$1:$T$889,12,FALSE)</f>
        <v xml:space="preserve">Cousiño N°137, comuna de Coronel, Región del Biobío
</v>
      </c>
      <c r="M433" s="68" t="str">
        <f>VLOOKUP(A433,'BASE REGISTRO SEPTIEMBRE'!$A$1:$T$889,13,FALSE)</f>
        <v>VIII</v>
      </c>
      <c r="N433" s="68" t="str">
        <f>VLOOKUP(A433,'BASE REGISTRO SEPTIEMBRE'!$A$1:$T$889,14,FALSE)</f>
        <v>Coronel</v>
      </c>
      <c r="O433" s="68" t="str">
        <f>VLOOKUP(A433,'BASE REGISTRO SEPTIEMBRE'!$A$1:$T$889,15,FALSE)</f>
        <v>Teléfonos:  41 2876235 – 41 2871238</v>
      </c>
      <c r="P433" s="68" t="str">
        <f>VLOOKUP(A433,'BASE REGISTRO SEPTIEMBRE'!$A$1:$T$889,16,FALSE)</f>
        <v>director.mesp@gmail.com</v>
      </c>
      <c r="Q433" s="68">
        <f>VLOOKUP(A433,'BASE REGISTRO SEPTIEMBRE'!$A$1:$T$889,17,FALSE)</f>
        <v>0</v>
      </c>
      <c r="R433" s="68">
        <f>VLOOKUP(A433,'BASE REGISTRO SEPTIEMBRE'!$A$1:$T$889,18,FALSE)</f>
        <v>93910</v>
      </c>
      <c r="S433" s="68" t="str">
        <f>VLOOKUP(A433,'BASE REGISTRO SEPTIEMBRE'!$A$1:$T$889,19,FALSE)</f>
        <v xml:space="preserve">ANTECEDENTES CORRESPONDIENTES AL AÑO 2020, aprobado por el SUB DEPARTAMENTO DE SUPERVISIÓN FINANCIERA </v>
      </c>
      <c r="T433" s="188">
        <f>VLOOKUP(A433,'BASE REGISTRO SEPTIEMBRE'!$A$1:$T$889,20,FALSE)</f>
        <v>37970</v>
      </c>
      <c r="U433" s="175">
        <v>6911</v>
      </c>
      <c r="V433" s="186">
        <v>8647584</v>
      </c>
      <c r="W433" s="186">
        <v>46178121</v>
      </c>
      <c r="X433" s="187">
        <v>44469</v>
      </c>
      <c r="Y433" s="80" t="s">
        <v>6489</v>
      </c>
      <c r="Z433" s="80" t="s">
        <v>6490</v>
      </c>
      <c r="AA433" s="175" t="s">
        <v>6521</v>
      </c>
    </row>
    <row r="434" spans="1:27" ht="15.75" customHeight="1" x14ac:dyDescent="0.2">
      <c r="A434" s="185">
        <v>6911</v>
      </c>
      <c r="B434" s="68" t="str">
        <f>VLOOKUP(A434,'BASE REGISTRO SEPTIEMBRE'!$A$1:$T$889,2,FALSE)</f>
        <v xml:space="preserve">Misión Evangélica San Pablo de Chile
</v>
      </c>
      <c r="C434" s="68">
        <f>VLOOKUP(A434,'BASE REGISTRO SEPTIEMBRE'!$A$1:$T$889,3,FALSE)</f>
        <v>713189006</v>
      </c>
      <c r="D434" s="68" t="str">
        <f>VLOOKUP(A434,'BASE REGISTRO SEPTIEMBRE'!$A$1:$T$889,4,FALSE)</f>
        <v>Corporación de Derecho Público</v>
      </c>
      <c r="E434" s="68" t="str">
        <f>VLOOKUP(A434,'BASE REGISTRO SEPTIEMBRE'!$A$1:$T$889,5,FALSE)</f>
        <v>Otorgado por Decreto Supremo Nº 1965, del  17 de marzo de 1960, del Ministerio de Justicia.</v>
      </c>
      <c r="F434" s="68" t="str">
        <f>VLOOKUP(A434,'BASE REGISTRO SEPTIEMBRE'!$A$1:$T$889,6,FALSE)</f>
        <v>indefinida</v>
      </c>
      <c r="G434" s="68" t="str">
        <f>VLOOKUP(A434,'BASE REGISTRO SEPTIEMBRE'!$A$1:$T$889,7,FALSE)</f>
        <v>Actividad Religiosa</v>
      </c>
      <c r="H434" s="68" t="str">
        <f>VLOOKUP(A434,'BASE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4" s="68" t="str">
        <f>VLOOKUP(A434,'BASE REGISTRO SEPTIEMBRE'!$A$1:$T$889,9,FALSE)</f>
        <v xml:space="preserve">Durarán tres años en sus cargos, pudiendo ser reelegidos de forma indefinida.
</v>
      </c>
      <c r="J434" s="68" t="str">
        <f>VLOOKUP(A434,'BASE REGISTRO SEPTIEMBRE'!$A$1:$T$889,10,FALSE)</f>
        <v>Directorio prorrogado por un año, a contar del 27 de febrero de 2021 al 27 de febrero de 2024.</v>
      </c>
      <c r="K434" s="68" t="str">
        <f>VLOOKUP(A434,'BASE REGISTRO SEPTIEMBRE'!$A$1:$T$889,11,FALSE)</f>
        <v>Julio Salazar Veloso, 
Luis Elías Jara Martínez, 
Marco Durán Roa, 
(Podrán actuar conjunta o indistintamente).</v>
      </c>
      <c r="L434" s="68" t="str">
        <f>VLOOKUP(A434,'BASE REGISTRO SEPTIEMBRE'!$A$1:$T$889,12,FALSE)</f>
        <v xml:space="preserve">Cousiño N°137, comuna de Coronel, Región del Biobío
</v>
      </c>
      <c r="M434" s="68" t="str">
        <f>VLOOKUP(A434,'BASE REGISTRO SEPTIEMBRE'!$A$1:$T$889,13,FALSE)</f>
        <v>VIII</v>
      </c>
      <c r="N434" s="68" t="str">
        <f>VLOOKUP(A434,'BASE REGISTRO SEPTIEMBRE'!$A$1:$T$889,14,FALSE)</f>
        <v>Coronel</v>
      </c>
      <c r="O434" s="68" t="str">
        <f>VLOOKUP(A434,'BASE REGISTRO SEPTIEMBRE'!$A$1:$T$889,15,FALSE)</f>
        <v>Teléfonos:  41 2876235 – 41 2871238</v>
      </c>
      <c r="P434" s="68" t="str">
        <f>VLOOKUP(A434,'BASE REGISTRO SEPTIEMBRE'!$A$1:$T$889,16,FALSE)</f>
        <v>director.mesp@gmail.com</v>
      </c>
      <c r="Q434" s="68">
        <f>VLOOKUP(A434,'BASE REGISTRO SEPTIEMBRE'!$A$1:$T$889,17,FALSE)</f>
        <v>0</v>
      </c>
      <c r="R434" s="68">
        <f>VLOOKUP(A434,'BASE REGISTRO SEPTIEMBRE'!$A$1:$T$889,18,FALSE)</f>
        <v>93910</v>
      </c>
      <c r="S434" s="68" t="str">
        <f>VLOOKUP(A434,'BASE REGISTRO SEPTIEMBRE'!$A$1:$T$889,19,FALSE)</f>
        <v xml:space="preserve">ANTECEDENTES CORRESPONDIENTES AL AÑO 2020, aprobado por el SUB DEPARTAMENTO DE SUPERVISIÓN FINANCIERA </v>
      </c>
      <c r="T434" s="188">
        <f>VLOOKUP(A434,'BASE REGISTRO SEPTIEMBRE'!$A$1:$T$889,20,FALSE)</f>
        <v>37970</v>
      </c>
      <c r="U434" s="175">
        <v>6911</v>
      </c>
      <c r="V434" s="186">
        <v>0</v>
      </c>
      <c r="W434" s="186">
        <v>30979975</v>
      </c>
      <c r="X434" s="187">
        <v>44469</v>
      </c>
      <c r="Y434" s="80" t="s">
        <v>6489</v>
      </c>
      <c r="Z434" s="80" t="s">
        <v>6490</v>
      </c>
      <c r="AA434" s="175" t="s">
        <v>6511</v>
      </c>
    </row>
    <row r="435" spans="1:27" ht="15.75" customHeight="1" x14ac:dyDescent="0.2">
      <c r="A435" s="185">
        <v>6911</v>
      </c>
      <c r="B435" s="68" t="str">
        <f>VLOOKUP(A435,'BASE REGISTRO SEPTIEMBRE'!$A$1:$T$889,2,FALSE)</f>
        <v xml:space="preserve">Misión Evangélica San Pablo de Chile
</v>
      </c>
      <c r="C435" s="68">
        <f>VLOOKUP(A435,'BASE REGISTRO SEPTIEMBRE'!$A$1:$T$889,3,FALSE)</f>
        <v>713189006</v>
      </c>
      <c r="D435" s="68" t="str">
        <f>VLOOKUP(A435,'BASE REGISTRO SEPTIEMBRE'!$A$1:$T$889,4,FALSE)</f>
        <v>Corporación de Derecho Público</v>
      </c>
      <c r="E435" s="68" t="str">
        <f>VLOOKUP(A435,'BASE REGISTRO SEPTIEMBRE'!$A$1:$T$889,5,FALSE)</f>
        <v>Otorgado por Decreto Supremo Nº 1965, del  17 de marzo de 1960, del Ministerio de Justicia.</v>
      </c>
      <c r="F435" s="68" t="str">
        <f>VLOOKUP(A435,'BASE REGISTRO SEPTIEMBRE'!$A$1:$T$889,6,FALSE)</f>
        <v>indefinida</v>
      </c>
      <c r="G435" s="68" t="str">
        <f>VLOOKUP(A435,'BASE REGISTRO SEPTIEMBRE'!$A$1:$T$889,7,FALSE)</f>
        <v>Actividad Religiosa</v>
      </c>
      <c r="H435" s="68" t="str">
        <f>VLOOKUP(A435,'BASE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5" s="68" t="str">
        <f>VLOOKUP(A435,'BASE REGISTRO SEPTIEMBRE'!$A$1:$T$889,9,FALSE)</f>
        <v xml:space="preserve">Durarán tres años en sus cargos, pudiendo ser reelegidos de forma indefinida.
</v>
      </c>
      <c r="J435" s="68" t="str">
        <f>VLOOKUP(A435,'BASE REGISTRO SEPTIEMBRE'!$A$1:$T$889,10,FALSE)</f>
        <v>Directorio prorrogado por un año, a contar del 27 de febrero de 2021 al 27 de febrero de 2024.</v>
      </c>
      <c r="K435" s="68" t="str">
        <f>VLOOKUP(A435,'BASE REGISTRO SEPTIEMBRE'!$A$1:$T$889,11,FALSE)</f>
        <v>Julio Salazar Veloso, 
Luis Elías Jara Martínez, 
Marco Durán Roa, 
(Podrán actuar conjunta o indistintamente).</v>
      </c>
      <c r="L435" s="68" t="str">
        <f>VLOOKUP(A435,'BASE REGISTRO SEPTIEMBRE'!$A$1:$T$889,12,FALSE)</f>
        <v xml:space="preserve">Cousiño N°137, comuna de Coronel, Región del Biobío
</v>
      </c>
      <c r="M435" s="68" t="str">
        <f>VLOOKUP(A435,'BASE REGISTRO SEPTIEMBRE'!$A$1:$T$889,13,FALSE)</f>
        <v>VIII</v>
      </c>
      <c r="N435" s="68" t="str">
        <f>VLOOKUP(A435,'BASE REGISTRO SEPTIEMBRE'!$A$1:$T$889,14,FALSE)</f>
        <v>Coronel</v>
      </c>
      <c r="O435" s="68" t="str">
        <f>VLOOKUP(A435,'BASE REGISTRO SEPTIEMBRE'!$A$1:$T$889,15,FALSE)</f>
        <v>Teléfonos:  41 2876235 – 41 2871238</v>
      </c>
      <c r="P435" s="68" t="str">
        <f>VLOOKUP(A435,'BASE REGISTRO SEPTIEMBRE'!$A$1:$T$889,16,FALSE)</f>
        <v>director.mesp@gmail.com</v>
      </c>
      <c r="Q435" s="68">
        <f>VLOOKUP(A435,'BASE REGISTRO SEPTIEMBRE'!$A$1:$T$889,17,FALSE)</f>
        <v>0</v>
      </c>
      <c r="R435" s="68">
        <f>VLOOKUP(A435,'BASE REGISTRO SEPTIEMBRE'!$A$1:$T$889,18,FALSE)</f>
        <v>93910</v>
      </c>
      <c r="S435" s="68" t="str">
        <f>VLOOKUP(A435,'BASE REGISTRO SEPTIEMBRE'!$A$1:$T$889,19,FALSE)</f>
        <v xml:space="preserve">ANTECEDENTES CORRESPONDIENTES AL AÑO 2020, aprobado por el SUB DEPARTAMENTO DE SUPERVISIÓN FINANCIERA </v>
      </c>
      <c r="T435" s="188">
        <f>VLOOKUP(A435,'BASE REGISTRO SEPTIEMBRE'!$A$1:$T$889,20,FALSE)</f>
        <v>37970</v>
      </c>
      <c r="U435" s="175">
        <v>6911</v>
      </c>
      <c r="V435" s="186">
        <v>16463297</v>
      </c>
      <c r="W435" s="186">
        <v>229865663</v>
      </c>
      <c r="X435" s="187">
        <v>44469</v>
      </c>
      <c r="Y435" s="80" t="s">
        <v>6489</v>
      </c>
      <c r="Z435" s="80" t="s">
        <v>6490</v>
      </c>
      <c r="AA435" s="175" t="s">
        <v>6502</v>
      </c>
    </row>
    <row r="436" spans="1:27" ht="15.75" customHeight="1" x14ac:dyDescent="0.2">
      <c r="A436" s="185">
        <v>6911</v>
      </c>
      <c r="B436" s="68" t="str">
        <f>VLOOKUP(A436,'BASE REGISTRO SEPTIEMBRE'!$A$1:$T$889,2,FALSE)</f>
        <v xml:space="preserve">Misión Evangélica San Pablo de Chile
</v>
      </c>
      <c r="C436" s="68">
        <f>VLOOKUP(A436,'BASE REGISTRO SEPTIEMBRE'!$A$1:$T$889,3,FALSE)</f>
        <v>713189006</v>
      </c>
      <c r="D436" s="68" t="str">
        <f>VLOOKUP(A436,'BASE REGISTRO SEPTIEMBRE'!$A$1:$T$889,4,FALSE)</f>
        <v>Corporación de Derecho Público</v>
      </c>
      <c r="E436" s="68" t="str">
        <f>VLOOKUP(A436,'BASE REGISTRO SEPTIEMBRE'!$A$1:$T$889,5,FALSE)</f>
        <v>Otorgado por Decreto Supremo Nº 1965, del  17 de marzo de 1960, del Ministerio de Justicia.</v>
      </c>
      <c r="F436" s="68" t="str">
        <f>VLOOKUP(A436,'BASE REGISTRO SEPTIEMBRE'!$A$1:$T$889,6,FALSE)</f>
        <v>indefinida</v>
      </c>
      <c r="G436" s="68" t="str">
        <f>VLOOKUP(A436,'BASE REGISTRO SEPTIEMBRE'!$A$1:$T$889,7,FALSE)</f>
        <v>Actividad Religiosa</v>
      </c>
      <c r="H436" s="68" t="str">
        <f>VLOOKUP(A436,'BASE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6" s="68" t="str">
        <f>VLOOKUP(A436,'BASE REGISTRO SEPTIEMBRE'!$A$1:$T$889,9,FALSE)</f>
        <v xml:space="preserve">Durarán tres años en sus cargos, pudiendo ser reelegidos de forma indefinida.
</v>
      </c>
      <c r="J436" s="68" t="str">
        <f>VLOOKUP(A436,'BASE REGISTRO SEPTIEMBRE'!$A$1:$T$889,10,FALSE)</f>
        <v>Directorio prorrogado por un año, a contar del 27 de febrero de 2021 al 27 de febrero de 2024.</v>
      </c>
      <c r="K436" s="68" t="str">
        <f>VLOOKUP(A436,'BASE REGISTRO SEPTIEMBRE'!$A$1:$T$889,11,FALSE)</f>
        <v>Julio Salazar Veloso, 
Luis Elías Jara Martínez, 
Marco Durán Roa, 
(Podrán actuar conjunta o indistintamente).</v>
      </c>
      <c r="L436" s="68" t="str">
        <f>VLOOKUP(A436,'BASE REGISTRO SEPTIEMBRE'!$A$1:$T$889,12,FALSE)</f>
        <v xml:space="preserve">Cousiño N°137, comuna de Coronel, Región del Biobío
</v>
      </c>
      <c r="M436" s="68" t="str">
        <f>VLOOKUP(A436,'BASE REGISTRO SEPTIEMBRE'!$A$1:$T$889,13,FALSE)</f>
        <v>VIII</v>
      </c>
      <c r="N436" s="68" t="str">
        <f>VLOOKUP(A436,'BASE REGISTRO SEPTIEMBRE'!$A$1:$T$889,14,FALSE)</f>
        <v>Coronel</v>
      </c>
      <c r="O436" s="68" t="str">
        <f>VLOOKUP(A436,'BASE REGISTRO SEPTIEMBRE'!$A$1:$T$889,15,FALSE)</f>
        <v>Teléfonos:  41 2876235 – 41 2871238</v>
      </c>
      <c r="P436" s="68" t="str">
        <f>VLOOKUP(A436,'BASE REGISTRO SEPTIEMBRE'!$A$1:$T$889,16,FALSE)</f>
        <v>director.mesp@gmail.com</v>
      </c>
      <c r="Q436" s="68">
        <f>VLOOKUP(A436,'BASE REGISTRO SEPTIEMBRE'!$A$1:$T$889,17,FALSE)</f>
        <v>0</v>
      </c>
      <c r="R436" s="68">
        <f>VLOOKUP(A436,'BASE REGISTRO SEPTIEMBRE'!$A$1:$T$889,18,FALSE)</f>
        <v>93910</v>
      </c>
      <c r="S436" s="68" t="str">
        <f>VLOOKUP(A436,'BASE REGISTRO SEPTIEMBRE'!$A$1:$T$889,19,FALSE)</f>
        <v xml:space="preserve">ANTECEDENTES CORRESPONDIENTES AL AÑO 2020, aprobado por el SUB DEPARTAMENTO DE SUPERVISIÓN FINANCIERA </v>
      </c>
      <c r="T436" s="188">
        <f>VLOOKUP(A436,'BASE REGISTRO SEPTIEMBRE'!$A$1:$T$889,20,FALSE)</f>
        <v>37970</v>
      </c>
      <c r="U436" s="175">
        <v>6911</v>
      </c>
      <c r="V436" s="186">
        <v>0</v>
      </c>
      <c r="W436" s="186">
        <v>32549103</v>
      </c>
      <c r="X436" s="187">
        <v>44469</v>
      </c>
      <c r="Y436" s="80" t="s">
        <v>6489</v>
      </c>
      <c r="Z436" s="80" t="s">
        <v>6490</v>
      </c>
      <c r="AA436" s="175" t="s">
        <v>6528</v>
      </c>
    </row>
    <row r="437" spans="1:27" ht="15.75" customHeight="1" x14ac:dyDescent="0.2">
      <c r="A437" s="185">
        <v>6911</v>
      </c>
      <c r="B437" s="68" t="str">
        <f>VLOOKUP(A437,'BASE REGISTRO SEPTIEMBRE'!$A$1:$T$889,2,FALSE)</f>
        <v xml:space="preserve">Misión Evangélica San Pablo de Chile
</v>
      </c>
      <c r="C437" s="68">
        <f>VLOOKUP(A437,'BASE REGISTRO SEPTIEMBRE'!$A$1:$T$889,3,FALSE)</f>
        <v>713189006</v>
      </c>
      <c r="D437" s="68" t="str">
        <f>VLOOKUP(A437,'BASE REGISTRO SEPTIEMBRE'!$A$1:$T$889,4,FALSE)</f>
        <v>Corporación de Derecho Público</v>
      </c>
      <c r="E437" s="68" t="str">
        <f>VLOOKUP(A437,'BASE REGISTRO SEPTIEMBRE'!$A$1:$T$889,5,FALSE)</f>
        <v>Otorgado por Decreto Supremo Nº 1965, del  17 de marzo de 1960, del Ministerio de Justicia.</v>
      </c>
      <c r="F437" s="68" t="str">
        <f>VLOOKUP(A437,'BASE REGISTRO SEPTIEMBRE'!$A$1:$T$889,6,FALSE)</f>
        <v>indefinida</v>
      </c>
      <c r="G437" s="68" t="str">
        <f>VLOOKUP(A437,'BASE REGISTRO SEPTIEMBRE'!$A$1:$T$889,7,FALSE)</f>
        <v>Actividad Religiosa</v>
      </c>
      <c r="H437" s="68" t="str">
        <f>VLOOKUP(A437,'BASE REGISTRO SEPTIEMBRE'!$A$1:$T$889,8,FALSE)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7" s="68" t="str">
        <f>VLOOKUP(A437,'BASE REGISTRO SEPTIEMBRE'!$A$1:$T$889,9,FALSE)</f>
        <v xml:space="preserve">Durarán tres años en sus cargos, pudiendo ser reelegidos de forma indefinida.
</v>
      </c>
      <c r="J437" s="68" t="str">
        <f>VLOOKUP(A437,'BASE REGISTRO SEPTIEMBRE'!$A$1:$T$889,10,FALSE)</f>
        <v>Directorio prorrogado por un año, a contar del 27 de febrero de 2021 al 27 de febrero de 2024.</v>
      </c>
      <c r="K437" s="68" t="str">
        <f>VLOOKUP(A437,'BASE REGISTRO SEPTIEMBRE'!$A$1:$T$889,11,FALSE)</f>
        <v>Julio Salazar Veloso, 
Luis Elías Jara Martínez, 
Marco Durán Roa, 
(Podrán actuar conjunta o indistintamente).</v>
      </c>
      <c r="L437" s="68" t="str">
        <f>VLOOKUP(A437,'BASE REGISTRO SEPTIEMBRE'!$A$1:$T$889,12,FALSE)</f>
        <v xml:space="preserve">Cousiño N°137, comuna de Coronel, Región del Biobío
</v>
      </c>
      <c r="M437" s="68" t="str">
        <f>VLOOKUP(A437,'BASE REGISTRO SEPTIEMBRE'!$A$1:$T$889,13,FALSE)</f>
        <v>VIII</v>
      </c>
      <c r="N437" s="68" t="str">
        <f>VLOOKUP(A437,'BASE REGISTRO SEPTIEMBRE'!$A$1:$T$889,14,FALSE)</f>
        <v>Coronel</v>
      </c>
      <c r="O437" s="68" t="str">
        <f>VLOOKUP(A437,'BASE REGISTRO SEPTIEMBRE'!$A$1:$T$889,15,FALSE)</f>
        <v>Teléfonos:  41 2876235 – 41 2871238</v>
      </c>
      <c r="P437" s="68" t="str">
        <f>VLOOKUP(A437,'BASE REGISTRO SEPTIEMBRE'!$A$1:$T$889,16,FALSE)</f>
        <v>director.mesp@gmail.com</v>
      </c>
      <c r="Q437" s="68">
        <f>VLOOKUP(A437,'BASE REGISTRO SEPTIEMBRE'!$A$1:$T$889,17,FALSE)</f>
        <v>0</v>
      </c>
      <c r="R437" s="68">
        <f>VLOOKUP(A437,'BASE REGISTRO SEPTIEMBRE'!$A$1:$T$889,18,FALSE)</f>
        <v>93910</v>
      </c>
      <c r="S437" s="68" t="str">
        <f>VLOOKUP(A437,'BASE REGISTRO SEPTIEMBRE'!$A$1:$T$889,19,FALSE)</f>
        <v xml:space="preserve">ANTECEDENTES CORRESPONDIENTES AL AÑO 2020, aprobado por el SUB DEPARTAMENTO DE SUPERVISIÓN FINANCIERA </v>
      </c>
      <c r="T437" s="188">
        <f>VLOOKUP(A437,'BASE REGISTRO SEPTIEMBRE'!$A$1:$T$889,20,FALSE)</f>
        <v>37970</v>
      </c>
      <c r="U437" s="175">
        <v>6911</v>
      </c>
      <c r="V437" s="186">
        <v>6489422</v>
      </c>
      <c r="W437" s="186">
        <v>62565664</v>
      </c>
      <c r="X437" s="187">
        <v>44469</v>
      </c>
      <c r="Y437" s="80" t="s">
        <v>6489</v>
      </c>
      <c r="Z437" s="80" t="s">
        <v>6490</v>
      </c>
      <c r="AA437" s="175" t="s">
        <v>6542</v>
      </c>
    </row>
    <row r="438" spans="1:27" ht="15.75" customHeight="1" x14ac:dyDescent="0.2">
      <c r="A438" s="185">
        <v>6914</v>
      </c>
      <c r="B438" s="68" t="str">
        <f>VLOOKUP(A438,'BASE REGISTRO SEPTIEMBRE'!$A$1:$T$889,2,FALSE)</f>
        <v>Fundación Familia Nazareth</v>
      </c>
      <c r="C438" s="68">
        <f>VLOOKUP(A438,'BASE REGISTRO SEPTIEMBRE'!$A$1:$T$889,3,FALSE)</f>
        <v>722884000</v>
      </c>
      <c r="D438" s="68" t="str">
        <f>VLOOKUP(A438,'BASE REGISTRO SEPTIEMBRE'!$A$1:$T$889,4,FALSE)</f>
        <v>Fundación de Derecho Privado.</v>
      </c>
      <c r="E438" s="68" t="str">
        <f>VLOOKUP(A438,'BASE REGISTRO SEPTIEMBRE'!$A$1:$T$889,5,FALSE)</f>
        <v>Otorgado por Decreto Supremo Nº 00712, de fecha 01 de junio 2011, del Ministerio de Justicia.</v>
      </c>
      <c r="F438" s="68" t="str">
        <f>VLOOKUP(A438,'BASE REGISTRO SEPTIEMBRE'!$A$1:$T$889,6,FALSE)</f>
        <v>Certificado de vigencia de Persona Jurídica Sin Fines de Lucro, emitido por el Servicio de Registro Civil e Identificación, folio N° 500340188464, emitido con fecha 12 de agosto de 2020.</v>
      </c>
      <c r="G438" s="68" t="str">
        <f>VLOOKUP(A438,'BASE REGISTRO SEPTIEMBRE'!$A$1:$T$889,7,FALSE)</f>
        <v>La atención integral en una plena concepción cristiana del menor en situación irregular.</v>
      </c>
      <c r="H438" s="68" t="str">
        <f>VLOOKUP(A438,'BASE REGISTRO SEPTIEMBRE'!$A$1:$T$889,8,FALSE)</f>
        <v xml:space="preserve">Presidenta:
María Beatriz del Carmen Torres Maldonado
Vice-Presidenta:
María Teresa Bolívar Jirón
Secretaria:
Jessica Elvira Del Pilar Bobadilla Soto
Tesorera:
Gabriela Jirón Droguett
Directora:
Iris Elena Andrades Villalobos
</v>
      </c>
      <c r="I438" s="68" t="str">
        <f>VLOOKUP(A438,'BASE REGISTRO SEPTIEMBRE'!$A$1:$T$889,9,FALSE)</f>
        <v>Durarán un año en sus cargos, pudiendo reelegirse indefinidamente. Renovación parcial, anual de dos Directores.</v>
      </c>
      <c r="J438" s="68" t="str">
        <f>VLOOKUP(A438,'BASE REGISTRO SEPTIEMBRE'!$A$1:$T$889,10,FALSE)</f>
        <v>16.06.2020 al 16.06.2021</v>
      </c>
      <c r="K438" s="68" t="str">
        <f>VLOOKUP(A438,'BASE REGISTRO SEPTIEMBRE'!$A$1:$T$889,11,FALSE)</f>
        <v xml:space="preserve">María Beatriz Torres Maldonado       
</v>
      </c>
      <c r="L438" s="68" t="str">
        <f>VLOOKUP(A438,'BASE REGISTRO SEPTIEMBRE'!$A$1:$T$889,12,FALSE)</f>
        <v>Villa Rauquen, Los Peumos 513, Curicó, Región del Maule.</v>
      </c>
      <c r="M438" s="68" t="str">
        <f>VLOOKUP(A438,'BASE REGISTRO SEPTIEMBRE'!$A$1:$T$889,13,FALSE)</f>
        <v>VII</v>
      </c>
      <c r="N438" s="68" t="str">
        <f>VLOOKUP(A438,'BASE REGISTRO SEPTIEMBRE'!$A$1:$T$889,14,FALSE)</f>
        <v>Curicó</v>
      </c>
      <c r="O438" s="68" t="str">
        <f>VLOOKUP(A438,'BASE REGISTRO SEPTIEMBRE'!$A$1:$T$889,15,FALSE)</f>
        <v>752381944.</v>
      </c>
      <c r="P438" s="68" t="str">
        <f>VLOOKUP(A438,'BASE REGISTRO SEPTIEMBRE'!$A$1:$T$889,16,FALSE)</f>
        <v>f.nazarethcco@gmail.com</v>
      </c>
      <c r="Q438" s="68">
        <f>VLOOKUP(A438,'BASE REGISTRO SEPTIEMBRE'!$A$1:$T$889,17,FALSE)</f>
        <v>0</v>
      </c>
      <c r="R438" s="68" t="str">
        <f>VLOOKUP(A438,'BASE REGISTRO SEPTIEMBRE'!$A$1:$T$889,18,FALSE)</f>
        <v>93401: Institución de Asistencia Social.</v>
      </c>
      <c r="S438" s="68" t="str">
        <f>VLOOKUP(A438,'BASE REGISTRO SEPTIEMBRE'!$A$1:$T$889,19,FALSE)</f>
        <v>Se acompaña certificado de antecedentes financieros correspondiente al año 2019, aprobados por Sub Depto. Supervisión Financiera Nacional</v>
      </c>
      <c r="T438" s="188">
        <f>VLOOKUP(A438,'BASE REGISTRO SEPTIEMBRE'!$A$1:$T$889,20,FALSE)</f>
        <v>37970</v>
      </c>
      <c r="U438" s="175">
        <v>6914</v>
      </c>
      <c r="V438" s="186">
        <v>0</v>
      </c>
      <c r="W438" s="186">
        <v>0</v>
      </c>
      <c r="X438" s="187">
        <v>44469</v>
      </c>
      <c r="Y438" s="80" t="s">
        <v>6489</v>
      </c>
      <c r="Z438" s="80" t="s">
        <v>6490</v>
      </c>
      <c r="AA438" s="175" t="s">
        <v>6522</v>
      </c>
    </row>
    <row r="439" spans="1:27" ht="15.75" customHeight="1" x14ac:dyDescent="0.2">
      <c r="A439" s="185">
        <v>6915</v>
      </c>
      <c r="B439" s="68" t="str">
        <f>VLOOKUP(A439,'BASE REGISTRO SEPTIEMBRE'!$A$1:$T$889,2,FALSE)</f>
        <v>Corporación Servicio Paz y Justicia, SERPAJ-CHILE</v>
      </c>
      <c r="C439" s="68">
        <f>VLOOKUP(A439,'BASE REGISTRO SEPTIEMBRE'!$A$1:$T$889,3,FALSE)</f>
        <v>721694003</v>
      </c>
      <c r="D439" s="68" t="str">
        <f>VLOOKUP(A439,'BASE REGISTRO SEPTIEMBRE'!$A$1:$T$889,4,FALSE)</f>
        <v>Corporación de Derecho Privado.</v>
      </c>
      <c r="E439" s="68" t="str">
        <f>VLOOKUP(A439,'BASE REGISTRO SEPTIEMBRE'!$A$1:$T$889,5,FALSE)</f>
        <v xml:space="preserve">Decreto Supremo Nº 1472, de 03 de noviembre de 1992, del Ministerio de Justicia. </v>
      </c>
      <c r="F439" s="68" t="str">
        <f>VLOOKUP(A439,'BASE REGISTRO SEPTIEMBRE'!$A$1:$T$889,6,FALSE)</f>
        <v>Certificado de Vigencia Folio Nº 500396542869, de fecha 02 de julio de 2021, del Servicio de Registro Civil e Identificación.</v>
      </c>
      <c r="G439" s="68" t="str">
        <f>VLOOKUP(A439,'BASE REGISTRO SEPTIEMBRE'!$A$1:$T$889,7,FALSE)</f>
        <v>Formación, promoción, cooperación y prestación de servicios para el desarrollo económico, social, cultural y espiritual de la comunidad, en el área de los derechos humanos del niño, entre otras.</v>
      </c>
      <c r="H439" s="68" t="str">
        <f>VLOOKUP(A439,'BASE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9" s="68" t="str">
        <f>VLOOKUP(A439,'BASE REGISTRO SEPTIEMBRE'!$A$1:$T$889,9,FALSE)</f>
        <v>3 años en sus cargos.</v>
      </c>
      <c r="J439" s="68" t="str">
        <f>VLOOKUP(A439,'BASE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9" s="68" t="str">
        <f>VLOOKUP(A439,'BASE REGISTRO SEPTIEMBRE'!$A$1:$T$889,11,FALSE)</f>
        <v xml:space="preserve">Patricio Marcelo Labra Guzmán, 
</v>
      </c>
      <c r="L439" s="68" t="str">
        <f>VLOOKUP(A439,'BASE REGISTRO SEPTIEMBRE'!$A$1:$T$889,12,FALSE)</f>
        <v xml:space="preserve">Calle Orella N° 1015, comuna y ciudad de Valparaíso, Quinta Región  
</v>
      </c>
      <c r="M439" s="68" t="str">
        <f>VLOOKUP(A439,'BASE REGISTRO SEPTIEMBRE'!$A$1:$T$889,13,FALSE)</f>
        <v>V</v>
      </c>
      <c r="N439" s="68" t="str">
        <f>VLOOKUP(A439,'BASE REGISTRO SEPTIEMBRE'!$A$1:$T$889,14,FALSE)</f>
        <v>Valparaíso</v>
      </c>
      <c r="O439" s="68" t="str">
        <f>VLOOKUP(A439,'BASE REGISTRO SEPTIEMBRE'!$A$1:$T$889,15,FALSE)</f>
        <v>32-2156239</v>
      </c>
      <c r="P439" s="68" t="str">
        <f>VLOOKUP(A439,'BASE REGISTRO SEPTIEMBRE'!$A$1:$T$889,16,FALSE)</f>
        <v>serpaj@serpajchile.cl</v>
      </c>
      <c r="Q439" s="68">
        <f>VLOOKUP(A439,'BASE REGISTRO SEPTIEMBRE'!$A$1:$T$889,17,FALSE)</f>
        <v>0</v>
      </c>
      <c r="R439" s="68">
        <f>VLOOKUP(A439,'BASE REGISTRO SEPTIEMBRE'!$A$1:$T$889,18,FALSE)</f>
        <v>93401</v>
      </c>
      <c r="S439" s="68" t="str">
        <f>VLOOKUP(A439,'BASE REGISTRO SEPTIEMBRE'!$A$1:$T$889,19,FALSE)</f>
        <v>Se acompaña certificado de antecedentes financieros, correspondiente al  año 2020 aprobados por USUFI</v>
      </c>
      <c r="T439" s="188">
        <f>VLOOKUP(A439,'BASE REGISTRO SEPTIEMBRE'!$A$1:$T$889,20,FALSE)</f>
        <v>37970</v>
      </c>
      <c r="U439" s="175">
        <v>6915</v>
      </c>
      <c r="V439" s="186">
        <v>5471168</v>
      </c>
      <c r="W439" s="186">
        <v>143997975</v>
      </c>
      <c r="X439" s="187">
        <v>44469</v>
      </c>
      <c r="Y439" s="80" t="s">
        <v>6489</v>
      </c>
      <c r="Z439" s="80" t="s">
        <v>6490</v>
      </c>
      <c r="AA439" s="175" t="s">
        <v>6618</v>
      </c>
    </row>
    <row r="440" spans="1:27" ht="15.75" customHeight="1" x14ac:dyDescent="0.2">
      <c r="A440" s="185">
        <v>6915</v>
      </c>
      <c r="B440" s="68" t="str">
        <f>VLOOKUP(A440,'BASE REGISTRO SEPTIEMBRE'!$A$1:$T$889,2,FALSE)</f>
        <v>Corporación Servicio Paz y Justicia, SERPAJ-CHILE</v>
      </c>
      <c r="C440" s="68">
        <f>VLOOKUP(A440,'BASE REGISTRO SEPTIEMBRE'!$A$1:$T$889,3,FALSE)</f>
        <v>721694003</v>
      </c>
      <c r="D440" s="68" t="str">
        <f>VLOOKUP(A440,'BASE REGISTRO SEPTIEMBRE'!$A$1:$T$889,4,FALSE)</f>
        <v>Corporación de Derecho Privado.</v>
      </c>
      <c r="E440" s="68" t="str">
        <f>VLOOKUP(A440,'BASE REGISTRO SEPTIEMBRE'!$A$1:$T$889,5,FALSE)</f>
        <v xml:space="preserve">Decreto Supremo Nº 1472, de 03 de noviembre de 1992, del Ministerio de Justicia. </v>
      </c>
      <c r="F440" s="68" t="str">
        <f>VLOOKUP(A440,'BASE REGISTRO SEPTIEMBRE'!$A$1:$T$889,6,FALSE)</f>
        <v>Certificado de Vigencia Folio Nº 500396542869, de fecha 02 de julio de 2021, del Servicio de Registro Civil e Identificación.</v>
      </c>
      <c r="G440" s="68" t="str">
        <f>VLOOKUP(A440,'BASE REGISTRO SEPTIEMBRE'!$A$1:$T$889,7,FALSE)</f>
        <v>Formación, promoción, cooperación y prestación de servicios para el desarrollo económico, social, cultural y espiritual de la comunidad, en el área de los derechos humanos del niño, entre otras.</v>
      </c>
      <c r="H440" s="68" t="str">
        <f>VLOOKUP(A440,'BASE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0" s="68" t="str">
        <f>VLOOKUP(A440,'BASE REGISTRO SEPTIEMBRE'!$A$1:$T$889,9,FALSE)</f>
        <v>3 años en sus cargos.</v>
      </c>
      <c r="J440" s="68" t="str">
        <f>VLOOKUP(A440,'BASE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0" s="68" t="str">
        <f>VLOOKUP(A440,'BASE REGISTRO SEPTIEMBRE'!$A$1:$T$889,11,FALSE)</f>
        <v xml:space="preserve">Patricio Marcelo Labra Guzmán, 
</v>
      </c>
      <c r="L440" s="68" t="str">
        <f>VLOOKUP(A440,'BASE REGISTRO SEPTIEMBRE'!$A$1:$T$889,12,FALSE)</f>
        <v xml:space="preserve">Calle Orella N° 1015, comuna y ciudad de Valparaíso, Quinta Región  
</v>
      </c>
      <c r="M440" s="68" t="str">
        <f>VLOOKUP(A440,'BASE REGISTRO SEPTIEMBRE'!$A$1:$T$889,13,FALSE)</f>
        <v>V</v>
      </c>
      <c r="N440" s="68" t="str">
        <f>VLOOKUP(A440,'BASE REGISTRO SEPTIEMBRE'!$A$1:$T$889,14,FALSE)</f>
        <v>Valparaíso</v>
      </c>
      <c r="O440" s="68" t="str">
        <f>VLOOKUP(A440,'BASE REGISTRO SEPTIEMBRE'!$A$1:$T$889,15,FALSE)</f>
        <v>32-2156239</v>
      </c>
      <c r="P440" s="68" t="str">
        <f>VLOOKUP(A440,'BASE REGISTRO SEPTIEMBRE'!$A$1:$T$889,16,FALSE)</f>
        <v>serpaj@serpajchile.cl</v>
      </c>
      <c r="Q440" s="68">
        <f>VLOOKUP(A440,'BASE REGISTRO SEPTIEMBRE'!$A$1:$T$889,17,FALSE)</f>
        <v>0</v>
      </c>
      <c r="R440" s="68">
        <f>VLOOKUP(A440,'BASE REGISTRO SEPTIEMBRE'!$A$1:$T$889,18,FALSE)</f>
        <v>93401</v>
      </c>
      <c r="S440" s="68" t="str">
        <f>VLOOKUP(A440,'BASE REGISTRO SEPTIEMBRE'!$A$1:$T$889,19,FALSE)</f>
        <v>Se acompaña certificado de antecedentes financieros, correspondiente al  año 2020 aprobados por USUFI</v>
      </c>
      <c r="T440" s="188">
        <f>VLOOKUP(A440,'BASE REGISTRO SEPTIEMBRE'!$A$1:$T$889,20,FALSE)</f>
        <v>37970</v>
      </c>
      <c r="U440" s="175">
        <v>6915</v>
      </c>
      <c r="V440" s="186">
        <v>79100607</v>
      </c>
      <c r="W440" s="186">
        <v>860931691</v>
      </c>
      <c r="X440" s="187">
        <v>44469</v>
      </c>
      <c r="Y440" s="80" t="s">
        <v>6489</v>
      </c>
      <c r="Z440" s="80" t="s">
        <v>6490</v>
      </c>
      <c r="AA440" s="175" t="s">
        <v>6492</v>
      </c>
    </row>
    <row r="441" spans="1:27" ht="15.75" customHeight="1" x14ac:dyDescent="0.2">
      <c r="A441" s="185">
        <v>6915</v>
      </c>
      <c r="B441" s="68" t="str">
        <f>VLOOKUP(A441,'BASE REGISTRO SEPTIEMBRE'!$A$1:$T$889,2,FALSE)</f>
        <v>Corporación Servicio Paz y Justicia, SERPAJ-CHILE</v>
      </c>
      <c r="C441" s="68">
        <f>VLOOKUP(A441,'BASE REGISTRO SEPTIEMBRE'!$A$1:$T$889,3,FALSE)</f>
        <v>721694003</v>
      </c>
      <c r="D441" s="68" t="str">
        <f>VLOOKUP(A441,'BASE REGISTRO SEPTIEMBRE'!$A$1:$T$889,4,FALSE)</f>
        <v>Corporación de Derecho Privado.</v>
      </c>
      <c r="E441" s="68" t="str">
        <f>VLOOKUP(A441,'BASE REGISTRO SEPTIEMBRE'!$A$1:$T$889,5,FALSE)</f>
        <v xml:space="preserve">Decreto Supremo Nº 1472, de 03 de noviembre de 1992, del Ministerio de Justicia. </v>
      </c>
      <c r="F441" s="68" t="str">
        <f>VLOOKUP(A441,'BASE REGISTRO SEPTIEMBRE'!$A$1:$T$889,6,FALSE)</f>
        <v>Certificado de Vigencia Folio Nº 500396542869, de fecha 02 de julio de 2021, del Servicio de Registro Civil e Identificación.</v>
      </c>
      <c r="G441" s="68" t="str">
        <f>VLOOKUP(A441,'BASE REGISTRO SEPTIEMBRE'!$A$1:$T$889,7,FALSE)</f>
        <v>Formación, promoción, cooperación y prestación de servicios para el desarrollo económico, social, cultural y espiritual de la comunidad, en el área de los derechos humanos del niño, entre otras.</v>
      </c>
      <c r="H441" s="68" t="str">
        <f>VLOOKUP(A441,'BASE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1" s="68" t="str">
        <f>VLOOKUP(A441,'BASE REGISTRO SEPTIEMBRE'!$A$1:$T$889,9,FALSE)</f>
        <v>3 años en sus cargos.</v>
      </c>
      <c r="J441" s="68" t="str">
        <f>VLOOKUP(A441,'BASE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1" s="68" t="str">
        <f>VLOOKUP(A441,'BASE REGISTRO SEPTIEMBRE'!$A$1:$T$889,11,FALSE)</f>
        <v xml:space="preserve">Patricio Marcelo Labra Guzmán, 
</v>
      </c>
      <c r="L441" s="68" t="str">
        <f>VLOOKUP(A441,'BASE REGISTRO SEPTIEMBRE'!$A$1:$T$889,12,FALSE)</f>
        <v xml:space="preserve">Calle Orella N° 1015, comuna y ciudad de Valparaíso, Quinta Región  
</v>
      </c>
      <c r="M441" s="68" t="str">
        <f>VLOOKUP(A441,'BASE REGISTRO SEPTIEMBRE'!$A$1:$T$889,13,FALSE)</f>
        <v>V</v>
      </c>
      <c r="N441" s="68" t="str">
        <f>VLOOKUP(A441,'BASE REGISTRO SEPTIEMBRE'!$A$1:$T$889,14,FALSE)</f>
        <v>Valparaíso</v>
      </c>
      <c r="O441" s="68" t="str">
        <f>VLOOKUP(A441,'BASE REGISTRO SEPTIEMBRE'!$A$1:$T$889,15,FALSE)</f>
        <v>32-2156239</v>
      </c>
      <c r="P441" s="68" t="str">
        <f>VLOOKUP(A441,'BASE REGISTRO SEPTIEMBRE'!$A$1:$T$889,16,FALSE)</f>
        <v>serpaj@serpajchile.cl</v>
      </c>
      <c r="Q441" s="68">
        <f>VLOOKUP(A441,'BASE REGISTRO SEPTIEMBRE'!$A$1:$T$889,17,FALSE)</f>
        <v>0</v>
      </c>
      <c r="R441" s="68">
        <f>VLOOKUP(A441,'BASE REGISTRO SEPTIEMBRE'!$A$1:$T$889,18,FALSE)</f>
        <v>93401</v>
      </c>
      <c r="S441" s="68" t="str">
        <f>VLOOKUP(A441,'BASE REGISTRO SEPTIEMBRE'!$A$1:$T$889,19,FALSE)</f>
        <v>Se acompaña certificado de antecedentes financieros, correspondiente al  año 2020 aprobados por USUFI</v>
      </c>
      <c r="T441" s="188">
        <f>VLOOKUP(A441,'BASE REGISTRO SEPTIEMBRE'!$A$1:$T$889,20,FALSE)</f>
        <v>37970</v>
      </c>
      <c r="U441" s="175">
        <v>6915</v>
      </c>
      <c r="V441" s="186">
        <v>171370601</v>
      </c>
      <c r="W441" s="186">
        <v>1290144527</v>
      </c>
      <c r="X441" s="187">
        <v>44469</v>
      </c>
      <c r="Y441" s="80" t="s">
        <v>6489</v>
      </c>
      <c r="Z441" s="80" t="s">
        <v>6490</v>
      </c>
      <c r="AA441" s="175" t="s">
        <v>6509</v>
      </c>
    </row>
    <row r="442" spans="1:27" ht="15.75" customHeight="1" x14ac:dyDescent="0.2">
      <c r="A442" s="185">
        <v>6915</v>
      </c>
      <c r="B442" s="68" t="str">
        <f>VLOOKUP(A442,'BASE REGISTRO SEPTIEMBRE'!$A$1:$T$889,2,FALSE)</f>
        <v>Corporación Servicio Paz y Justicia, SERPAJ-CHILE</v>
      </c>
      <c r="C442" s="68">
        <f>VLOOKUP(A442,'BASE REGISTRO SEPTIEMBRE'!$A$1:$T$889,3,FALSE)</f>
        <v>721694003</v>
      </c>
      <c r="D442" s="68" t="str">
        <f>VLOOKUP(A442,'BASE REGISTRO SEPTIEMBRE'!$A$1:$T$889,4,FALSE)</f>
        <v>Corporación de Derecho Privado.</v>
      </c>
      <c r="E442" s="68" t="str">
        <f>VLOOKUP(A442,'BASE REGISTRO SEPTIEMBRE'!$A$1:$T$889,5,FALSE)</f>
        <v xml:space="preserve">Decreto Supremo Nº 1472, de 03 de noviembre de 1992, del Ministerio de Justicia. </v>
      </c>
      <c r="F442" s="68" t="str">
        <f>VLOOKUP(A442,'BASE REGISTRO SEPTIEMBRE'!$A$1:$T$889,6,FALSE)</f>
        <v>Certificado de Vigencia Folio Nº 500396542869, de fecha 02 de julio de 2021, del Servicio de Registro Civil e Identificación.</v>
      </c>
      <c r="G442" s="68" t="str">
        <f>VLOOKUP(A442,'BASE REGISTRO SEPTIEMBRE'!$A$1:$T$889,7,FALSE)</f>
        <v>Formación, promoción, cooperación y prestación de servicios para el desarrollo económico, social, cultural y espiritual de la comunidad, en el área de los derechos humanos del niño, entre otras.</v>
      </c>
      <c r="H442" s="68" t="str">
        <f>VLOOKUP(A442,'BASE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2" s="68" t="str">
        <f>VLOOKUP(A442,'BASE REGISTRO SEPTIEMBRE'!$A$1:$T$889,9,FALSE)</f>
        <v>3 años en sus cargos.</v>
      </c>
      <c r="J442" s="68" t="str">
        <f>VLOOKUP(A442,'BASE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2" s="68" t="str">
        <f>VLOOKUP(A442,'BASE REGISTRO SEPTIEMBRE'!$A$1:$T$889,11,FALSE)</f>
        <v xml:space="preserve">Patricio Marcelo Labra Guzmán, 
</v>
      </c>
      <c r="L442" s="68" t="str">
        <f>VLOOKUP(A442,'BASE REGISTRO SEPTIEMBRE'!$A$1:$T$889,12,FALSE)</f>
        <v xml:space="preserve">Calle Orella N° 1015, comuna y ciudad de Valparaíso, Quinta Región  
</v>
      </c>
      <c r="M442" s="68" t="str">
        <f>VLOOKUP(A442,'BASE REGISTRO SEPTIEMBRE'!$A$1:$T$889,13,FALSE)</f>
        <v>V</v>
      </c>
      <c r="N442" s="68" t="str">
        <f>VLOOKUP(A442,'BASE REGISTRO SEPTIEMBRE'!$A$1:$T$889,14,FALSE)</f>
        <v>Valparaíso</v>
      </c>
      <c r="O442" s="68" t="str">
        <f>VLOOKUP(A442,'BASE REGISTRO SEPTIEMBRE'!$A$1:$T$889,15,FALSE)</f>
        <v>32-2156239</v>
      </c>
      <c r="P442" s="68" t="str">
        <f>VLOOKUP(A442,'BASE REGISTRO SEPTIEMBRE'!$A$1:$T$889,16,FALSE)</f>
        <v>serpaj@serpajchile.cl</v>
      </c>
      <c r="Q442" s="68">
        <f>VLOOKUP(A442,'BASE REGISTRO SEPTIEMBRE'!$A$1:$T$889,17,FALSE)</f>
        <v>0</v>
      </c>
      <c r="R442" s="68">
        <f>VLOOKUP(A442,'BASE REGISTRO SEPTIEMBRE'!$A$1:$T$889,18,FALSE)</f>
        <v>93401</v>
      </c>
      <c r="S442" s="68" t="str">
        <f>VLOOKUP(A442,'BASE REGISTRO SEPTIEMBRE'!$A$1:$T$889,19,FALSE)</f>
        <v>Se acompaña certificado de antecedentes financieros, correspondiente al  año 2020 aprobados por USUFI</v>
      </c>
      <c r="T442" s="188">
        <f>VLOOKUP(A442,'BASE REGISTRO SEPTIEMBRE'!$A$1:$T$889,20,FALSE)</f>
        <v>37970</v>
      </c>
      <c r="U442" s="175">
        <v>6915</v>
      </c>
      <c r="V442" s="186">
        <v>33429222</v>
      </c>
      <c r="W442" s="186">
        <v>237531858</v>
      </c>
      <c r="X442" s="187">
        <v>44469</v>
      </c>
      <c r="Y442" s="80" t="s">
        <v>6489</v>
      </c>
      <c r="Z442" s="80" t="s">
        <v>6490</v>
      </c>
      <c r="AA442" s="175" t="s">
        <v>6494</v>
      </c>
    </row>
    <row r="443" spans="1:27" ht="15.75" customHeight="1" x14ac:dyDescent="0.2">
      <c r="A443" s="185">
        <v>6915</v>
      </c>
      <c r="B443" s="68" t="str">
        <f>VLOOKUP(A443,'BASE REGISTRO SEPTIEMBRE'!$A$1:$T$889,2,FALSE)</f>
        <v>Corporación Servicio Paz y Justicia, SERPAJ-CHILE</v>
      </c>
      <c r="C443" s="68">
        <f>VLOOKUP(A443,'BASE REGISTRO SEPTIEMBRE'!$A$1:$T$889,3,FALSE)</f>
        <v>721694003</v>
      </c>
      <c r="D443" s="68" t="str">
        <f>VLOOKUP(A443,'BASE REGISTRO SEPTIEMBRE'!$A$1:$T$889,4,FALSE)</f>
        <v>Corporación de Derecho Privado.</v>
      </c>
      <c r="E443" s="68" t="str">
        <f>VLOOKUP(A443,'BASE REGISTRO SEPTIEMBRE'!$A$1:$T$889,5,FALSE)</f>
        <v xml:space="preserve">Decreto Supremo Nº 1472, de 03 de noviembre de 1992, del Ministerio de Justicia. </v>
      </c>
      <c r="F443" s="68" t="str">
        <f>VLOOKUP(A443,'BASE REGISTRO SEPTIEMBRE'!$A$1:$T$889,6,FALSE)</f>
        <v>Certificado de Vigencia Folio Nº 500396542869, de fecha 02 de julio de 2021, del Servicio de Registro Civil e Identificación.</v>
      </c>
      <c r="G443" s="68" t="str">
        <f>VLOOKUP(A443,'BASE REGISTRO SEPTIEMBRE'!$A$1:$T$889,7,FALSE)</f>
        <v>Formación, promoción, cooperación y prestación de servicios para el desarrollo económico, social, cultural y espiritual de la comunidad, en el área de los derechos humanos del niño, entre otras.</v>
      </c>
      <c r="H443" s="68" t="str">
        <f>VLOOKUP(A443,'BASE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3" s="68" t="str">
        <f>VLOOKUP(A443,'BASE REGISTRO SEPTIEMBRE'!$A$1:$T$889,9,FALSE)</f>
        <v>3 años en sus cargos.</v>
      </c>
      <c r="J443" s="68" t="str">
        <f>VLOOKUP(A443,'BASE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3" s="68" t="str">
        <f>VLOOKUP(A443,'BASE REGISTRO SEPTIEMBRE'!$A$1:$T$889,11,FALSE)</f>
        <v xml:space="preserve">Patricio Marcelo Labra Guzmán, 
</v>
      </c>
      <c r="L443" s="68" t="str">
        <f>VLOOKUP(A443,'BASE REGISTRO SEPTIEMBRE'!$A$1:$T$889,12,FALSE)</f>
        <v xml:space="preserve">Calle Orella N° 1015, comuna y ciudad de Valparaíso, Quinta Región  
</v>
      </c>
      <c r="M443" s="68" t="str">
        <f>VLOOKUP(A443,'BASE REGISTRO SEPTIEMBRE'!$A$1:$T$889,13,FALSE)</f>
        <v>V</v>
      </c>
      <c r="N443" s="68" t="str">
        <f>VLOOKUP(A443,'BASE REGISTRO SEPTIEMBRE'!$A$1:$T$889,14,FALSE)</f>
        <v>Valparaíso</v>
      </c>
      <c r="O443" s="68" t="str">
        <f>VLOOKUP(A443,'BASE REGISTRO SEPTIEMBRE'!$A$1:$T$889,15,FALSE)</f>
        <v>32-2156239</v>
      </c>
      <c r="P443" s="68" t="str">
        <f>VLOOKUP(A443,'BASE REGISTRO SEPTIEMBRE'!$A$1:$T$889,16,FALSE)</f>
        <v>serpaj@serpajchile.cl</v>
      </c>
      <c r="Q443" s="68">
        <f>VLOOKUP(A443,'BASE REGISTRO SEPTIEMBRE'!$A$1:$T$889,17,FALSE)</f>
        <v>0</v>
      </c>
      <c r="R443" s="68">
        <f>VLOOKUP(A443,'BASE REGISTRO SEPTIEMBRE'!$A$1:$T$889,18,FALSE)</f>
        <v>93401</v>
      </c>
      <c r="S443" s="68" t="str">
        <f>VLOOKUP(A443,'BASE REGISTRO SEPTIEMBRE'!$A$1:$T$889,19,FALSE)</f>
        <v>Se acompaña certificado de antecedentes financieros, correspondiente al  año 2020 aprobados por USUFI</v>
      </c>
      <c r="T443" s="188">
        <f>VLOOKUP(A443,'BASE REGISTRO SEPTIEMBRE'!$A$1:$T$889,20,FALSE)</f>
        <v>37970</v>
      </c>
      <c r="U443" s="175">
        <v>6915</v>
      </c>
      <c r="V443" s="186">
        <v>5338863</v>
      </c>
      <c r="W443" s="186">
        <v>64920303</v>
      </c>
      <c r="X443" s="187">
        <v>44469</v>
      </c>
      <c r="Y443" s="80" t="s">
        <v>6489</v>
      </c>
      <c r="Z443" s="80" t="s">
        <v>6490</v>
      </c>
      <c r="AA443" s="175" t="s">
        <v>6642</v>
      </c>
    </row>
    <row r="444" spans="1:27" ht="15.75" customHeight="1" x14ac:dyDescent="0.2">
      <c r="A444" s="185">
        <v>6915</v>
      </c>
      <c r="B444" s="68" t="str">
        <f>VLOOKUP(A444,'BASE REGISTRO SEPTIEMBRE'!$A$1:$T$889,2,FALSE)</f>
        <v>Corporación Servicio Paz y Justicia, SERPAJ-CHILE</v>
      </c>
      <c r="C444" s="68">
        <f>VLOOKUP(A444,'BASE REGISTRO SEPTIEMBRE'!$A$1:$T$889,3,FALSE)</f>
        <v>721694003</v>
      </c>
      <c r="D444" s="68" t="str">
        <f>VLOOKUP(A444,'BASE REGISTRO SEPTIEMBRE'!$A$1:$T$889,4,FALSE)</f>
        <v>Corporación de Derecho Privado.</v>
      </c>
      <c r="E444" s="68" t="str">
        <f>VLOOKUP(A444,'BASE REGISTRO SEPTIEMBRE'!$A$1:$T$889,5,FALSE)</f>
        <v xml:space="preserve">Decreto Supremo Nº 1472, de 03 de noviembre de 1992, del Ministerio de Justicia. </v>
      </c>
      <c r="F444" s="68" t="str">
        <f>VLOOKUP(A444,'BASE REGISTRO SEPTIEMBRE'!$A$1:$T$889,6,FALSE)</f>
        <v>Certificado de Vigencia Folio Nº 500396542869, de fecha 02 de julio de 2021, del Servicio de Registro Civil e Identificación.</v>
      </c>
      <c r="G444" s="68" t="str">
        <f>VLOOKUP(A444,'BASE REGISTRO SEPTIEMBRE'!$A$1:$T$889,7,FALSE)</f>
        <v>Formación, promoción, cooperación y prestación de servicios para el desarrollo económico, social, cultural y espiritual de la comunidad, en el área de los derechos humanos del niño, entre otras.</v>
      </c>
      <c r="H444" s="68" t="str">
        <f>VLOOKUP(A444,'BASE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4" s="68" t="str">
        <f>VLOOKUP(A444,'BASE REGISTRO SEPTIEMBRE'!$A$1:$T$889,9,FALSE)</f>
        <v>3 años en sus cargos.</v>
      </c>
      <c r="J444" s="68" t="str">
        <f>VLOOKUP(A444,'BASE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4" s="68" t="str">
        <f>VLOOKUP(A444,'BASE REGISTRO SEPTIEMBRE'!$A$1:$T$889,11,FALSE)</f>
        <v xml:space="preserve">Patricio Marcelo Labra Guzmán, 
</v>
      </c>
      <c r="L444" s="68" t="str">
        <f>VLOOKUP(A444,'BASE REGISTRO SEPTIEMBRE'!$A$1:$T$889,12,FALSE)</f>
        <v xml:space="preserve">Calle Orella N° 1015, comuna y ciudad de Valparaíso, Quinta Región  
</v>
      </c>
      <c r="M444" s="68" t="str">
        <f>VLOOKUP(A444,'BASE REGISTRO SEPTIEMBRE'!$A$1:$T$889,13,FALSE)</f>
        <v>V</v>
      </c>
      <c r="N444" s="68" t="str">
        <f>VLOOKUP(A444,'BASE REGISTRO SEPTIEMBRE'!$A$1:$T$889,14,FALSE)</f>
        <v>Valparaíso</v>
      </c>
      <c r="O444" s="68" t="str">
        <f>VLOOKUP(A444,'BASE REGISTRO SEPTIEMBRE'!$A$1:$T$889,15,FALSE)</f>
        <v>32-2156239</v>
      </c>
      <c r="P444" s="68" t="str">
        <f>VLOOKUP(A444,'BASE REGISTRO SEPTIEMBRE'!$A$1:$T$889,16,FALSE)</f>
        <v>serpaj@serpajchile.cl</v>
      </c>
      <c r="Q444" s="68">
        <f>VLOOKUP(A444,'BASE REGISTRO SEPTIEMBRE'!$A$1:$T$889,17,FALSE)</f>
        <v>0</v>
      </c>
      <c r="R444" s="68">
        <f>VLOOKUP(A444,'BASE REGISTRO SEPTIEMBRE'!$A$1:$T$889,18,FALSE)</f>
        <v>93401</v>
      </c>
      <c r="S444" s="68" t="str">
        <f>VLOOKUP(A444,'BASE REGISTRO SEPTIEMBRE'!$A$1:$T$889,19,FALSE)</f>
        <v>Se acompaña certificado de antecedentes financieros, correspondiente al  año 2020 aprobados por USUFI</v>
      </c>
      <c r="T444" s="188">
        <f>VLOOKUP(A444,'BASE REGISTRO SEPTIEMBRE'!$A$1:$T$889,20,FALSE)</f>
        <v>37970</v>
      </c>
      <c r="U444" s="175">
        <v>6915</v>
      </c>
      <c r="V444" s="186">
        <v>10876923</v>
      </c>
      <c r="W444" s="186">
        <v>95019159</v>
      </c>
      <c r="X444" s="187">
        <v>44469</v>
      </c>
      <c r="Y444" s="80" t="s">
        <v>6489</v>
      </c>
      <c r="Z444" s="80" t="s">
        <v>6490</v>
      </c>
      <c r="AA444" s="175" t="s">
        <v>6516</v>
      </c>
    </row>
    <row r="445" spans="1:27" ht="15.75" customHeight="1" x14ac:dyDescent="0.2">
      <c r="A445" s="185">
        <v>6915</v>
      </c>
      <c r="B445" s="68" t="str">
        <f>VLOOKUP(A445,'BASE REGISTRO SEPTIEMBRE'!$A$1:$T$889,2,FALSE)</f>
        <v>Corporación Servicio Paz y Justicia, SERPAJ-CHILE</v>
      </c>
      <c r="C445" s="68">
        <f>VLOOKUP(A445,'BASE REGISTRO SEPTIEMBRE'!$A$1:$T$889,3,FALSE)</f>
        <v>721694003</v>
      </c>
      <c r="D445" s="68" t="str">
        <f>VLOOKUP(A445,'BASE REGISTRO SEPTIEMBRE'!$A$1:$T$889,4,FALSE)</f>
        <v>Corporación de Derecho Privado.</v>
      </c>
      <c r="E445" s="68" t="str">
        <f>VLOOKUP(A445,'BASE REGISTRO SEPTIEMBRE'!$A$1:$T$889,5,FALSE)</f>
        <v xml:space="preserve">Decreto Supremo Nº 1472, de 03 de noviembre de 1992, del Ministerio de Justicia. </v>
      </c>
      <c r="F445" s="68" t="str">
        <f>VLOOKUP(A445,'BASE REGISTRO SEPTIEMBRE'!$A$1:$T$889,6,FALSE)</f>
        <v>Certificado de Vigencia Folio Nº 500396542869, de fecha 02 de julio de 2021, del Servicio de Registro Civil e Identificación.</v>
      </c>
      <c r="G445" s="68" t="str">
        <f>VLOOKUP(A445,'BASE REGISTRO SEPTIEMBRE'!$A$1:$T$889,7,FALSE)</f>
        <v>Formación, promoción, cooperación y prestación de servicios para el desarrollo económico, social, cultural y espiritual de la comunidad, en el área de los derechos humanos del niño, entre otras.</v>
      </c>
      <c r="H445" s="68" t="str">
        <f>VLOOKUP(A445,'BASE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5" s="68" t="str">
        <f>VLOOKUP(A445,'BASE REGISTRO SEPTIEMBRE'!$A$1:$T$889,9,FALSE)</f>
        <v>3 años en sus cargos.</v>
      </c>
      <c r="J445" s="68" t="str">
        <f>VLOOKUP(A445,'BASE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5" s="68" t="str">
        <f>VLOOKUP(A445,'BASE REGISTRO SEPTIEMBRE'!$A$1:$T$889,11,FALSE)</f>
        <v xml:space="preserve">Patricio Marcelo Labra Guzmán, 
</v>
      </c>
      <c r="L445" s="68" t="str">
        <f>VLOOKUP(A445,'BASE REGISTRO SEPTIEMBRE'!$A$1:$T$889,12,FALSE)</f>
        <v xml:space="preserve">Calle Orella N° 1015, comuna y ciudad de Valparaíso, Quinta Región  
</v>
      </c>
      <c r="M445" s="68" t="str">
        <f>VLOOKUP(A445,'BASE REGISTRO SEPTIEMBRE'!$A$1:$T$889,13,FALSE)</f>
        <v>V</v>
      </c>
      <c r="N445" s="68" t="str">
        <f>VLOOKUP(A445,'BASE REGISTRO SEPTIEMBRE'!$A$1:$T$889,14,FALSE)</f>
        <v>Valparaíso</v>
      </c>
      <c r="O445" s="68" t="str">
        <f>VLOOKUP(A445,'BASE REGISTRO SEPTIEMBRE'!$A$1:$T$889,15,FALSE)</f>
        <v>32-2156239</v>
      </c>
      <c r="P445" s="68" t="str">
        <f>VLOOKUP(A445,'BASE REGISTRO SEPTIEMBRE'!$A$1:$T$889,16,FALSE)</f>
        <v>serpaj@serpajchile.cl</v>
      </c>
      <c r="Q445" s="68">
        <f>VLOOKUP(A445,'BASE REGISTRO SEPTIEMBRE'!$A$1:$T$889,17,FALSE)</f>
        <v>0</v>
      </c>
      <c r="R445" s="68">
        <f>VLOOKUP(A445,'BASE REGISTRO SEPTIEMBRE'!$A$1:$T$889,18,FALSE)</f>
        <v>93401</v>
      </c>
      <c r="S445" s="68" t="str">
        <f>VLOOKUP(A445,'BASE REGISTRO SEPTIEMBRE'!$A$1:$T$889,19,FALSE)</f>
        <v>Se acompaña certificado de antecedentes financieros, correspondiente al  año 2020 aprobados por USUFI</v>
      </c>
      <c r="T445" s="188">
        <f>VLOOKUP(A445,'BASE REGISTRO SEPTIEMBRE'!$A$1:$T$889,20,FALSE)</f>
        <v>37970</v>
      </c>
      <c r="U445" s="175">
        <v>6915</v>
      </c>
      <c r="V445" s="186">
        <v>6397247</v>
      </c>
      <c r="W445" s="186">
        <v>60865214</v>
      </c>
      <c r="X445" s="187">
        <v>44469</v>
      </c>
      <c r="Y445" s="80" t="s">
        <v>6489</v>
      </c>
      <c r="Z445" s="80" t="s">
        <v>6490</v>
      </c>
      <c r="AA445" s="175" t="s">
        <v>7486</v>
      </c>
    </row>
    <row r="446" spans="1:27" ht="15.75" customHeight="1" x14ac:dyDescent="0.2">
      <c r="A446" s="185">
        <v>6915</v>
      </c>
      <c r="B446" s="68" t="str">
        <f>VLOOKUP(A446,'BASE REGISTRO SEPTIEMBRE'!$A$1:$T$889,2,FALSE)</f>
        <v>Corporación Servicio Paz y Justicia, SERPAJ-CHILE</v>
      </c>
      <c r="C446" s="68">
        <f>VLOOKUP(A446,'BASE REGISTRO SEPTIEMBRE'!$A$1:$T$889,3,FALSE)</f>
        <v>721694003</v>
      </c>
      <c r="D446" s="68" t="str">
        <f>VLOOKUP(A446,'BASE REGISTRO SEPTIEMBRE'!$A$1:$T$889,4,FALSE)</f>
        <v>Corporación de Derecho Privado.</v>
      </c>
      <c r="E446" s="68" t="str">
        <f>VLOOKUP(A446,'BASE REGISTRO SEPTIEMBRE'!$A$1:$T$889,5,FALSE)</f>
        <v xml:space="preserve">Decreto Supremo Nº 1472, de 03 de noviembre de 1992, del Ministerio de Justicia. </v>
      </c>
      <c r="F446" s="68" t="str">
        <f>VLOOKUP(A446,'BASE REGISTRO SEPTIEMBRE'!$A$1:$T$889,6,FALSE)</f>
        <v>Certificado de Vigencia Folio Nº 500396542869, de fecha 02 de julio de 2021, del Servicio de Registro Civil e Identificación.</v>
      </c>
      <c r="G446" s="68" t="str">
        <f>VLOOKUP(A446,'BASE REGISTRO SEPTIEMBRE'!$A$1:$T$889,7,FALSE)</f>
        <v>Formación, promoción, cooperación y prestación de servicios para el desarrollo económico, social, cultural y espiritual de la comunidad, en el área de los derechos humanos del niño, entre otras.</v>
      </c>
      <c r="H446" s="68" t="str">
        <f>VLOOKUP(A446,'BASE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6" s="68" t="str">
        <f>VLOOKUP(A446,'BASE REGISTRO SEPTIEMBRE'!$A$1:$T$889,9,FALSE)</f>
        <v>3 años en sus cargos.</v>
      </c>
      <c r="J446" s="68" t="str">
        <f>VLOOKUP(A446,'BASE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6" s="68" t="str">
        <f>VLOOKUP(A446,'BASE REGISTRO SEPTIEMBRE'!$A$1:$T$889,11,FALSE)</f>
        <v xml:space="preserve">Patricio Marcelo Labra Guzmán, 
</v>
      </c>
      <c r="L446" s="68" t="str">
        <f>VLOOKUP(A446,'BASE REGISTRO SEPTIEMBRE'!$A$1:$T$889,12,FALSE)</f>
        <v xml:space="preserve">Calle Orella N° 1015, comuna y ciudad de Valparaíso, Quinta Región  
</v>
      </c>
      <c r="M446" s="68" t="str">
        <f>VLOOKUP(A446,'BASE REGISTRO SEPTIEMBRE'!$A$1:$T$889,13,FALSE)</f>
        <v>V</v>
      </c>
      <c r="N446" s="68" t="str">
        <f>VLOOKUP(A446,'BASE REGISTRO SEPTIEMBRE'!$A$1:$T$889,14,FALSE)</f>
        <v>Valparaíso</v>
      </c>
      <c r="O446" s="68" t="str">
        <f>VLOOKUP(A446,'BASE REGISTRO SEPTIEMBRE'!$A$1:$T$889,15,FALSE)</f>
        <v>32-2156239</v>
      </c>
      <c r="P446" s="68" t="str">
        <f>VLOOKUP(A446,'BASE REGISTRO SEPTIEMBRE'!$A$1:$T$889,16,FALSE)</f>
        <v>serpaj@serpajchile.cl</v>
      </c>
      <c r="Q446" s="68">
        <f>VLOOKUP(A446,'BASE REGISTRO SEPTIEMBRE'!$A$1:$T$889,17,FALSE)</f>
        <v>0</v>
      </c>
      <c r="R446" s="68">
        <f>VLOOKUP(A446,'BASE REGISTRO SEPTIEMBRE'!$A$1:$T$889,18,FALSE)</f>
        <v>93401</v>
      </c>
      <c r="S446" s="68" t="str">
        <f>VLOOKUP(A446,'BASE REGISTRO SEPTIEMBRE'!$A$1:$T$889,19,FALSE)</f>
        <v>Se acompaña certificado de antecedentes financieros, correspondiente al  año 2020 aprobados por USUFI</v>
      </c>
      <c r="T446" s="188">
        <f>VLOOKUP(A446,'BASE REGISTRO SEPTIEMBRE'!$A$1:$T$889,20,FALSE)</f>
        <v>37970</v>
      </c>
      <c r="U446" s="175">
        <v>6915</v>
      </c>
      <c r="V446" s="186">
        <v>8818296</v>
      </c>
      <c r="W446" s="186">
        <v>30944112</v>
      </c>
      <c r="X446" s="187">
        <v>44469</v>
      </c>
      <c r="Y446" s="80" t="s">
        <v>6489</v>
      </c>
      <c r="Z446" s="80" t="s">
        <v>6490</v>
      </c>
      <c r="AA446" s="175" t="s">
        <v>7509</v>
      </c>
    </row>
    <row r="447" spans="1:27" ht="15.75" customHeight="1" x14ac:dyDescent="0.2">
      <c r="A447" s="185">
        <v>6915</v>
      </c>
      <c r="B447" s="68" t="str">
        <f>VLOOKUP(A447,'BASE REGISTRO SEPTIEMBRE'!$A$1:$T$889,2,FALSE)</f>
        <v>Corporación Servicio Paz y Justicia, SERPAJ-CHILE</v>
      </c>
      <c r="C447" s="68">
        <f>VLOOKUP(A447,'BASE REGISTRO SEPTIEMBRE'!$A$1:$T$889,3,FALSE)</f>
        <v>721694003</v>
      </c>
      <c r="D447" s="68" t="str">
        <f>VLOOKUP(A447,'BASE REGISTRO SEPTIEMBRE'!$A$1:$T$889,4,FALSE)</f>
        <v>Corporación de Derecho Privado.</v>
      </c>
      <c r="E447" s="68" t="str">
        <f>VLOOKUP(A447,'BASE REGISTRO SEPTIEMBRE'!$A$1:$T$889,5,FALSE)</f>
        <v xml:space="preserve">Decreto Supremo Nº 1472, de 03 de noviembre de 1992, del Ministerio de Justicia. </v>
      </c>
      <c r="F447" s="68" t="str">
        <f>VLOOKUP(A447,'BASE REGISTRO SEPTIEMBRE'!$A$1:$T$889,6,FALSE)</f>
        <v>Certificado de Vigencia Folio Nº 500396542869, de fecha 02 de julio de 2021, del Servicio de Registro Civil e Identificación.</v>
      </c>
      <c r="G447" s="68" t="str">
        <f>VLOOKUP(A447,'BASE REGISTRO SEPTIEMBRE'!$A$1:$T$889,7,FALSE)</f>
        <v>Formación, promoción, cooperación y prestación de servicios para el desarrollo económico, social, cultural y espiritual de la comunidad, en el área de los derechos humanos del niño, entre otras.</v>
      </c>
      <c r="H447" s="68" t="str">
        <f>VLOOKUP(A447,'BASE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7" s="68" t="str">
        <f>VLOOKUP(A447,'BASE REGISTRO SEPTIEMBRE'!$A$1:$T$889,9,FALSE)</f>
        <v>3 años en sus cargos.</v>
      </c>
      <c r="J447" s="68" t="str">
        <f>VLOOKUP(A447,'BASE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7" s="68" t="str">
        <f>VLOOKUP(A447,'BASE REGISTRO SEPTIEMBRE'!$A$1:$T$889,11,FALSE)</f>
        <v xml:space="preserve">Patricio Marcelo Labra Guzmán, 
</v>
      </c>
      <c r="L447" s="68" t="str">
        <f>VLOOKUP(A447,'BASE REGISTRO SEPTIEMBRE'!$A$1:$T$889,12,FALSE)</f>
        <v xml:space="preserve">Calle Orella N° 1015, comuna y ciudad de Valparaíso, Quinta Región  
</v>
      </c>
      <c r="M447" s="68" t="str">
        <f>VLOOKUP(A447,'BASE REGISTRO SEPTIEMBRE'!$A$1:$T$889,13,FALSE)</f>
        <v>V</v>
      </c>
      <c r="N447" s="68" t="str">
        <f>VLOOKUP(A447,'BASE REGISTRO SEPTIEMBRE'!$A$1:$T$889,14,FALSE)</f>
        <v>Valparaíso</v>
      </c>
      <c r="O447" s="68" t="str">
        <f>VLOOKUP(A447,'BASE REGISTRO SEPTIEMBRE'!$A$1:$T$889,15,FALSE)</f>
        <v>32-2156239</v>
      </c>
      <c r="P447" s="68" t="str">
        <f>VLOOKUP(A447,'BASE REGISTRO SEPTIEMBRE'!$A$1:$T$889,16,FALSE)</f>
        <v>serpaj@serpajchile.cl</v>
      </c>
      <c r="Q447" s="68">
        <f>VLOOKUP(A447,'BASE REGISTRO SEPTIEMBRE'!$A$1:$T$889,17,FALSE)</f>
        <v>0</v>
      </c>
      <c r="R447" s="68">
        <f>VLOOKUP(A447,'BASE REGISTRO SEPTIEMBRE'!$A$1:$T$889,18,FALSE)</f>
        <v>93401</v>
      </c>
      <c r="S447" s="68" t="str">
        <f>VLOOKUP(A447,'BASE REGISTRO SEPTIEMBRE'!$A$1:$T$889,19,FALSE)</f>
        <v>Se acompaña certificado de antecedentes financieros, correspondiente al  año 2020 aprobados por USUFI</v>
      </c>
      <c r="T447" s="188">
        <f>VLOOKUP(A447,'BASE REGISTRO SEPTIEMBRE'!$A$1:$T$889,20,FALSE)</f>
        <v>37970</v>
      </c>
      <c r="U447" s="175">
        <v>6915</v>
      </c>
      <c r="V447" s="186">
        <v>8419129</v>
      </c>
      <c r="W447" s="186">
        <v>63811249</v>
      </c>
      <c r="X447" s="187">
        <v>44469</v>
      </c>
      <c r="Y447" s="80" t="s">
        <v>6489</v>
      </c>
      <c r="Z447" s="80" t="s">
        <v>6490</v>
      </c>
      <c r="AA447" s="175" t="s">
        <v>6565</v>
      </c>
    </row>
    <row r="448" spans="1:27" ht="15.75" customHeight="1" x14ac:dyDescent="0.2">
      <c r="A448" s="185">
        <v>6915</v>
      </c>
      <c r="B448" s="68" t="str">
        <f>VLOOKUP(A448,'BASE REGISTRO SEPTIEMBRE'!$A$1:$T$889,2,FALSE)</f>
        <v>Corporación Servicio Paz y Justicia, SERPAJ-CHILE</v>
      </c>
      <c r="C448" s="68">
        <f>VLOOKUP(A448,'BASE REGISTRO SEPTIEMBRE'!$A$1:$T$889,3,FALSE)</f>
        <v>721694003</v>
      </c>
      <c r="D448" s="68" t="str">
        <f>VLOOKUP(A448,'BASE REGISTRO SEPTIEMBRE'!$A$1:$T$889,4,FALSE)</f>
        <v>Corporación de Derecho Privado.</v>
      </c>
      <c r="E448" s="68" t="str">
        <f>VLOOKUP(A448,'BASE REGISTRO SEPTIEMBRE'!$A$1:$T$889,5,FALSE)</f>
        <v xml:space="preserve">Decreto Supremo Nº 1472, de 03 de noviembre de 1992, del Ministerio de Justicia. </v>
      </c>
      <c r="F448" s="68" t="str">
        <f>VLOOKUP(A448,'BASE REGISTRO SEPTIEMBRE'!$A$1:$T$889,6,FALSE)</f>
        <v>Certificado de Vigencia Folio Nº 500396542869, de fecha 02 de julio de 2021, del Servicio de Registro Civil e Identificación.</v>
      </c>
      <c r="G448" s="68" t="str">
        <f>VLOOKUP(A448,'BASE REGISTRO SEPTIEMBRE'!$A$1:$T$889,7,FALSE)</f>
        <v>Formación, promoción, cooperación y prestación de servicios para el desarrollo económico, social, cultural y espiritual de la comunidad, en el área de los derechos humanos del niño, entre otras.</v>
      </c>
      <c r="H448" s="68" t="str">
        <f>VLOOKUP(A448,'BASE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8" s="68" t="str">
        <f>VLOOKUP(A448,'BASE REGISTRO SEPTIEMBRE'!$A$1:$T$889,9,FALSE)</f>
        <v>3 años en sus cargos.</v>
      </c>
      <c r="J448" s="68" t="str">
        <f>VLOOKUP(A448,'BASE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8" s="68" t="str">
        <f>VLOOKUP(A448,'BASE REGISTRO SEPTIEMBRE'!$A$1:$T$889,11,FALSE)</f>
        <v xml:space="preserve">Patricio Marcelo Labra Guzmán, 
</v>
      </c>
      <c r="L448" s="68" t="str">
        <f>VLOOKUP(A448,'BASE REGISTRO SEPTIEMBRE'!$A$1:$T$889,12,FALSE)</f>
        <v xml:space="preserve">Calle Orella N° 1015, comuna y ciudad de Valparaíso, Quinta Región  
</v>
      </c>
      <c r="M448" s="68" t="str">
        <f>VLOOKUP(A448,'BASE REGISTRO SEPTIEMBRE'!$A$1:$T$889,13,FALSE)</f>
        <v>V</v>
      </c>
      <c r="N448" s="68" t="str">
        <f>VLOOKUP(A448,'BASE REGISTRO SEPTIEMBRE'!$A$1:$T$889,14,FALSE)</f>
        <v>Valparaíso</v>
      </c>
      <c r="O448" s="68" t="str">
        <f>VLOOKUP(A448,'BASE REGISTRO SEPTIEMBRE'!$A$1:$T$889,15,FALSE)</f>
        <v>32-2156239</v>
      </c>
      <c r="P448" s="68" t="str">
        <f>VLOOKUP(A448,'BASE REGISTRO SEPTIEMBRE'!$A$1:$T$889,16,FALSE)</f>
        <v>serpaj@serpajchile.cl</v>
      </c>
      <c r="Q448" s="68">
        <f>VLOOKUP(A448,'BASE REGISTRO SEPTIEMBRE'!$A$1:$T$889,17,FALSE)</f>
        <v>0</v>
      </c>
      <c r="R448" s="68">
        <f>VLOOKUP(A448,'BASE REGISTRO SEPTIEMBRE'!$A$1:$T$889,18,FALSE)</f>
        <v>93401</v>
      </c>
      <c r="S448" s="68" t="str">
        <f>VLOOKUP(A448,'BASE REGISTRO SEPTIEMBRE'!$A$1:$T$889,19,FALSE)</f>
        <v>Se acompaña certificado de antecedentes financieros, correspondiente al  año 2020 aprobados por USUFI</v>
      </c>
      <c r="T448" s="188">
        <f>VLOOKUP(A448,'BASE REGISTRO SEPTIEMBRE'!$A$1:$T$889,20,FALSE)</f>
        <v>37970</v>
      </c>
      <c r="U448" s="175">
        <v>6915</v>
      </c>
      <c r="V448" s="186">
        <v>5106123</v>
      </c>
      <c r="W448" s="186">
        <v>62360163</v>
      </c>
      <c r="X448" s="187">
        <v>44469</v>
      </c>
      <c r="Y448" s="80" t="s">
        <v>6489</v>
      </c>
      <c r="Z448" s="80" t="s">
        <v>6490</v>
      </c>
      <c r="AA448" s="175" t="s">
        <v>6643</v>
      </c>
    </row>
    <row r="449" spans="1:27" ht="15.75" customHeight="1" x14ac:dyDescent="0.2">
      <c r="A449" s="185">
        <v>6915</v>
      </c>
      <c r="B449" s="68" t="str">
        <f>VLOOKUP(A449,'BASE REGISTRO SEPTIEMBRE'!$A$1:$T$889,2,FALSE)</f>
        <v>Corporación Servicio Paz y Justicia, SERPAJ-CHILE</v>
      </c>
      <c r="C449" s="68">
        <f>VLOOKUP(A449,'BASE REGISTRO SEPTIEMBRE'!$A$1:$T$889,3,FALSE)</f>
        <v>721694003</v>
      </c>
      <c r="D449" s="68" t="str">
        <f>VLOOKUP(A449,'BASE REGISTRO SEPTIEMBRE'!$A$1:$T$889,4,FALSE)</f>
        <v>Corporación de Derecho Privado.</v>
      </c>
      <c r="E449" s="68" t="str">
        <f>VLOOKUP(A449,'BASE REGISTRO SEPTIEMBRE'!$A$1:$T$889,5,FALSE)</f>
        <v xml:space="preserve">Decreto Supremo Nº 1472, de 03 de noviembre de 1992, del Ministerio de Justicia. </v>
      </c>
      <c r="F449" s="68" t="str">
        <f>VLOOKUP(A449,'BASE REGISTRO SEPTIEMBRE'!$A$1:$T$889,6,FALSE)</f>
        <v>Certificado de Vigencia Folio Nº 500396542869, de fecha 02 de julio de 2021, del Servicio de Registro Civil e Identificación.</v>
      </c>
      <c r="G449" s="68" t="str">
        <f>VLOOKUP(A449,'BASE REGISTRO SEPTIEMBRE'!$A$1:$T$889,7,FALSE)</f>
        <v>Formación, promoción, cooperación y prestación de servicios para el desarrollo económico, social, cultural y espiritual de la comunidad, en el área de los derechos humanos del niño, entre otras.</v>
      </c>
      <c r="H449" s="68" t="str">
        <f>VLOOKUP(A449,'BASE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9" s="68" t="str">
        <f>VLOOKUP(A449,'BASE REGISTRO SEPTIEMBRE'!$A$1:$T$889,9,FALSE)</f>
        <v>3 años en sus cargos.</v>
      </c>
      <c r="J449" s="68" t="str">
        <f>VLOOKUP(A449,'BASE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9" s="68" t="str">
        <f>VLOOKUP(A449,'BASE REGISTRO SEPTIEMBRE'!$A$1:$T$889,11,FALSE)</f>
        <v xml:space="preserve">Patricio Marcelo Labra Guzmán, 
</v>
      </c>
      <c r="L449" s="68" t="str">
        <f>VLOOKUP(A449,'BASE REGISTRO SEPTIEMBRE'!$A$1:$T$889,12,FALSE)</f>
        <v xml:space="preserve">Calle Orella N° 1015, comuna y ciudad de Valparaíso, Quinta Región  
</v>
      </c>
      <c r="M449" s="68" t="str">
        <f>VLOOKUP(A449,'BASE REGISTRO SEPTIEMBRE'!$A$1:$T$889,13,FALSE)</f>
        <v>V</v>
      </c>
      <c r="N449" s="68" t="str">
        <f>VLOOKUP(A449,'BASE REGISTRO SEPTIEMBRE'!$A$1:$T$889,14,FALSE)</f>
        <v>Valparaíso</v>
      </c>
      <c r="O449" s="68" t="str">
        <f>VLOOKUP(A449,'BASE REGISTRO SEPTIEMBRE'!$A$1:$T$889,15,FALSE)</f>
        <v>32-2156239</v>
      </c>
      <c r="P449" s="68" t="str">
        <f>VLOOKUP(A449,'BASE REGISTRO SEPTIEMBRE'!$A$1:$T$889,16,FALSE)</f>
        <v>serpaj@serpajchile.cl</v>
      </c>
      <c r="Q449" s="68">
        <f>VLOOKUP(A449,'BASE REGISTRO SEPTIEMBRE'!$A$1:$T$889,17,FALSE)</f>
        <v>0</v>
      </c>
      <c r="R449" s="68">
        <f>VLOOKUP(A449,'BASE REGISTRO SEPTIEMBRE'!$A$1:$T$889,18,FALSE)</f>
        <v>93401</v>
      </c>
      <c r="S449" s="68" t="str">
        <f>VLOOKUP(A449,'BASE REGISTRO SEPTIEMBRE'!$A$1:$T$889,19,FALSE)</f>
        <v>Se acompaña certificado de antecedentes financieros, correspondiente al  año 2020 aprobados por USUFI</v>
      </c>
      <c r="T449" s="188">
        <f>VLOOKUP(A449,'BASE REGISTRO SEPTIEMBRE'!$A$1:$T$889,20,FALSE)</f>
        <v>37970</v>
      </c>
      <c r="U449" s="175">
        <v>6915</v>
      </c>
      <c r="V449" s="186">
        <v>22908236</v>
      </c>
      <c r="W449" s="186">
        <v>128736952</v>
      </c>
      <c r="X449" s="187">
        <v>44469</v>
      </c>
      <c r="Y449" s="80" t="s">
        <v>6489</v>
      </c>
      <c r="Z449" s="80" t="s">
        <v>6490</v>
      </c>
      <c r="AA449" s="175" t="s">
        <v>6501</v>
      </c>
    </row>
    <row r="450" spans="1:27" ht="15.75" customHeight="1" x14ac:dyDescent="0.2">
      <c r="A450" s="185">
        <v>6915</v>
      </c>
      <c r="B450" s="68" t="str">
        <f>VLOOKUP(A450,'BASE REGISTRO SEPTIEMBRE'!$A$1:$T$889,2,FALSE)</f>
        <v>Corporación Servicio Paz y Justicia, SERPAJ-CHILE</v>
      </c>
      <c r="C450" s="68">
        <f>VLOOKUP(A450,'BASE REGISTRO SEPTIEMBRE'!$A$1:$T$889,3,FALSE)</f>
        <v>721694003</v>
      </c>
      <c r="D450" s="68" t="str">
        <f>VLOOKUP(A450,'BASE REGISTRO SEPTIEMBRE'!$A$1:$T$889,4,FALSE)</f>
        <v>Corporación de Derecho Privado.</v>
      </c>
      <c r="E450" s="68" t="str">
        <f>VLOOKUP(A450,'BASE REGISTRO SEPTIEMBRE'!$A$1:$T$889,5,FALSE)</f>
        <v xml:space="preserve">Decreto Supremo Nº 1472, de 03 de noviembre de 1992, del Ministerio de Justicia. </v>
      </c>
      <c r="F450" s="68" t="str">
        <f>VLOOKUP(A450,'BASE REGISTRO SEPTIEMBRE'!$A$1:$T$889,6,FALSE)</f>
        <v>Certificado de Vigencia Folio Nº 500396542869, de fecha 02 de julio de 2021, del Servicio de Registro Civil e Identificación.</v>
      </c>
      <c r="G450" s="68" t="str">
        <f>VLOOKUP(A450,'BASE REGISTRO SEPTIEMBRE'!$A$1:$T$889,7,FALSE)</f>
        <v>Formación, promoción, cooperación y prestación de servicios para el desarrollo económico, social, cultural y espiritual de la comunidad, en el área de los derechos humanos del niño, entre otras.</v>
      </c>
      <c r="H450" s="68" t="str">
        <f>VLOOKUP(A450,'BASE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0" s="68" t="str">
        <f>VLOOKUP(A450,'BASE REGISTRO SEPTIEMBRE'!$A$1:$T$889,9,FALSE)</f>
        <v>3 años en sus cargos.</v>
      </c>
      <c r="J450" s="68" t="str">
        <f>VLOOKUP(A450,'BASE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0" s="68" t="str">
        <f>VLOOKUP(A450,'BASE REGISTRO SEPTIEMBRE'!$A$1:$T$889,11,FALSE)</f>
        <v xml:space="preserve">Patricio Marcelo Labra Guzmán, 
</v>
      </c>
      <c r="L450" s="68" t="str">
        <f>VLOOKUP(A450,'BASE REGISTRO SEPTIEMBRE'!$A$1:$T$889,12,FALSE)</f>
        <v xml:space="preserve">Calle Orella N° 1015, comuna y ciudad de Valparaíso, Quinta Región  
</v>
      </c>
      <c r="M450" s="68" t="str">
        <f>VLOOKUP(A450,'BASE REGISTRO SEPTIEMBRE'!$A$1:$T$889,13,FALSE)</f>
        <v>V</v>
      </c>
      <c r="N450" s="68" t="str">
        <f>VLOOKUP(A450,'BASE REGISTRO SEPTIEMBRE'!$A$1:$T$889,14,FALSE)</f>
        <v>Valparaíso</v>
      </c>
      <c r="O450" s="68" t="str">
        <f>VLOOKUP(A450,'BASE REGISTRO SEPTIEMBRE'!$A$1:$T$889,15,FALSE)</f>
        <v>32-2156239</v>
      </c>
      <c r="P450" s="68" t="str">
        <f>VLOOKUP(A450,'BASE REGISTRO SEPTIEMBRE'!$A$1:$T$889,16,FALSE)</f>
        <v>serpaj@serpajchile.cl</v>
      </c>
      <c r="Q450" s="68">
        <f>VLOOKUP(A450,'BASE REGISTRO SEPTIEMBRE'!$A$1:$T$889,17,FALSE)</f>
        <v>0</v>
      </c>
      <c r="R450" s="68">
        <f>VLOOKUP(A450,'BASE REGISTRO SEPTIEMBRE'!$A$1:$T$889,18,FALSE)</f>
        <v>93401</v>
      </c>
      <c r="S450" s="68" t="str">
        <f>VLOOKUP(A450,'BASE REGISTRO SEPTIEMBRE'!$A$1:$T$889,19,FALSE)</f>
        <v>Se acompaña certificado de antecedentes financieros, correspondiente al  año 2020 aprobados por USUFI</v>
      </c>
      <c r="T450" s="188">
        <f>VLOOKUP(A450,'BASE REGISTRO SEPTIEMBRE'!$A$1:$T$889,20,FALSE)</f>
        <v>37970</v>
      </c>
      <c r="U450" s="175">
        <v>6915</v>
      </c>
      <c r="V450" s="186">
        <v>26330612</v>
      </c>
      <c r="W450" s="186">
        <v>281319888</v>
      </c>
      <c r="X450" s="187">
        <v>44469</v>
      </c>
      <c r="Y450" s="80" t="s">
        <v>6489</v>
      </c>
      <c r="Z450" s="80" t="s">
        <v>6490</v>
      </c>
      <c r="AA450" s="175" t="s">
        <v>7199</v>
      </c>
    </row>
    <row r="451" spans="1:27" ht="15.75" customHeight="1" x14ac:dyDescent="0.2">
      <c r="A451" s="185">
        <v>6915</v>
      </c>
      <c r="B451" s="68" t="str">
        <f>VLOOKUP(A451,'BASE REGISTRO SEPTIEMBRE'!$A$1:$T$889,2,FALSE)</f>
        <v>Corporación Servicio Paz y Justicia, SERPAJ-CHILE</v>
      </c>
      <c r="C451" s="68">
        <f>VLOOKUP(A451,'BASE REGISTRO SEPTIEMBRE'!$A$1:$T$889,3,FALSE)</f>
        <v>721694003</v>
      </c>
      <c r="D451" s="68" t="str">
        <f>VLOOKUP(A451,'BASE REGISTRO SEPTIEMBRE'!$A$1:$T$889,4,FALSE)</f>
        <v>Corporación de Derecho Privado.</v>
      </c>
      <c r="E451" s="68" t="str">
        <f>VLOOKUP(A451,'BASE REGISTRO SEPTIEMBRE'!$A$1:$T$889,5,FALSE)</f>
        <v xml:space="preserve">Decreto Supremo Nº 1472, de 03 de noviembre de 1992, del Ministerio de Justicia. </v>
      </c>
      <c r="F451" s="68" t="str">
        <f>VLOOKUP(A451,'BASE REGISTRO SEPTIEMBRE'!$A$1:$T$889,6,FALSE)</f>
        <v>Certificado de Vigencia Folio Nº 500396542869, de fecha 02 de julio de 2021, del Servicio de Registro Civil e Identificación.</v>
      </c>
      <c r="G451" s="68" t="str">
        <f>VLOOKUP(A451,'BASE REGISTRO SEPTIEMBRE'!$A$1:$T$889,7,FALSE)</f>
        <v>Formación, promoción, cooperación y prestación de servicios para el desarrollo económico, social, cultural y espiritual de la comunidad, en el área de los derechos humanos del niño, entre otras.</v>
      </c>
      <c r="H451" s="68" t="str">
        <f>VLOOKUP(A451,'BASE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1" s="68" t="str">
        <f>VLOOKUP(A451,'BASE REGISTRO SEPTIEMBRE'!$A$1:$T$889,9,FALSE)</f>
        <v>3 años en sus cargos.</v>
      </c>
      <c r="J451" s="68" t="str">
        <f>VLOOKUP(A451,'BASE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1" s="68" t="str">
        <f>VLOOKUP(A451,'BASE REGISTRO SEPTIEMBRE'!$A$1:$T$889,11,FALSE)</f>
        <v xml:space="preserve">Patricio Marcelo Labra Guzmán, 
</v>
      </c>
      <c r="L451" s="68" t="str">
        <f>VLOOKUP(A451,'BASE REGISTRO SEPTIEMBRE'!$A$1:$T$889,12,FALSE)</f>
        <v xml:space="preserve">Calle Orella N° 1015, comuna y ciudad de Valparaíso, Quinta Región  
</v>
      </c>
      <c r="M451" s="68" t="str">
        <f>VLOOKUP(A451,'BASE REGISTRO SEPTIEMBRE'!$A$1:$T$889,13,FALSE)</f>
        <v>V</v>
      </c>
      <c r="N451" s="68" t="str">
        <f>VLOOKUP(A451,'BASE REGISTRO SEPTIEMBRE'!$A$1:$T$889,14,FALSE)</f>
        <v>Valparaíso</v>
      </c>
      <c r="O451" s="68" t="str">
        <f>VLOOKUP(A451,'BASE REGISTRO SEPTIEMBRE'!$A$1:$T$889,15,FALSE)</f>
        <v>32-2156239</v>
      </c>
      <c r="P451" s="68" t="str">
        <f>VLOOKUP(A451,'BASE REGISTRO SEPTIEMBRE'!$A$1:$T$889,16,FALSE)</f>
        <v>serpaj@serpajchile.cl</v>
      </c>
      <c r="Q451" s="68">
        <f>VLOOKUP(A451,'BASE REGISTRO SEPTIEMBRE'!$A$1:$T$889,17,FALSE)</f>
        <v>0</v>
      </c>
      <c r="R451" s="68">
        <f>VLOOKUP(A451,'BASE REGISTRO SEPTIEMBRE'!$A$1:$T$889,18,FALSE)</f>
        <v>93401</v>
      </c>
      <c r="S451" s="68" t="str">
        <f>VLOOKUP(A451,'BASE REGISTRO SEPTIEMBRE'!$A$1:$T$889,19,FALSE)</f>
        <v>Se acompaña certificado de antecedentes financieros, correspondiente al  año 2020 aprobados por USUFI</v>
      </c>
      <c r="T451" s="188">
        <f>VLOOKUP(A451,'BASE REGISTRO SEPTIEMBRE'!$A$1:$T$889,20,FALSE)</f>
        <v>37970</v>
      </c>
      <c r="U451" s="175">
        <v>6915</v>
      </c>
      <c r="V451" s="186">
        <v>9732957</v>
      </c>
      <c r="W451" s="186">
        <v>109560422</v>
      </c>
      <c r="X451" s="187">
        <v>44469</v>
      </c>
      <c r="Y451" s="80" t="s">
        <v>6489</v>
      </c>
      <c r="Z451" s="80" t="s">
        <v>6490</v>
      </c>
      <c r="AA451" s="175" t="s">
        <v>6522</v>
      </c>
    </row>
    <row r="452" spans="1:27" ht="15.75" customHeight="1" x14ac:dyDescent="0.2">
      <c r="A452" s="185">
        <v>6915</v>
      </c>
      <c r="B452" s="68" t="str">
        <f>VLOOKUP(A452,'BASE REGISTRO SEPTIEMBRE'!$A$1:$T$889,2,FALSE)</f>
        <v>Corporación Servicio Paz y Justicia, SERPAJ-CHILE</v>
      </c>
      <c r="C452" s="68">
        <f>VLOOKUP(A452,'BASE REGISTRO SEPTIEMBRE'!$A$1:$T$889,3,FALSE)</f>
        <v>721694003</v>
      </c>
      <c r="D452" s="68" t="str">
        <f>VLOOKUP(A452,'BASE REGISTRO SEPTIEMBRE'!$A$1:$T$889,4,FALSE)</f>
        <v>Corporación de Derecho Privado.</v>
      </c>
      <c r="E452" s="68" t="str">
        <f>VLOOKUP(A452,'BASE REGISTRO SEPTIEMBRE'!$A$1:$T$889,5,FALSE)</f>
        <v xml:space="preserve">Decreto Supremo Nº 1472, de 03 de noviembre de 1992, del Ministerio de Justicia. </v>
      </c>
      <c r="F452" s="68" t="str">
        <f>VLOOKUP(A452,'BASE REGISTRO SEPTIEMBRE'!$A$1:$T$889,6,FALSE)</f>
        <v>Certificado de Vigencia Folio Nº 500396542869, de fecha 02 de julio de 2021, del Servicio de Registro Civil e Identificación.</v>
      </c>
      <c r="G452" s="68" t="str">
        <f>VLOOKUP(A452,'BASE REGISTRO SEPTIEMBRE'!$A$1:$T$889,7,FALSE)</f>
        <v>Formación, promoción, cooperación y prestación de servicios para el desarrollo económico, social, cultural y espiritual de la comunidad, en el área de los derechos humanos del niño, entre otras.</v>
      </c>
      <c r="H452" s="68" t="str">
        <f>VLOOKUP(A452,'BASE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2" s="68" t="str">
        <f>VLOOKUP(A452,'BASE REGISTRO SEPTIEMBRE'!$A$1:$T$889,9,FALSE)</f>
        <v>3 años en sus cargos.</v>
      </c>
      <c r="J452" s="68" t="str">
        <f>VLOOKUP(A452,'BASE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2" s="68" t="str">
        <f>VLOOKUP(A452,'BASE REGISTRO SEPTIEMBRE'!$A$1:$T$889,11,FALSE)</f>
        <v xml:space="preserve">Patricio Marcelo Labra Guzmán, 
</v>
      </c>
      <c r="L452" s="68" t="str">
        <f>VLOOKUP(A452,'BASE REGISTRO SEPTIEMBRE'!$A$1:$T$889,12,FALSE)</f>
        <v xml:space="preserve">Calle Orella N° 1015, comuna y ciudad de Valparaíso, Quinta Región  
</v>
      </c>
      <c r="M452" s="68" t="str">
        <f>VLOOKUP(A452,'BASE REGISTRO SEPTIEMBRE'!$A$1:$T$889,13,FALSE)</f>
        <v>V</v>
      </c>
      <c r="N452" s="68" t="str">
        <f>VLOOKUP(A452,'BASE REGISTRO SEPTIEMBRE'!$A$1:$T$889,14,FALSE)</f>
        <v>Valparaíso</v>
      </c>
      <c r="O452" s="68" t="str">
        <f>VLOOKUP(A452,'BASE REGISTRO SEPTIEMBRE'!$A$1:$T$889,15,FALSE)</f>
        <v>32-2156239</v>
      </c>
      <c r="P452" s="68" t="str">
        <f>VLOOKUP(A452,'BASE REGISTRO SEPTIEMBRE'!$A$1:$T$889,16,FALSE)</f>
        <v>serpaj@serpajchile.cl</v>
      </c>
      <c r="Q452" s="68">
        <f>VLOOKUP(A452,'BASE REGISTRO SEPTIEMBRE'!$A$1:$T$889,17,FALSE)</f>
        <v>0</v>
      </c>
      <c r="R452" s="68">
        <f>VLOOKUP(A452,'BASE REGISTRO SEPTIEMBRE'!$A$1:$T$889,18,FALSE)</f>
        <v>93401</v>
      </c>
      <c r="S452" s="68" t="str">
        <f>VLOOKUP(A452,'BASE REGISTRO SEPTIEMBRE'!$A$1:$T$889,19,FALSE)</f>
        <v>Se acompaña certificado de antecedentes financieros, correspondiente al  año 2020 aprobados por USUFI</v>
      </c>
      <c r="T452" s="188">
        <f>VLOOKUP(A452,'BASE REGISTRO SEPTIEMBRE'!$A$1:$T$889,20,FALSE)</f>
        <v>37970</v>
      </c>
      <c r="U452" s="175">
        <v>6915</v>
      </c>
      <c r="V452" s="186">
        <v>3030369</v>
      </c>
      <c r="W452" s="186">
        <v>77218572</v>
      </c>
      <c r="X452" s="187">
        <v>44469</v>
      </c>
      <c r="Y452" s="80" t="s">
        <v>6489</v>
      </c>
      <c r="Z452" s="80" t="s">
        <v>6490</v>
      </c>
      <c r="AA452" s="175" t="s">
        <v>6644</v>
      </c>
    </row>
    <row r="453" spans="1:27" ht="15.75" customHeight="1" x14ac:dyDescent="0.2">
      <c r="A453" s="185">
        <v>6915</v>
      </c>
      <c r="B453" s="68" t="str">
        <f>VLOOKUP(A453,'BASE REGISTRO SEPTIEMBRE'!$A$1:$T$889,2,FALSE)</f>
        <v>Corporación Servicio Paz y Justicia, SERPAJ-CHILE</v>
      </c>
      <c r="C453" s="68">
        <f>VLOOKUP(A453,'BASE REGISTRO SEPTIEMBRE'!$A$1:$T$889,3,FALSE)</f>
        <v>721694003</v>
      </c>
      <c r="D453" s="68" t="str">
        <f>VLOOKUP(A453,'BASE REGISTRO SEPTIEMBRE'!$A$1:$T$889,4,FALSE)</f>
        <v>Corporación de Derecho Privado.</v>
      </c>
      <c r="E453" s="68" t="str">
        <f>VLOOKUP(A453,'BASE REGISTRO SEPTIEMBRE'!$A$1:$T$889,5,FALSE)</f>
        <v xml:space="preserve">Decreto Supremo Nº 1472, de 03 de noviembre de 1992, del Ministerio de Justicia. </v>
      </c>
      <c r="F453" s="68" t="str">
        <f>VLOOKUP(A453,'BASE REGISTRO SEPTIEMBRE'!$A$1:$T$889,6,FALSE)</f>
        <v>Certificado de Vigencia Folio Nº 500396542869, de fecha 02 de julio de 2021, del Servicio de Registro Civil e Identificación.</v>
      </c>
      <c r="G453" s="68" t="str">
        <f>VLOOKUP(A453,'BASE REGISTRO SEPTIEMBRE'!$A$1:$T$889,7,FALSE)</f>
        <v>Formación, promoción, cooperación y prestación de servicios para el desarrollo económico, social, cultural y espiritual de la comunidad, en el área de los derechos humanos del niño, entre otras.</v>
      </c>
      <c r="H453" s="68" t="str">
        <f>VLOOKUP(A453,'BASE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3" s="68" t="str">
        <f>VLOOKUP(A453,'BASE REGISTRO SEPTIEMBRE'!$A$1:$T$889,9,FALSE)</f>
        <v>3 años en sus cargos.</v>
      </c>
      <c r="J453" s="68" t="str">
        <f>VLOOKUP(A453,'BASE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3" s="68" t="str">
        <f>VLOOKUP(A453,'BASE REGISTRO SEPTIEMBRE'!$A$1:$T$889,11,FALSE)</f>
        <v xml:space="preserve">Patricio Marcelo Labra Guzmán, 
</v>
      </c>
      <c r="L453" s="68" t="str">
        <f>VLOOKUP(A453,'BASE REGISTRO SEPTIEMBRE'!$A$1:$T$889,12,FALSE)</f>
        <v xml:space="preserve">Calle Orella N° 1015, comuna y ciudad de Valparaíso, Quinta Región  
</v>
      </c>
      <c r="M453" s="68" t="str">
        <f>VLOOKUP(A453,'BASE REGISTRO SEPTIEMBRE'!$A$1:$T$889,13,FALSE)</f>
        <v>V</v>
      </c>
      <c r="N453" s="68" t="str">
        <f>VLOOKUP(A453,'BASE REGISTRO SEPTIEMBRE'!$A$1:$T$889,14,FALSE)</f>
        <v>Valparaíso</v>
      </c>
      <c r="O453" s="68" t="str">
        <f>VLOOKUP(A453,'BASE REGISTRO SEPTIEMBRE'!$A$1:$T$889,15,FALSE)</f>
        <v>32-2156239</v>
      </c>
      <c r="P453" s="68" t="str">
        <f>VLOOKUP(A453,'BASE REGISTRO SEPTIEMBRE'!$A$1:$T$889,16,FALSE)</f>
        <v>serpaj@serpajchile.cl</v>
      </c>
      <c r="Q453" s="68">
        <f>VLOOKUP(A453,'BASE REGISTRO SEPTIEMBRE'!$A$1:$T$889,17,FALSE)</f>
        <v>0</v>
      </c>
      <c r="R453" s="68">
        <f>VLOOKUP(A453,'BASE REGISTRO SEPTIEMBRE'!$A$1:$T$889,18,FALSE)</f>
        <v>93401</v>
      </c>
      <c r="S453" s="68" t="str">
        <f>VLOOKUP(A453,'BASE REGISTRO SEPTIEMBRE'!$A$1:$T$889,19,FALSE)</f>
        <v>Se acompaña certificado de antecedentes financieros, correspondiente al  año 2020 aprobados por USUFI</v>
      </c>
      <c r="T453" s="188">
        <f>VLOOKUP(A453,'BASE REGISTRO SEPTIEMBRE'!$A$1:$T$889,20,FALSE)</f>
        <v>37970</v>
      </c>
      <c r="U453" s="175">
        <v>6915</v>
      </c>
      <c r="V453" s="186">
        <v>12913725</v>
      </c>
      <c r="W453" s="186">
        <v>188750912</v>
      </c>
      <c r="X453" s="187">
        <v>44469</v>
      </c>
      <c r="Y453" s="80" t="s">
        <v>6489</v>
      </c>
      <c r="Z453" s="80" t="s">
        <v>6490</v>
      </c>
      <c r="AA453" s="175" t="s">
        <v>171</v>
      </c>
    </row>
    <row r="454" spans="1:27" ht="15.75" customHeight="1" x14ac:dyDescent="0.2">
      <c r="A454" s="185">
        <v>6915</v>
      </c>
      <c r="B454" s="68" t="str">
        <f>VLOOKUP(A454,'BASE REGISTRO SEPTIEMBRE'!$A$1:$T$889,2,FALSE)</f>
        <v>Corporación Servicio Paz y Justicia, SERPAJ-CHILE</v>
      </c>
      <c r="C454" s="68">
        <f>VLOOKUP(A454,'BASE REGISTRO SEPTIEMBRE'!$A$1:$T$889,3,FALSE)</f>
        <v>721694003</v>
      </c>
      <c r="D454" s="68" t="str">
        <f>VLOOKUP(A454,'BASE REGISTRO SEPTIEMBRE'!$A$1:$T$889,4,FALSE)</f>
        <v>Corporación de Derecho Privado.</v>
      </c>
      <c r="E454" s="68" t="str">
        <f>VLOOKUP(A454,'BASE REGISTRO SEPTIEMBRE'!$A$1:$T$889,5,FALSE)</f>
        <v xml:space="preserve">Decreto Supremo Nº 1472, de 03 de noviembre de 1992, del Ministerio de Justicia. </v>
      </c>
      <c r="F454" s="68" t="str">
        <f>VLOOKUP(A454,'BASE REGISTRO SEPTIEMBRE'!$A$1:$T$889,6,FALSE)</f>
        <v>Certificado de Vigencia Folio Nº 500396542869, de fecha 02 de julio de 2021, del Servicio de Registro Civil e Identificación.</v>
      </c>
      <c r="G454" s="68" t="str">
        <f>VLOOKUP(A454,'BASE REGISTRO SEPTIEMBRE'!$A$1:$T$889,7,FALSE)</f>
        <v>Formación, promoción, cooperación y prestación de servicios para el desarrollo económico, social, cultural y espiritual de la comunidad, en el área de los derechos humanos del niño, entre otras.</v>
      </c>
      <c r="H454" s="68" t="str">
        <f>VLOOKUP(A454,'BASE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4" s="68" t="str">
        <f>VLOOKUP(A454,'BASE REGISTRO SEPTIEMBRE'!$A$1:$T$889,9,FALSE)</f>
        <v>3 años en sus cargos.</v>
      </c>
      <c r="J454" s="68" t="str">
        <f>VLOOKUP(A454,'BASE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4" s="68" t="str">
        <f>VLOOKUP(A454,'BASE REGISTRO SEPTIEMBRE'!$A$1:$T$889,11,FALSE)</f>
        <v xml:space="preserve">Patricio Marcelo Labra Guzmán, 
</v>
      </c>
      <c r="L454" s="68" t="str">
        <f>VLOOKUP(A454,'BASE REGISTRO SEPTIEMBRE'!$A$1:$T$889,12,FALSE)</f>
        <v xml:space="preserve">Calle Orella N° 1015, comuna y ciudad de Valparaíso, Quinta Región  
</v>
      </c>
      <c r="M454" s="68" t="str">
        <f>VLOOKUP(A454,'BASE REGISTRO SEPTIEMBRE'!$A$1:$T$889,13,FALSE)</f>
        <v>V</v>
      </c>
      <c r="N454" s="68" t="str">
        <f>VLOOKUP(A454,'BASE REGISTRO SEPTIEMBRE'!$A$1:$T$889,14,FALSE)</f>
        <v>Valparaíso</v>
      </c>
      <c r="O454" s="68" t="str">
        <f>VLOOKUP(A454,'BASE REGISTRO SEPTIEMBRE'!$A$1:$T$889,15,FALSE)</f>
        <v>32-2156239</v>
      </c>
      <c r="P454" s="68" t="str">
        <f>VLOOKUP(A454,'BASE REGISTRO SEPTIEMBRE'!$A$1:$T$889,16,FALSE)</f>
        <v>serpaj@serpajchile.cl</v>
      </c>
      <c r="Q454" s="68">
        <f>VLOOKUP(A454,'BASE REGISTRO SEPTIEMBRE'!$A$1:$T$889,17,FALSE)</f>
        <v>0</v>
      </c>
      <c r="R454" s="68">
        <f>VLOOKUP(A454,'BASE REGISTRO SEPTIEMBRE'!$A$1:$T$889,18,FALSE)</f>
        <v>93401</v>
      </c>
      <c r="S454" s="68" t="str">
        <f>VLOOKUP(A454,'BASE REGISTRO SEPTIEMBRE'!$A$1:$T$889,19,FALSE)</f>
        <v>Se acompaña certificado de antecedentes financieros, correspondiente al  año 2020 aprobados por USUFI</v>
      </c>
      <c r="T454" s="188">
        <f>VLOOKUP(A454,'BASE REGISTRO SEPTIEMBRE'!$A$1:$T$889,20,FALSE)</f>
        <v>37970</v>
      </c>
      <c r="U454" s="175">
        <v>6915</v>
      </c>
      <c r="V454" s="186">
        <v>20746537</v>
      </c>
      <c r="W454" s="186">
        <v>363161812</v>
      </c>
      <c r="X454" s="187">
        <v>44469</v>
      </c>
      <c r="Y454" s="80" t="s">
        <v>6489</v>
      </c>
      <c r="Z454" s="80" t="s">
        <v>6490</v>
      </c>
      <c r="AA454" s="175" t="s">
        <v>6525</v>
      </c>
    </row>
    <row r="455" spans="1:27" ht="15.75" customHeight="1" x14ac:dyDescent="0.2">
      <c r="A455" s="185">
        <v>6915</v>
      </c>
      <c r="B455" s="68" t="str">
        <f>VLOOKUP(A455,'BASE REGISTRO SEPTIEMBRE'!$A$1:$T$889,2,FALSE)</f>
        <v>Corporación Servicio Paz y Justicia, SERPAJ-CHILE</v>
      </c>
      <c r="C455" s="68">
        <f>VLOOKUP(A455,'BASE REGISTRO SEPTIEMBRE'!$A$1:$T$889,3,FALSE)</f>
        <v>721694003</v>
      </c>
      <c r="D455" s="68" t="str">
        <f>VLOOKUP(A455,'BASE REGISTRO SEPTIEMBRE'!$A$1:$T$889,4,FALSE)</f>
        <v>Corporación de Derecho Privado.</v>
      </c>
      <c r="E455" s="68" t="str">
        <f>VLOOKUP(A455,'BASE REGISTRO SEPTIEMBRE'!$A$1:$T$889,5,FALSE)</f>
        <v xml:space="preserve">Decreto Supremo Nº 1472, de 03 de noviembre de 1992, del Ministerio de Justicia. </v>
      </c>
      <c r="F455" s="68" t="str">
        <f>VLOOKUP(A455,'BASE REGISTRO SEPTIEMBRE'!$A$1:$T$889,6,FALSE)</f>
        <v>Certificado de Vigencia Folio Nº 500396542869, de fecha 02 de julio de 2021, del Servicio de Registro Civil e Identificación.</v>
      </c>
      <c r="G455" s="68" t="str">
        <f>VLOOKUP(A455,'BASE REGISTRO SEPTIEMBRE'!$A$1:$T$889,7,FALSE)</f>
        <v>Formación, promoción, cooperación y prestación de servicios para el desarrollo económico, social, cultural y espiritual de la comunidad, en el área de los derechos humanos del niño, entre otras.</v>
      </c>
      <c r="H455" s="68" t="str">
        <f>VLOOKUP(A455,'BASE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5" s="68" t="str">
        <f>VLOOKUP(A455,'BASE REGISTRO SEPTIEMBRE'!$A$1:$T$889,9,FALSE)</f>
        <v>3 años en sus cargos.</v>
      </c>
      <c r="J455" s="68" t="str">
        <f>VLOOKUP(A455,'BASE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5" s="68" t="str">
        <f>VLOOKUP(A455,'BASE REGISTRO SEPTIEMBRE'!$A$1:$T$889,11,FALSE)</f>
        <v xml:space="preserve">Patricio Marcelo Labra Guzmán, 
</v>
      </c>
      <c r="L455" s="68" t="str">
        <f>VLOOKUP(A455,'BASE REGISTRO SEPTIEMBRE'!$A$1:$T$889,12,FALSE)</f>
        <v xml:space="preserve">Calle Orella N° 1015, comuna y ciudad de Valparaíso, Quinta Región  
</v>
      </c>
      <c r="M455" s="68" t="str">
        <f>VLOOKUP(A455,'BASE REGISTRO SEPTIEMBRE'!$A$1:$T$889,13,FALSE)</f>
        <v>V</v>
      </c>
      <c r="N455" s="68" t="str">
        <f>VLOOKUP(A455,'BASE REGISTRO SEPTIEMBRE'!$A$1:$T$889,14,FALSE)</f>
        <v>Valparaíso</v>
      </c>
      <c r="O455" s="68" t="str">
        <f>VLOOKUP(A455,'BASE REGISTRO SEPTIEMBRE'!$A$1:$T$889,15,FALSE)</f>
        <v>32-2156239</v>
      </c>
      <c r="P455" s="68" t="str">
        <f>VLOOKUP(A455,'BASE REGISTRO SEPTIEMBRE'!$A$1:$T$889,16,FALSE)</f>
        <v>serpaj@serpajchile.cl</v>
      </c>
      <c r="Q455" s="68">
        <f>VLOOKUP(A455,'BASE REGISTRO SEPTIEMBRE'!$A$1:$T$889,17,FALSE)</f>
        <v>0</v>
      </c>
      <c r="R455" s="68">
        <f>VLOOKUP(A455,'BASE REGISTRO SEPTIEMBRE'!$A$1:$T$889,18,FALSE)</f>
        <v>93401</v>
      </c>
      <c r="S455" s="68" t="str">
        <f>VLOOKUP(A455,'BASE REGISTRO SEPTIEMBRE'!$A$1:$T$889,19,FALSE)</f>
        <v>Se acompaña certificado de antecedentes financieros, correspondiente al  año 2020 aprobados por USUFI</v>
      </c>
      <c r="T455" s="188">
        <f>VLOOKUP(A455,'BASE REGISTRO SEPTIEMBRE'!$A$1:$T$889,20,FALSE)</f>
        <v>37970</v>
      </c>
      <c r="U455" s="175">
        <v>6915</v>
      </c>
      <c r="V455" s="186">
        <v>8016600</v>
      </c>
      <c r="W455" s="186">
        <v>70866744</v>
      </c>
      <c r="X455" s="187">
        <v>44469</v>
      </c>
      <c r="Y455" s="80" t="s">
        <v>6489</v>
      </c>
      <c r="Z455" s="80" t="s">
        <v>6490</v>
      </c>
      <c r="AA455" s="175" t="s">
        <v>6600</v>
      </c>
    </row>
    <row r="456" spans="1:27" ht="15.75" customHeight="1" x14ac:dyDescent="0.2">
      <c r="A456" s="185">
        <v>6915</v>
      </c>
      <c r="B456" s="68" t="str">
        <f>VLOOKUP(A456,'BASE REGISTRO SEPTIEMBRE'!$A$1:$T$889,2,FALSE)</f>
        <v>Corporación Servicio Paz y Justicia, SERPAJ-CHILE</v>
      </c>
      <c r="C456" s="68">
        <f>VLOOKUP(A456,'BASE REGISTRO SEPTIEMBRE'!$A$1:$T$889,3,FALSE)</f>
        <v>721694003</v>
      </c>
      <c r="D456" s="68" t="str">
        <f>VLOOKUP(A456,'BASE REGISTRO SEPTIEMBRE'!$A$1:$T$889,4,FALSE)</f>
        <v>Corporación de Derecho Privado.</v>
      </c>
      <c r="E456" s="68" t="str">
        <f>VLOOKUP(A456,'BASE REGISTRO SEPTIEMBRE'!$A$1:$T$889,5,FALSE)</f>
        <v xml:space="preserve">Decreto Supremo Nº 1472, de 03 de noviembre de 1992, del Ministerio de Justicia. </v>
      </c>
      <c r="F456" s="68" t="str">
        <f>VLOOKUP(A456,'BASE REGISTRO SEPTIEMBRE'!$A$1:$T$889,6,FALSE)</f>
        <v>Certificado de Vigencia Folio Nº 500396542869, de fecha 02 de julio de 2021, del Servicio de Registro Civil e Identificación.</v>
      </c>
      <c r="G456" s="68" t="str">
        <f>VLOOKUP(A456,'BASE REGISTRO SEPTIEMBRE'!$A$1:$T$889,7,FALSE)</f>
        <v>Formación, promoción, cooperación y prestación de servicios para el desarrollo económico, social, cultural y espiritual de la comunidad, en el área de los derechos humanos del niño, entre otras.</v>
      </c>
      <c r="H456" s="68" t="str">
        <f>VLOOKUP(A456,'BASE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6" s="68" t="str">
        <f>VLOOKUP(A456,'BASE REGISTRO SEPTIEMBRE'!$A$1:$T$889,9,FALSE)</f>
        <v>3 años en sus cargos.</v>
      </c>
      <c r="J456" s="68" t="str">
        <f>VLOOKUP(A456,'BASE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6" s="68" t="str">
        <f>VLOOKUP(A456,'BASE REGISTRO SEPTIEMBRE'!$A$1:$T$889,11,FALSE)</f>
        <v xml:space="preserve">Patricio Marcelo Labra Guzmán, 
</v>
      </c>
      <c r="L456" s="68" t="str">
        <f>VLOOKUP(A456,'BASE REGISTRO SEPTIEMBRE'!$A$1:$T$889,12,FALSE)</f>
        <v xml:space="preserve">Calle Orella N° 1015, comuna y ciudad de Valparaíso, Quinta Región  
</v>
      </c>
      <c r="M456" s="68" t="str">
        <f>VLOOKUP(A456,'BASE REGISTRO SEPTIEMBRE'!$A$1:$T$889,13,FALSE)</f>
        <v>V</v>
      </c>
      <c r="N456" s="68" t="str">
        <f>VLOOKUP(A456,'BASE REGISTRO SEPTIEMBRE'!$A$1:$T$889,14,FALSE)</f>
        <v>Valparaíso</v>
      </c>
      <c r="O456" s="68" t="str">
        <f>VLOOKUP(A456,'BASE REGISTRO SEPTIEMBRE'!$A$1:$T$889,15,FALSE)</f>
        <v>32-2156239</v>
      </c>
      <c r="P456" s="68" t="str">
        <f>VLOOKUP(A456,'BASE REGISTRO SEPTIEMBRE'!$A$1:$T$889,16,FALSE)</f>
        <v>serpaj@serpajchile.cl</v>
      </c>
      <c r="Q456" s="68">
        <f>VLOOKUP(A456,'BASE REGISTRO SEPTIEMBRE'!$A$1:$T$889,17,FALSE)</f>
        <v>0</v>
      </c>
      <c r="R456" s="68">
        <f>VLOOKUP(A456,'BASE REGISTRO SEPTIEMBRE'!$A$1:$T$889,18,FALSE)</f>
        <v>93401</v>
      </c>
      <c r="S456" s="68" t="str">
        <f>VLOOKUP(A456,'BASE REGISTRO SEPTIEMBRE'!$A$1:$T$889,19,FALSE)</f>
        <v>Se acompaña certificado de antecedentes financieros, correspondiente al  año 2020 aprobados por USUFI</v>
      </c>
      <c r="T456" s="188">
        <f>VLOOKUP(A456,'BASE REGISTRO SEPTIEMBRE'!$A$1:$T$889,20,FALSE)</f>
        <v>37970</v>
      </c>
      <c r="U456" s="175">
        <v>6915</v>
      </c>
      <c r="V456" s="186">
        <v>10052816</v>
      </c>
      <c r="W456" s="186">
        <v>88647537</v>
      </c>
      <c r="X456" s="187">
        <v>44469</v>
      </c>
      <c r="Y456" s="80" t="s">
        <v>6489</v>
      </c>
      <c r="Z456" s="80" t="s">
        <v>6490</v>
      </c>
      <c r="AA456" s="175" t="s">
        <v>6645</v>
      </c>
    </row>
    <row r="457" spans="1:27" ht="15.75" customHeight="1" x14ac:dyDescent="0.2">
      <c r="A457" s="185">
        <v>6915</v>
      </c>
      <c r="B457" s="68" t="str">
        <f>VLOOKUP(A457,'BASE REGISTRO SEPTIEMBRE'!$A$1:$T$889,2,FALSE)</f>
        <v>Corporación Servicio Paz y Justicia, SERPAJ-CHILE</v>
      </c>
      <c r="C457" s="68">
        <f>VLOOKUP(A457,'BASE REGISTRO SEPTIEMBRE'!$A$1:$T$889,3,FALSE)</f>
        <v>721694003</v>
      </c>
      <c r="D457" s="68" t="str">
        <f>VLOOKUP(A457,'BASE REGISTRO SEPTIEMBRE'!$A$1:$T$889,4,FALSE)</f>
        <v>Corporación de Derecho Privado.</v>
      </c>
      <c r="E457" s="68" t="str">
        <f>VLOOKUP(A457,'BASE REGISTRO SEPTIEMBRE'!$A$1:$T$889,5,FALSE)</f>
        <v xml:space="preserve">Decreto Supremo Nº 1472, de 03 de noviembre de 1992, del Ministerio de Justicia. </v>
      </c>
      <c r="F457" s="68" t="str">
        <f>VLOOKUP(A457,'BASE REGISTRO SEPTIEMBRE'!$A$1:$T$889,6,FALSE)</f>
        <v>Certificado de Vigencia Folio Nº 500396542869, de fecha 02 de julio de 2021, del Servicio de Registro Civil e Identificación.</v>
      </c>
      <c r="G457" s="68" t="str">
        <f>VLOOKUP(A457,'BASE REGISTRO SEPTIEMBRE'!$A$1:$T$889,7,FALSE)</f>
        <v>Formación, promoción, cooperación y prestación de servicios para el desarrollo económico, social, cultural y espiritual de la comunidad, en el área de los derechos humanos del niño, entre otras.</v>
      </c>
      <c r="H457" s="68" t="str">
        <f>VLOOKUP(A457,'BASE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7" s="68" t="str">
        <f>VLOOKUP(A457,'BASE REGISTRO SEPTIEMBRE'!$A$1:$T$889,9,FALSE)</f>
        <v>3 años en sus cargos.</v>
      </c>
      <c r="J457" s="68" t="str">
        <f>VLOOKUP(A457,'BASE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7" s="68" t="str">
        <f>VLOOKUP(A457,'BASE REGISTRO SEPTIEMBRE'!$A$1:$T$889,11,FALSE)</f>
        <v xml:space="preserve">Patricio Marcelo Labra Guzmán, 
</v>
      </c>
      <c r="L457" s="68" t="str">
        <f>VLOOKUP(A457,'BASE REGISTRO SEPTIEMBRE'!$A$1:$T$889,12,FALSE)</f>
        <v xml:space="preserve">Calle Orella N° 1015, comuna y ciudad de Valparaíso, Quinta Región  
</v>
      </c>
      <c r="M457" s="68" t="str">
        <f>VLOOKUP(A457,'BASE REGISTRO SEPTIEMBRE'!$A$1:$T$889,13,FALSE)</f>
        <v>V</v>
      </c>
      <c r="N457" s="68" t="str">
        <f>VLOOKUP(A457,'BASE REGISTRO SEPTIEMBRE'!$A$1:$T$889,14,FALSE)</f>
        <v>Valparaíso</v>
      </c>
      <c r="O457" s="68" t="str">
        <f>VLOOKUP(A457,'BASE REGISTRO SEPTIEMBRE'!$A$1:$T$889,15,FALSE)</f>
        <v>32-2156239</v>
      </c>
      <c r="P457" s="68" t="str">
        <f>VLOOKUP(A457,'BASE REGISTRO SEPTIEMBRE'!$A$1:$T$889,16,FALSE)</f>
        <v>serpaj@serpajchile.cl</v>
      </c>
      <c r="Q457" s="68">
        <f>VLOOKUP(A457,'BASE REGISTRO SEPTIEMBRE'!$A$1:$T$889,17,FALSE)</f>
        <v>0</v>
      </c>
      <c r="R457" s="68">
        <f>VLOOKUP(A457,'BASE REGISTRO SEPTIEMBRE'!$A$1:$T$889,18,FALSE)</f>
        <v>93401</v>
      </c>
      <c r="S457" s="68" t="str">
        <f>VLOOKUP(A457,'BASE REGISTRO SEPTIEMBRE'!$A$1:$T$889,19,FALSE)</f>
        <v>Se acompaña certificado de antecedentes financieros, correspondiente al  año 2020 aprobados por USUFI</v>
      </c>
      <c r="T457" s="188">
        <f>VLOOKUP(A457,'BASE REGISTRO SEPTIEMBRE'!$A$1:$T$889,20,FALSE)</f>
        <v>37970</v>
      </c>
      <c r="U457" s="175">
        <v>6915</v>
      </c>
      <c r="V457" s="186">
        <v>1217255</v>
      </c>
      <c r="W457" s="186">
        <v>36568893</v>
      </c>
      <c r="X457" s="187">
        <v>44469</v>
      </c>
      <c r="Y457" s="80" t="s">
        <v>6489</v>
      </c>
      <c r="Z457" s="80" t="s">
        <v>6490</v>
      </c>
      <c r="AA457" s="175" t="s">
        <v>6646</v>
      </c>
    </row>
    <row r="458" spans="1:27" ht="15.75" customHeight="1" x14ac:dyDescent="0.2">
      <c r="A458" s="185">
        <v>6915</v>
      </c>
      <c r="B458" s="68" t="str">
        <f>VLOOKUP(A458,'BASE REGISTRO SEPTIEMBRE'!$A$1:$T$889,2,FALSE)</f>
        <v>Corporación Servicio Paz y Justicia, SERPAJ-CHILE</v>
      </c>
      <c r="C458" s="68">
        <f>VLOOKUP(A458,'BASE REGISTRO SEPTIEMBRE'!$A$1:$T$889,3,FALSE)</f>
        <v>721694003</v>
      </c>
      <c r="D458" s="68" t="str">
        <f>VLOOKUP(A458,'BASE REGISTRO SEPTIEMBRE'!$A$1:$T$889,4,FALSE)</f>
        <v>Corporación de Derecho Privado.</v>
      </c>
      <c r="E458" s="68" t="str">
        <f>VLOOKUP(A458,'BASE REGISTRO SEPTIEMBRE'!$A$1:$T$889,5,FALSE)</f>
        <v xml:space="preserve">Decreto Supremo Nº 1472, de 03 de noviembre de 1992, del Ministerio de Justicia. </v>
      </c>
      <c r="F458" s="68" t="str">
        <f>VLOOKUP(A458,'BASE REGISTRO SEPTIEMBRE'!$A$1:$T$889,6,FALSE)</f>
        <v>Certificado de Vigencia Folio Nº 500396542869, de fecha 02 de julio de 2021, del Servicio de Registro Civil e Identificación.</v>
      </c>
      <c r="G458" s="68" t="str">
        <f>VLOOKUP(A458,'BASE REGISTRO SEPTIEMBRE'!$A$1:$T$889,7,FALSE)</f>
        <v>Formación, promoción, cooperación y prestación de servicios para el desarrollo económico, social, cultural y espiritual de la comunidad, en el área de los derechos humanos del niño, entre otras.</v>
      </c>
      <c r="H458" s="68" t="str">
        <f>VLOOKUP(A458,'BASE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8" s="68" t="str">
        <f>VLOOKUP(A458,'BASE REGISTRO SEPTIEMBRE'!$A$1:$T$889,9,FALSE)</f>
        <v>3 años en sus cargos.</v>
      </c>
      <c r="J458" s="68" t="str">
        <f>VLOOKUP(A458,'BASE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8" s="68" t="str">
        <f>VLOOKUP(A458,'BASE REGISTRO SEPTIEMBRE'!$A$1:$T$889,11,FALSE)</f>
        <v xml:space="preserve">Patricio Marcelo Labra Guzmán, 
</v>
      </c>
      <c r="L458" s="68" t="str">
        <f>VLOOKUP(A458,'BASE REGISTRO SEPTIEMBRE'!$A$1:$T$889,12,FALSE)</f>
        <v xml:space="preserve">Calle Orella N° 1015, comuna y ciudad de Valparaíso, Quinta Región  
</v>
      </c>
      <c r="M458" s="68" t="str">
        <f>VLOOKUP(A458,'BASE REGISTRO SEPTIEMBRE'!$A$1:$T$889,13,FALSE)</f>
        <v>V</v>
      </c>
      <c r="N458" s="68" t="str">
        <f>VLOOKUP(A458,'BASE REGISTRO SEPTIEMBRE'!$A$1:$T$889,14,FALSE)</f>
        <v>Valparaíso</v>
      </c>
      <c r="O458" s="68" t="str">
        <f>VLOOKUP(A458,'BASE REGISTRO SEPTIEMBRE'!$A$1:$T$889,15,FALSE)</f>
        <v>32-2156239</v>
      </c>
      <c r="P458" s="68" t="str">
        <f>VLOOKUP(A458,'BASE REGISTRO SEPTIEMBRE'!$A$1:$T$889,16,FALSE)</f>
        <v>serpaj@serpajchile.cl</v>
      </c>
      <c r="Q458" s="68">
        <f>VLOOKUP(A458,'BASE REGISTRO SEPTIEMBRE'!$A$1:$T$889,17,FALSE)</f>
        <v>0</v>
      </c>
      <c r="R458" s="68">
        <f>VLOOKUP(A458,'BASE REGISTRO SEPTIEMBRE'!$A$1:$T$889,18,FALSE)</f>
        <v>93401</v>
      </c>
      <c r="S458" s="68" t="str">
        <f>VLOOKUP(A458,'BASE REGISTRO SEPTIEMBRE'!$A$1:$T$889,19,FALSE)</f>
        <v>Se acompaña certificado de antecedentes financieros, correspondiente al  año 2020 aprobados por USUFI</v>
      </c>
      <c r="T458" s="188">
        <f>VLOOKUP(A458,'BASE REGISTRO SEPTIEMBRE'!$A$1:$T$889,20,FALSE)</f>
        <v>37970</v>
      </c>
      <c r="U458" s="175">
        <v>6915</v>
      </c>
      <c r="V458" s="186">
        <v>4259918</v>
      </c>
      <c r="W458" s="186">
        <v>96600207</v>
      </c>
      <c r="X458" s="187">
        <v>44469</v>
      </c>
      <c r="Y458" s="80" t="s">
        <v>6489</v>
      </c>
      <c r="Z458" s="80" t="s">
        <v>6490</v>
      </c>
      <c r="AA458" s="175" t="s">
        <v>6647</v>
      </c>
    </row>
    <row r="459" spans="1:27" ht="15.75" customHeight="1" x14ac:dyDescent="0.2">
      <c r="A459" s="185">
        <v>6915</v>
      </c>
      <c r="B459" s="68" t="str">
        <f>VLOOKUP(A459,'BASE REGISTRO SEPTIEMBRE'!$A$1:$T$889,2,FALSE)</f>
        <v>Corporación Servicio Paz y Justicia, SERPAJ-CHILE</v>
      </c>
      <c r="C459" s="68">
        <f>VLOOKUP(A459,'BASE REGISTRO SEPTIEMBRE'!$A$1:$T$889,3,FALSE)</f>
        <v>721694003</v>
      </c>
      <c r="D459" s="68" t="str">
        <f>VLOOKUP(A459,'BASE REGISTRO SEPTIEMBRE'!$A$1:$T$889,4,FALSE)</f>
        <v>Corporación de Derecho Privado.</v>
      </c>
      <c r="E459" s="68" t="str">
        <f>VLOOKUP(A459,'BASE REGISTRO SEPTIEMBRE'!$A$1:$T$889,5,FALSE)</f>
        <v xml:space="preserve">Decreto Supremo Nº 1472, de 03 de noviembre de 1992, del Ministerio de Justicia. </v>
      </c>
      <c r="F459" s="68" t="str">
        <f>VLOOKUP(A459,'BASE REGISTRO SEPTIEMBRE'!$A$1:$T$889,6,FALSE)</f>
        <v>Certificado de Vigencia Folio Nº 500396542869, de fecha 02 de julio de 2021, del Servicio de Registro Civil e Identificación.</v>
      </c>
      <c r="G459" s="68" t="str">
        <f>VLOOKUP(A459,'BASE REGISTRO SEPTIEMBRE'!$A$1:$T$889,7,FALSE)</f>
        <v>Formación, promoción, cooperación y prestación de servicios para el desarrollo económico, social, cultural y espiritual de la comunidad, en el área de los derechos humanos del niño, entre otras.</v>
      </c>
      <c r="H459" s="68" t="str">
        <f>VLOOKUP(A459,'BASE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9" s="68" t="str">
        <f>VLOOKUP(A459,'BASE REGISTRO SEPTIEMBRE'!$A$1:$T$889,9,FALSE)</f>
        <v>3 años en sus cargos.</v>
      </c>
      <c r="J459" s="68" t="str">
        <f>VLOOKUP(A459,'BASE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9" s="68" t="str">
        <f>VLOOKUP(A459,'BASE REGISTRO SEPTIEMBRE'!$A$1:$T$889,11,FALSE)</f>
        <v xml:space="preserve">Patricio Marcelo Labra Guzmán, 
</v>
      </c>
      <c r="L459" s="68" t="str">
        <f>VLOOKUP(A459,'BASE REGISTRO SEPTIEMBRE'!$A$1:$T$889,12,FALSE)</f>
        <v xml:space="preserve">Calle Orella N° 1015, comuna y ciudad de Valparaíso, Quinta Región  
</v>
      </c>
      <c r="M459" s="68" t="str">
        <f>VLOOKUP(A459,'BASE REGISTRO SEPTIEMBRE'!$A$1:$T$889,13,FALSE)</f>
        <v>V</v>
      </c>
      <c r="N459" s="68" t="str">
        <f>VLOOKUP(A459,'BASE REGISTRO SEPTIEMBRE'!$A$1:$T$889,14,FALSE)</f>
        <v>Valparaíso</v>
      </c>
      <c r="O459" s="68" t="str">
        <f>VLOOKUP(A459,'BASE REGISTRO SEPTIEMBRE'!$A$1:$T$889,15,FALSE)</f>
        <v>32-2156239</v>
      </c>
      <c r="P459" s="68" t="str">
        <f>VLOOKUP(A459,'BASE REGISTRO SEPTIEMBRE'!$A$1:$T$889,16,FALSE)</f>
        <v>serpaj@serpajchile.cl</v>
      </c>
      <c r="Q459" s="68">
        <f>VLOOKUP(A459,'BASE REGISTRO SEPTIEMBRE'!$A$1:$T$889,17,FALSE)</f>
        <v>0</v>
      </c>
      <c r="R459" s="68">
        <f>VLOOKUP(A459,'BASE REGISTRO SEPTIEMBRE'!$A$1:$T$889,18,FALSE)</f>
        <v>93401</v>
      </c>
      <c r="S459" s="68" t="str">
        <f>VLOOKUP(A459,'BASE REGISTRO SEPTIEMBRE'!$A$1:$T$889,19,FALSE)</f>
        <v>Se acompaña certificado de antecedentes financieros, correspondiente al  año 2020 aprobados por USUFI</v>
      </c>
      <c r="T459" s="188">
        <f>VLOOKUP(A459,'BASE REGISTRO SEPTIEMBRE'!$A$1:$T$889,20,FALSE)</f>
        <v>37970</v>
      </c>
      <c r="U459" s="175">
        <v>6915</v>
      </c>
      <c r="V459" s="186">
        <v>0</v>
      </c>
      <c r="W459" s="186">
        <v>159748356</v>
      </c>
      <c r="X459" s="187">
        <v>44469</v>
      </c>
      <c r="Y459" s="80" t="s">
        <v>6489</v>
      </c>
      <c r="Z459" s="80" t="s">
        <v>6490</v>
      </c>
      <c r="AA459" s="175" t="s">
        <v>6491</v>
      </c>
    </row>
    <row r="460" spans="1:27" ht="15.75" customHeight="1" x14ac:dyDescent="0.2">
      <c r="A460" s="185">
        <v>6915</v>
      </c>
      <c r="B460" s="68" t="str">
        <f>VLOOKUP(A460,'BASE REGISTRO SEPTIEMBRE'!$A$1:$T$889,2,FALSE)</f>
        <v>Corporación Servicio Paz y Justicia, SERPAJ-CHILE</v>
      </c>
      <c r="C460" s="68">
        <f>VLOOKUP(A460,'BASE REGISTRO SEPTIEMBRE'!$A$1:$T$889,3,FALSE)</f>
        <v>721694003</v>
      </c>
      <c r="D460" s="68" t="str">
        <f>VLOOKUP(A460,'BASE REGISTRO SEPTIEMBRE'!$A$1:$T$889,4,FALSE)</f>
        <v>Corporación de Derecho Privado.</v>
      </c>
      <c r="E460" s="68" t="str">
        <f>VLOOKUP(A460,'BASE REGISTRO SEPTIEMBRE'!$A$1:$T$889,5,FALSE)</f>
        <v xml:space="preserve">Decreto Supremo Nº 1472, de 03 de noviembre de 1992, del Ministerio de Justicia. </v>
      </c>
      <c r="F460" s="68" t="str">
        <f>VLOOKUP(A460,'BASE REGISTRO SEPTIEMBRE'!$A$1:$T$889,6,FALSE)</f>
        <v>Certificado de Vigencia Folio Nº 500396542869, de fecha 02 de julio de 2021, del Servicio de Registro Civil e Identificación.</v>
      </c>
      <c r="G460" s="68" t="str">
        <f>VLOOKUP(A460,'BASE REGISTRO SEPTIEMBRE'!$A$1:$T$889,7,FALSE)</f>
        <v>Formación, promoción, cooperación y prestación de servicios para el desarrollo económico, social, cultural y espiritual de la comunidad, en el área de los derechos humanos del niño, entre otras.</v>
      </c>
      <c r="H460" s="68" t="str">
        <f>VLOOKUP(A460,'BASE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0" s="68" t="str">
        <f>VLOOKUP(A460,'BASE REGISTRO SEPTIEMBRE'!$A$1:$T$889,9,FALSE)</f>
        <v>3 años en sus cargos.</v>
      </c>
      <c r="J460" s="68" t="str">
        <f>VLOOKUP(A460,'BASE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0" s="68" t="str">
        <f>VLOOKUP(A460,'BASE REGISTRO SEPTIEMBRE'!$A$1:$T$889,11,FALSE)</f>
        <v xml:space="preserve">Patricio Marcelo Labra Guzmán, 
</v>
      </c>
      <c r="L460" s="68" t="str">
        <f>VLOOKUP(A460,'BASE REGISTRO SEPTIEMBRE'!$A$1:$T$889,12,FALSE)</f>
        <v xml:space="preserve">Calle Orella N° 1015, comuna y ciudad de Valparaíso, Quinta Región  
</v>
      </c>
      <c r="M460" s="68" t="str">
        <f>VLOOKUP(A460,'BASE REGISTRO SEPTIEMBRE'!$A$1:$T$889,13,FALSE)</f>
        <v>V</v>
      </c>
      <c r="N460" s="68" t="str">
        <f>VLOOKUP(A460,'BASE REGISTRO SEPTIEMBRE'!$A$1:$T$889,14,FALSE)</f>
        <v>Valparaíso</v>
      </c>
      <c r="O460" s="68" t="str">
        <f>VLOOKUP(A460,'BASE REGISTRO SEPTIEMBRE'!$A$1:$T$889,15,FALSE)</f>
        <v>32-2156239</v>
      </c>
      <c r="P460" s="68" t="str">
        <f>VLOOKUP(A460,'BASE REGISTRO SEPTIEMBRE'!$A$1:$T$889,16,FALSE)</f>
        <v>serpaj@serpajchile.cl</v>
      </c>
      <c r="Q460" s="68">
        <f>VLOOKUP(A460,'BASE REGISTRO SEPTIEMBRE'!$A$1:$T$889,17,FALSE)</f>
        <v>0</v>
      </c>
      <c r="R460" s="68">
        <f>VLOOKUP(A460,'BASE REGISTRO SEPTIEMBRE'!$A$1:$T$889,18,FALSE)</f>
        <v>93401</v>
      </c>
      <c r="S460" s="68" t="str">
        <f>VLOOKUP(A460,'BASE REGISTRO SEPTIEMBRE'!$A$1:$T$889,19,FALSE)</f>
        <v>Se acompaña certificado de antecedentes financieros, correspondiente al  año 2020 aprobados por USUFI</v>
      </c>
      <c r="T460" s="188">
        <f>VLOOKUP(A460,'BASE REGISTRO SEPTIEMBRE'!$A$1:$T$889,20,FALSE)</f>
        <v>37970</v>
      </c>
      <c r="U460" s="175">
        <v>6915</v>
      </c>
      <c r="V460" s="186">
        <v>13708386</v>
      </c>
      <c r="W460" s="186">
        <v>13708386</v>
      </c>
      <c r="X460" s="187">
        <v>44469</v>
      </c>
      <c r="Y460" s="80" t="s">
        <v>6489</v>
      </c>
      <c r="Z460" s="80" t="s">
        <v>6490</v>
      </c>
      <c r="AA460" s="175" t="s">
        <v>6563</v>
      </c>
    </row>
    <row r="461" spans="1:27" ht="15.75" customHeight="1" x14ac:dyDescent="0.2">
      <c r="A461" s="185">
        <v>6915</v>
      </c>
      <c r="B461" s="68" t="str">
        <f>VLOOKUP(A461,'BASE REGISTRO SEPTIEMBRE'!$A$1:$T$889,2,FALSE)</f>
        <v>Corporación Servicio Paz y Justicia, SERPAJ-CHILE</v>
      </c>
      <c r="C461" s="68">
        <f>VLOOKUP(A461,'BASE REGISTRO SEPTIEMBRE'!$A$1:$T$889,3,FALSE)</f>
        <v>721694003</v>
      </c>
      <c r="D461" s="68" t="str">
        <f>VLOOKUP(A461,'BASE REGISTRO SEPTIEMBRE'!$A$1:$T$889,4,FALSE)</f>
        <v>Corporación de Derecho Privado.</v>
      </c>
      <c r="E461" s="68" t="str">
        <f>VLOOKUP(A461,'BASE REGISTRO SEPTIEMBRE'!$A$1:$T$889,5,FALSE)</f>
        <v xml:space="preserve">Decreto Supremo Nº 1472, de 03 de noviembre de 1992, del Ministerio de Justicia. </v>
      </c>
      <c r="F461" s="68" t="str">
        <f>VLOOKUP(A461,'BASE REGISTRO SEPTIEMBRE'!$A$1:$T$889,6,FALSE)</f>
        <v>Certificado de Vigencia Folio Nº 500396542869, de fecha 02 de julio de 2021, del Servicio de Registro Civil e Identificación.</v>
      </c>
      <c r="G461" s="68" t="str">
        <f>VLOOKUP(A461,'BASE REGISTRO SEPTIEMBRE'!$A$1:$T$889,7,FALSE)</f>
        <v>Formación, promoción, cooperación y prestación de servicios para el desarrollo económico, social, cultural y espiritual de la comunidad, en el área de los derechos humanos del niño, entre otras.</v>
      </c>
      <c r="H461" s="68" t="str">
        <f>VLOOKUP(A461,'BASE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1" s="68" t="str">
        <f>VLOOKUP(A461,'BASE REGISTRO SEPTIEMBRE'!$A$1:$T$889,9,FALSE)</f>
        <v>3 años en sus cargos.</v>
      </c>
      <c r="J461" s="68" t="str">
        <f>VLOOKUP(A461,'BASE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1" s="68" t="str">
        <f>VLOOKUP(A461,'BASE REGISTRO SEPTIEMBRE'!$A$1:$T$889,11,FALSE)</f>
        <v xml:space="preserve">Patricio Marcelo Labra Guzmán, 
</v>
      </c>
      <c r="L461" s="68" t="str">
        <f>VLOOKUP(A461,'BASE REGISTRO SEPTIEMBRE'!$A$1:$T$889,12,FALSE)</f>
        <v xml:space="preserve">Calle Orella N° 1015, comuna y ciudad de Valparaíso, Quinta Región  
</v>
      </c>
      <c r="M461" s="68" t="str">
        <f>VLOOKUP(A461,'BASE REGISTRO SEPTIEMBRE'!$A$1:$T$889,13,FALSE)</f>
        <v>V</v>
      </c>
      <c r="N461" s="68" t="str">
        <f>VLOOKUP(A461,'BASE REGISTRO SEPTIEMBRE'!$A$1:$T$889,14,FALSE)</f>
        <v>Valparaíso</v>
      </c>
      <c r="O461" s="68" t="str">
        <f>VLOOKUP(A461,'BASE REGISTRO SEPTIEMBRE'!$A$1:$T$889,15,FALSE)</f>
        <v>32-2156239</v>
      </c>
      <c r="P461" s="68" t="str">
        <f>VLOOKUP(A461,'BASE REGISTRO SEPTIEMBRE'!$A$1:$T$889,16,FALSE)</f>
        <v>serpaj@serpajchile.cl</v>
      </c>
      <c r="Q461" s="68">
        <f>VLOOKUP(A461,'BASE REGISTRO SEPTIEMBRE'!$A$1:$T$889,17,FALSE)</f>
        <v>0</v>
      </c>
      <c r="R461" s="68">
        <f>VLOOKUP(A461,'BASE REGISTRO SEPTIEMBRE'!$A$1:$T$889,18,FALSE)</f>
        <v>93401</v>
      </c>
      <c r="S461" s="68" t="str">
        <f>VLOOKUP(A461,'BASE REGISTRO SEPTIEMBRE'!$A$1:$T$889,19,FALSE)</f>
        <v>Se acompaña certificado de antecedentes financieros, correspondiente al  año 2020 aprobados por USUFI</v>
      </c>
      <c r="T461" s="188">
        <f>VLOOKUP(A461,'BASE REGISTRO SEPTIEMBRE'!$A$1:$T$889,20,FALSE)</f>
        <v>37970</v>
      </c>
      <c r="U461" s="175">
        <v>6915</v>
      </c>
      <c r="V461" s="186">
        <v>5105127</v>
      </c>
      <c r="W461" s="186">
        <v>68301795</v>
      </c>
      <c r="X461" s="187">
        <v>44469</v>
      </c>
      <c r="Y461" s="80" t="s">
        <v>6489</v>
      </c>
      <c r="Z461" s="80" t="s">
        <v>6490</v>
      </c>
      <c r="AA461" s="175" t="s">
        <v>6648</v>
      </c>
    </row>
    <row r="462" spans="1:27" ht="15.75" customHeight="1" x14ac:dyDescent="0.2">
      <c r="A462" s="185">
        <v>6915</v>
      </c>
      <c r="B462" s="68" t="str">
        <f>VLOOKUP(A462,'BASE REGISTRO SEPTIEMBRE'!$A$1:$T$889,2,FALSE)</f>
        <v>Corporación Servicio Paz y Justicia, SERPAJ-CHILE</v>
      </c>
      <c r="C462" s="68">
        <f>VLOOKUP(A462,'BASE REGISTRO SEPTIEMBRE'!$A$1:$T$889,3,FALSE)</f>
        <v>721694003</v>
      </c>
      <c r="D462" s="68" t="str">
        <f>VLOOKUP(A462,'BASE REGISTRO SEPTIEMBRE'!$A$1:$T$889,4,FALSE)</f>
        <v>Corporación de Derecho Privado.</v>
      </c>
      <c r="E462" s="68" t="str">
        <f>VLOOKUP(A462,'BASE REGISTRO SEPTIEMBRE'!$A$1:$T$889,5,FALSE)</f>
        <v xml:space="preserve">Decreto Supremo Nº 1472, de 03 de noviembre de 1992, del Ministerio de Justicia. </v>
      </c>
      <c r="F462" s="68" t="str">
        <f>VLOOKUP(A462,'BASE REGISTRO SEPTIEMBRE'!$A$1:$T$889,6,FALSE)</f>
        <v>Certificado de Vigencia Folio Nº 500396542869, de fecha 02 de julio de 2021, del Servicio de Registro Civil e Identificación.</v>
      </c>
      <c r="G462" s="68" t="str">
        <f>VLOOKUP(A462,'BASE REGISTRO SEPTIEMBRE'!$A$1:$T$889,7,FALSE)</f>
        <v>Formación, promoción, cooperación y prestación de servicios para el desarrollo económico, social, cultural y espiritual de la comunidad, en el área de los derechos humanos del niño, entre otras.</v>
      </c>
      <c r="H462" s="68" t="str">
        <f>VLOOKUP(A462,'BASE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2" s="68" t="str">
        <f>VLOOKUP(A462,'BASE REGISTRO SEPTIEMBRE'!$A$1:$T$889,9,FALSE)</f>
        <v>3 años en sus cargos.</v>
      </c>
      <c r="J462" s="68" t="str">
        <f>VLOOKUP(A462,'BASE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2" s="68" t="str">
        <f>VLOOKUP(A462,'BASE REGISTRO SEPTIEMBRE'!$A$1:$T$889,11,FALSE)</f>
        <v xml:space="preserve">Patricio Marcelo Labra Guzmán, 
</v>
      </c>
      <c r="L462" s="68" t="str">
        <f>VLOOKUP(A462,'BASE REGISTRO SEPTIEMBRE'!$A$1:$T$889,12,FALSE)</f>
        <v xml:space="preserve">Calle Orella N° 1015, comuna y ciudad de Valparaíso, Quinta Región  
</v>
      </c>
      <c r="M462" s="68" t="str">
        <f>VLOOKUP(A462,'BASE REGISTRO SEPTIEMBRE'!$A$1:$T$889,13,FALSE)</f>
        <v>V</v>
      </c>
      <c r="N462" s="68" t="str">
        <f>VLOOKUP(A462,'BASE REGISTRO SEPTIEMBRE'!$A$1:$T$889,14,FALSE)</f>
        <v>Valparaíso</v>
      </c>
      <c r="O462" s="68" t="str">
        <f>VLOOKUP(A462,'BASE REGISTRO SEPTIEMBRE'!$A$1:$T$889,15,FALSE)</f>
        <v>32-2156239</v>
      </c>
      <c r="P462" s="68" t="str">
        <f>VLOOKUP(A462,'BASE REGISTRO SEPTIEMBRE'!$A$1:$T$889,16,FALSE)</f>
        <v>serpaj@serpajchile.cl</v>
      </c>
      <c r="Q462" s="68">
        <f>VLOOKUP(A462,'BASE REGISTRO SEPTIEMBRE'!$A$1:$T$889,17,FALSE)</f>
        <v>0</v>
      </c>
      <c r="R462" s="68">
        <f>VLOOKUP(A462,'BASE REGISTRO SEPTIEMBRE'!$A$1:$T$889,18,FALSE)</f>
        <v>93401</v>
      </c>
      <c r="S462" s="68" t="str">
        <f>VLOOKUP(A462,'BASE REGISTRO SEPTIEMBRE'!$A$1:$T$889,19,FALSE)</f>
        <v>Se acompaña certificado de antecedentes financieros, correspondiente al  año 2020 aprobados por USUFI</v>
      </c>
      <c r="T462" s="188">
        <f>VLOOKUP(A462,'BASE REGISTRO SEPTIEMBRE'!$A$1:$T$889,20,FALSE)</f>
        <v>37970</v>
      </c>
      <c r="U462" s="175">
        <v>6915</v>
      </c>
      <c r="V462" s="186">
        <v>18496306</v>
      </c>
      <c r="W462" s="186">
        <v>244859430</v>
      </c>
      <c r="X462" s="187">
        <v>44469</v>
      </c>
      <c r="Y462" s="80" t="s">
        <v>6489</v>
      </c>
      <c r="Z462" s="80" t="s">
        <v>6490</v>
      </c>
      <c r="AA462" s="175" t="s">
        <v>6513</v>
      </c>
    </row>
    <row r="463" spans="1:27" ht="15.75" customHeight="1" x14ac:dyDescent="0.2">
      <c r="A463" s="185">
        <v>6915</v>
      </c>
      <c r="B463" s="68" t="str">
        <f>VLOOKUP(A463,'BASE REGISTRO SEPTIEMBRE'!$A$1:$T$889,2,FALSE)</f>
        <v>Corporación Servicio Paz y Justicia, SERPAJ-CHILE</v>
      </c>
      <c r="C463" s="68">
        <f>VLOOKUP(A463,'BASE REGISTRO SEPTIEMBRE'!$A$1:$T$889,3,FALSE)</f>
        <v>721694003</v>
      </c>
      <c r="D463" s="68" t="str">
        <f>VLOOKUP(A463,'BASE REGISTRO SEPTIEMBRE'!$A$1:$T$889,4,FALSE)</f>
        <v>Corporación de Derecho Privado.</v>
      </c>
      <c r="E463" s="68" t="str">
        <f>VLOOKUP(A463,'BASE REGISTRO SEPTIEMBRE'!$A$1:$T$889,5,FALSE)</f>
        <v xml:space="preserve">Decreto Supremo Nº 1472, de 03 de noviembre de 1992, del Ministerio de Justicia. </v>
      </c>
      <c r="F463" s="68" t="str">
        <f>VLOOKUP(A463,'BASE REGISTRO SEPTIEMBRE'!$A$1:$T$889,6,FALSE)</f>
        <v>Certificado de Vigencia Folio Nº 500396542869, de fecha 02 de julio de 2021, del Servicio de Registro Civil e Identificación.</v>
      </c>
      <c r="G463" s="68" t="str">
        <f>VLOOKUP(A463,'BASE REGISTRO SEPTIEMBRE'!$A$1:$T$889,7,FALSE)</f>
        <v>Formación, promoción, cooperación y prestación de servicios para el desarrollo económico, social, cultural y espiritual de la comunidad, en el área de los derechos humanos del niño, entre otras.</v>
      </c>
      <c r="H463" s="68" t="str">
        <f>VLOOKUP(A463,'BASE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3" s="68" t="str">
        <f>VLOOKUP(A463,'BASE REGISTRO SEPTIEMBRE'!$A$1:$T$889,9,FALSE)</f>
        <v>3 años en sus cargos.</v>
      </c>
      <c r="J463" s="68" t="str">
        <f>VLOOKUP(A463,'BASE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3" s="68" t="str">
        <f>VLOOKUP(A463,'BASE REGISTRO SEPTIEMBRE'!$A$1:$T$889,11,FALSE)</f>
        <v xml:space="preserve">Patricio Marcelo Labra Guzmán, 
</v>
      </c>
      <c r="L463" s="68" t="str">
        <f>VLOOKUP(A463,'BASE REGISTRO SEPTIEMBRE'!$A$1:$T$889,12,FALSE)</f>
        <v xml:space="preserve">Calle Orella N° 1015, comuna y ciudad de Valparaíso, Quinta Región  
</v>
      </c>
      <c r="M463" s="68" t="str">
        <f>VLOOKUP(A463,'BASE REGISTRO SEPTIEMBRE'!$A$1:$T$889,13,FALSE)</f>
        <v>V</v>
      </c>
      <c r="N463" s="68" t="str">
        <f>VLOOKUP(A463,'BASE REGISTRO SEPTIEMBRE'!$A$1:$T$889,14,FALSE)</f>
        <v>Valparaíso</v>
      </c>
      <c r="O463" s="68" t="str">
        <f>VLOOKUP(A463,'BASE REGISTRO SEPTIEMBRE'!$A$1:$T$889,15,FALSE)</f>
        <v>32-2156239</v>
      </c>
      <c r="P463" s="68" t="str">
        <f>VLOOKUP(A463,'BASE REGISTRO SEPTIEMBRE'!$A$1:$T$889,16,FALSE)</f>
        <v>serpaj@serpajchile.cl</v>
      </c>
      <c r="Q463" s="68">
        <f>VLOOKUP(A463,'BASE REGISTRO SEPTIEMBRE'!$A$1:$T$889,17,FALSE)</f>
        <v>0</v>
      </c>
      <c r="R463" s="68">
        <f>VLOOKUP(A463,'BASE REGISTRO SEPTIEMBRE'!$A$1:$T$889,18,FALSE)</f>
        <v>93401</v>
      </c>
      <c r="S463" s="68" t="str">
        <f>VLOOKUP(A463,'BASE REGISTRO SEPTIEMBRE'!$A$1:$T$889,19,FALSE)</f>
        <v>Se acompaña certificado de antecedentes financieros, correspondiente al  año 2020 aprobados por USUFI</v>
      </c>
      <c r="T463" s="188">
        <f>VLOOKUP(A463,'BASE REGISTRO SEPTIEMBRE'!$A$1:$T$889,20,FALSE)</f>
        <v>37970</v>
      </c>
      <c r="U463" s="175">
        <v>6915</v>
      </c>
      <c r="V463" s="186">
        <v>47057717</v>
      </c>
      <c r="W463" s="186">
        <v>599427934</v>
      </c>
      <c r="X463" s="187">
        <v>44469</v>
      </c>
      <c r="Y463" s="80" t="s">
        <v>6489</v>
      </c>
      <c r="Z463" s="80" t="s">
        <v>6490</v>
      </c>
      <c r="AA463" s="175" t="s">
        <v>6535</v>
      </c>
    </row>
    <row r="464" spans="1:27" ht="15.75" customHeight="1" x14ac:dyDescent="0.2">
      <c r="A464" s="185">
        <v>6915</v>
      </c>
      <c r="B464" s="68" t="str">
        <f>VLOOKUP(A464,'BASE REGISTRO SEPTIEMBRE'!$A$1:$T$889,2,FALSE)</f>
        <v>Corporación Servicio Paz y Justicia, SERPAJ-CHILE</v>
      </c>
      <c r="C464" s="68">
        <f>VLOOKUP(A464,'BASE REGISTRO SEPTIEMBRE'!$A$1:$T$889,3,FALSE)</f>
        <v>721694003</v>
      </c>
      <c r="D464" s="68" t="str">
        <f>VLOOKUP(A464,'BASE REGISTRO SEPTIEMBRE'!$A$1:$T$889,4,FALSE)</f>
        <v>Corporación de Derecho Privado.</v>
      </c>
      <c r="E464" s="68" t="str">
        <f>VLOOKUP(A464,'BASE REGISTRO SEPTIEMBRE'!$A$1:$T$889,5,FALSE)</f>
        <v xml:space="preserve">Decreto Supremo Nº 1472, de 03 de noviembre de 1992, del Ministerio de Justicia. </v>
      </c>
      <c r="F464" s="68" t="str">
        <f>VLOOKUP(A464,'BASE REGISTRO SEPTIEMBRE'!$A$1:$T$889,6,FALSE)</f>
        <v>Certificado de Vigencia Folio Nº 500396542869, de fecha 02 de julio de 2021, del Servicio de Registro Civil e Identificación.</v>
      </c>
      <c r="G464" s="68" t="str">
        <f>VLOOKUP(A464,'BASE REGISTRO SEPTIEMBRE'!$A$1:$T$889,7,FALSE)</f>
        <v>Formación, promoción, cooperación y prestación de servicios para el desarrollo económico, social, cultural y espiritual de la comunidad, en el área de los derechos humanos del niño, entre otras.</v>
      </c>
      <c r="H464" s="68" t="str">
        <f>VLOOKUP(A464,'BASE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4" s="68" t="str">
        <f>VLOOKUP(A464,'BASE REGISTRO SEPTIEMBRE'!$A$1:$T$889,9,FALSE)</f>
        <v>3 años en sus cargos.</v>
      </c>
      <c r="J464" s="68" t="str">
        <f>VLOOKUP(A464,'BASE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4" s="68" t="str">
        <f>VLOOKUP(A464,'BASE REGISTRO SEPTIEMBRE'!$A$1:$T$889,11,FALSE)</f>
        <v xml:space="preserve">Patricio Marcelo Labra Guzmán, 
</v>
      </c>
      <c r="L464" s="68" t="str">
        <f>VLOOKUP(A464,'BASE REGISTRO SEPTIEMBRE'!$A$1:$T$889,12,FALSE)</f>
        <v xml:space="preserve">Calle Orella N° 1015, comuna y ciudad de Valparaíso, Quinta Región  
</v>
      </c>
      <c r="M464" s="68" t="str">
        <f>VLOOKUP(A464,'BASE REGISTRO SEPTIEMBRE'!$A$1:$T$889,13,FALSE)</f>
        <v>V</v>
      </c>
      <c r="N464" s="68" t="str">
        <f>VLOOKUP(A464,'BASE REGISTRO SEPTIEMBRE'!$A$1:$T$889,14,FALSE)</f>
        <v>Valparaíso</v>
      </c>
      <c r="O464" s="68" t="str">
        <f>VLOOKUP(A464,'BASE REGISTRO SEPTIEMBRE'!$A$1:$T$889,15,FALSE)</f>
        <v>32-2156239</v>
      </c>
      <c r="P464" s="68" t="str">
        <f>VLOOKUP(A464,'BASE REGISTRO SEPTIEMBRE'!$A$1:$T$889,16,FALSE)</f>
        <v>serpaj@serpajchile.cl</v>
      </c>
      <c r="Q464" s="68">
        <f>VLOOKUP(A464,'BASE REGISTRO SEPTIEMBRE'!$A$1:$T$889,17,FALSE)</f>
        <v>0</v>
      </c>
      <c r="R464" s="68">
        <f>VLOOKUP(A464,'BASE REGISTRO SEPTIEMBRE'!$A$1:$T$889,18,FALSE)</f>
        <v>93401</v>
      </c>
      <c r="S464" s="68" t="str">
        <f>VLOOKUP(A464,'BASE REGISTRO SEPTIEMBRE'!$A$1:$T$889,19,FALSE)</f>
        <v>Se acompaña certificado de antecedentes financieros, correspondiente al  año 2020 aprobados por USUFI</v>
      </c>
      <c r="T464" s="188">
        <f>VLOOKUP(A464,'BASE REGISTRO SEPTIEMBRE'!$A$1:$T$889,20,FALSE)</f>
        <v>37970</v>
      </c>
      <c r="U464" s="175">
        <v>6915</v>
      </c>
      <c r="V464" s="186">
        <v>10020750</v>
      </c>
      <c r="W464" s="186">
        <v>34070550</v>
      </c>
      <c r="X464" s="187">
        <v>44469</v>
      </c>
      <c r="Y464" s="80" t="s">
        <v>6489</v>
      </c>
      <c r="Z464" s="80" t="s">
        <v>6490</v>
      </c>
      <c r="AA464" s="175" t="s">
        <v>6495</v>
      </c>
    </row>
    <row r="465" spans="1:27" ht="15.75" customHeight="1" x14ac:dyDescent="0.2">
      <c r="A465" s="185">
        <v>6915</v>
      </c>
      <c r="B465" s="68" t="str">
        <f>VLOOKUP(A465,'BASE REGISTRO SEPTIEMBRE'!$A$1:$T$889,2,FALSE)</f>
        <v>Corporación Servicio Paz y Justicia, SERPAJ-CHILE</v>
      </c>
      <c r="C465" s="68">
        <f>VLOOKUP(A465,'BASE REGISTRO SEPTIEMBRE'!$A$1:$T$889,3,FALSE)</f>
        <v>721694003</v>
      </c>
      <c r="D465" s="68" t="str">
        <f>VLOOKUP(A465,'BASE REGISTRO SEPTIEMBRE'!$A$1:$T$889,4,FALSE)</f>
        <v>Corporación de Derecho Privado.</v>
      </c>
      <c r="E465" s="68" t="str">
        <f>VLOOKUP(A465,'BASE REGISTRO SEPTIEMBRE'!$A$1:$T$889,5,FALSE)</f>
        <v xml:space="preserve">Decreto Supremo Nº 1472, de 03 de noviembre de 1992, del Ministerio de Justicia. </v>
      </c>
      <c r="F465" s="68" t="str">
        <f>VLOOKUP(A465,'BASE REGISTRO SEPTIEMBRE'!$A$1:$T$889,6,FALSE)</f>
        <v>Certificado de Vigencia Folio Nº 500396542869, de fecha 02 de julio de 2021, del Servicio de Registro Civil e Identificación.</v>
      </c>
      <c r="G465" s="68" t="str">
        <f>VLOOKUP(A465,'BASE REGISTRO SEPTIEMBRE'!$A$1:$T$889,7,FALSE)</f>
        <v>Formación, promoción, cooperación y prestación de servicios para el desarrollo económico, social, cultural y espiritual de la comunidad, en el área de los derechos humanos del niño, entre otras.</v>
      </c>
      <c r="H465" s="68" t="str">
        <f>VLOOKUP(A465,'BASE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5" s="68" t="str">
        <f>VLOOKUP(A465,'BASE REGISTRO SEPTIEMBRE'!$A$1:$T$889,9,FALSE)</f>
        <v>3 años en sus cargos.</v>
      </c>
      <c r="J465" s="68" t="str">
        <f>VLOOKUP(A465,'BASE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5" s="68" t="str">
        <f>VLOOKUP(A465,'BASE REGISTRO SEPTIEMBRE'!$A$1:$T$889,11,FALSE)</f>
        <v xml:space="preserve">Patricio Marcelo Labra Guzmán, 
</v>
      </c>
      <c r="L465" s="68" t="str">
        <f>VLOOKUP(A465,'BASE REGISTRO SEPTIEMBRE'!$A$1:$T$889,12,FALSE)</f>
        <v xml:space="preserve">Calle Orella N° 1015, comuna y ciudad de Valparaíso, Quinta Región  
</v>
      </c>
      <c r="M465" s="68" t="str">
        <f>VLOOKUP(A465,'BASE REGISTRO SEPTIEMBRE'!$A$1:$T$889,13,FALSE)</f>
        <v>V</v>
      </c>
      <c r="N465" s="68" t="str">
        <f>VLOOKUP(A465,'BASE REGISTRO SEPTIEMBRE'!$A$1:$T$889,14,FALSE)</f>
        <v>Valparaíso</v>
      </c>
      <c r="O465" s="68" t="str">
        <f>VLOOKUP(A465,'BASE REGISTRO SEPTIEMBRE'!$A$1:$T$889,15,FALSE)</f>
        <v>32-2156239</v>
      </c>
      <c r="P465" s="68" t="str">
        <f>VLOOKUP(A465,'BASE REGISTRO SEPTIEMBRE'!$A$1:$T$889,16,FALSE)</f>
        <v>serpaj@serpajchile.cl</v>
      </c>
      <c r="Q465" s="68">
        <f>VLOOKUP(A465,'BASE REGISTRO SEPTIEMBRE'!$A$1:$T$889,17,FALSE)</f>
        <v>0</v>
      </c>
      <c r="R465" s="68">
        <f>VLOOKUP(A465,'BASE REGISTRO SEPTIEMBRE'!$A$1:$T$889,18,FALSE)</f>
        <v>93401</v>
      </c>
      <c r="S465" s="68" t="str">
        <f>VLOOKUP(A465,'BASE REGISTRO SEPTIEMBRE'!$A$1:$T$889,19,FALSE)</f>
        <v>Se acompaña certificado de antecedentes financieros, correspondiente al  año 2020 aprobados por USUFI</v>
      </c>
      <c r="T465" s="188">
        <f>VLOOKUP(A465,'BASE REGISTRO SEPTIEMBRE'!$A$1:$T$889,20,FALSE)</f>
        <v>37970</v>
      </c>
      <c r="U465" s="175">
        <v>6915</v>
      </c>
      <c r="V465" s="186">
        <v>10501746</v>
      </c>
      <c r="W465" s="186">
        <v>34551546</v>
      </c>
      <c r="X465" s="187">
        <v>44469</v>
      </c>
      <c r="Y465" s="80" t="s">
        <v>6489</v>
      </c>
      <c r="Z465" s="80" t="s">
        <v>6490</v>
      </c>
      <c r="AA465" s="175" t="s">
        <v>6506</v>
      </c>
    </row>
    <row r="466" spans="1:27" ht="15.75" customHeight="1" x14ac:dyDescent="0.2">
      <c r="A466" s="185">
        <v>6915</v>
      </c>
      <c r="B466" s="68" t="str">
        <f>VLOOKUP(A466,'BASE REGISTRO SEPTIEMBRE'!$A$1:$T$889,2,FALSE)</f>
        <v>Corporación Servicio Paz y Justicia, SERPAJ-CHILE</v>
      </c>
      <c r="C466" s="68">
        <f>VLOOKUP(A466,'BASE REGISTRO SEPTIEMBRE'!$A$1:$T$889,3,FALSE)</f>
        <v>721694003</v>
      </c>
      <c r="D466" s="68" t="str">
        <f>VLOOKUP(A466,'BASE REGISTRO SEPTIEMBRE'!$A$1:$T$889,4,FALSE)</f>
        <v>Corporación de Derecho Privado.</v>
      </c>
      <c r="E466" s="68" t="str">
        <f>VLOOKUP(A466,'BASE REGISTRO SEPTIEMBRE'!$A$1:$T$889,5,FALSE)</f>
        <v xml:space="preserve">Decreto Supremo Nº 1472, de 03 de noviembre de 1992, del Ministerio de Justicia. </v>
      </c>
      <c r="F466" s="68" t="str">
        <f>VLOOKUP(A466,'BASE REGISTRO SEPTIEMBRE'!$A$1:$T$889,6,FALSE)</f>
        <v>Certificado de Vigencia Folio Nº 500396542869, de fecha 02 de julio de 2021, del Servicio de Registro Civil e Identificación.</v>
      </c>
      <c r="G466" s="68" t="str">
        <f>VLOOKUP(A466,'BASE REGISTRO SEPTIEMBRE'!$A$1:$T$889,7,FALSE)</f>
        <v>Formación, promoción, cooperación y prestación de servicios para el desarrollo económico, social, cultural y espiritual de la comunidad, en el área de los derechos humanos del niño, entre otras.</v>
      </c>
      <c r="H466" s="68" t="str">
        <f>VLOOKUP(A466,'BASE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6" s="68" t="str">
        <f>VLOOKUP(A466,'BASE REGISTRO SEPTIEMBRE'!$A$1:$T$889,9,FALSE)</f>
        <v>3 años en sus cargos.</v>
      </c>
      <c r="J466" s="68" t="str">
        <f>VLOOKUP(A466,'BASE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6" s="68" t="str">
        <f>VLOOKUP(A466,'BASE REGISTRO SEPTIEMBRE'!$A$1:$T$889,11,FALSE)</f>
        <v xml:space="preserve">Patricio Marcelo Labra Guzmán, 
</v>
      </c>
      <c r="L466" s="68" t="str">
        <f>VLOOKUP(A466,'BASE REGISTRO SEPTIEMBRE'!$A$1:$T$889,12,FALSE)</f>
        <v xml:space="preserve">Calle Orella N° 1015, comuna y ciudad de Valparaíso, Quinta Región  
</v>
      </c>
      <c r="M466" s="68" t="str">
        <f>VLOOKUP(A466,'BASE REGISTRO SEPTIEMBRE'!$A$1:$T$889,13,FALSE)</f>
        <v>V</v>
      </c>
      <c r="N466" s="68" t="str">
        <f>VLOOKUP(A466,'BASE REGISTRO SEPTIEMBRE'!$A$1:$T$889,14,FALSE)</f>
        <v>Valparaíso</v>
      </c>
      <c r="O466" s="68" t="str">
        <f>VLOOKUP(A466,'BASE REGISTRO SEPTIEMBRE'!$A$1:$T$889,15,FALSE)</f>
        <v>32-2156239</v>
      </c>
      <c r="P466" s="68" t="str">
        <f>VLOOKUP(A466,'BASE REGISTRO SEPTIEMBRE'!$A$1:$T$889,16,FALSE)</f>
        <v>serpaj@serpajchile.cl</v>
      </c>
      <c r="Q466" s="68">
        <f>VLOOKUP(A466,'BASE REGISTRO SEPTIEMBRE'!$A$1:$T$889,17,FALSE)</f>
        <v>0</v>
      </c>
      <c r="R466" s="68">
        <f>VLOOKUP(A466,'BASE REGISTRO SEPTIEMBRE'!$A$1:$T$889,18,FALSE)</f>
        <v>93401</v>
      </c>
      <c r="S466" s="68" t="str">
        <f>VLOOKUP(A466,'BASE REGISTRO SEPTIEMBRE'!$A$1:$T$889,19,FALSE)</f>
        <v>Se acompaña certificado de antecedentes financieros, correspondiente al  año 2020 aprobados por USUFI</v>
      </c>
      <c r="T466" s="188">
        <f>VLOOKUP(A466,'BASE REGISTRO SEPTIEMBRE'!$A$1:$T$889,20,FALSE)</f>
        <v>37970</v>
      </c>
      <c r="U466" s="175">
        <v>6915</v>
      </c>
      <c r="V466" s="186">
        <v>0</v>
      </c>
      <c r="W466" s="186">
        <v>58841844</v>
      </c>
      <c r="X466" s="187">
        <v>44469</v>
      </c>
      <c r="Y466" s="80" t="s">
        <v>6489</v>
      </c>
      <c r="Z466" s="80" t="s">
        <v>6490</v>
      </c>
      <c r="AA466" s="175" t="s">
        <v>6538</v>
      </c>
    </row>
    <row r="467" spans="1:27" ht="15.75" customHeight="1" x14ac:dyDescent="0.2">
      <c r="A467" s="185">
        <v>6915</v>
      </c>
      <c r="B467" s="68" t="str">
        <f>VLOOKUP(A467,'BASE REGISTRO SEPTIEMBRE'!$A$1:$T$889,2,FALSE)</f>
        <v>Corporación Servicio Paz y Justicia, SERPAJ-CHILE</v>
      </c>
      <c r="C467" s="68">
        <f>VLOOKUP(A467,'BASE REGISTRO SEPTIEMBRE'!$A$1:$T$889,3,FALSE)</f>
        <v>721694003</v>
      </c>
      <c r="D467" s="68" t="str">
        <f>VLOOKUP(A467,'BASE REGISTRO SEPTIEMBRE'!$A$1:$T$889,4,FALSE)</f>
        <v>Corporación de Derecho Privado.</v>
      </c>
      <c r="E467" s="68" t="str">
        <f>VLOOKUP(A467,'BASE REGISTRO SEPTIEMBRE'!$A$1:$T$889,5,FALSE)</f>
        <v xml:space="preserve">Decreto Supremo Nº 1472, de 03 de noviembre de 1992, del Ministerio de Justicia. </v>
      </c>
      <c r="F467" s="68" t="str">
        <f>VLOOKUP(A467,'BASE REGISTRO SEPTIEMBRE'!$A$1:$T$889,6,FALSE)</f>
        <v>Certificado de Vigencia Folio Nº 500396542869, de fecha 02 de julio de 2021, del Servicio de Registro Civil e Identificación.</v>
      </c>
      <c r="G467" s="68" t="str">
        <f>VLOOKUP(A467,'BASE REGISTRO SEPTIEMBRE'!$A$1:$T$889,7,FALSE)</f>
        <v>Formación, promoción, cooperación y prestación de servicios para el desarrollo económico, social, cultural y espiritual de la comunidad, en el área de los derechos humanos del niño, entre otras.</v>
      </c>
      <c r="H467" s="68" t="str">
        <f>VLOOKUP(A467,'BASE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7" s="68" t="str">
        <f>VLOOKUP(A467,'BASE REGISTRO SEPTIEMBRE'!$A$1:$T$889,9,FALSE)</f>
        <v>3 años en sus cargos.</v>
      </c>
      <c r="J467" s="68" t="str">
        <f>VLOOKUP(A467,'BASE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7" s="68" t="str">
        <f>VLOOKUP(A467,'BASE REGISTRO SEPTIEMBRE'!$A$1:$T$889,11,FALSE)</f>
        <v xml:space="preserve">Patricio Marcelo Labra Guzmán, 
</v>
      </c>
      <c r="L467" s="68" t="str">
        <f>VLOOKUP(A467,'BASE REGISTRO SEPTIEMBRE'!$A$1:$T$889,12,FALSE)</f>
        <v xml:space="preserve">Calle Orella N° 1015, comuna y ciudad de Valparaíso, Quinta Región  
</v>
      </c>
      <c r="M467" s="68" t="str">
        <f>VLOOKUP(A467,'BASE REGISTRO SEPTIEMBRE'!$A$1:$T$889,13,FALSE)</f>
        <v>V</v>
      </c>
      <c r="N467" s="68" t="str">
        <f>VLOOKUP(A467,'BASE REGISTRO SEPTIEMBRE'!$A$1:$T$889,14,FALSE)</f>
        <v>Valparaíso</v>
      </c>
      <c r="O467" s="68" t="str">
        <f>VLOOKUP(A467,'BASE REGISTRO SEPTIEMBRE'!$A$1:$T$889,15,FALSE)</f>
        <v>32-2156239</v>
      </c>
      <c r="P467" s="68" t="str">
        <f>VLOOKUP(A467,'BASE REGISTRO SEPTIEMBRE'!$A$1:$T$889,16,FALSE)</f>
        <v>serpaj@serpajchile.cl</v>
      </c>
      <c r="Q467" s="68">
        <f>VLOOKUP(A467,'BASE REGISTRO SEPTIEMBRE'!$A$1:$T$889,17,FALSE)</f>
        <v>0</v>
      </c>
      <c r="R467" s="68">
        <f>VLOOKUP(A467,'BASE REGISTRO SEPTIEMBRE'!$A$1:$T$889,18,FALSE)</f>
        <v>93401</v>
      </c>
      <c r="S467" s="68" t="str">
        <f>VLOOKUP(A467,'BASE REGISTRO SEPTIEMBRE'!$A$1:$T$889,19,FALSE)</f>
        <v>Se acompaña certificado de antecedentes financieros, correspondiente al  año 2020 aprobados por USUFI</v>
      </c>
      <c r="T467" s="188">
        <f>VLOOKUP(A467,'BASE REGISTRO SEPTIEMBRE'!$A$1:$T$889,20,FALSE)</f>
        <v>37970</v>
      </c>
      <c r="U467" s="175">
        <v>6915</v>
      </c>
      <c r="V467" s="186">
        <v>0</v>
      </c>
      <c r="W467" s="186">
        <v>55314540</v>
      </c>
      <c r="X467" s="187">
        <v>44469</v>
      </c>
      <c r="Y467" s="80" t="s">
        <v>6489</v>
      </c>
      <c r="Z467" s="80" t="s">
        <v>6490</v>
      </c>
      <c r="AA467" s="175" t="s">
        <v>6540</v>
      </c>
    </row>
    <row r="468" spans="1:27" ht="15.75" customHeight="1" x14ac:dyDescent="0.2">
      <c r="A468" s="185">
        <v>6915</v>
      </c>
      <c r="B468" s="68" t="str">
        <f>VLOOKUP(A468,'BASE REGISTRO SEPTIEMBRE'!$A$1:$T$889,2,FALSE)</f>
        <v>Corporación Servicio Paz y Justicia, SERPAJ-CHILE</v>
      </c>
      <c r="C468" s="68">
        <f>VLOOKUP(A468,'BASE REGISTRO SEPTIEMBRE'!$A$1:$T$889,3,FALSE)</f>
        <v>721694003</v>
      </c>
      <c r="D468" s="68" t="str">
        <f>VLOOKUP(A468,'BASE REGISTRO SEPTIEMBRE'!$A$1:$T$889,4,FALSE)</f>
        <v>Corporación de Derecho Privado.</v>
      </c>
      <c r="E468" s="68" t="str">
        <f>VLOOKUP(A468,'BASE REGISTRO SEPTIEMBRE'!$A$1:$T$889,5,FALSE)</f>
        <v xml:space="preserve">Decreto Supremo Nº 1472, de 03 de noviembre de 1992, del Ministerio de Justicia. </v>
      </c>
      <c r="F468" s="68" t="str">
        <f>VLOOKUP(A468,'BASE REGISTRO SEPTIEMBRE'!$A$1:$T$889,6,FALSE)</f>
        <v>Certificado de Vigencia Folio Nº 500396542869, de fecha 02 de julio de 2021, del Servicio de Registro Civil e Identificación.</v>
      </c>
      <c r="G468" s="68" t="str">
        <f>VLOOKUP(A468,'BASE REGISTRO SEPTIEMBRE'!$A$1:$T$889,7,FALSE)</f>
        <v>Formación, promoción, cooperación y prestación de servicios para el desarrollo económico, social, cultural y espiritual de la comunidad, en el área de los derechos humanos del niño, entre otras.</v>
      </c>
      <c r="H468" s="68" t="str">
        <f>VLOOKUP(A468,'BASE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8" s="68" t="str">
        <f>VLOOKUP(A468,'BASE REGISTRO SEPTIEMBRE'!$A$1:$T$889,9,FALSE)</f>
        <v>3 años en sus cargos.</v>
      </c>
      <c r="J468" s="68" t="str">
        <f>VLOOKUP(A468,'BASE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8" s="68" t="str">
        <f>VLOOKUP(A468,'BASE REGISTRO SEPTIEMBRE'!$A$1:$T$889,11,FALSE)</f>
        <v xml:space="preserve">Patricio Marcelo Labra Guzmán, 
</v>
      </c>
      <c r="L468" s="68" t="str">
        <f>VLOOKUP(A468,'BASE REGISTRO SEPTIEMBRE'!$A$1:$T$889,12,FALSE)</f>
        <v xml:space="preserve">Calle Orella N° 1015, comuna y ciudad de Valparaíso, Quinta Región  
</v>
      </c>
      <c r="M468" s="68" t="str">
        <f>VLOOKUP(A468,'BASE REGISTRO SEPTIEMBRE'!$A$1:$T$889,13,FALSE)</f>
        <v>V</v>
      </c>
      <c r="N468" s="68" t="str">
        <f>VLOOKUP(A468,'BASE REGISTRO SEPTIEMBRE'!$A$1:$T$889,14,FALSE)</f>
        <v>Valparaíso</v>
      </c>
      <c r="O468" s="68" t="str">
        <f>VLOOKUP(A468,'BASE REGISTRO SEPTIEMBRE'!$A$1:$T$889,15,FALSE)</f>
        <v>32-2156239</v>
      </c>
      <c r="P468" s="68" t="str">
        <f>VLOOKUP(A468,'BASE REGISTRO SEPTIEMBRE'!$A$1:$T$889,16,FALSE)</f>
        <v>serpaj@serpajchile.cl</v>
      </c>
      <c r="Q468" s="68">
        <f>VLOOKUP(A468,'BASE REGISTRO SEPTIEMBRE'!$A$1:$T$889,17,FALSE)</f>
        <v>0</v>
      </c>
      <c r="R468" s="68">
        <f>VLOOKUP(A468,'BASE REGISTRO SEPTIEMBRE'!$A$1:$T$889,18,FALSE)</f>
        <v>93401</v>
      </c>
      <c r="S468" s="68" t="str">
        <f>VLOOKUP(A468,'BASE REGISTRO SEPTIEMBRE'!$A$1:$T$889,19,FALSE)</f>
        <v>Se acompaña certificado de antecedentes financieros, correspondiente al  año 2020 aprobados por USUFI</v>
      </c>
      <c r="T468" s="188">
        <f>VLOOKUP(A468,'BASE REGISTRO SEPTIEMBRE'!$A$1:$T$889,20,FALSE)</f>
        <v>37970</v>
      </c>
      <c r="U468" s="175">
        <v>6915</v>
      </c>
      <c r="V468" s="186">
        <v>26871963</v>
      </c>
      <c r="W468" s="186">
        <v>132091131</v>
      </c>
      <c r="X468" s="187">
        <v>44469</v>
      </c>
      <c r="Y468" s="80" t="s">
        <v>6489</v>
      </c>
      <c r="Z468" s="80" t="s">
        <v>6490</v>
      </c>
      <c r="AA468" s="175" t="s">
        <v>6497</v>
      </c>
    </row>
    <row r="469" spans="1:27" ht="15.75" customHeight="1" x14ac:dyDescent="0.2">
      <c r="A469" s="185">
        <v>6915</v>
      </c>
      <c r="B469" s="68" t="str">
        <f>VLOOKUP(A469,'BASE REGISTRO SEPTIEMBRE'!$A$1:$T$889,2,FALSE)</f>
        <v>Corporación Servicio Paz y Justicia, SERPAJ-CHILE</v>
      </c>
      <c r="C469" s="68">
        <f>VLOOKUP(A469,'BASE REGISTRO SEPTIEMBRE'!$A$1:$T$889,3,FALSE)</f>
        <v>721694003</v>
      </c>
      <c r="D469" s="68" t="str">
        <f>VLOOKUP(A469,'BASE REGISTRO SEPTIEMBRE'!$A$1:$T$889,4,FALSE)</f>
        <v>Corporación de Derecho Privado.</v>
      </c>
      <c r="E469" s="68" t="str">
        <f>VLOOKUP(A469,'BASE REGISTRO SEPTIEMBRE'!$A$1:$T$889,5,FALSE)</f>
        <v xml:space="preserve">Decreto Supremo Nº 1472, de 03 de noviembre de 1992, del Ministerio de Justicia. </v>
      </c>
      <c r="F469" s="68" t="str">
        <f>VLOOKUP(A469,'BASE REGISTRO SEPTIEMBRE'!$A$1:$T$889,6,FALSE)</f>
        <v>Certificado de Vigencia Folio Nº 500396542869, de fecha 02 de julio de 2021, del Servicio de Registro Civil e Identificación.</v>
      </c>
      <c r="G469" s="68" t="str">
        <f>VLOOKUP(A469,'BASE REGISTRO SEPTIEMBRE'!$A$1:$T$889,7,FALSE)</f>
        <v>Formación, promoción, cooperación y prestación de servicios para el desarrollo económico, social, cultural y espiritual de la comunidad, en el área de los derechos humanos del niño, entre otras.</v>
      </c>
      <c r="H469" s="68" t="str">
        <f>VLOOKUP(A469,'BASE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9" s="68" t="str">
        <f>VLOOKUP(A469,'BASE REGISTRO SEPTIEMBRE'!$A$1:$T$889,9,FALSE)</f>
        <v>3 años en sus cargos.</v>
      </c>
      <c r="J469" s="68" t="str">
        <f>VLOOKUP(A469,'BASE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9" s="68" t="str">
        <f>VLOOKUP(A469,'BASE REGISTRO SEPTIEMBRE'!$A$1:$T$889,11,FALSE)</f>
        <v xml:space="preserve">Patricio Marcelo Labra Guzmán, 
</v>
      </c>
      <c r="L469" s="68" t="str">
        <f>VLOOKUP(A469,'BASE REGISTRO SEPTIEMBRE'!$A$1:$T$889,12,FALSE)</f>
        <v xml:space="preserve">Calle Orella N° 1015, comuna y ciudad de Valparaíso, Quinta Región  
</v>
      </c>
      <c r="M469" s="68" t="str">
        <f>VLOOKUP(A469,'BASE REGISTRO SEPTIEMBRE'!$A$1:$T$889,13,FALSE)</f>
        <v>V</v>
      </c>
      <c r="N469" s="68" t="str">
        <f>VLOOKUP(A469,'BASE REGISTRO SEPTIEMBRE'!$A$1:$T$889,14,FALSE)</f>
        <v>Valparaíso</v>
      </c>
      <c r="O469" s="68" t="str">
        <f>VLOOKUP(A469,'BASE REGISTRO SEPTIEMBRE'!$A$1:$T$889,15,FALSE)</f>
        <v>32-2156239</v>
      </c>
      <c r="P469" s="68" t="str">
        <f>VLOOKUP(A469,'BASE REGISTRO SEPTIEMBRE'!$A$1:$T$889,16,FALSE)</f>
        <v>serpaj@serpajchile.cl</v>
      </c>
      <c r="Q469" s="68">
        <f>VLOOKUP(A469,'BASE REGISTRO SEPTIEMBRE'!$A$1:$T$889,17,FALSE)</f>
        <v>0</v>
      </c>
      <c r="R469" s="68">
        <f>VLOOKUP(A469,'BASE REGISTRO SEPTIEMBRE'!$A$1:$T$889,18,FALSE)</f>
        <v>93401</v>
      </c>
      <c r="S469" s="68" t="str">
        <f>VLOOKUP(A469,'BASE REGISTRO SEPTIEMBRE'!$A$1:$T$889,19,FALSE)</f>
        <v>Se acompaña certificado de antecedentes financieros, correspondiente al  año 2020 aprobados por USUFI</v>
      </c>
      <c r="T469" s="188">
        <f>VLOOKUP(A469,'BASE REGISTRO SEPTIEMBRE'!$A$1:$T$889,20,FALSE)</f>
        <v>37970</v>
      </c>
      <c r="U469" s="175">
        <v>6915</v>
      </c>
      <c r="V469" s="186">
        <v>12708984</v>
      </c>
      <c r="W469" s="186">
        <v>136197382</v>
      </c>
      <c r="X469" s="187">
        <v>44469</v>
      </c>
      <c r="Y469" s="80" t="s">
        <v>6489</v>
      </c>
      <c r="Z469" s="80" t="s">
        <v>6490</v>
      </c>
      <c r="AA469" s="175" t="s">
        <v>6508</v>
      </c>
    </row>
    <row r="470" spans="1:27" ht="15.75" customHeight="1" x14ac:dyDescent="0.2">
      <c r="A470" s="185">
        <v>6915</v>
      </c>
      <c r="B470" s="68" t="str">
        <f>VLOOKUP(A470,'BASE REGISTRO SEPTIEMBRE'!$A$1:$T$889,2,FALSE)</f>
        <v>Corporación Servicio Paz y Justicia, SERPAJ-CHILE</v>
      </c>
      <c r="C470" s="68">
        <f>VLOOKUP(A470,'BASE REGISTRO SEPTIEMBRE'!$A$1:$T$889,3,FALSE)</f>
        <v>721694003</v>
      </c>
      <c r="D470" s="68" t="str">
        <f>VLOOKUP(A470,'BASE REGISTRO SEPTIEMBRE'!$A$1:$T$889,4,FALSE)</f>
        <v>Corporación de Derecho Privado.</v>
      </c>
      <c r="E470" s="68" t="str">
        <f>VLOOKUP(A470,'BASE REGISTRO SEPTIEMBRE'!$A$1:$T$889,5,FALSE)</f>
        <v xml:space="preserve">Decreto Supremo Nº 1472, de 03 de noviembre de 1992, del Ministerio de Justicia. </v>
      </c>
      <c r="F470" s="68" t="str">
        <f>VLOOKUP(A470,'BASE REGISTRO SEPTIEMBRE'!$A$1:$T$889,6,FALSE)</f>
        <v>Certificado de Vigencia Folio Nº 500396542869, de fecha 02 de julio de 2021, del Servicio de Registro Civil e Identificación.</v>
      </c>
      <c r="G470" s="68" t="str">
        <f>VLOOKUP(A470,'BASE REGISTRO SEPTIEMBRE'!$A$1:$T$889,7,FALSE)</f>
        <v>Formación, promoción, cooperación y prestación de servicios para el desarrollo económico, social, cultural y espiritual de la comunidad, en el área de los derechos humanos del niño, entre otras.</v>
      </c>
      <c r="H470" s="68" t="str">
        <f>VLOOKUP(A470,'BASE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0" s="68" t="str">
        <f>VLOOKUP(A470,'BASE REGISTRO SEPTIEMBRE'!$A$1:$T$889,9,FALSE)</f>
        <v>3 años en sus cargos.</v>
      </c>
      <c r="J470" s="68" t="str">
        <f>VLOOKUP(A470,'BASE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0" s="68" t="str">
        <f>VLOOKUP(A470,'BASE REGISTRO SEPTIEMBRE'!$A$1:$T$889,11,FALSE)</f>
        <v xml:space="preserve">Patricio Marcelo Labra Guzmán, 
</v>
      </c>
      <c r="L470" s="68" t="str">
        <f>VLOOKUP(A470,'BASE REGISTRO SEPTIEMBRE'!$A$1:$T$889,12,FALSE)</f>
        <v xml:space="preserve">Calle Orella N° 1015, comuna y ciudad de Valparaíso, Quinta Región  
</v>
      </c>
      <c r="M470" s="68" t="str">
        <f>VLOOKUP(A470,'BASE REGISTRO SEPTIEMBRE'!$A$1:$T$889,13,FALSE)</f>
        <v>V</v>
      </c>
      <c r="N470" s="68" t="str">
        <f>VLOOKUP(A470,'BASE REGISTRO SEPTIEMBRE'!$A$1:$T$889,14,FALSE)</f>
        <v>Valparaíso</v>
      </c>
      <c r="O470" s="68" t="str">
        <f>VLOOKUP(A470,'BASE REGISTRO SEPTIEMBRE'!$A$1:$T$889,15,FALSE)</f>
        <v>32-2156239</v>
      </c>
      <c r="P470" s="68" t="str">
        <f>VLOOKUP(A470,'BASE REGISTRO SEPTIEMBRE'!$A$1:$T$889,16,FALSE)</f>
        <v>serpaj@serpajchile.cl</v>
      </c>
      <c r="Q470" s="68">
        <f>VLOOKUP(A470,'BASE REGISTRO SEPTIEMBRE'!$A$1:$T$889,17,FALSE)</f>
        <v>0</v>
      </c>
      <c r="R470" s="68">
        <f>VLOOKUP(A470,'BASE REGISTRO SEPTIEMBRE'!$A$1:$T$889,18,FALSE)</f>
        <v>93401</v>
      </c>
      <c r="S470" s="68" t="str">
        <f>VLOOKUP(A470,'BASE REGISTRO SEPTIEMBRE'!$A$1:$T$889,19,FALSE)</f>
        <v>Se acompaña certificado de antecedentes financieros, correspondiente al  año 2020 aprobados por USUFI</v>
      </c>
      <c r="T470" s="188">
        <f>VLOOKUP(A470,'BASE REGISTRO SEPTIEMBRE'!$A$1:$T$889,20,FALSE)</f>
        <v>37970</v>
      </c>
      <c r="U470" s="175">
        <v>6915</v>
      </c>
      <c r="V470" s="186">
        <v>25306971</v>
      </c>
      <c r="W470" s="186">
        <v>243035843</v>
      </c>
      <c r="X470" s="187">
        <v>44469</v>
      </c>
      <c r="Y470" s="80" t="s">
        <v>6489</v>
      </c>
      <c r="Z470" s="80" t="s">
        <v>6490</v>
      </c>
      <c r="AA470" s="175" t="s">
        <v>6649</v>
      </c>
    </row>
    <row r="471" spans="1:27" ht="15.75" customHeight="1" x14ac:dyDescent="0.2">
      <c r="A471" s="185">
        <v>6915</v>
      </c>
      <c r="B471" s="68" t="str">
        <f>VLOOKUP(A471,'BASE REGISTRO SEPTIEMBRE'!$A$1:$T$889,2,FALSE)</f>
        <v>Corporación Servicio Paz y Justicia, SERPAJ-CHILE</v>
      </c>
      <c r="C471" s="68">
        <f>VLOOKUP(A471,'BASE REGISTRO SEPTIEMBRE'!$A$1:$T$889,3,FALSE)</f>
        <v>721694003</v>
      </c>
      <c r="D471" s="68" t="str">
        <f>VLOOKUP(A471,'BASE REGISTRO SEPTIEMBRE'!$A$1:$T$889,4,FALSE)</f>
        <v>Corporación de Derecho Privado.</v>
      </c>
      <c r="E471" s="68" t="str">
        <f>VLOOKUP(A471,'BASE REGISTRO SEPTIEMBRE'!$A$1:$T$889,5,FALSE)</f>
        <v xml:space="preserve">Decreto Supremo Nº 1472, de 03 de noviembre de 1992, del Ministerio de Justicia. </v>
      </c>
      <c r="F471" s="68" t="str">
        <f>VLOOKUP(A471,'BASE REGISTRO SEPTIEMBRE'!$A$1:$T$889,6,FALSE)</f>
        <v>Certificado de Vigencia Folio Nº 500396542869, de fecha 02 de julio de 2021, del Servicio de Registro Civil e Identificación.</v>
      </c>
      <c r="G471" s="68" t="str">
        <f>VLOOKUP(A471,'BASE REGISTRO SEPTIEMBRE'!$A$1:$T$889,7,FALSE)</f>
        <v>Formación, promoción, cooperación y prestación de servicios para el desarrollo económico, social, cultural y espiritual de la comunidad, en el área de los derechos humanos del niño, entre otras.</v>
      </c>
      <c r="H471" s="68" t="str">
        <f>VLOOKUP(A471,'BASE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1" s="68" t="str">
        <f>VLOOKUP(A471,'BASE REGISTRO SEPTIEMBRE'!$A$1:$T$889,9,FALSE)</f>
        <v>3 años en sus cargos.</v>
      </c>
      <c r="J471" s="68" t="str">
        <f>VLOOKUP(A471,'BASE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1" s="68" t="str">
        <f>VLOOKUP(A471,'BASE REGISTRO SEPTIEMBRE'!$A$1:$T$889,11,FALSE)</f>
        <v xml:space="preserve">Patricio Marcelo Labra Guzmán, 
</v>
      </c>
      <c r="L471" s="68" t="str">
        <f>VLOOKUP(A471,'BASE REGISTRO SEPTIEMBRE'!$A$1:$T$889,12,FALSE)</f>
        <v xml:space="preserve">Calle Orella N° 1015, comuna y ciudad de Valparaíso, Quinta Región  
</v>
      </c>
      <c r="M471" s="68" t="str">
        <f>VLOOKUP(A471,'BASE REGISTRO SEPTIEMBRE'!$A$1:$T$889,13,FALSE)</f>
        <v>V</v>
      </c>
      <c r="N471" s="68" t="str">
        <f>VLOOKUP(A471,'BASE REGISTRO SEPTIEMBRE'!$A$1:$T$889,14,FALSE)</f>
        <v>Valparaíso</v>
      </c>
      <c r="O471" s="68" t="str">
        <f>VLOOKUP(A471,'BASE REGISTRO SEPTIEMBRE'!$A$1:$T$889,15,FALSE)</f>
        <v>32-2156239</v>
      </c>
      <c r="P471" s="68" t="str">
        <f>VLOOKUP(A471,'BASE REGISTRO SEPTIEMBRE'!$A$1:$T$889,16,FALSE)</f>
        <v>serpaj@serpajchile.cl</v>
      </c>
      <c r="Q471" s="68">
        <f>VLOOKUP(A471,'BASE REGISTRO SEPTIEMBRE'!$A$1:$T$889,17,FALSE)</f>
        <v>0</v>
      </c>
      <c r="R471" s="68">
        <f>VLOOKUP(A471,'BASE REGISTRO SEPTIEMBRE'!$A$1:$T$889,18,FALSE)</f>
        <v>93401</v>
      </c>
      <c r="S471" s="68" t="str">
        <f>VLOOKUP(A471,'BASE REGISTRO SEPTIEMBRE'!$A$1:$T$889,19,FALSE)</f>
        <v>Se acompaña certificado de antecedentes financieros, correspondiente al  año 2020 aprobados por USUFI</v>
      </c>
      <c r="T471" s="188">
        <f>VLOOKUP(A471,'BASE REGISTRO SEPTIEMBRE'!$A$1:$T$889,20,FALSE)</f>
        <v>37970</v>
      </c>
      <c r="U471" s="175">
        <v>6915</v>
      </c>
      <c r="V471" s="186">
        <v>0</v>
      </c>
      <c r="W471" s="186">
        <v>18901137</v>
      </c>
      <c r="X471" s="187">
        <v>44469</v>
      </c>
      <c r="Y471" s="80" t="s">
        <v>6489</v>
      </c>
      <c r="Z471" s="80" t="s">
        <v>6490</v>
      </c>
      <c r="AA471" s="175" t="s">
        <v>6545</v>
      </c>
    </row>
    <row r="472" spans="1:27" ht="15.75" customHeight="1" x14ac:dyDescent="0.2">
      <c r="A472" s="185">
        <v>6915</v>
      </c>
      <c r="B472" s="68" t="str">
        <f>VLOOKUP(A472,'BASE REGISTRO SEPTIEMBRE'!$A$1:$T$889,2,FALSE)</f>
        <v>Corporación Servicio Paz y Justicia, SERPAJ-CHILE</v>
      </c>
      <c r="C472" s="68">
        <f>VLOOKUP(A472,'BASE REGISTRO SEPTIEMBRE'!$A$1:$T$889,3,FALSE)</f>
        <v>721694003</v>
      </c>
      <c r="D472" s="68" t="str">
        <f>VLOOKUP(A472,'BASE REGISTRO SEPTIEMBRE'!$A$1:$T$889,4,FALSE)</f>
        <v>Corporación de Derecho Privado.</v>
      </c>
      <c r="E472" s="68" t="str">
        <f>VLOOKUP(A472,'BASE REGISTRO SEPTIEMBRE'!$A$1:$T$889,5,FALSE)</f>
        <v xml:space="preserve">Decreto Supremo Nº 1472, de 03 de noviembre de 1992, del Ministerio de Justicia. </v>
      </c>
      <c r="F472" s="68" t="str">
        <f>VLOOKUP(A472,'BASE REGISTRO SEPTIEMBRE'!$A$1:$T$889,6,FALSE)</f>
        <v>Certificado de Vigencia Folio Nº 500396542869, de fecha 02 de julio de 2021, del Servicio de Registro Civil e Identificación.</v>
      </c>
      <c r="G472" s="68" t="str">
        <f>VLOOKUP(A472,'BASE REGISTRO SEPTIEMBRE'!$A$1:$T$889,7,FALSE)</f>
        <v>Formación, promoción, cooperación y prestación de servicios para el desarrollo económico, social, cultural y espiritual de la comunidad, en el área de los derechos humanos del niño, entre otras.</v>
      </c>
      <c r="H472" s="68" t="str">
        <f>VLOOKUP(A472,'BASE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2" s="68" t="str">
        <f>VLOOKUP(A472,'BASE REGISTRO SEPTIEMBRE'!$A$1:$T$889,9,FALSE)</f>
        <v>3 años en sus cargos.</v>
      </c>
      <c r="J472" s="68" t="str">
        <f>VLOOKUP(A472,'BASE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2" s="68" t="str">
        <f>VLOOKUP(A472,'BASE REGISTRO SEPTIEMBRE'!$A$1:$T$889,11,FALSE)</f>
        <v xml:space="preserve">Patricio Marcelo Labra Guzmán, 
</v>
      </c>
      <c r="L472" s="68" t="str">
        <f>VLOOKUP(A472,'BASE REGISTRO SEPTIEMBRE'!$A$1:$T$889,12,FALSE)</f>
        <v xml:space="preserve">Calle Orella N° 1015, comuna y ciudad de Valparaíso, Quinta Región  
</v>
      </c>
      <c r="M472" s="68" t="str">
        <f>VLOOKUP(A472,'BASE REGISTRO SEPTIEMBRE'!$A$1:$T$889,13,FALSE)</f>
        <v>V</v>
      </c>
      <c r="N472" s="68" t="str">
        <f>VLOOKUP(A472,'BASE REGISTRO SEPTIEMBRE'!$A$1:$T$889,14,FALSE)</f>
        <v>Valparaíso</v>
      </c>
      <c r="O472" s="68" t="str">
        <f>VLOOKUP(A472,'BASE REGISTRO SEPTIEMBRE'!$A$1:$T$889,15,FALSE)</f>
        <v>32-2156239</v>
      </c>
      <c r="P472" s="68" t="str">
        <f>VLOOKUP(A472,'BASE REGISTRO SEPTIEMBRE'!$A$1:$T$889,16,FALSE)</f>
        <v>serpaj@serpajchile.cl</v>
      </c>
      <c r="Q472" s="68">
        <f>VLOOKUP(A472,'BASE REGISTRO SEPTIEMBRE'!$A$1:$T$889,17,FALSE)</f>
        <v>0</v>
      </c>
      <c r="R472" s="68">
        <f>VLOOKUP(A472,'BASE REGISTRO SEPTIEMBRE'!$A$1:$T$889,18,FALSE)</f>
        <v>93401</v>
      </c>
      <c r="S472" s="68" t="str">
        <f>VLOOKUP(A472,'BASE REGISTRO SEPTIEMBRE'!$A$1:$T$889,19,FALSE)</f>
        <v>Se acompaña certificado de antecedentes financieros, correspondiente al  año 2020 aprobados por USUFI</v>
      </c>
      <c r="T472" s="188">
        <f>VLOOKUP(A472,'BASE REGISTRO SEPTIEMBRE'!$A$1:$T$889,20,FALSE)</f>
        <v>37970</v>
      </c>
      <c r="U472" s="175">
        <v>6915</v>
      </c>
      <c r="V472" s="186">
        <v>22813674</v>
      </c>
      <c r="W472" s="186">
        <v>401905758</v>
      </c>
      <c r="X472" s="187">
        <v>44469</v>
      </c>
      <c r="Y472" s="80" t="s">
        <v>6489</v>
      </c>
      <c r="Z472" s="80" t="s">
        <v>6490</v>
      </c>
      <c r="AA472" s="175" t="s">
        <v>6498</v>
      </c>
    </row>
    <row r="473" spans="1:27" ht="15.75" customHeight="1" x14ac:dyDescent="0.2">
      <c r="A473" s="185">
        <v>6915</v>
      </c>
      <c r="B473" s="68" t="str">
        <f>VLOOKUP(A473,'BASE REGISTRO SEPTIEMBRE'!$A$1:$T$889,2,FALSE)</f>
        <v>Corporación Servicio Paz y Justicia, SERPAJ-CHILE</v>
      </c>
      <c r="C473" s="68">
        <f>VLOOKUP(A473,'BASE REGISTRO SEPTIEMBRE'!$A$1:$T$889,3,FALSE)</f>
        <v>721694003</v>
      </c>
      <c r="D473" s="68" t="str">
        <f>VLOOKUP(A473,'BASE REGISTRO SEPTIEMBRE'!$A$1:$T$889,4,FALSE)</f>
        <v>Corporación de Derecho Privado.</v>
      </c>
      <c r="E473" s="68" t="str">
        <f>VLOOKUP(A473,'BASE REGISTRO SEPTIEMBRE'!$A$1:$T$889,5,FALSE)</f>
        <v xml:space="preserve">Decreto Supremo Nº 1472, de 03 de noviembre de 1992, del Ministerio de Justicia. </v>
      </c>
      <c r="F473" s="68" t="str">
        <f>VLOOKUP(A473,'BASE REGISTRO SEPTIEMBRE'!$A$1:$T$889,6,FALSE)</f>
        <v>Certificado de Vigencia Folio Nº 500396542869, de fecha 02 de julio de 2021, del Servicio de Registro Civil e Identificación.</v>
      </c>
      <c r="G473" s="68" t="str">
        <f>VLOOKUP(A473,'BASE REGISTRO SEPTIEMBRE'!$A$1:$T$889,7,FALSE)</f>
        <v>Formación, promoción, cooperación y prestación de servicios para el desarrollo económico, social, cultural y espiritual de la comunidad, en el área de los derechos humanos del niño, entre otras.</v>
      </c>
      <c r="H473" s="68" t="str">
        <f>VLOOKUP(A473,'BASE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3" s="68" t="str">
        <f>VLOOKUP(A473,'BASE REGISTRO SEPTIEMBRE'!$A$1:$T$889,9,FALSE)</f>
        <v>3 años en sus cargos.</v>
      </c>
      <c r="J473" s="68" t="str">
        <f>VLOOKUP(A473,'BASE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3" s="68" t="str">
        <f>VLOOKUP(A473,'BASE REGISTRO SEPTIEMBRE'!$A$1:$T$889,11,FALSE)</f>
        <v xml:space="preserve">Patricio Marcelo Labra Guzmán, 
</v>
      </c>
      <c r="L473" s="68" t="str">
        <f>VLOOKUP(A473,'BASE REGISTRO SEPTIEMBRE'!$A$1:$T$889,12,FALSE)</f>
        <v xml:space="preserve">Calle Orella N° 1015, comuna y ciudad de Valparaíso, Quinta Región  
</v>
      </c>
      <c r="M473" s="68" t="str">
        <f>VLOOKUP(A473,'BASE REGISTRO SEPTIEMBRE'!$A$1:$T$889,13,FALSE)</f>
        <v>V</v>
      </c>
      <c r="N473" s="68" t="str">
        <f>VLOOKUP(A473,'BASE REGISTRO SEPTIEMBRE'!$A$1:$T$889,14,FALSE)</f>
        <v>Valparaíso</v>
      </c>
      <c r="O473" s="68" t="str">
        <f>VLOOKUP(A473,'BASE REGISTRO SEPTIEMBRE'!$A$1:$T$889,15,FALSE)</f>
        <v>32-2156239</v>
      </c>
      <c r="P473" s="68" t="str">
        <f>VLOOKUP(A473,'BASE REGISTRO SEPTIEMBRE'!$A$1:$T$889,16,FALSE)</f>
        <v>serpaj@serpajchile.cl</v>
      </c>
      <c r="Q473" s="68">
        <f>VLOOKUP(A473,'BASE REGISTRO SEPTIEMBRE'!$A$1:$T$889,17,FALSE)</f>
        <v>0</v>
      </c>
      <c r="R473" s="68">
        <f>VLOOKUP(A473,'BASE REGISTRO SEPTIEMBRE'!$A$1:$T$889,18,FALSE)</f>
        <v>93401</v>
      </c>
      <c r="S473" s="68" t="str">
        <f>VLOOKUP(A473,'BASE REGISTRO SEPTIEMBRE'!$A$1:$T$889,19,FALSE)</f>
        <v>Se acompaña certificado de antecedentes financieros, correspondiente al  año 2020 aprobados por USUFI</v>
      </c>
      <c r="T473" s="188">
        <f>VLOOKUP(A473,'BASE REGISTRO SEPTIEMBRE'!$A$1:$T$889,20,FALSE)</f>
        <v>37970</v>
      </c>
      <c r="U473" s="175">
        <v>6915</v>
      </c>
      <c r="V473" s="186">
        <v>32066400</v>
      </c>
      <c r="W473" s="186">
        <v>161774988</v>
      </c>
      <c r="X473" s="187">
        <v>44469</v>
      </c>
      <c r="Y473" s="80" t="s">
        <v>6489</v>
      </c>
      <c r="Z473" s="80" t="s">
        <v>6490</v>
      </c>
      <c r="AA473" s="175" t="s">
        <v>6546</v>
      </c>
    </row>
    <row r="474" spans="1:27" ht="15.75" customHeight="1" x14ac:dyDescent="0.2">
      <c r="A474" s="185">
        <v>6915</v>
      </c>
      <c r="B474" s="68" t="str">
        <f>VLOOKUP(A474,'BASE REGISTRO SEPTIEMBRE'!$A$1:$T$889,2,FALSE)</f>
        <v>Corporación Servicio Paz y Justicia, SERPAJ-CHILE</v>
      </c>
      <c r="C474" s="68">
        <f>VLOOKUP(A474,'BASE REGISTRO SEPTIEMBRE'!$A$1:$T$889,3,FALSE)</f>
        <v>721694003</v>
      </c>
      <c r="D474" s="68" t="str">
        <f>VLOOKUP(A474,'BASE REGISTRO SEPTIEMBRE'!$A$1:$T$889,4,FALSE)</f>
        <v>Corporación de Derecho Privado.</v>
      </c>
      <c r="E474" s="68" t="str">
        <f>VLOOKUP(A474,'BASE REGISTRO SEPTIEMBRE'!$A$1:$T$889,5,FALSE)</f>
        <v xml:space="preserve">Decreto Supremo Nº 1472, de 03 de noviembre de 1992, del Ministerio de Justicia. </v>
      </c>
      <c r="F474" s="68" t="str">
        <f>VLOOKUP(A474,'BASE REGISTRO SEPTIEMBRE'!$A$1:$T$889,6,FALSE)</f>
        <v>Certificado de Vigencia Folio Nº 500396542869, de fecha 02 de julio de 2021, del Servicio de Registro Civil e Identificación.</v>
      </c>
      <c r="G474" s="68" t="str">
        <f>VLOOKUP(A474,'BASE REGISTRO SEPTIEMBRE'!$A$1:$T$889,7,FALSE)</f>
        <v>Formación, promoción, cooperación y prestación de servicios para el desarrollo económico, social, cultural y espiritual de la comunidad, en el área de los derechos humanos del niño, entre otras.</v>
      </c>
      <c r="H474" s="68" t="str">
        <f>VLOOKUP(A474,'BASE REGISTRO SEPTIEMBRE'!$A$1:$T$889,8,FALSE)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4" s="68" t="str">
        <f>VLOOKUP(A474,'BASE REGISTRO SEPTIEMBRE'!$A$1:$T$889,9,FALSE)</f>
        <v>3 años en sus cargos.</v>
      </c>
      <c r="J474" s="68" t="str">
        <f>VLOOKUP(A474,'BASE REGISTRO SEPTIEMBRE'!$A$1:$T$889,10,FALSE)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4" s="68" t="str">
        <f>VLOOKUP(A474,'BASE REGISTRO SEPTIEMBRE'!$A$1:$T$889,11,FALSE)</f>
        <v xml:space="preserve">Patricio Marcelo Labra Guzmán, 
</v>
      </c>
      <c r="L474" s="68" t="str">
        <f>VLOOKUP(A474,'BASE REGISTRO SEPTIEMBRE'!$A$1:$T$889,12,FALSE)</f>
        <v xml:space="preserve">Calle Orella N° 1015, comuna y ciudad de Valparaíso, Quinta Región  
</v>
      </c>
      <c r="M474" s="68" t="str">
        <f>VLOOKUP(A474,'BASE REGISTRO SEPTIEMBRE'!$A$1:$T$889,13,FALSE)</f>
        <v>V</v>
      </c>
      <c r="N474" s="68" t="str">
        <f>VLOOKUP(A474,'BASE REGISTRO SEPTIEMBRE'!$A$1:$T$889,14,FALSE)</f>
        <v>Valparaíso</v>
      </c>
      <c r="O474" s="68" t="str">
        <f>VLOOKUP(A474,'BASE REGISTRO SEPTIEMBRE'!$A$1:$T$889,15,FALSE)</f>
        <v>32-2156239</v>
      </c>
      <c r="P474" s="68" t="str">
        <f>VLOOKUP(A474,'BASE REGISTRO SEPTIEMBRE'!$A$1:$T$889,16,FALSE)</f>
        <v>serpaj@serpajchile.cl</v>
      </c>
      <c r="Q474" s="68">
        <f>VLOOKUP(A474,'BASE REGISTRO SEPTIEMBRE'!$A$1:$T$889,17,FALSE)</f>
        <v>0</v>
      </c>
      <c r="R474" s="68">
        <f>VLOOKUP(A474,'BASE REGISTRO SEPTIEMBRE'!$A$1:$T$889,18,FALSE)</f>
        <v>93401</v>
      </c>
      <c r="S474" s="68" t="str">
        <f>VLOOKUP(A474,'BASE REGISTRO SEPTIEMBRE'!$A$1:$T$889,19,FALSE)</f>
        <v>Se acompaña certificado de antecedentes financieros, correspondiente al  año 2020 aprobados por USUFI</v>
      </c>
      <c r="T474" s="188">
        <f>VLOOKUP(A474,'BASE REGISTRO SEPTIEMBRE'!$A$1:$T$889,20,FALSE)</f>
        <v>37970</v>
      </c>
      <c r="U474" s="175">
        <v>6915</v>
      </c>
      <c r="V474" s="186">
        <v>50023584</v>
      </c>
      <c r="W474" s="186">
        <v>453111496</v>
      </c>
      <c r="X474" s="187">
        <v>44469</v>
      </c>
      <c r="Y474" s="80" t="s">
        <v>6489</v>
      </c>
      <c r="Z474" s="80" t="s">
        <v>6490</v>
      </c>
      <c r="AA474" s="175" t="s">
        <v>7475</v>
      </c>
    </row>
    <row r="475" spans="1:27" ht="15.75" customHeight="1" x14ac:dyDescent="0.2">
      <c r="A475" s="185">
        <v>6926</v>
      </c>
      <c r="B475" s="68" t="str">
        <f>VLOOKUP(A475,'BASE REGISTRO SEPTIEMBRE'!$A$1:$T$889,2,FALSE)</f>
        <v>Corporación Educacional Abate Molina de Talca.</v>
      </c>
      <c r="C475" s="68">
        <f>VLOOKUP(A475,'BASE REGISTRO SEPTIEMBRE'!$A$1:$T$889,3,FALSE)</f>
        <v>725129009</v>
      </c>
      <c r="D475" s="68" t="str">
        <f>VLOOKUP(A475,'BASE REGISTRO SEPTIEMBRE'!$A$1:$T$889,4,FALSE)</f>
        <v>Corporación de Derecho Privado.</v>
      </c>
      <c r="E475" s="68" t="str">
        <f>VLOOKUP(A475,'BASE REGISTRO SEPTIEMBRE'!$A$1:$T$889,5,FALSE)</f>
        <v xml:space="preserve">Otorgada por Decreto Supremo Nº 750, de fecha 12 de mayo de 1994, del Ministerio de Justicia, publicado en el Diario Oficial el día 03 de octubre de 1996. </v>
      </c>
      <c r="F475" s="68" t="str">
        <f>VLOOKUP(A475,'BASE REGISTRO SEPTIEMBRE'!$A$1:$T$889,6,FALSE)</f>
        <v>Certificado de vigencia, folio N° 500402248383, de 06 de agosto de 2021, emitido por el Servicio de Registro Civil e Identificación.</v>
      </c>
      <c r="G475" s="68" t="str">
        <f>VLOOKUP(A475,'BASE REGISTRO SEPTIEMBRE'!$A$1:$T$889,7,FALSE)</f>
        <v>La prestación de toda clase de servicios y la ejecución de todo tipo de actividades conducentes al desarrollo integral de los niños y jóvenes socio-culturales.</v>
      </c>
      <c r="H475" s="68" t="str">
        <f>VLOOKUP(A475,'BASE REGISTRO SEPTIEMBRE'!$A$1:$T$889,8,FALSE)</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I475" s="68" t="str">
        <f>VLOOKUP(A475,'BASE REGISTRO SEPTIEMBRE'!$A$1:$T$889,9,FALSE)</f>
        <v>Durarán 02 años en sus cargos.</v>
      </c>
      <c r="J475" s="68" t="str">
        <f>VLOOKUP(A475,'BASE REGISTRO SEPTIEMBRE'!$A$1:$T$889,10,FALSE)</f>
        <v xml:space="preserve">De 31 de julio de 2020 al 31 de julio de 2022. </v>
      </c>
      <c r="K475" s="68" t="str">
        <f>VLOOKUP(A475,'BASE REGISTRO SEPTIEMBRE'!$A$1:$T$889,11,FALSE)</f>
        <v xml:space="preserve">Presidente: Guido Gossens Roell, 
Directora Ejecutiva: Claudia Silvana Pinochet Muñoz, 
</v>
      </c>
      <c r="L475" s="68" t="str">
        <f>VLOOKUP(A475,'BASE REGISTRO SEPTIEMBRE'!$A$1:$T$889,12,FALSE)</f>
        <v xml:space="preserve">14 Sur, Pasaje 5 Poniente A, N° 270, ciudad de Talca, Región del Maule.
</v>
      </c>
      <c r="M475" s="68" t="str">
        <f>VLOOKUP(A475,'BASE REGISTRO SEPTIEMBRE'!$A$1:$T$889,13,FALSE)</f>
        <v>VII</v>
      </c>
      <c r="N475" s="68" t="str">
        <f>VLOOKUP(A475,'BASE REGISTRO SEPTIEMBRE'!$A$1:$T$889,14,FALSE)</f>
        <v>talca</v>
      </c>
      <c r="O475" s="68" t="str">
        <f>VLOOKUP(A475,'BASE REGISTRO SEPTIEMBRE'!$A$1:$T$889,15,FALSE)</f>
        <v>71)  2220285</v>
      </c>
      <c r="P475" s="68" t="str">
        <f>VLOOKUP(A475,'BASE REGISTRO SEPTIEMBRE'!$A$1:$T$889,16,FALSE)</f>
        <v xml:space="preserve">corporacioneducacionalabatemolina@ceam.cl
www.ceam.cl
</v>
      </c>
      <c r="Q475" s="68">
        <f>VLOOKUP(A475,'BASE REGISTRO SEPTIEMBRE'!$A$1:$T$889,17,FALSE)</f>
        <v>0</v>
      </c>
      <c r="R475" s="68" t="str">
        <f>VLOOKUP(A475,'BASE REGISTRO SEPTIEMBRE'!$A$1:$T$889,18,FALSE)</f>
        <v>93401: Institución de Asistencia Social</v>
      </c>
      <c r="S475" s="68" t="str">
        <f>VLOOKUP(A475,'BASE REGISTRO SEPTIEMBRE'!$A$1:$T$889,19,FALSE)</f>
        <v>Se acompaña certificado financiero correspondiente al año 2020, aprobados por el Sub Departamento de Supervisión Financiera Nacional</v>
      </c>
      <c r="T475" s="188">
        <f>VLOOKUP(A475,'BASE REGISTRO SEPTIEMBRE'!$A$1:$T$889,20,FALSE)</f>
        <v>37970</v>
      </c>
      <c r="U475" s="175">
        <v>6926</v>
      </c>
      <c r="V475" s="186">
        <v>0</v>
      </c>
      <c r="W475" s="186">
        <v>30340676</v>
      </c>
      <c r="X475" s="187">
        <v>44469</v>
      </c>
      <c r="Y475" s="80" t="s">
        <v>6489</v>
      </c>
      <c r="Z475" s="80" t="s">
        <v>6490</v>
      </c>
      <c r="AA475" s="175" t="s">
        <v>6599</v>
      </c>
    </row>
    <row r="476" spans="1:27" ht="15.75" customHeight="1" x14ac:dyDescent="0.2">
      <c r="A476" s="185">
        <v>6926</v>
      </c>
      <c r="B476" s="68" t="str">
        <f>VLOOKUP(A476,'BASE REGISTRO SEPTIEMBRE'!$A$1:$T$889,2,FALSE)</f>
        <v>Corporación Educacional Abate Molina de Talca.</v>
      </c>
      <c r="C476" s="68">
        <f>VLOOKUP(A476,'BASE REGISTRO SEPTIEMBRE'!$A$1:$T$889,3,FALSE)</f>
        <v>725129009</v>
      </c>
      <c r="D476" s="68" t="str">
        <f>VLOOKUP(A476,'BASE REGISTRO SEPTIEMBRE'!$A$1:$T$889,4,FALSE)</f>
        <v>Corporación de Derecho Privado.</v>
      </c>
      <c r="E476" s="68" t="str">
        <f>VLOOKUP(A476,'BASE REGISTRO SEPTIEMBRE'!$A$1:$T$889,5,FALSE)</f>
        <v xml:space="preserve">Otorgada por Decreto Supremo Nº 750, de fecha 12 de mayo de 1994, del Ministerio de Justicia, publicado en el Diario Oficial el día 03 de octubre de 1996. </v>
      </c>
      <c r="F476" s="68" t="str">
        <f>VLOOKUP(A476,'BASE REGISTRO SEPTIEMBRE'!$A$1:$T$889,6,FALSE)</f>
        <v>Certificado de vigencia, folio N° 500402248383, de 06 de agosto de 2021, emitido por el Servicio de Registro Civil e Identificación.</v>
      </c>
      <c r="G476" s="68" t="str">
        <f>VLOOKUP(A476,'BASE REGISTRO SEPTIEMBRE'!$A$1:$T$889,7,FALSE)</f>
        <v>La prestación de toda clase de servicios y la ejecución de todo tipo de actividades conducentes al desarrollo integral de los niños y jóvenes socio-culturales.</v>
      </c>
      <c r="H476" s="68" t="str">
        <f>VLOOKUP(A476,'BASE REGISTRO SEPTIEMBRE'!$A$1:$T$889,8,FALSE)</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I476" s="68" t="str">
        <f>VLOOKUP(A476,'BASE REGISTRO SEPTIEMBRE'!$A$1:$T$889,9,FALSE)</f>
        <v>Durarán 02 años en sus cargos.</v>
      </c>
      <c r="J476" s="68" t="str">
        <f>VLOOKUP(A476,'BASE REGISTRO SEPTIEMBRE'!$A$1:$T$889,10,FALSE)</f>
        <v xml:space="preserve">De 31 de julio de 2020 al 31 de julio de 2022. </v>
      </c>
      <c r="K476" s="68" t="str">
        <f>VLOOKUP(A476,'BASE REGISTRO SEPTIEMBRE'!$A$1:$T$889,11,FALSE)</f>
        <v xml:space="preserve">Presidente: Guido Gossens Roell, 
Directora Ejecutiva: Claudia Silvana Pinochet Muñoz, 
</v>
      </c>
      <c r="L476" s="68" t="str">
        <f>VLOOKUP(A476,'BASE REGISTRO SEPTIEMBRE'!$A$1:$T$889,12,FALSE)</f>
        <v xml:space="preserve">14 Sur, Pasaje 5 Poniente A, N° 270, ciudad de Talca, Región del Maule.
</v>
      </c>
      <c r="M476" s="68" t="str">
        <f>VLOOKUP(A476,'BASE REGISTRO SEPTIEMBRE'!$A$1:$T$889,13,FALSE)</f>
        <v>VII</v>
      </c>
      <c r="N476" s="68" t="str">
        <f>VLOOKUP(A476,'BASE REGISTRO SEPTIEMBRE'!$A$1:$T$889,14,FALSE)</f>
        <v>talca</v>
      </c>
      <c r="O476" s="68" t="str">
        <f>VLOOKUP(A476,'BASE REGISTRO SEPTIEMBRE'!$A$1:$T$889,15,FALSE)</f>
        <v>71)  2220285</v>
      </c>
      <c r="P476" s="68" t="str">
        <f>VLOOKUP(A476,'BASE REGISTRO SEPTIEMBRE'!$A$1:$T$889,16,FALSE)</f>
        <v xml:space="preserve">corporacioneducacionalabatemolina@ceam.cl
www.ceam.cl
</v>
      </c>
      <c r="Q476" s="68">
        <f>VLOOKUP(A476,'BASE REGISTRO SEPTIEMBRE'!$A$1:$T$889,17,FALSE)</f>
        <v>0</v>
      </c>
      <c r="R476" s="68" t="str">
        <f>VLOOKUP(A476,'BASE REGISTRO SEPTIEMBRE'!$A$1:$T$889,18,FALSE)</f>
        <v>93401: Institución de Asistencia Social</v>
      </c>
      <c r="S476" s="68" t="str">
        <f>VLOOKUP(A476,'BASE REGISTRO SEPTIEMBRE'!$A$1:$T$889,19,FALSE)</f>
        <v>Se acompaña certificado financiero correspondiente al año 2020, aprobados por el Sub Departamento de Supervisión Financiera Nacional</v>
      </c>
      <c r="T476" s="188">
        <f>VLOOKUP(A476,'BASE REGISTRO SEPTIEMBRE'!$A$1:$T$889,20,FALSE)</f>
        <v>37970</v>
      </c>
      <c r="U476" s="175">
        <v>6926</v>
      </c>
      <c r="V476" s="186">
        <v>19631705</v>
      </c>
      <c r="W476" s="186">
        <v>313515251</v>
      </c>
      <c r="X476" s="187">
        <v>44469</v>
      </c>
      <c r="Y476" s="80" t="s">
        <v>6489</v>
      </c>
      <c r="Z476" s="80" t="s">
        <v>6490</v>
      </c>
      <c r="AA476" s="175" t="s">
        <v>6508</v>
      </c>
    </row>
    <row r="477" spans="1:27" ht="15.75" customHeight="1" x14ac:dyDescent="0.2">
      <c r="A477" s="185">
        <v>6931</v>
      </c>
      <c r="B477" s="68" t="str">
        <f>VLOOKUP(A477,'BASE REGISTRO SEPTIEMBRE'!$A$1:$T$889,2,FALSE)</f>
        <v xml:space="preserve">Organización Comunitaria Funcional Centro Cultural y Educacional Arcadia. 
</v>
      </c>
      <c r="C477" s="68">
        <f>VLOOKUP(A477,'BASE REGISTRO SEPTIEMBRE'!$A$1:$T$889,3,FALSE)</f>
        <v>728623004</v>
      </c>
      <c r="D477" s="68" t="str">
        <f>VLOOKUP(A477,'BASE REGISTRO SEPTIEMBRE'!$A$1:$T$889,4,FALSE)</f>
        <v>Organización Comunitaria Funcional.</v>
      </c>
      <c r="E477" s="68" t="str">
        <f>VLOOKUP(A477,'BASE REGISTRO SEPTIEMBRE'!$A$1:$T$889,5,FALSE)</f>
        <v>Regida por la Ley 19.418, registrada en el Folio 180 Libro 02 del Registro O.C.F.T. de la I. Municipalidad de San Antonio, con fecha 16  de marzo de 1995.</v>
      </c>
      <c r="F477" s="68" t="str">
        <f>VLOOKUP(A477,'BASE REGISTRO SEPTIEMBRE'!$A$1:$T$889,6,FALSE)</f>
        <v>Certificado de prórroga de vigencia N° 3663-SSMM, de 14 de julio de 2021, de la Ilustre Municipalidad de San Antonio.</v>
      </c>
      <c r="G477" s="68" t="str">
        <f>VLOOKUP(A477,'BASE REGISTRO SEPTIEMBRE'!$A$1:$T$889,7,FALSE)</f>
        <v xml:space="preserve">1. La elevación y perfeccionamiento intelectual de sus asociados.
2. La satisfacción y realización artística, cultural y educacional en sus distintas manifestaciones.
</v>
      </c>
      <c r="H477" s="68" t="str">
        <f>VLOOKUP(A477,'BASE REGISTRO SEPTIEMBRE'!$A$1:$T$889,8,FALSE)</f>
        <v>Presidente: 
Miguel Luis Huerta Ortiz
Secretario: 
Jeanette Mariela Muga Álvarez 
Tesorero: 
Araceli Carrasco Henríquez 
Suplentes: 
1er Director: 
Luz Marina Huerta Ortiz 1
2do Director: 
Teresa Del Carmen Gonzalez Caceres 
3er Director: 
Michelle Jeanette Huerta Muga</v>
      </c>
      <c r="I477" s="68" t="str">
        <f>VLOOKUP(A477,'BASE REGISTRO SEPTIEMBRE'!$A$1:$T$889,9,FALSE)</f>
        <v>Durarán tres años en sus cargos.</v>
      </c>
      <c r="J477" s="68" t="str">
        <f>VLOOKUP(A477,'BASE REGISTRO SEPTIEMBRE'!$A$1:$T$889,10,FALSE)</f>
        <v xml:space="preserve">28 de marzo de 2018 al 28 de marzo del 2021
</v>
      </c>
      <c r="K477" s="68" t="str">
        <f>VLOOKUP(A477,'BASE REGISTRO SEPTIEMBRE'!$A$1:$T$889,11,FALSE)</f>
        <v xml:space="preserve">Miguel Huerta Ortiz                                             
</v>
      </c>
      <c r="L477" s="68" t="str">
        <f>VLOOKUP(A477,'BASE REGISTRO SEPTIEMBRE'!$A$1:$T$889,12,FALSE)</f>
        <v xml:space="preserve">Calle Sanfuentes Nº 2271, San Antonio. Región de Valparaíso
</v>
      </c>
      <c r="M477" s="68" t="str">
        <f>VLOOKUP(A477,'BASE REGISTRO SEPTIEMBRE'!$A$1:$T$889,13,FALSE)</f>
        <v>V</v>
      </c>
      <c r="N477" s="68" t="str">
        <f>VLOOKUP(A477,'BASE REGISTRO SEPTIEMBRE'!$A$1:$T$889,14,FALSE)</f>
        <v>San Antonio</v>
      </c>
      <c r="O477" s="68" t="str">
        <f>VLOOKUP(A477,'BASE REGISTRO SEPTIEMBRE'!$A$1:$T$889,15,FALSE)</f>
        <v xml:space="preserve">F: 35-2285651
</v>
      </c>
      <c r="P477" s="68">
        <f>VLOOKUP(A477,'BASE REGISTRO SEPTIEMBRE'!$A$1:$T$889,16,FALSE)</f>
        <v>0</v>
      </c>
      <c r="Q477" s="68">
        <f>VLOOKUP(A477,'BASE REGISTRO SEPTIEMBRE'!$A$1:$T$889,17,FALSE)</f>
        <v>0</v>
      </c>
      <c r="R477" s="68" t="str">
        <f>VLOOKUP(A477,'BASE REGISTRO SEPTIEMBRE'!$A$1:$T$889,18,FALSE)</f>
        <v>93401: Institución de Asistencia Social</v>
      </c>
      <c r="S477" s="68" t="str">
        <f>VLOOKUP(A477,'BASE REGISTRO SEPTIEMBRE'!$A$1:$T$889,19,FALSE)</f>
        <v xml:space="preserve"> Certificado de Antecedentes Financieros del año 2020, aprobados por el Subdepartamento de Supervisión Financiera Nacional</v>
      </c>
      <c r="T477" s="188">
        <f>VLOOKUP(A477,'BASE REGISTRO SEPTIEMBRE'!$A$1:$T$889,20,FALSE)</f>
        <v>37970</v>
      </c>
      <c r="U477" s="175">
        <v>6931</v>
      </c>
      <c r="V477" s="186">
        <v>13937850</v>
      </c>
      <c r="W477" s="186">
        <v>100395584</v>
      </c>
      <c r="X477" s="187">
        <v>44469</v>
      </c>
      <c r="Y477" s="80" t="s">
        <v>6489</v>
      </c>
      <c r="Z477" s="80" t="s">
        <v>6490</v>
      </c>
      <c r="AA477" s="175" t="s">
        <v>6540</v>
      </c>
    </row>
    <row r="478" spans="1:27" ht="15.75" customHeight="1" x14ac:dyDescent="0.2">
      <c r="A478" s="185">
        <v>6934</v>
      </c>
      <c r="B478" s="68" t="str">
        <f>VLOOKUP(A478,'BASE REGISTRO SEPTIEMBRE'!$A$1:$T$889,2,FALSE)</f>
        <v>Corporación Comunidad Jesús Niño</v>
      </c>
      <c r="C478" s="68">
        <f>VLOOKUP(A478,'BASE REGISTRO SEPTIEMBRE'!$A$1:$T$889,3,FALSE)</f>
        <v>712782005</v>
      </c>
      <c r="D478" s="68" t="str">
        <f>VLOOKUP(A478,'BASE REGISTRO SEPTIEMBRE'!$A$1:$T$889,4,FALSE)</f>
        <v>Corporación de Derecho Privado.</v>
      </c>
      <c r="E478" s="68" t="str">
        <f>VLOOKUP(A478,'BASE REGISTRO SEPTIEMBRE'!$A$1:$T$889,5,FALSE)</f>
        <v xml:space="preserve">Otorgada por Decreto Supremo Nº 992, de fecha 25 de octubre de 1985, del Ministerio de Justicia, publicado en el Diario Oficial el día 02 de diciembre de 1985. </v>
      </c>
      <c r="F478" s="68" t="str">
        <f>VLOOKUP(A478,'BASE REGISTRO SEPTIEMBRE'!$A$1:$T$889,6,FALSE)</f>
        <v>Certificado de vigencia de Personas Jurídicas sin fines de lucro Folio Nº50039706673, de 06 de julio de 2021, del Servicio de Registro Civil e Identificación.</v>
      </c>
      <c r="G478" s="68" t="str">
        <f>VLOOKUP(A478,'BASE REGISTRO SEPTIEMBRE'!$A$1:$T$889,7,FALSE)</f>
        <v>Atender los diversos problemas que puedan afectar a los menores en situación irregular, procurando lograr su desarrollo integral en la comunidad cristiana y en la sociedad</v>
      </c>
      <c r="H478" s="68" t="str">
        <f>VLOOKUP(A478,'BASE REGISTRO SEPTIEMBRE'!$A$1:$T$889,8,FALSE)</f>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
      <c r="I478" s="68" t="str">
        <f>VLOOKUP(A478,'BASE REGISTRO SEPTIEMBRE'!$A$1:$T$889,9,FALSE)</f>
        <v>: Durarán 02 años en sus cargos</v>
      </c>
      <c r="J478" s="68" t="str">
        <f>VLOOKUP(A478,'BASE REGISTRO SEPTIEMBRE'!$A$1:$T$889,10,FALSE)</f>
        <v>10 de diciembre de 2018 al 10 de diciembre de 2020</v>
      </c>
      <c r="K478" s="68" t="str">
        <f>VLOOKUP(A478,'BASE REGISTRO SEPTIEMBRE'!$A$1:$T$889,11,FALSE)</f>
        <v>Graciela Haydee Suarez Pérez</v>
      </c>
      <c r="L478" s="68" t="str">
        <f>VLOOKUP(A478,'BASE REGISTRO SEPTIEMBRE'!$A$1:$T$889,12,FALSE)</f>
        <v>Camino Las Mariposas, km.7, ciudad de Chillán, Región del Ñuble,</v>
      </c>
      <c r="M478" s="68" t="str">
        <f>VLOOKUP(A478,'BASE REGISTRO SEPTIEMBRE'!$A$1:$T$889,13,FALSE)</f>
        <v>XVI</v>
      </c>
      <c r="N478" s="68" t="str">
        <f>VLOOKUP(A478,'BASE REGISTRO SEPTIEMBRE'!$A$1:$T$889,14,FALSE)</f>
        <v xml:space="preserve">chillan </v>
      </c>
      <c r="O478" s="68" t="str">
        <f>VLOOKUP(A478,'BASE REGISTRO SEPTIEMBRE'!$A$1:$T$889,15,FALSE)</f>
        <v xml:space="preserve">fono (41) 227206, </v>
      </c>
      <c r="P478" s="68" t="str">
        <f>VLOOKUP(A478,'BASE REGISTRO SEPTIEMBRE'!$A$1:$T$889,16,FALSE)</f>
        <v xml:space="preserve">comunidadjesusniño@hotmail.com
</v>
      </c>
      <c r="Q478" s="68">
        <f>VLOOKUP(A478,'BASE REGISTRO SEPTIEMBRE'!$A$1:$T$889,17,FALSE)</f>
        <v>0</v>
      </c>
      <c r="R478" s="68" t="str">
        <f>VLOOKUP(A478,'BASE REGISTRO SEPTIEMBRE'!$A$1:$T$889,18,FALSE)</f>
        <v>93401: Institución de Asistencia Social</v>
      </c>
      <c r="S478" s="68" t="str">
        <f>VLOOKUP(A478,'BASE REGISTRO SEPTIEMBRE'!$A$1:$T$889,19,FALSE)</f>
        <v>Certificado financiero correspondiente al año 2020, aprobados por el Subdepartamento de Supervisión Financiera Nacional.</v>
      </c>
      <c r="T478" s="188">
        <f>VLOOKUP(A478,'BASE REGISTRO SEPTIEMBRE'!$A$1:$T$889,20,FALSE)</f>
        <v>37970</v>
      </c>
      <c r="U478" s="175">
        <v>6934</v>
      </c>
      <c r="V478" s="186">
        <v>25809035</v>
      </c>
      <c r="W478" s="186">
        <v>277699567</v>
      </c>
      <c r="X478" s="187">
        <v>44469</v>
      </c>
      <c r="Y478" s="80" t="s">
        <v>6489</v>
      </c>
      <c r="Z478" s="80" t="s">
        <v>6490</v>
      </c>
      <c r="AA478" s="175" t="s">
        <v>6519</v>
      </c>
    </row>
    <row r="479" spans="1:27" ht="15.75" customHeight="1" x14ac:dyDescent="0.2">
      <c r="A479" s="185">
        <v>6935</v>
      </c>
      <c r="B479" s="68" t="str">
        <f>VLOOKUP(A479,'BASE REGISTRO SEPTIEMBRE'!$A$1:$T$889,2,FALSE)</f>
        <v>Corporación Misión de María</v>
      </c>
      <c r="C479" s="68">
        <f>VLOOKUP(A479,'BASE REGISTRO SEPTIEMBRE'!$A$1:$T$889,3,FALSE)</f>
        <v>725984006</v>
      </c>
      <c r="D479" s="68" t="str">
        <f>VLOOKUP(A479,'BASE REGISTRO SEPTIEMBRE'!$A$1:$T$889,4,FALSE)</f>
        <v>Corporación de Derecho Privado</v>
      </c>
      <c r="E479" s="68" t="str">
        <f>VLOOKUP(A479,'BASE REGISTRO SEPTIEMBRE'!$A$1:$T$889,5,FALSE)</f>
        <v>Otorgada por Decreto Supremo N° 1208, de 29 de agosto de 1994, por el Ministerio de Justicia.</v>
      </c>
      <c r="F479" s="68" t="str">
        <f>VLOOKUP(A479,'BASE REGISTRO SEPTIEMBRE'!$A$1:$T$889,6,FALSE)</f>
        <v>Certificado de Vigencia Folio N° 500395551308, de 25 de junio de 2021, del Servicio de Registro Civil e Identificación.</v>
      </c>
      <c r="G479" s="68" t="str">
        <f>VLOOKUP(A479,'BASE REGISTRO SEPTIEMBRE'!$A$1:$T$889,7,FALSE)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H479" s="68" t="str">
        <f>VLOOKUP(A479,'BASE REGISTRO SEPTIEMBRE'!$A$1:$T$889,8,FALSE)</f>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
      <c r="I479" s="68" t="str">
        <f>VLOOKUP(A479,'BASE REGISTRO SEPTIEMBRE'!$A$1:$T$889,9,FALSE)</f>
        <v>Un año en sus cargos.</v>
      </c>
      <c r="J479" s="68" t="str">
        <f>VLOOKUP(A479,'BASE REGISTRO SEPTIEMBRE'!$A$1:$T$889,10,FALSE)</f>
        <v>06 de mayo de 2021 al 06 de mayo de 2022</v>
      </c>
      <c r="K479" s="68" t="str">
        <f>VLOOKUP(A479,'BASE REGISTRO SEPTIEMBRE'!$A$1:$T$889,11,FALSE)</f>
        <v xml:space="preserve">Presidente: Teresa Izquierdo Walker
Gerente General:  Paulina Valenzuela Miño, 
En caso de ausencia o imposibilidad de doña Paulina Valenzuela, la subrogará con iguales facultades Luz María Medina García, 
</v>
      </c>
      <c r="L479" s="68" t="str">
        <f>VLOOKUP(A479,'BASE REGISTRO SEPTIEMBRE'!$A$1:$T$889,12,FALSE)</f>
        <v xml:space="preserve">Bremen N° 1316, comuna de Ñuñoa, Región Metropolitana
</v>
      </c>
      <c r="M479" s="68" t="str">
        <f>VLOOKUP(A479,'BASE REGISTRO SEPTIEMBRE'!$A$1:$T$889,13,FALSE)</f>
        <v>XIII</v>
      </c>
      <c r="N479" s="68" t="str">
        <f>VLOOKUP(A479,'BASE REGISTRO SEPTIEMBRE'!$A$1:$T$889,14,FALSE)</f>
        <v>Metropolitana</v>
      </c>
      <c r="O479" s="68" t="str">
        <f>VLOOKUP(A479,'BASE REGISTRO SEPTIEMBRE'!$A$1:$T$889,15,FALSE)</f>
        <v>222276725 – 964839708</v>
      </c>
      <c r="P479" s="68" t="str">
        <f>VLOOKUP(A479,'BASE REGISTRO SEPTIEMBRE'!$A$1:$T$889,16,FALSE)</f>
        <v xml:space="preserve">direccion@hogarmisiondemaria.cl
                aporte@hogarmisiondemaria.cl
</v>
      </c>
      <c r="Q479" s="68">
        <f>VLOOKUP(A479,'BASE REGISTRO SEPTIEMBRE'!$A$1:$T$889,17,FALSE)</f>
        <v>0</v>
      </c>
      <c r="R479" s="68">
        <f>VLOOKUP(A479,'BASE REGISTRO SEPTIEMBRE'!$A$1:$T$889,18,FALSE)</f>
        <v>93401</v>
      </c>
      <c r="S479" s="68" t="str">
        <f>VLOOKUP(A479,'BASE REGISTRO SEPTIEMBRE'!$A$1:$T$889,19,FALSE)</f>
        <v xml:space="preserve">Se acompaña certificado financiero de la Institución, correspondiente al año 2019, aprobado  por el Sub Departamento de Supervisión Financiera Nacional. </v>
      </c>
      <c r="T479" s="188">
        <f>VLOOKUP(A479,'BASE REGISTRO SEPTIEMBRE'!$A$1:$T$889,20,FALSE)</f>
        <v>37970</v>
      </c>
      <c r="U479" s="175">
        <v>6935</v>
      </c>
      <c r="V479" s="186">
        <v>76773168</v>
      </c>
      <c r="W479" s="186">
        <v>325239712</v>
      </c>
      <c r="X479" s="187">
        <v>44469</v>
      </c>
      <c r="Y479" s="80" t="s">
        <v>6489</v>
      </c>
      <c r="Z479" s="80" t="s">
        <v>6490</v>
      </c>
      <c r="AA479" s="175" t="s">
        <v>7480</v>
      </c>
    </row>
    <row r="480" spans="1:27" ht="15.75" customHeight="1" x14ac:dyDescent="0.2">
      <c r="A480" s="185">
        <v>6938</v>
      </c>
      <c r="B480" s="68" t="str">
        <f>VLOOKUP(A480,'BASE REGISTRO SEPTIEMBRE'!$A$1:$T$889,2,FALSE)</f>
        <v xml:space="preserve">
Fundación Chilena de la Adopción
</v>
      </c>
      <c r="C480" s="68">
        <f>VLOOKUP(A480,'BASE REGISTRO SEPTIEMBRE'!$A$1:$T$889,3,FALSE)</f>
        <v>712800003</v>
      </c>
      <c r="D480" s="68" t="str">
        <f>VLOOKUP(A480,'BASE REGISTRO SEPTIEMBRE'!$A$1:$T$889,4,FALSE)</f>
        <v>Fundación de Derecho Privado</v>
      </c>
      <c r="E480" s="68" t="str">
        <f>VLOOKUP(A480,'BASE REGISTRO SEPTIEMBRE'!$A$1:$T$889,5,FALSE)</f>
        <v>Otorgada por Decreto Supremo N° 1135, de 13 de diciembre de 1985, por el Ministerio de Justicia.</v>
      </c>
      <c r="F480" s="68" t="str">
        <f>VLOOKUP(A480,'BASE REGISTRO SEPTIEMBRE'!$A$1:$T$889,6,FALSE)</f>
        <v>Certificado de vigencia de persona jurídica sin fines de lucro folio 500404226671, emitido por el Servicio de Registro Civil e Identificación, con fecha 18-08-2021.</v>
      </c>
      <c r="G480" s="68" t="str">
        <f>VLOOKUP(A480,'BASE REGISTRO SEPTIEMBRE'!$A$1:$T$889,7,FALSE)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H480" s="68" t="str">
        <f>VLOOKUP(A480,'BASE REGISTRO SEPTIEMBRE'!$A$1:$T$889,8,FALSE)</f>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
      <c r="I480" s="68" t="str">
        <f>VLOOKUP(A480,'BASE REGISTRO SEPTIEMBRE'!$A$1:$T$889,9,FALSE)</f>
        <v>3 AÑOS</v>
      </c>
      <c r="J480" s="68" t="str">
        <f>VLOOKUP(A480,'BASE REGISTRO SEPTIEMBRE'!$A$1:$T$889,10,FALSE)</f>
        <v xml:space="preserve">24 de junio de 2021 al 24 de junio de 2021.
</v>
      </c>
      <c r="K480" s="68" t="str">
        <f>VLOOKUP(A480,'BASE REGISTRO SEPTIEMBRE'!$A$1:$T$889,11,FALSE)</f>
        <v xml:space="preserve">Presidente: José Gabriel Aldea Salazar, 
Directora Ejecutiva: Alejandra Cecilia Ramírez Lema, 
</v>
      </c>
      <c r="L480" s="68" t="str">
        <f>VLOOKUP(A480,'BASE REGISTRO SEPTIEMBRE'!$A$1:$T$889,12,FALSE)</f>
        <v xml:space="preserve">Viña del Mar N° 050, comuna de Providencia, Región Metropolitana
</v>
      </c>
      <c r="M480" s="68" t="str">
        <f>VLOOKUP(A480,'BASE REGISTRO SEPTIEMBRE'!$A$1:$T$889,13,FALSE)</f>
        <v>XIII</v>
      </c>
      <c r="N480" s="68" t="str">
        <f>VLOOKUP(A480,'BASE REGISTRO SEPTIEMBRE'!$A$1:$T$889,14,FALSE)</f>
        <v>Providencia</v>
      </c>
      <c r="O480" s="68" t="str">
        <f>VLOOKUP(A480,'BASE REGISTRO SEPTIEMBRE'!$A$1:$T$889,15,FALSE)</f>
        <v xml:space="preserve">tel 26652139 26652150
Cel 8.5022337 </v>
      </c>
      <c r="P480" s="68" t="str">
        <f>VLOOKUP(A480,'BASE REGISTRO SEPTIEMBRE'!$A$1:$T$889,16,FALSE)</f>
        <v>: fadop@ctcinternet.cl</v>
      </c>
      <c r="Q480" s="68">
        <f>VLOOKUP(A480,'BASE REGISTRO SEPTIEMBRE'!$A$1:$T$889,17,FALSE)</f>
        <v>0</v>
      </c>
      <c r="R480" s="68" t="str">
        <f>VLOOKUP(A480,'BASE REGISTRO SEPTIEMBRE'!$A$1:$T$889,18,FALSE)</f>
        <v>93401: Instituciones de Asistencia Social</v>
      </c>
      <c r="S480" s="68" t="str">
        <f>VLOOKUP(A480,'BASE REGISTRO SEPTIEMBRE'!$A$1:$T$889,19,FALSE)</f>
        <v xml:space="preserve">Certificado de antecedentes financieros correspondientes al año 2020, aprobados por el Sub Departamento de Supervisión Financiera .
</v>
      </c>
      <c r="T480" s="188">
        <f>VLOOKUP(A480,'BASE REGISTRO SEPTIEMBRE'!$A$1:$T$889,20,FALSE)</f>
        <v>37970</v>
      </c>
      <c r="U480" s="175">
        <v>6938</v>
      </c>
      <c r="V480" s="186">
        <v>4499640</v>
      </c>
      <c r="W480" s="186">
        <v>43066538</v>
      </c>
      <c r="X480" s="187">
        <v>44469</v>
      </c>
      <c r="Y480" s="80" t="s">
        <v>6489</v>
      </c>
      <c r="Z480" s="80" t="s">
        <v>6490</v>
      </c>
      <c r="AA480" s="175" t="s">
        <v>70</v>
      </c>
    </row>
    <row r="481" spans="1:27" ht="15.75" customHeight="1" x14ac:dyDescent="0.2">
      <c r="A481" s="185">
        <v>6943</v>
      </c>
      <c r="B481" s="68" t="str">
        <f>VLOOKUP(A481,'BASE REGISTRO SEPTIEMBRE'!$A$1:$T$889,2,FALSE)</f>
        <v>Corporación para la Atención Integral del Maltrato al menor en la región del Bío-Bío CATIM</v>
      </c>
      <c r="C481" s="68">
        <f>VLOOKUP(A481,'BASE REGISTRO SEPTIEMBRE'!$A$1:$T$889,3,FALSE)</f>
        <v>726079005</v>
      </c>
      <c r="D481" s="68" t="str">
        <f>VLOOKUP(A481,'BASE REGISTRO SEPTIEMBRE'!$A$1:$T$889,4,FALSE)</f>
        <v>Corporación de Derecho Privado</v>
      </c>
      <c r="E481" s="68" t="str">
        <f>VLOOKUP(A481,'BASE REGISTRO SEPTIEMBRE'!$A$1:$T$889,5,FALSE)</f>
        <v>Otorgada por Decreto Supremo N° 1298, de 8 de noviembre de 1993, del Ministerio de Justicia.</v>
      </c>
      <c r="F481" s="68" t="str">
        <f>VLOOKUP(A481,'BASE REGISTRO SEPTIEMBRE'!$A$1:$T$889,6,FALSE)</f>
        <v>Certificado de Vigencia Folio 500396152244, de fecha 30 de junio de 2021, emitido por el Servicio de Registro Civil e Identificación.</v>
      </c>
      <c r="G481" s="68" t="str">
        <f>VLOOKUP(A481,'BASE REGISTRO SEPTIEMBRE'!$A$1:$T$889,7,FALSE)</f>
        <v xml:space="preserve">Promover, coordinar, implementar y ejecutar acciones dirigidas a la atención y protección de niños/as víctimas de maltrato.
</v>
      </c>
      <c r="H481" s="68" t="str">
        <f>VLOOKUP(A481,'BASE REGISTRO SEPTIEMBRE'!$A$1:$T$889,8,FALSE)</f>
        <v xml:space="preserve">Presidente: Rodrigo Riquelme Lepez
Secretaria: María Rodríguez Tastests 
Tesorera: Claudia Abusleme Ramos 
</v>
      </c>
      <c r="I481" s="68" t="str">
        <f>VLOOKUP(A481,'BASE REGISTRO SEPTIEMBRE'!$A$1:$T$889,9,FALSE)</f>
        <v>Un año en sus cargos, pudiendo ser reelegidos indefinidamente</v>
      </c>
      <c r="J481" s="68" t="str">
        <f>VLOOKUP(A481,'BASE REGISTRO SEPTIEMBRE'!$A$1:$T$889,10,FALSE)</f>
        <v xml:space="preserve">23 DE ABRIL DE 2019 A 23 DE ABRIL DE 2020   Se pidió la documentación donde conste nombramiento de Directorio vigente a la fecha.
</v>
      </c>
      <c r="K481" s="68" t="str">
        <f>VLOOKUP(A481,'BASE REGISTRO SEPTIEMBRE'!$A$1:$T$889,11,FALSE)</f>
        <v xml:space="preserve">Presidente: Rodrigo Riquelme Lepez
Directora Ejecutiva: Sandra Castro Salazar, </v>
      </c>
      <c r="L481" s="68" t="str">
        <f>VLOOKUP(A481,'BASE REGISTRO SEPTIEMBRE'!$A$1:$T$889,12,FALSE)</f>
        <v xml:space="preserve">O’Higgins # 445 oficina 501, Concepción, Región del Biobío.
</v>
      </c>
      <c r="M481" s="68" t="str">
        <f>VLOOKUP(A481,'BASE REGISTRO SEPTIEMBRE'!$A$1:$T$889,13,FALSE)</f>
        <v>VIII</v>
      </c>
      <c r="N481" s="68" t="str">
        <f>VLOOKUP(A481,'BASE REGISTRO SEPTIEMBRE'!$A$1:$T$889,14,FALSE)</f>
        <v xml:space="preserve"> Biobío.</v>
      </c>
      <c r="O481" s="68" t="str">
        <f>VLOOKUP(A481,'BASE REGISTRO SEPTIEMBRE'!$A$1:$T$889,15,FALSE)</f>
        <v>Fono: 41-2247078</v>
      </c>
      <c r="P481" s="68" t="str">
        <f>VLOOKUP(A481,'BASE REGISTRO SEPTIEMBRE'!$A$1:$T$889,16,FALSE)</f>
        <v xml:space="preserve">jflores@catim.cl - ralburquenque@catim.cl          corporacion@catim.cl
</v>
      </c>
      <c r="Q481" s="68">
        <f>VLOOKUP(A481,'BASE REGISTRO SEPTIEMBRE'!$A$1:$T$889,17,FALSE)</f>
        <v>0</v>
      </c>
      <c r="R481" s="68" t="str">
        <f>VLOOKUP(A481,'BASE REGISTRO SEPTIEMBRE'!$A$1:$T$889,18,FALSE)</f>
        <v>93401: Instituciones de Asistencia Social</v>
      </c>
      <c r="S481" s="68" t="str">
        <f>VLOOKUP(A481,'BASE REGISTRO SEPTIEMBRE'!$A$1:$T$889,19,FALSE)</f>
        <v xml:space="preserve">Se acompañan antecedentes financieros correspondientes al año 2020, aprobados por el Sub Departamento de Supervisión Financiera Nacional. </v>
      </c>
      <c r="T481" s="188">
        <f>VLOOKUP(A481,'BASE REGISTRO SEPTIEMBRE'!$A$1:$T$889,20,FALSE)</f>
        <v>37970</v>
      </c>
      <c r="U481" s="175">
        <v>6943</v>
      </c>
      <c r="V481" s="186">
        <v>32351790</v>
      </c>
      <c r="W481" s="186">
        <v>300564547</v>
      </c>
      <c r="X481" s="187">
        <v>44469</v>
      </c>
      <c r="Y481" s="80" t="s">
        <v>6489</v>
      </c>
      <c r="Z481" s="80" t="s">
        <v>6490</v>
      </c>
      <c r="AA481" s="175" t="s">
        <v>7477</v>
      </c>
    </row>
    <row r="482" spans="1:27" ht="15.75" customHeight="1" x14ac:dyDescent="0.2">
      <c r="A482" s="185">
        <v>6943</v>
      </c>
      <c r="B482" s="68" t="str">
        <f>VLOOKUP(A482,'BASE REGISTRO SEPTIEMBRE'!$A$1:$T$889,2,FALSE)</f>
        <v>Corporación para la Atención Integral del Maltrato al menor en la región del Bío-Bío CATIM</v>
      </c>
      <c r="C482" s="68">
        <f>VLOOKUP(A482,'BASE REGISTRO SEPTIEMBRE'!$A$1:$T$889,3,FALSE)</f>
        <v>726079005</v>
      </c>
      <c r="D482" s="68" t="str">
        <f>VLOOKUP(A482,'BASE REGISTRO SEPTIEMBRE'!$A$1:$T$889,4,FALSE)</f>
        <v>Corporación de Derecho Privado</v>
      </c>
      <c r="E482" s="68" t="str">
        <f>VLOOKUP(A482,'BASE REGISTRO SEPTIEMBRE'!$A$1:$T$889,5,FALSE)</f>
        <v>Otorgada por Decreto Supremo N° 1298, de 8 de noviembre de 1993, del Ministerio de Justicia.</v>
      </c>
      <c r="F482" s="68" t="str">
        <f>VLOOKUP(A482,'BASE REGISTRO SEPTIEMBRE'!$A$1:$T$889,6,FALSE)</f>
        <v>Certificado de Vigencia Folio 500396152244, de fecha 30 de junio de 2021, emitido por el Servicio de Registro Civil e Identificación.</v>
      </c>
      <c r="G482" s="68" t="str">
        <f>VLOOKUP(A482,'BASE REGISTRO SEPTIEMBRE'!$A$1:$T$889,7,FALSE)</f>
        <v xml:space="preserve">Promover, coordinar, implementar y ejecutar acciones dirigidas a la atención y protección de niños/as víctimas de maltrato.
</v>
      </c>
      <c r="H482" s="68" t="str">
        <f>VLOOKUP(A482,'BASE REGISTRO SEPTIEMBRE'!$A$1:$T$889,8,FALSE)</f>
        <v xml:space="preserve">Presidente: Rodrigo Riquelme Lepez
Secretaria: María Rodríguez Tastests 
Tesorera: Claudia Abusleme Ramos 
</v>
      </c>
      <c r="I482" s="68" t="str">
        <f>VLOOKUP(A482,'BASE REGISTRO SEPTIEMBRE'!$A$1:$T$889,9,FALSE)</f>
        <v>Un año en sus cargos, pudiendo ser reelegidos indefinidamente</v>
      </c>
      <c r="J482" s="68" t="str">
        <f>VLOOKUP(A482,'BASE REGISTRO SEPTIEMBRE'!$A$1:$T$889,10,FALSE)</f>
        <v xml:space="preserve">23 DE ABRIL DE 2019 A 23 DE ABRIL DE 2020   Se pidió la documentación donde conste nombramiento de Directorio vigente a la fecha.
</v>
      </c>
      <c r="K482" s="68" t="str">
        <f>VLOOKUP(A482,'BASE REGISTRO SEPTIEMBRE'!$A$1:$T$889,11,FALSE)</f>
        <v xml:space="preserve">Presidente: Rodrigo Riquelme Lepez
Directora Ejecutiva: Sandra Castro Salazar, </v>
      </c>
      <c r="L482" s="68" t="str">
        <f>VLOOKUP(A482,'BASE REGISTRO SEPTIEMBRE'!$A$1:$T$889,12,FALSE)</f>
        <v xml:space="preserve">O’Higgins # 445 oficina 501, Concepción, Región del Biobío.
</v>
      </c>
      <c r="M482" s="68" t="str">
        <f>VLOOKUP(A482,'BASE REGISTRO SEPTIEMBRE'!$A$1:$T$889,13,FALSE)</f>
        <v>VIII</v>
      </c>
      <c r="N482" s="68" t="str">
        <f>VLOOKUP(A482,'BASE REGISTRO SEPTIEMBRE'!$A$1:$T$889,14,FALSE)</f>
        <v xml:space="preserve"> Biobío.</v>
      </c>
      <c r="O482" s="68" t="str">
        <f>VLOOKUP(A482,'BASE REGISTRO SEPTIEMBRE'!$A$1:$T$889,15,FALSE)</f>
        <v>Fono: 41-2247078</v>
      </c>
      <c r="P482" s="68" t="str">
        <f>VLOOKUP(A482,'BASE REGISTRO SEPTIEMBRE'!$A$1:$T$889,16,FALSE)</f>
        <v xml:space="preserve">jflores@catim.cl - ralburquenque@catim.cl          corporacion@catim.cl
</v>
      </c>
      <c r="Q482" s="68">
        <f>VLOOKUP(A482,'BASE REGISTRO SEPTIEMBRE'!$A$1:$T$889,17,FALSE)</f>
        <v>0</v>
      </c>
      <c r="R482" s="68" t="str">
        <f>VLOOKUP(A482,'BASE REGISTRO SEPTIEMBRE'!$A$1:$T$889,18,FALSE)</f>
        <v>93401: Instituciones de Asistencia Social</v>
      </c>
      <c r="S482" s="68" t="str">
        <f>VLOOKUP(A482,'BASE REGISTRO SEPTIEMBRE'!$A$1:$T$889,19,FALSE)</f>
        <v xml:space="preserve">Se acompañan antecedentes financieros correspondientes al año 2020, aprobados por el Sub Departamento de Supervisión Financiera Nacional. </v>
      </c>
      <c r="T482" s="188">
        <f>VLOOKUP(A482,'BASE REGISTRO SEPTIEMBRE'!$A$1:$T$889,20,FALSE)</f>
        <v>37970</v>
      </c>
      <c r="U482" s="175">
        <v>6943</v>
      </c>
      <c r="V482" s="186">
        <v>3139663</v>
      </c>
      <c r="W482" s="186">
        <v>13487283</v>
      </c>
      <c r="X482" s="187">
        <v>44469</v>
      </c>
      <c r="Y482" s="80" t="s">
        <v>6489</v>
      </c>
      <c r="Z482" s="80" t="s">
        <v>6490</v>
      </c>
      <c r="AA482" s="175" t="s">
        <v>6518</v>
      </c>
    </row>
    <row r="483" spans="1:27" ht="15.75" customHeight="1" x14ac:dyDescent="0.2">
      <c r="A483" s="185">
        <v>6943</v>
      </c>
      <c r="B483" s="68" t="str">
        <f>VLOOKUP(A483,'BASE REGISTRO SEPTIEMBRE'!$A$1:$T$889,2,FALSE)</f>
        <v>Corporación para la Atención Integral del Maltrato al menor en la región del Bío-Bío CATIM</v>
      </c>
      <c r="C483" s="68">
        <f>VLOOKUP(A483,'BASE REGISTRO SEPTIEMBRE'!$A$1:$T$889,3,FALSE)</f>
        <v>726079005</v>
      </c>
      <c r="D483" s="68" t="str">
        <f>VLOOKUP(A483,'BASE REGISTRO SEPTIEMBRE'!$A$1:$T$889,4,FALSE)</f>
        <v>Corporación de Derecho Privado</v>
      </c>
      <c r="E483" s="68" t="str">
        <f>VLOOKUP(A483,'BASE REGISTRO SEPTIEMBRE'!$A$1:$T$889,5,FALSE)</f>
        <v>Otorgada por Decreto Supremo N° 1298, de 8 de noviembre de 1993, del Ministerio de Justicia.</v>
      </c>
      <c r="F483" s="68" t="str">
        <f>VLOOKUP(A483,'BASE REGISTRO SEPTIEMBRE'!$A$1:$T$889,6,FALSE)</f>
        <v>Certificado de Vigencia Folio 500396152244, de fecha 30 de junio de 2021, emitido por el Servicio de Registro Civil e Identificación.</v>
      </c>
      <c r="G483" s="68" t="str">
        <f>VLOOKUP(A483,'BASE REGISTRO SEPTIEMBRE'!$A$1:$T$889,7,FALSE)</f>
        <v xml:space="preserve">Promover, coordinar, implementar y ejecutar acciones dirigidas a la atención y protección de niños/as víctimas de maltrato.
</v>
      </c>
      <c r="H483" s="68" t="str">
        <f>VLOOKUP(A483,'BASE REGISTRO SEPTIEMBRE'!$A$1:$T$889,8,FALSE)</f>
        <v xml:space="preserve">Presidente: Rodrigo Riquelme Lepez
Secretaria: María Rodríguez Tastests 
Tesorera: Claudia Abusleme Ramos 
</v>
      </c>
      <c r="I483" s="68" t="str">
        <f>VLOOKUP(A483,'BASE REGISTRO SEPTIEMBRE'!$A$1:$T$889,9,FALSE)</f>
        <v>Un año en sus cargos, pudiendo ser reelegidos indefinidamente</v>
      </c>
      <c r="J483" s="68" t="str">
        <f>VLOOKUP(A483,'BASE REGISTRO SEPTIEMBRE'!$A$1:$T$889,10,FALSE)</f>
        <v xml:space="preserve">23 DE ABRIL DE 2019 A 23 DE ABRIL DE 2020   Se pidió la documentación donde conste nombramiento de Directorio vigente a la fecha.
</v>
      </c>
      <c r="K483" s="68" t="str">
        <f>VLOOKUP(A483,'BASE REGISTRO SEPTIEMBRE'!$A$1:$T$889,11,FALSE)</f>
        <v xml:space="preserve">Presidente: Rodrigo Riquelme Lepez
Directora Ejecutiva: Sandra Castro Salazar, </v>
      </c>
      <c r="L483" s="68" t="str">
        <f>VLOOKUP(A483,'BASE REGISTRO SEPTIEMBRE'!$A$1:$T$889,12,FALSE)</f>
        <v xml:space="preserve">O’Higgins # 445 oficina 501, Concepción, Región del Biobío.
</v>
      </c>
      <c r="M483" s="68" t="str">
        <f>VLOOKUP(A483,'BASE REGISTRO SEPTIEMBRE'!$A$1:$T$889,13,FALSE)</f>
        <v>VIII</v>
      </c>
      <c r="N483" s="68" t="str">
        <f>VLOOKUP(A483,'BASE REGISTRO SEPTIEMBRE'!$A$1:$T$889,14,FALSE)</f>
        <v xml:space="preserve"> Biobío.</v>
      </c>
      <c r="O483" s="68" t="str">
        <f>VLOOKUP(A483,'BASE REGISTRO SEPTIEMBRE'!$A$1:$T$889,15,FALSE)</f>
        <v>Fono: 41-2247078</v>
      </c>
      <c r="P483" s="68" t="str">
        <f>VLOOKUP(A483,'BASE REGISTRO SEPTIEMBRE'!$A$1:$T$889,16,FALSE)</f>
        <v xml:space="preserve">jflores@catim.cl - ralburquenque@catim.cl          corporacion@catim.cl
</v>
      </c>
      <c r="Q483" s="68">
        <f>VLOOKUP(A483,'BASE REGISTRO SEPTIEMBRE'!$A$1:$T$889,17,FALSE)</f>
        <v>0</v>
      </c>
      <c r="R483" s="68" t="str">
        <f>VLOOKUP(A483,'BASE REGISTRO SEPTIEMBRE'!$A$1:$T$889,18,FALSE)</f>
        <v>93401: Instituciones de Asistencia Social</v>
      </c>
      <c r="S483" s="68" t="str">
        <f>VLOOKUP(A483,'BASE REGISTRO SEPTIEMBRE'!$A$1:$T$889,19,FALSE)</f>
        <v xml:space="preserve">Se acompañan antecedentes financieros correspondientes al año 2020, aprobados por el Sub Departamento de Supervisión Financiera Nacional. </v>
      </c>
      <c r="T483" s="188">
        <f>VLOOKUP(A483,'BASE REGISTRO SEPTIEMBRE'!$A$1:$T$889,20,FALSE)</f>
        <v>37970</v>
      </c>
      <c r="U483" s="175">
        <v>6943</v>
      </c>
      <c r="V483" s="186">
        <v>27724356</v>
      </c>
      <c r="W483" s="186">
        <v>239045403</v>
      </c>
      <c r="X483" s="187">
        <v>44469</v>
      </c>
      <c r="Y483" s="80" t="s">
        <v>6489</v>
      </c>
      <c r="Z483" s="80" t="s">
        <v>6490</v>
      </c>
      <c r="AA483" s="175" t="s">
        <v>148</v>
      </c>
    </row>
    <row r="484" spans="1:27" ht="15.75" customHeight="1" x14ac:dyDescent="0.2">
      <c r="A484" s="185">
        <v>6943</v>
      </c>
      <c r="B484" s="68" t="str">
        <f>VLOOKUP(A484,'BASE REGISTRO SEPTIEMBRE'!$A$1:$T$889,2,FALSE)</f>
        <v>Corporación para la Atención Integral del Maltrato al menor en la región del Bío-Bío CATIM</v>
      </c>
      <c r="C484" s="68">
        <f>VLOOKUP(A484,'BASE REGISTRO SEPTIEMBRE'!$A$1:$T$889,3,FALSE)</f>
        <v>726079005</v>
      </c>
      <c r="D484" s="68" t="str">
        <f>VLOOKUP(A484,'BASE REGISTRO SEPTIEMBRE'!$A$1:$T$889,4,FALSE)</f>
        <v>Corporación de Derecho Privado</v>
      </c>
      <c r="E484" s="68" t="str">
        <f>VLOOKUP(A484,'BASE REGISTRO SEPTIEMBRE'!$A$1:$T$889,5,FALSE)</f>
        <v>Otorgada por Decreto Supremo N° 1298, de 8 de noviembre de 1993, del Ministerio de Justicia.</v>
      </c>
      <c r="F484" s="68" t="str">
        <f>VLOOKUP(A484,'BASE REGISTRO SEPTIEMBRE'!$A$1:$T$889,6,FALSE)</f>
        <v>Certificado de Vigencia Folio 500396152244, de fecha 30 de junio de 2021, emitido por el Servicio de Registro Civil e Identificación.</v>
      </c>
      <c r="G484" s="68" t="str">
        <f>VLOOKUP(A484,'BASE REGISTRO SEPTIEMBRE'!$A$1:$T$889,7,FALSE)</f>
        <v xml:space="preserve">Promover, coordinar, implementar y ejecutar acciones dirigidas a la atención y protección de niños/as víctimas de maltrato.
</v>
      </c>
      <c r="H484" s="68" t="str">
        <f>VLOOKUP(A484,'BASE REGISTRO SEPTIEMBRE'!$A$1:$T$889,8,FALSE)</f>
        <v xml:space="preserve">Presidente: Rodrigo Riquelme Lepez
Secretaria: María Rodríguez Tastests 
Tesorera: Claudia Abusleme Ramos 
</v>
      </c>
      <c r="I484" s="68" t="str">
        <f>VLOOKUP(A484,'BASE REGISTRO SEPTIEMBRE'!$A$1:$T$889,9,FALSE)</f>
        <v>Un año en sus cargos, pudiendo ser reelegidos indefinidamente</v>
      </c>
      <c r="J484" s="68" t="str">
        <f>VLOOKUP(A484,'BASE REGISTRO SEPTIEMBRE'!$A$1:$T$889,10,FALSE)</f>
        <v xml:space="preserve">23 DE ABRIL DE 2019 A 23 DE ABRIL DE 2020   Se pidió la documentación donde conste nombramiento de Directorio vigente a la fecha.
</v>
      </c>
      <c r="K484" s="68" t="str">
        <f>VLOOKUP(A484,'BASE REGISTRO SEPTIEMBRE'!$A$1:$T$889,11,FALSE)</f>
        <v xml:space="preserve">Presidente: Rodrigo Riquelme Lepez
Directora Ejecutiva: Sandra Castro Salazar, </v>
      </c>
      <c r="L484" s="68" t="str">
        <f>VLOOKUP(A484,'BASE REGISTRO SEPTIEMBRE'!$A$1:$T$889,12,FALSE)</f>
        <v xml:space="preserve">O’Higgins # 445 oficina 501, Concepción, Región del Biobío.
</v>
      </c>
      <c r="M484" s="68" t="str">
        <f>VLOOKUP(A484,'BASE REGISTRO SEPTIEMBRE'!$A$1:$T$889,13,FALSE)</f>
        <v>VIII</v>
      </c>
      <c r="N484" s="68" t="str">
        <f>VLOOKUP(A484,'BASE REGISTRO SEPTIEMBRE'!$A$1:$T$889,14,FALSE)</f>
        <v xml:space="preserve"> Biobío.</v>
      </c>
      <c r="O484" s="68" t="str">
        <f>VLOOKUP(A484,'BASE REGISTRO SEPTIEMBRE'!$A$1:$T$889,15,FALSE)</f>
        <v>Fono: 41-2247078</v>
      </c>
      <c r="P484" s="68" t="str">
        <f>VLOOKUP(A484,'BASE REGISTRO SEPTIEMBRE'!$A$1:$T$889,16,FALSE)</f>
        <v xml:space="preserve">jflores@catim.cl - ralburquenque@catim.cl          corporacion@catim.cl
</v>
      </c>
      <c r="Q484" s="68">
        <f>VLOOKUP(A484,'BASE REGISTRO SEPTIEMBRE'!$A$1:$T$889,17,FALSE)</f>
        <v>0</v>
      </c>
      <c r="R484" s="68" t="str">
        <f>VLOOKUP(A484,'BASE REGISTRO SEPTIEMBRE'!$A$1:$T$889,18,FALSE)</f>
        <v>93401: Instituciones de Asistencia Social</v>
      </c>
      <c r="S484" s="68" t="str">
        <f>VLOOKUP(A484,'BASE REGISTRO SEPTIEMBRE'!$A$1:$T$889,19,FALSE)</f>
        <v xml:space="preserve">Se acompañan antecedentes financieros correspondientes al año 2020, aprobados por el Sub Departamento de Supervisión Financiera Nacional. </v>
      </c>
      <c r="T484" s="188">
        <f>VLOOKUP(A484,'BASE REGISTRO SEPTIEMBRE'!$A$1:$T$889,20,FALSE)</f>
        <v>37970</v>
      </c>
      <c r="U484" s="175">
        <v>6943</v>
      </c>
      <c r="V484" s="186">
        <v>33448462</v>
      </c>
      <c r="W484" s="186">
        <v>266191552</v>
      </c>
      <c r="X484" s="187">
        <v>44469</v>
      </c>
      <c r="Y484" s="80" t="s">
        <v>6489</v>
      </c>
      <c r="Z484" s="80" t="s">
        <v>6490</v>
      </c>
      <c r="AA484" s="175" t="s">
        <v>6511</v>
      </c>
    </row>
    <row r="485" spans="1:27" ht="15.75" customHeight="1" x14ac:dyDescent="0.2">
      <c r="A485" s="185">
        <v>6943</v>
      </c>
      <c r="B485" s="68" t="str">
        <f>VLOOKUP(A485,'BASE REGISTRO SEPTIEMBRE'!$A$1:$T$889,2,FALSE)</f>
        <v>Corporación para la Atención Integral del Maltrato al menor en la región del Bío-Bío CATIM</v>
      </c>
      <c r="C485" s="68">
        <f>VLOOKUP(A485,'BASE REGISTRO SEPTIEMBRE'!$A$1:$T$889,3,FALSE)</f>
        <v>726079005</v>
      </c>
      <c r="D485" s="68" t="str">
        <f>VLOOKUP(A485,'BASE REGISTRO SEPTIEMBRE'!$A$1:$T$889,4,FALSE)</f>
        <v>Corporación de Derecho Privado</v>
      </c>
      <c r="E485" s="68" t="str">
        <f>VLOOKUP(A485,'BASE REGISTRO SEPTIEMBRE'!$A$1:$T$889,5,FALSE)</f>
        <v>Otorgada por Decreto Supremo N° 1298, de 8 de noviembre de 1993, del Ministerio de Justicia.</v>
      </c>
      <c r="F485" s="68" t="str">
        <f>VLOOKUP(A485,'BASE REGISTRO SEPTIEMBRE'!$A$1:$T$889,6,FALSE)</f>
        <v>Certificado de Vigencia Folio 500396152244, de fecha 30 de junio de 2021, emitido por el Servicio de Registro Civil e Identificación.</v>
      </c>
      <c r="G485" s="68" t="str">
        <f>VLOOKUP(A485,'BASE REGISTRO SEPTIEMBRE'!$A$1:$T$889,7,FALSE)</f>
        <v xml:space="preserve">Promover, coordinar, implementar y ejecutar acciones dirigidas a la atención y protección de niños/as víctimas de maltrato.
</v>
      </c>
      <c r="H485" s="68" t="str">
        <f>VLOOKUP(A485,'BASE REGISTRO SEPTIEMBRE'!$A$1:$T$889,8,FALSE)</f>
        <v xml:space="preserve">Presidente: Rodrigo Riquelme Lepez
Secretaria: María Rodríguez Tastests 
Tesorera: Claudia Abusleme Ramos 
</v>
      </c>
      <c r="I485" s="68" t="str">
        <f>VLOOKUP(A485,'BASE REGISTRO SEPTIEMBRE'!$A$1:$T$889,9,FALSE)</f>
        <v>Un año en sus cargos, pudiendo ser reelegidos indefinidamente</v>
      </c>
      <c r="J485" s="68" t="str">
        <f>VLOOKUP(A485,'BASE REGISTRO SEPTIEMBRE'!$A$1:$T$889,10,FALSE)</f>
        <v xml:space="preserve">23 DE ABRIL DE 2019 A 23 DE ABRIL DE 2020   Se pidió la documentación donde conste nombramiento de Directorio vigente a la fecha.
</v>
      </c>
      <c r="K485" s="68" t="str">
        <f>VLOOKUP(A485,'BASE REGISTRO SEPTIEMBRE'!$A$1:$T$889,11,FALSE)</f>
        <v xml:space="preserve">Presidente: Rodrigo Riquelme Lepez
Directora Ejecutiva: Sandra Castro Salazar, </v>
      </c>
      <c r="L485" s="68" t="str">
        <f>VLOOKUP(A485,'BASE REGISTRO SEPTIEMBRE'!$A$1:$T$889,12,FALSE)</f>
        <v xml:space="preserve">O’Higgins # 445 oficina 501, Concepción, Región del Biobío.
</v>
      </c>
      <c r="M485" s="68" t="str">
        <f>VLOOKUP(A485,'BASE REGISTRO SEPTIEMBRE'!$A$1:$T$889,13,FALSE)</f>
        <v>VIII</v>
      </c>
      <c r="N485" s="68" t="str">
        <f>VLOOKUP(A485,'BASE REGISTRO SEPTIEMBRE'!$A$1:$T$889,14,FALSE)</f>
        <v xml:space="preserve"> Biobío.</v>
      </c>
      <c r="O485" s="68" t="str">
        <f>VLOOKUP(A485,'BASE REGISTRO SEPTIEMBRE'!$A$1:$T$889,15,FALSE)</f>
        <v>Fono: 41-2247078</v>
      </c>
      <c r="P485" s="68" t="str">
        <f>VLOOKUP(A485,'BASE REGISTRO SEPTIEMBRE'!$A$1:$T$889,16,FALSE)</f>
        <v xml:space="preserve">jflores@catim.cl - ralburquenque@catim.cl          corporacion@catim.cl
</v>
      </c>
      <c r="Q485" s="68">
        <f>VLOOKUP(A485,'BASE REGISTRO SEPTIEMBRE'!$A$1:$T$889,17,FALSE)</f>
        <v>0</v>
      </c>
      <c r="R485" s="68" t="str">
        <f>VLOOKUP(A485,'BASE REGISTRO SEPTIEMBRE'!$A$1:$T$889,18,FALSE)</f>
        <v>93401: Instituciones de Asistencia Social</v>
      </c>
      <c r="S485" s="68" t="str">
        <f>VLOOKUP(A485,'BASE REGISTRO SEPTIEMBRE'!$A$1:$T$889,19,FALSE)</f>
        <v xml:space="preserve">Se acompañan antecedentes financieros correspondientes al año 2020, aprobados por el Sub Departamento de Supervisión Financiera Nacional. </v>
      </c>
      <c r="T485" s="188">
        <f>VLOOKUP(A485,'BASE REGISTRO SEPTIEMBRE'!$A$1:$T$889,20,FALSE)</f>
        <v>37970</v>
      </c>
      <c r="U485" s="175">
        <v>6943</v>
      </c>
      <c r="V485" s="186">
        <v>35671284</v>
      </c>
      <c r="W485" s="186">
        <v>278990061</v>
      </c>
      <c r="X485" s="187">
        <v>44469</v>
      </c>
      <c r="Y485" s="80" t="s">
        <v>6489</v>
      </c>
      <c r="Z485" s="80" t="s">
        <v>6490</v>
      </c>
      <c r="AA485" s="175" t="s">
        <v>6502</v>
      </c>
    </row>
    <row r="486" spans="1:27" ht="15.75" customHeight="1" x14ac:dyDescent="0.2">
      <c r="A486" s="185">
        <v>6943</v>
      </c>
      <c r="B486" s="68" t="str">
        <f>VLOOKUP(A486,'BASE REGISTRO SEPTIEMBRE'!$A$1:$T$889,2,FALSE)</f>
        <v>Corporación para la Atención Integral del Maltrato al menor en la región del Bío-Bío CATIM</v>
      </c>
      <c r="C486" s="68">
        <f>VLOOKUP(A486,'BASE REGISTRO SEPTIEMBRE'!$A$1:$T$889,3,FALSE)</f>
        <v>726079005</v>
      </c>
      <c r="D486" s="68" t="str">
        <f>VLOOKUP(A486,'BASE REGISTRO SEPTIEMBRE'!$A$1:$T$889,4,FALSE)</f>
        <v>Corporación de Derecho Privado</v>
      </c>
      <c r="E486" s="68" t="str">
        <f>VLOOKUP(A486,'BASE REGISTRO SEPTIEMBRE'!$A$1:$T$889,5,FALSE)</f>
        <v>Otorgada por Decreto Supremo N° 1298, de 8 de noviembre de 1993, del Ministerio de Justicia.</v>
      </c>
      <c r="F486" s="68" t="str">
        <f>VLOOKUP(A486,'BASE REGISTRO SEPTIEMBRE'!$A$1:$T$889,6,FALSE)</f>
        <v>Certificado de Vigencia Folio 500396152244, de fecha 30 de junio de 2021, emitido por el Servicio de Registro Civil e Identificación.</v>
      </c>
      <c r="G486" s="68" t="str">
        <f>VLOOKUP(A486,'BASE REGISTRO SEPTIEMBRE'!$A$1:$T$889,7,FALSE)</f>
        <v xml:space="preserve">Promover, coordinar, implementar y ejecutar acciones dirigidas a la atención y protección de niños/as víctimas de maltrato.
</v>
      </c>
      <c r="H486" s="68" t="str">
        <f>VLOOKUP(A486,'BASE REGISTRO SEPTIEMBRE'!$A$1:$T$889,8,FALSE)</f>
        <v xml:space="preserve">Presidente: Rodrigo Riquelme Lepez
Secretaria: María Rodríguez Tastests 
Tesorera: Claudia Abusleme Ramos 
</v>
      </c>
      <c r="I486" s="68" t="str">
        <f>VLOOKUP(A486,'BASE REGISTRO SEPTIEMBRE'!$A$1:$T$889,9,FALSE)</f>
        <v>Un año en sus cargos, pudiendo ser reelegidos indefinidamente</v>
      </c>
      <c r="J486" s="68" t="str">
        <f>VLOOKUP(A486,'BASE REGISTRO SEPTIEMBRE'!$A$1:$T$889,10,FALSE)</f>
        <v xml:space="preserve">23 DE ABRIL DE 2019 A 23 DE ABRIL DE 2020   Se pidió la documentación donde conste nombramiento de Directorio vigente a la fecha.
</v>
      </c>
      <c r="K486" s="68" t="str">
        <f>VLOOKUP(A486,'BASE REGISTRO SEPTIEMBRE'!$A$1:$T$889,11,FALSE)</f>
        <v xml:space="preserve">Presidente: Rodrigo Riquelme Lepez
Directora Ejecutiva: Sandra Castro Salazar, </v>
      </c>
      <c r="L486" s="68" t="str">
        <f>VLOOKUP(A486,'BASE REGISTRO SEPTIEMBRE'!$A$1:$T$889,12,FALSE)</f>
        <v xml:space="preserve">O’Higgins # 445 oficina 501, Concepción, Región del Biobío.
</v>
      </c>
      <c r="M486" s="68" t="str">
        <f>VLOOKUP(A486,'BASE REGISTRO SEPTIEMBRE'!$A$1:$T$889,13,FALSE)</f>
        <v>VIII</v>
      </c>
      <c r="N486" s="68" t="str">
        <f>VLOOKUP(A486,'BASE REGISTRO SEPTIEMBRE'!$A$1:$T$889,14,FALSE)</f>
        <v xml:space="preserve"> Biobío.</v>
      </c>
      <c r="O486" s="68" t="str">
        <f>VLOOKUP(A486,'BASE REGISTRO SEPTIEMBRE'!$A$1:$T$889,15,FALSE)</f>
        <v>Fono: 41-2247078</v>
      </c>
      <c r="P486" s="68" t="str">
        <f>VLOOKUP(A486,'BASE REGISTRO SEPTIEMBRE'!$A$1:$T$889,16,FALSE)</f>
        <v xml:space="preserve">jflores@catim.cl - ralburquenque@catim.cl          corporacion@catim.cl
</v>
      </c>
      <c r="Q486" s="68">
        <f>VLOOKUP(A486,'BASE REGISTRO SEPTIEMBRE'!$A$1:$T$889,17,FALSE)</f>
        <v>0</v>
      </c>
      <c r="R486" s="68" t="str">
        <f>VLOOKUP(A486,'BASE REGISTRO SEPTIEMBRE'!$A$1:$T$889,18,FALSE)</f>
        <v>93401: Instituciones de Asistencia Social</v>
      </c>
      <c r="S486" s="68" t="str">
        <f>VLOOKUP(A486,'BASE REGISTRO SEPTIEMBRE'!$A$1:$T$889,19,FALSE)</f>
        <v xml:space="preserve">Se acompañan antecedentes financieros correspondientes al año 2020, aprobados por el Sub Departamento de Supervisión Financiera Nacional. </v>
      </c>
      <c r="T486" s="188">
        <f>VLOOKUP(A486,'BASE REGISTRO SEPTIEMBRE'!$A$1:$T$889,20,FALSE)</f>
        <v>37970</v>
      </c>
      <c r="U486" s="175">
        <v>6943</v>
      </c>
      <c r="V486" s="186">
        <v>26526604</v>
      </c>
      <c r="W486" s="186">
        <v>248301933</v>
      </c>
      <c r="X486" s="187">
        <v>44469</v>
      </c>
      <c r="Y486" s="80" t="s">
        <v>6489</v>
      </c>
      <c r="Z486" s="80" t="s">
        <v>6490</v>
      </c>
      <c r="AA486" s="175" t="s">
        <v>6542</v>
      </c>
    </row>
    <row r="487" spans="1:27" ht="15.75" customHeight="1" x14ac:dyDescent="0.2">
      <c r="A487" s="185">
        <v>6943</v>
      </c>
      <c r="B487" s="68" t="str">
        <f>VLOOKUP(A487,'BASE REGISTRO SEPTIEMBRE'!$A$1:$T$889,2,FALSE)</f>
        <v>Corporación para la Atención Integral del Maltrato al menor en la región del Bío-Bío CATIM</v>
      </c>
      <c r="C487" s="68">
        <f>VLOOKUP(A487,'BASE REGISTRO SEPTIEMBRE'!$A$1:$T$889,3,FALSE)</f>
        <v>726079005</v>
      </c>
      <c r="D487" s="68" t="str">
        <f>VLOOKUP(A487,'BASE REGISTRO SEPTIEMBRE'!$A$1:$T$889,4,FALSE)</f>
        <v>Corporación de Derecho Privado</v>
      </c>
      <c r="E487" s="68" t="str">
        <f>VLOOKUP(A487,'BASE REGISTRO SEPTIEMBRE'!$A$1:$T$889,5,FALSE)</f>
        <v>Otorgada por Decreto Supremo N° 1298, de 8 de noviembre de 1993, del Ministerio de Justicia.</v>
      </c>
      <c r="F487" s="68" t="str">
        <f>VLOOKUP(A487,'BASE REGISTRO SEPTIEMBRE'!$A$1:$T$889,6,FALSE)</f>
        <v>Certificado de Vigencia Folio 500396152244, de fecha 30 de junio de 2021, emitido por el Servicio de Registro Civil e Identificación.</v>
      </c>
      <c r="G487" s="68" t="str">
        <f>VLOOKUP(A487,'BASE REGISTRO SEPTIEMBRE'!$A$1:$T$889,7,FALSE)</f>
        <v xml:space="preserve">Promover, coordinar, implementar y ejecutar acciones dirigidas a la atención y protección de niños/as víctimas de maltrato.
</v>
      </c>
      <c r="H487" s="68" t="str">
        <f>VLOOKUP(A487,'BASE REGISTRO SEPTIEMBRE'!$A$1:$T$889,8,FALSE)</f>
        <v xml:space="preserve">Presidente: Rodrigo Riquelme Lepez
Secretaria: María Rodríguez Tastests 
Tesorera: Claudia Abusleme Ramos 
</v>
      </c>
      <c r="I487" s="68" t="str">
        <f>VLOOKUP(A487,'BASE REGISTRO SEPTIEMBRE'!$A$1:$T$889,9,FALSE)</f>
        <v>Un año en sus cargos, pudiendo ser reelegidos indefinidamente</v>
      </c>
      <c r="J487" s="68" t="str">
        <f>VLOOKUP(A487,'BASE REGISTRO SEPTIEMBRE'!$A$1:$T$889,10,FALSE)</f>
        <v xml:space="preserve">23 DE ABRIL DE 2019 A 23 DE ABRIL DE 2020   Se pidió la documentación donde conste nombramiento de Directorio vigente a la fecha.
</v>
      </c>
      <c r="K487" s="68" t="str">
        <f>VLOOKUP(A487,'BASE REGISTRO SEPTIEMBRE'!$A$1:$T$889,11,FALSE)</f>
        <v xml:space="preserve">Presidente: Rodrigo Riquelme Lepez
Directora Ejecutiva: Sandra Castro Salazar, </v>
      </c>
      <c r="L487" s="68" t="str">
        <f>VLOOKUP(A487,'BASE REGISTRO SEPTIEMBRE'!$A$1:$T$889,12,FALSE)</f>
        <v xml:space="preserve">O’Higgins # 445 oficina 501, Concepción, Región del Biobío.
</v>
      </c>
      <c r="M487" s="68" t="str">
        <f>VLOOKUP(A487,'BASE REGISTRO SEPTIEMBRE'!$A$1:$T$889,13,FALSE)</f>
        <v>VIII</v>
      </c>
      <c r="N487" s="68" t="str">
        <f>VLOOKUP(A487,'BASE REGISTRO SEPTIEMBRE'!$A$1:$T$889,14,FALSE)</f>
        <v xml:space="preserve"> Biobío.</v>
      </c>
      <c r="O487" s="68" t="str">
        <f>VLOOKUP(A487,'BASE REGISTRO SEPTIEMBRE'!$A$1:$T$889,15,FALSE)</f>
        <v>Fono: 41-2247078</v>
      </c>
      <c r="P487" s="68" t="str">
        <f>VLOOKUP(A487,'BASE REGISTRO SEPTIEMBRE'!$A$1:$T$889,16,FALSE)</f>
        <v xml:space="preserve">jflores@catim.cl - ralburquenque@catim.cl          corporacion@catim.cl
</v>
      </c>
      <c r="Q487" s="68">
        <f>VLOOKUP(A487,'BASE REGISTRO SEPTIEMBRE'!$A$1:$T$889,17,FALSE)</f>
        <v>0</v>
      </c>
      <c r="R487" s="68" t="str">
        <f>VLOOKUP(A487,'BASE REGISTRO SEPTIEMBRE'!$A$1:$T$889,18,FALSE)</f>
        <v>93401: Instituciones de Asistencia Social</v>
      </c>
      <c r="S487" s="68" t="str">
        <f>VLOOKUP(A487,'BASE REGISTRO SEPTIEMBRE'!$A$1:$T$889,19,FALSE)</f>
        <v xml:space="preserve">Se acompañan antecedentes financieros correspondientes al año 2020, aprobados por el Sub Departamento de Supervisión Financiera Nacional. </v>
      </c>
      <c r="T487" s="188">
        <f>VLOOKUP(A487,'BASE REGISTRO SEPTIEMBRE'!$A$1:$T$889,20,FALSE)</f>
        <v>37970</v>
      </c>
      <c r="U487" s="175">
        <v>6943</v>
      </c>
      <c r="V487" s="186">
        <v>50974559</v>
      </c>
      <c r="W487" s="186">
        <v>489908874</v>
      </c>
      <c r="X487" s="187">
        <v>44469</v>
      </c>
      <c r="Y487" s="80" t="s">
        <v>6489</v>
      </c>
      <c r="Z487" s="80" t="s">
        <v>6490</v>
      </c>
      <c r="AA487" s="175" t="s">
        <v>6637</v>
      </c>
    </row>
    <row r="488" spans="1:27" ht="15.75" customHeight="1" x14ac:dyDescent="0.2">
      <c r="A488" s="185">
        <v>6945</v>
      </c>
      <c r="B488" s="68" t="str">
        <f>VLOOKUP(A488,'BASE REGISTRO SEPTIEMBRE'!$A$1:$T$889,2,FALSE)</f>
        <v>Parroquia Nuestra Señora de la Merced, de Petorca</v>
      </c>
      <c r="C488" s="68">
        <f>VLOOKUP(A488,'BASE REGISTRO SEPTIEMBRE'!$A$1:$T$889,3,FALSE)</f>
        <v>653716907</v>
      </c>
      <c r="D488" s="68" t="str">
        <f>VLOOKUP(A488,'BASE REGISTRO SEPTIEMBRE'!$A$1:$T$889,4,FALSE)</f>
        <v>Institución Religiosa</v>
      </c>
      <c r="E488" s="68" t="str">
        <f>VLOOKUP(A488,'BASE REGISTRO SEPTIEMBRE'!$A$1:$T$889,5,FALSE)</f>
        <v>Erigida de acuerdo al Derecho Canónico</v>
      </c>
      <c r="F488" s="68" t="str">
        <f>VLOOKUP(A488,'BASE REGISTRO SEPTIEMBRE'!$A$1:$T$889,6,FALSE)</f>
        <v>Indefinida</v>
      </c>
      <c r="G488" s="68" t="str">
        <f>VLOOKUP(A488,'BASE REGISTRO SEPTIEMBRE'!$A$1:$T$889,7,FALSE)</f>
        <v>Actividades Religiosas</v>
      </c>
      <c r="H488" s="68" t="str">
        <f>VLOOKUP(A488,'BASE REGISTRO SEPTIEMBRE'!$A$1:$T$889,8,FALSE)</f>
        <v>no tiene</v>
      </c>
      <c r="I488" s="68">
        <f>VLOOKUP(A488,'BASE REGISTRO SEPTIEMBRE'!$A$1:$T$889,9,FALSE)</f>
        <v>0</v>
      </c>
      <c r="J488" s="68">
        <f>VLOOKUP(A488,'BASE REGISTRO SEPTIEMBRE'!$A$1:$T$889,10,FALSE)</f>
        <v>0</v>
      </c>
      <c r="K488" s="68" t="str">
        <f>VLOOKUP(A488,'BASE REGISTRO SEPTIEMBRE'!$A$1:$T$889,11,FALSE)</f>
        <v xml:space="preserve">Ernesto Albornoz Mena, </v>
      </c>
      <c r="L488" s="68" t="str">
        <f>VLOOKUP(A488,'BASE REGISTRO SEPTIEMBRE'!$A$1:$T$889,12,FALSE)</f>
        <v xml:space="preserve">Matriz Nº 135, Petorca, Quinta Región, </v>
      </c>
      <c r="M488" s="68" t="str">
        <f>VLOOKUP(A488,'BASE REGISTRO SEPTIEMBRE'!$A$1:$T$889,13,FALSE)</f>
        <v>V</v>
      </c>
      <c r="N488" s="68" t="str">
        <f>VLOOKUP(A488,'BASE REGISTRO SEPTIEMBRE'!$A$1:$T$889,14,FALSE)</f>
        <v>Petorca</v>
      </c>
      <c r="O488" s="68" t="str">
        <f>VLOOKUP(A488,'BASE REGISTRO SEPTIEMBRE'!$A$1:$T$889,15,FALSE)</f>
        <v>(56) 342510121</v>
      </c>
      <c r="P488" s="68" t="str">
        <f>VLOOKUP(A488,'BASE REGISTRO SEPTIEMBRE'!$A$1:$T$889,16,FALSE)</f>
        <v>sanfelipe@episcopado.cl</v>
      </c>
      <c r="Q488" s="68">
        <f>VLOOKUP(A488,'BASE REGISTRO SEPTIEMBRE'!$A$1:$T$889,17,FALSE)</f>
        <v>0</v>
      </c>
      <c r="R488" s="68" t="str">
        <f>VLOOKUP(A488,'BASE REGISTRO SEPTIEMBRE'!$A$1:$T$889,18,FALSE)</f>
        <v>93910: Organizaciones Religiosas</v>
      </c>
      <c r="S488" s="68" t="str">
        <f>VLOOKUP(A488,'BASE REGISTRO SEPTIEMBRE'!$A$1:$T$889,19,FALSE)</f>
        <v>Se acompaña Certificado de Antecedentes Financieros del año 2019, aprobados por el Subdepartamento de Supervisión Nacional.</v>
      </c>
      <c r="T488" s="188">
        <f>VLOOKUP(A488,'BASE REGISTRO SEPTIEMBRE'!$A$1:$T$889,20,FALSE)</f>
        <v>37970</v>
      </c>
      <c r="U488" s="175">
        <v>6945</v>
      </c>
      <c r="V488" s="186">
        <v>0</v>
      </c>
      <c r="W488" s="186">
        <v>14817780</v>
      </c>
      <c r="X488" s="187">
        <v>44469</v>
      </c>
      <c r="Y488" s="80" t="s">
        <v>6489</v>
      </c>
      <c r="Z488" s="80" t="s">
        <v>6490</v>
      </c>
      <c r="AA488" s="175" t="s">
        <v>6650</v>
      </c>
    </row>
    <row r="489" spans="1:27" ht="15.75" customHeight="1" x14ac:dyDescent="0.2">
      <c r="A489" s="185">
        <v>6950</v>
      </c>
      <c r="B489" s="68" t="str">
        <f>VLOOKUP(A489,'BASE REGISTRO SEPTIEMBRE'!$A$1:$T$889,2,FALSE)</f>
        <v xml:space="preserve">
Organización no Gubernamental de Desarrollo María Acoge o también ONG MARÍA ACOGE
</v>
      </c>
      <c r="C489" s="68">
        <f>VLOOKUP(A489,'BASE REGISTRO SEPTIEMBRE'!$A$1:$T$889,3,FALSE)</f>
        <v>728857005</v>
      </c>
      <c r="D489" s="68" t="str">
        <f>VLOOKUP(A489,'BASE REGISTRO SEPTIEMBRE'!$A$1:$T$889,4,FALSE)</f>
        <v>Corporación de Derecho Privado</v>
      </c>
      <c r="E489" s="68" t="str">
        <f>VLOOKUP(A489,'BASE REGISTRO SEPTIEMBRE'!$A$1:$T$889,5,FALSE)</f>
        <v>Otorgado por Decreto Supremo Nº 591, de fecha 19 de junio de 1995, del Ministerio de Justicia</v>
      </c>
      <c r="F489" s="68" t="str">
        <f>VLOOKUP(A489,'BASE REGISTRO SEPTIEMBRE'!$A$1:$T$889,6,FALSE)</f>
        <v>Certificado de Vigencia de Persona Jurídica sin fines de lucro, del Servicio de Registro Civil e Identificación, Folio Nº 500397682113, de fecha 9 de julio de 2021.</v>
      </c>
      <c r="G489" s="68" t="str">
        <f>VLOOKUP(A489,'BASE REGISTRO SEPTIEMBRE'!$A$1:$T$889,7,FALSE)</f>
        <v>Promoción del desarrollo, especialmente de las personas, familias, grupos y comunidades que viven en condiciones de pobreza y/o marginalidad</v>
      </c>
      <c r="H489" s="68" t="str">
        <f>VLOOKUP(A489,'BASE REGISTRO SEPTIEMBRE'!$A$1:$T$889,8,FALSE)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89" s="68" t="str">
        <f>VLOOKUP(A489,'BASE REGISTRO SEPTIEMBRE'!$A$1:$T$889,9,FALSE)</f>
        <v xml:space="preserve">Durarán dos años en los cargos. </v>
      </c>
      <c r="J489" s="68" t="str">
        <f>VLOOKUP(A489,'BASE REGISTRO SEPTIEMBRE'!$A$1:$T$889,10,FALSE)</f>
        <v>(20 de marzo de 2020-20 de marzo de 2022)</v>
      </c>
      <c r="K489" s="68" t="str">
        <f>VLOOKUP(A489,'BASE REGISTRO SEPTIEMBRE'!$A$1:$T$889,11,FALSE)</f>
        <v xml:space="preserve">Secretaria Ejecutiva:
Maria Irene Duarte Figueroa                    
</v>
      </c>
      <c r="L489" s="68" t="str">
        <f>VLOOKUP(A489,'BASE REGISTRO SEPTIEMBRE'!$A$1:$T$889,12,FALSE)</f>
        <v xml:space="preserve">Condell N° 1176, Piso 14, Departamento N° 144, Comuna de Valparaíso, Región de Valparaíso
</v>
      </c>
      <c r="M489" s="68" t="str">
        <f>VLOOKUP(A489,'BASE REGISTRO SEPTIEMBRE'!$A$1:$T$889,13,FALSE)</f>
        <v>V</v>
      </c>
      <c r="N489" s="68" t="str">
        <f>VLOOKUP(A489,'BASE REGISTRO SEPTIEMBRE'!$A$1:$T$889,14,FALSE)</f>
        <v xml:space="preserve">Valparaíso. </v>
      </c>
      <c r="O489" s="68" t="str">
        <f>VLOOKUP(A489,'BASE REGISTRO SEPTIEMBRE'!$A$1:$T$889,15,FALSE)</f>
        <v>32-2239757</v>
      </c>
      <c r="P489" s="68" t="str">
        <f>VLOOKUP(A489,'BASE REGISTRO SEPTIEMBRE'!$A$1:$T$889,16,FALSE)</f>
        <v>Email: administracion@mariaacoge.cl
contabilidad@mariaacoge.cl</v>
      </c>
      <c r="Q489" s="68">
        <f>VLOOKUP(A489,'BASE REGISTRO SEPTIEMBRE'!$A$1:$T$889,17,FALSE)</f>
        <v>0</v>
      </c>
      <c r="R489" s="68" t="str">
        <f>VLOOKUP(A489,'BASE REGISTRO SEPTIEMBRE'!$A$1:$T$889,18,FALSE)</f>
        <v>93401: Instituciones de Asistencia Social</v>
      </c>
      <c r="S489" s="68" t="str">
        <f>VLOOKUP(A489,'BASE REGISTRO SEPTIEMBRE'!$A$1:$T$889,19,FALSE)</f>
        <v>Se acompaña Certificado Financiero año 2020, aprobado por el Subdepartamento de Supervisión Financiera Nacional.</v>
      </c>
      <c r="T489" s="188">
        <f>VLOOKUP(A489,'BASE REGISTRO SEPTIEMBRE'!$A$1:$T$889,20,FALSE)</f>
        <v>37970</v>
      </c>
      <c r="U489" s="175">
        <v>6950</v>
      </c>
      <c r="V489" s="186">
        <v>77088660</v>
      </c>
      <c r="W489" s="186">
        <v>304757514</v>
      </c>
      <c r="X489" s="187">
        <v>44469</v>
      </c>
      <c r="Y489" s="80" t="s">
        <v>6489</v>
      </c>
      <c r="Z489" s="80" t="s">
        <v>6490</v>
      </c>
      <c r="AA489" s="175" t="s">
        <v>6616</v>
      </c>
    </row>
    <row r="490" spans="1:27" ht="15.75" customHeight="1" x14ac:dyDescent="0.2">
      <c r="A490" s="185">
        <v>6950</v>
      </c>
      <c r="B490" s="68" t="str">
        <f>VLOOKUP(A490,'BASE REGISTRO SEPTIEMBRE'!$A$1:$T$889,2,FALSE)</f>
        <v xml:space="preserve">
Organización no Gubernamental de Desarrollo María Acoge o también ONG MARÍA ACOGE
</v>
      </c>
      <c r="C490" s="68">
        <f>VLOOKUP(A490,'BASE REGISTRO SEPTIEMBRE'!$A$1:$T$889,3,FALSE)</f>
        <v>728857005</v>
      </c>
      <c r="D490" s="68" t="str">
        <f>VLOOKUP(A490,'BASE REGISTRO SEPTIEMBRE'!$A$1:$T$889,4,FALSE)</f>
        <v>Corporación de Derecho Privado</v>
      </c>
      <c r="E490" s="68" t="str">
        <f>VLOOKUP(A490,'BASE REGISTRO SEPTIEMBRE'!$A$1:$T$889,5,FALSE)</f>
        <v>Otorgado por Decreto Supremo Nº 591, de fecha 19 de junio de 1995, del Ministerio de Justicia</v>
      </c>
      <c r="F490" s="68" t="str">
        <f>VLOOKUP(A490,'BASE REGISTRO SEPTIEMBRE'!$A$1:$T$889,6,FALSE)</f>
        <v>Certificado de Vigencia de Persona Jurídica sin fines de lucro, del Servicio de Registro Civil e Identificación, Folio Nº 500397682113, de fecha 9 de julio de 2021.</v>
      </c>
      <c r="G490" s="68" t="str">
        <f>VLOOKUP(A490,'BASE REGISTRO SEPTIEMBRE'!$A$1:$T$889,7,FALSE)</f>
        <v>Promoción del desarrollo, especialmente de las personas, familias, grupos y comunidades que viven en condiciones de pobreza y/o marginalidad</v>
      </c>
      <c r="H490" s="68" t="str">
        <f>VLOOKUP(A490,'BASE REGISTRO SEPTIEMBRE'!$A$1:$T$889,8,FALSE)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90" s="68" t="str">
        <f>VLOOKUP(A490,'BASE REGISTRO SEPTIEMBRE'!$A$1:$T$889,9,FALSE)</f>
        <v xml:space="preserve">Durarán dos años en los cargos. </v>
      </c>
      <c r="J490" s="68" t="str">
        <f>VLOOKUP(A490,'BASE REGISTRO SEPTIEMBRE'!$A$1:$T$889,10,FALSE)</f>
        <v>(20 de marzo de 2020-20 de marzo de 2022)</v>
      </c>
      <c r="K490" s="68" t="str">
        <f>VLOOKUP(A490,'BASE REGISTRO SEPTIEMBRE'!$A$1:$T$889,11,FALSE)</f>
        <v xml:space="preserve">Secretaria Ejecutiva:
Maria Irene Duarte Figueroa                    
</v>
      </c>
      <c r="L490" s="68" t="str">
        <f>VLOOKUP(A490,'BASE REGISTRO SEPTIEMBRE'!$A$1:$T$889,12,FALSE)</f>
        <v xml:space="preserve">Condell N° 1176, Piso 14, Departamento N° 144, Comuna de Valparaíso, Región de Valparaíso
</v>
      </c>
      <c r="M490" s="68" t="str">
        <f>VLOOKUP(A490,'BASE REGISTRO SEPTIEMBRE'!$A$1:$T$889,13,FALSE)</f>
        <v>V</v>
      </c>
      <c r="N490" s="68" t="str">
        <f>VLOOKUP(A490,'BASE REGISTRO SEPTIEMBRE'!$A$1:$T$889,14,FALSE)</f>
        <v xml:space="preserve">Valparaíso. </v>
      </c>
      <c r="O490" s="68" t="str">
        <f>VLOOKUP(A490,'BASE REGISTRO SEPTIEMBRE'!$A$1:$T$889,15,FALSE)</f>
        <v>32-2239757</v>
      </c>
      <c r="P490" s="68" t="str">
        <f>VLOOKUP(A490,'BASE REGISTRO SEPTIEMBRE'!$A$1:$T$889,16,FALSE)</f>
        <v>Email: administracion@mariaacoge.cl
contabilidad@mariaacoge.cl</v>
      </c>
      <c r="Q490" s="68">
        <f>VLOOKUP(A490,'BASE REGISTRO SEPTIEMBRE'!$A$1:$T$889,17,FALSE)</f>
        <v>0</v>
      </c>
      <c r="R490" s="68" t="str">
        <f>VLOOKUP(A490,'BASE REGISTRO SEPTIEMBRE'!$A$1:$T$889,18,FALSE)</f>
        <v>93401: Instituciones de Asistencia Social</v>
      </c>
      <c r="S490" s="68" t="str">
        <f>VLOOKUP(A490,'BASE REGISTRO SEPTIEMBRE'!$A$1:$T$889,19,FALSE)</f>
        <v>Se acompaña Certificado Financiero año 2020, aprobado por el Subdepartamento de Supervisión Financiera Nacional.</v>
      </c>
      <c r="T490" s="188">
        <f>VLOOKUP(A490,'BASE REGISTRO SEPTIEMBRE'!$A$1:$T$889,20,FALSE)</f>
        <v>37970</v>
      </c>
      <c r="U490" s="175">
        <v>6950</v>
      </c>
      <c r="V490" s="186">
        <v>2568760</v>
      </c>
      <c r="W490" s="186">
        <v>24531658</v>
      </c>
      <c r="X490" s="187">
        <v>44469</v>
      </c>
      <c r="Y490" s="80" t="s">
        <v>6489</v>
      </c>
      <c r="Z490" s="80" t="s">
        <v>6490</v>
      </c>
      <c r="AA490" s="175" t="s">
        <v>6506</v>
      </c>
    </row>
    <row r="491" spans="1:27" ht="15.75" customHeight="1" x14ac:dyDescent="0.2">
      <c r="A491" s="185">
        <v>6950</v>
      </c>
      <c r="B491" s="68" t="str">
        <f>VLOOKUP(A491,'BASE REGISTRO SEPTIEMBRE'!$A$1:$T$889,2,FALSE)</f>
        <v xml:space="preserve">
Organización no Gubernamental de Desarrollo María Acoge o también ONG MARÍA ACOGE
</v>
      </c>
      <c r="C491" s="68">
        <f>VLOOKUP(A491,'BASE REGISTRO SEPTIEMBRE'!$A$1:$T$889,3,FALSE)</f>
        <v>728857005</v>
      </c>
      <c r="D491" s="68" t="str">
        <f>VLOOKUP(A491,'BASE REGISTRO SEPTIEMBRE'!$A$1:$T$889,4,FALSE)</f>
        <v>Corporación de Derecho Privado</v>
      </c>
      <c r="E491" s="68" t="str">
        <f>VLOOKUP(A491,'BASE REGISTRO SEPTIEMBRE'!$A$1:$T$889,5,FALSE)</f>
        <v>Otorgado por Decreto Supremo Nº 591, de fecha 19 de junio de 1995, del Ministerio de Justicia</v>
      </c>
      <c r="F491" s="68" t="str">
        <f>VLOOKUP(A491,'BASE REGISTRO SEPTIEMBRE'!$A$1:$T$889,6,FALSE)</f>
        <v>Certificado de Vigencia de Persona Jurídica sin fines de lucro, del Servicio de Registro Civil e Identificación, Folio Nº 500397682113, de fecha 9 de julio de 2021.</v>
      </c>
      <c r="G491" s="68" t="str">
        <f>VLOOKUP(A491,'BASE REGISTRO SEPTIEMBRE'!$A$1:$T$889,7,FALSE)</f>
        <v>Promoción del desarrollo, especialmente de las personas, familias, grupos y comunidades que viven en condiciones de pobreza y/o marginalidad</v>
      </c>
      <c r="H491" s="68" t="str">
        <f>VLOOKUP(A491,'BASE REGISTRO SEPTIEMBRE'!$A$1:$T$889,8,FALSE)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91" s="68" t="str">
        <f>VLOOKUP(A491,'BASE REGISTRO SEPTIEMBRE'!$A$1:$T$889,9,FALSE)</f>
        <v xml:space="preserve">Durarán dos años en los cargos. </v>
      </c>
      <c r="J491" s="68" t="str">
        <f>VLOOKUP(A491,'BASE REGISTRO SEPTIEMBRE'!$A$1:$T$889,10,FALSE)</f>
        <v>(20 de marzo de 2020-20 de marzo de 2022)</v>
      </c>
      <c r="K491" s="68" t="str">
        <f>VLOOKUP(A491,'BASE REGISTRO SEPTIEMBRE'!$A$1:$T$889,11,FALSE)</f>
        <v xml:space="preserve">Secretaria Ejecutiva:
Maria Irene Duarte Figueroa                    
</v>
      </c>
      <c r="L491" s="68" t="str">
        <f>VLOOKUP(A491,'BASE REGISTRO SEPTIEMBRE'!$A$1:$T$889,12,FALSE)</f>
        <v xml:space="preserve">Condell N° 1176, Piso 14, Departamento N° 144, Comuna de Valparaíso, Región de Valparaíso
</v>
      </c>
      <c r="M491" s="68" t="str">
        <f>VLOOKUP(A491,'BASE REGISTRO SEPTIEMBRE'!$A$1:$T$889,13,FALSE)</f>
        <v>V</v>
      </c>
      <c r="N491" s="68" t="str">
        <f>VLOOKUP(A491,'BASE REGISTRO SEPTIEMBRE'!$A$1:$T$889,14,FALSE)</f>
        <v xml:space="preserve">Valparaíso. </v>
      </c>
      <c r="O491" s="68" t="str">
        <f>VLOOKUP(A491,'BASE REGISTRO SEPTIEMBRE'!$A$1:$T$889,15,FALSE)</f>
        <v>32-2239757</v>
      </c>
      <c r="P491" s="68" t="str">
        <f>VLOOKUP(A491,'BASE REGISTRO SEPTIEMBRE'!$A$1:$T$889,16,FALSE)</f>
        <v>Email: administracion@mariaacoge.cl
contabilidad@mariaacoge.cl</v>
      </c>
      <c r="Q491" s="68">
        <f>VLOOKUP(A491,'BASE REGISTRO SEPTIEMBRE'!$A$1:$T$889,17,FALSE)</f>
        <v>0</v>
      </c>
      <c r="R491" s="68" t="str">
        <f>VLOOKUP(A491,'BASE REGISTRO SEPTIEMBRE'!$A$1:$T$889,18,FALSE)</f>
        <v>93401: Instituciones de Asistencia Social</v>
      </c>
      <c r="S491" s="68" t="str">
        <f>VLOOKUP(A491,'BASE REGISTRO SEPTIEMBRE'!$A$1:$T$889,19,FALSE)</f>
        <v>Se acompaña Certificado Financiero año 2020, aprobado por el Subdepartamento de Supervisión Financiera Nacional.</v>
      </c>
      <c r="T491" s="188">
        <f>VLOOKUP(A491,'BASE REGISTRO SEPTIEMBRE'!$A$1:$T$889,20,FALSE)</f>
        <v>37970</v>
      </c>
      <c r="U491" s="175">
        <v>6950</v>
      </c>
      <c r="V491" s="186">
        <v>68037660</v>
      </c>
      <c r="W491" s="186">
        <v>589856026</v>
      </c>
      <c r="X491" s="187">
        <v>44469</v>
      </c>
      <c r="Y491" s="80" t="s">
        <v>6489</v>
      </c>
      <c r="Z491" s="80" t="s">
        <v>6490</v>
      </c>
      <c r="AA491" s="175" t="s">
        <v>6498</v>
      </c>
    </row>
    <row r="492" spans="1:27" ht="15.75" customHeight="1" x14ac:dyDescent="0.2">
      <c r="A492" s="185">
        <v>6950</v>
      </c>
      <c r="B492" s="68" t="str">
        <f>VLOOKUP(A492,'BASE REGISTRO SEPTIEMBRE'!$A$1:$T$889,2,FALSE)</f>
        <v xml:space="preserve">
Organización no Gubernamental de Desarrollo María Acoge o también ONG MARÍA ACOGE
</v>
      </c>
      <c r="C492" s="68">
        <f>VLOOKUP(A492,'BASE REGISTRO SEPTIEMBRE'!$A$1:$T$889,3,FALSE)</f>
        <v>728857005</v>
      </c>
      <c r="D492" s="68" t="str">
        <f>VLOOKUP(A492,'BASE REGISTRO SEPTIEMBRE'!$A$1:$T$889,4,FALSE)</f>
        <v>Corporación de Derecho Privado</v>
      </c>
      <c r="E492" s="68" t="str">
        <f>VLOOKUP(A492,'BASE REGISTRO SEPTIEMBRE'!$A$1:$T$889,5,FALSE)</f>
        <v>Otorgado por Decreto Supremo Nº 591, de fecha 19 de junio de 1995, del Ministerio de Justicia</v>
      </c>
      <c r="F492" s="68" t="str">
        <f>VLOOKUP(A492,'BASE REGISTRO SEPTIEMBRE'!$A$1:$T$889,6,FALSE)</f>
        <v>Certificado de Vigencia de Persona Jurídica sin fines de lucro, del Servicio de Registro Civil e Identificación, Folio Nº 500397682113, de fecha 9 de julio de 2021.</v>
      </c>
      <c r="G492" s="68" t="str">
        <f>VLOOKUP(A492,'BASE REGISTRO SEPTIEMBRE'!$A$1:$T$889,7,FALSE)</f>
        <v>Promoción del desarrollo, especialmente de las personas, familias, grupos y comunidades que viven en condiciones de pobreza y/o marginalidad</v>
      </c>
      <c r="H492" s="68" t="str">
        <f>VLOOKUP(A492,'BASE REGISTRO SEPTIEMBRE'!$A$1:$T$889,8,FALSE)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92" s="68" t="str">
        <f>VLOOKUP(A492,'BASE REGISTRO SEPTIEMBRE'!$A$1:$T$889,9,FALSE)</f>
        <v xml:space="preserve">Durarán dos años en los cargos. </v>
      </c>
      <c r="J492" s="68" t="str">
        <f>VLOOKUP(A492,'BASE REGISTRO SEPTIEMBRE'!$A$1:$T$889,10,FALSE)</f>
        <v>(20 de marzo de 2020-20 de marzo de 2022)</v>
      </c>
      <c r="K492" s="68" t="str">
        <f>VLOOKUP(A492,'BASE REGISTRO SEPTIEMBRE'!$A$1:$T$889,11,FALSE)</f>
        <v xml:space="preserve">Secretaria Ejecutiva:
Maria Irene Duarte Figueroa                    
</v>
      </c>
      <c r="L492" s="68" t="str">
        <f>VLOOKUP(A492,'BASE REGISTRO SEPTIEMBRE'!$A$1:$T$889,12,FALSE)</f>
        <v xml:space="preserve">Condell N° 1176, Piso 14, Departamento N° 144, Comuna de Valparaíso, Región de Valparaíso
</v>
      </c>
      <c r="M492" s="68" t="str">
        <f>VLOOKUP(A492,'BASE REGISTRO SEPTIEMBRE'!$A$1:$T$889,13,FALSE)</f>
        <v>V</v>
      </c>
      <c r="N492" s="68" t="str">
        <f>VLOOKUP(A492,'BASE REGISTRO SEPTIEMBRE'!$A$1:$T$889,14,FALSE)</f>
        <v xml:space="preserve">Valparaíso. </v>
      </c>
      <c r="O492" s="68" t="str">
        <f>VLOOKUP(A492,'BASE REGISTRO SEPTIEMBRE'!$A$1:$T$889,15,FALSE)</f>
        <v>32-2239757</v>
      </c>
      <c r="P492" s="68" t="str">
        <f>VLOOKUP(A492,'BASE REGISTRO SEPTIEMBRE'!$A$1:$T$889,16,FALSE)</f>
        <v>Email: administracion@mariaacoge.cl
contabilidad@mariaacoge.cl</v>
      </c>
      <c r="Q492" s="68">
        <f>VLOOKUP(A492,'BASE REGISTRO SEPTIEMBRE'!$A$1:$T$889,17,FALSE)</f>
        <v>0</v>
      </c>
      <c r="R492" s="68" t="str">
        <f>VLOOKUP(A492,'BASE REGISTRO SEPTIEMBRE'!$A$1:$T$889,18,FALSE)</f>
        <v>93401: Instituciones de Asistencia Social</v>
      </c>
      <c r="S492" s="68" t="str">
        <f>VLOOKUP(A492,'BASE REGISTRO SEPTIEMBRE'!$A$1:$T$889,19,FALSE)</f>
        <v>Se acompaña Certificado Financiero año 2020, aprobado por el Subdepartamento de Supervisión Financiera Nacional.</v>
      </c>
      <c r="T492" s="188">
        <f>VLOOKUP(A492,'BASE REGISTRO SEPTIEMBRE'!$A$1:$T$889,20,FALSE)</f>
        <v>37970</v>
      </c>
      <c r="U492" s="175">
        <v>6950</v>
      </c>
      <c r="V492" s="186">
        <v>42384540</v>
      </c>
      <c r="W492" s="186">
        <v>337318731</v>
      </c>
      <c r="X492" s="187">
        <v>44469</v>
      </c>
      <c r="Y492" s="80" t="s">
        <v>6489</v>
      </c>
      <c r="Z492" s="80" t="s">
        <v>6490</v>
      </c>
      <c r="AA492" s="175" t="s">
        <v>6546</v>
      </c>
    </row>
    <row r="493" spans="1:27" ht="15.75" customHeight="1" x14ac:dyDescent="0.2">
      <c r="A493" s="185">
        <v>6950</v>
      </c>
      <c r="B493" s="68" t="str">
        <f>VLOOKUP(A493,'BASE REGISTRO SEPTIEMBRE'!$A$1:$T$889,2,FALSE)</f>
        <v xml:space="preserve">
Organización no Gubernamental de Desarrollo María Acoge o también ONG MARÍA ACOGE
</v>
      </c>
      <c r="C493" s="68">
        <f>VLOOKUP(A493,'BASE REGISTRO SEPTIEMBRE'!$A$1:$T$889,3,FALSE)</f>
        <v>728857005</v>
      </c>
      <c r="D493" s="68" t="str">
        <f>VLOOKUP(A493,'BASE REGISTRO SEPTIEMBRE'!$A$1:$T$889,4,FALSE)</f>
        <v>Corporación de Derecho Privado</v>
      </c>
      <c r="E493" s="68" t="str">
        <f>VLOOKUP(A493,'BASE REGISTRO SEPTIEMBRE'!$A$1:$T$889,5,FALSE)</f>
        <v>Otorgado por Decreto Supremo Nº 591, de fecha 19 de junio de 1995, del Ministerio de Justicia</v>
      </c>
      <c r="F493" s="68" t="str">
        <f>VLOOKUP(A493,'BASE REGISTRO SEPTIEMBRE'!$A$1:$T$889,6,FALSE)</f>
        <v>Certificado de Vigencia de Persona Jurídica sin fines de lucro, del Servicio de Registro Civil e Identificación, Folio Nº 500397682113, de fecha 9 de julio de 2021.</v>
      </c>
      <c r="G493" s="68" t="str">
        <f>VLOOKUP(A493,'BASE REGISTRO SEPTIEMBRE'!$A$1:$T$889,7,FALSE)</f>
        <v>Promoción del desarrollo, especialmente de las personas, familias, grupos y comunidades que viven en condiciones de pobreza y/o marginalidad</v>
      </c>
      <c r="H493" s="68" t="str">
        <f>VLOOKUP(A493,'BASE REGISTRO SEPTIEMBRE'!$A$1:$T$889,8,FALSE)</f>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
      <c r="I493" s="68" t="str">
        <f>VLOOKUP(A493,'BASE REGISTRO SEPTIEMBRE'!$A$1:$T$889,9,FALSE)</f>
        <v xml:space="preserve">Durarán dos años en los cargos. </v>
      </c>
      <c r="J493" s="68" t="str">
        <f>VLOOKUP(A493,'BASE REGISTRO SEPTIEMBRE'!$A$1:$T$889,10,FALSE)</f>
        <v>(20 de marzo de 2020-20 de marzo de 2022)</v>
      </c>
      <c r="K493" s="68" t="str">
        <f>VLOOKUP(A493,'BASE REGISTRO SEPTIEMBRE'!$A$1:$T$889,11,FALSE)</f>
        <v xml:space="preserve">Secretaria Ejecutiva:
Maria Irene Duarte Figueroa                    
</v>
      </c>
      <c r="L493" s="68" t="str">
        <f>VLOOKUP(A493,'BASE REGISTRO SEPTIEMBRE'!$A$1:$T$889,12,FALSE)</f>
        <v xml:space="preserve">Condell N° 1176, Piso 14, Departamento N° 144, Comuna de Valparaíso, Región de Valparaíso
</v>
      </c>
      <c r="M493" s="68" t="str">
        <f>VLOOKUP(A493,'BASE REGISTRO SEPTIEMBRE'!$A$1:$T$889,13,FALSE)</f>
        <v>V</v>
      </c>
      <c r="N493" s="68" t="str">
        <f>VLOOKUP(A493,'BASE REGISTRO SEPTIEMBRE'!$A$1:$T$889,14,FALSE)</f>
        <v xml:space="preserve">Valparaíso. </v>
      </c>
      <c r="O493" s="68" t="str">
        <f>VLOOKUP(A493,'BASE REGISTRO SEPTIEMBRE'!$A$1:$T$889,15,FALSE)</f>
        <v>32-2239757</v>
      </c>
      <c r="P493" s="68" t="str">
        <f>VLOOKUP(A493,'BASE REGISTRO SEPTIEMBRE'!$A$1:$T$889,16,FALSE)</f>
        <v>Email: administracion@mariaacoge.cl
contabilidad@mariaacoge.cl</v>
      </c>
      <c r="Q493" s="68">
        <f>VLOOKUP(A493,'BASE REGISTRO SEPTIEMBRE'!$A$1:$T$889,17,FALSE)</f>
        <v>0</v>
      </c>
      <c r="R493" s="68" t="str">
        <f>VLOOKUP(A493,'BASE REGISTRO SEPTIEMBRE'!$A$1:$T$889,18,FALSE)</f>
        <v>93401: Instituciones de Asistencia Social</v>
      </c>
      <c r="S493" s="68" t="str">
        <f>VLOOKUP(A493,'BASE REGISTRO SEPTIEMBRE'!$A$1:$T$889,19,FALSE)</f>
        <v>Se acompaña Certificado Financiero año 2020, aprobado por el Subdepartamento de Supervisión Financiera Nacional.</v>
      </c>
      <c r="T493" s="188">
        <f>VLOOKUP(A493,'BASE REGISTRO SEPTIEMBRE'!$A$1:$T$889,20,FALSE)</f>
        <v>37970</v>
      </c>
      <c r="U493" s="175">
        <v>6950</v>
      </c>
      <c r="V493" s="186">
        <v>6092616</v>
      </c>
      <c r="W493" s="186">
        <v>57879852</v>
      </c>
      <c r="X493" s="187">
        <v>44469</v>
      </c>
      <c r="Y493" s="80" t="s">
        <v>6489</v>
      </c>
      <c r="Z493" s="80" t="s">
        <v>6490</v>
      </c>
      <c r="AA493" s="175" t="s">
        <v>7475</v>
      </c>
    </row>
    <row r="494" spans="1:27" ht="15.75" customHeight="1" x14ac:dyDescent="0.2">
      <c r="A494" s="185">
        <v>6959</v>
      </c>
      <c r="B494" s="68" t="str">
        <f>VLOOKUP(A494,'BASE REGISTRO SEPTIEMBRE'!$A$1:$T$889,2,FALSE)</f>
        <v xml:space="preserve">Fundación San José para la Adopción Familiar Cristiana </v>
      </c>
      <c r="C494" s="68">
        <f>VLOOKUP(A494,'BASE REGISTRO SEPTIEMBRE'!$A$1:$T$889,3,FALSE)</f>
        <v>727783008</v>
      </c>
      <c r="D494" s="68" t="str">
        <f>VLOOKUP(A494,'BASE REGISTRO SEPTIEMBRE'!$A$1:$T$889,4,FALSE)</f>
        <v xml:space="preserve">Fundación de Derecho Público </v>
      </c>
      <c r="E494" s="68" t="str">
        <f>VLOOKUP(A494,'BASE REGISTRO SEPTIEMBRE'!$A$1:$T$889,5,FALSE)</f>
        <v>Decreto Arzobispado de Santiago Nº 369, de 16 de noviembre de 1994.</v>
      </c>
      <c r="F494" s="68" t="str">
        <f>VLOOKUP(A494,'BASE REGISTRO SEPTIEMBRE'!$A$1:$T$889,6,FALSE)</f>
        <v>Certificado de vigencia de personalidad jurídica canónica N° C/966/2021, de 06 de julio de 2021 del Arzobispado de Santiago.</v>
      </c>
      <c r="G494" s="68" t="str">
        <f>VLOOKUP(A494,'BASE REGISTRO SEPTIEMBRE'!$A$1:$T$889,7,FALSE)</f>
        <v>Prestar ayuda material y espiritual especialmente a las personas de escasos recursos económicos en forma gratuita.</v>
      </c>
      <c r="H494" s="68" t="str">
        <f>VLOOKUP(A494,'BASE REGISTRO SEPTIEMBRE'!$A$1:$T$889,8,FALSE)</f>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
      <c r="I494" s="68" t="str">
        <f>VLOOKUP(A494,'BASE REGISTRO SEPTIEMBRE'!$A$1:$T$889,9,FALSE)</f>
        <v xml:space="preserve">Durarán cuatro años en sus cargos. (artículo 12 de los Estatutos). 
</v>
      </c>
      <c r="J494" s="68" t="str">
        <f>VLOOKUP(A494,'BASE REGISTRO SEPTIEMBRE'!$A$1:$T$889,10,FALSE)</f>
        <v>09-11-2019 al 09-11-2023</v>
      </c>
      <c r="K494" s="68" t="str">
        <f>VLOOKUP(A494,'BASE REGISTRO SEPTIEMBRE'!$A$1:$T$889,11,FALSE)</f>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
      <c r="L494" s="68" t="str">
        <f>VLOOKUP(A494,'BASE REGISTRO SEPTIEMBRE'!$A$1:$T$889,12,FALSE)</f>
        <v xml:space="preserve">Latadía Nº 4602, comuna de Las Condes </v>
      </c>
      <c r="M494" s="68" t="str">
        <f>VLOOKUP(A494,'BASE REGISTRO SEPTIEMBRE'!$A$1:$T$889,13,FALSE)</f>
        <v>XIII</v>
      </c>
      <c r="N494" s="68" t="str">
        <f>VLOOKUP(A494,'BASE REGISTRO SEPTIEMBRE'!$A$1:$T$889,14,FALSE)</f>
        <v xml:space="preserve">Las Condes </v>
      </c>
      <c r="O494" s="68">
        <f>VLOOKUP(A494,'BASE REGISTRO SEPTIEMBRE'!$A$1:$T$889,15,FALSE)</f>
        <v>0</v>
      </c>
      <c r="P494" s="68" t="str">
        <f>VLOOKUP(A494,'BASE REGISTRO SEPTIEMBRE'!$A$1:$T$889,16,FALSE)</f>
        <v xml:space="preserve">E-Mail: pilarmedina@fundacionsanjose.cl </v>
      </c>
      <c r="Q494" s="68">
        <f>VLOOKUP(A494,'BASE REGISTRO SEPTIEMBRE'!$A$1:$T$889,17,FALSE)</f>
        <v>0</v>
      </c>
      <c r="R494" s="68">
        <f>VLOOKUP(A494,'BASE REGISTRO SEPTIEMBRE'!$A$1:$T$889,18,FALSE)</f>
        <v>93401</v>
      </c>
      <c r="S494" s="68" t="str">
        <f>VLOOKUP(A494,'BASE REGISTRO SEPTIEMBRE'!$A$1:$T$889,19,FALSE)</f>
        <v xml:space="preserve">Certificado de antecedentes financieros correspondiente al año 2020, aprobados por el Subdepartamento de Supervisión Financiera.
</v>
      </c>
      <c r="T494" s="188">
        <f>VLOOKUP(A494,'BASE REGISTRO SEPTIEMBRE'!$A$1:$T$889,20,FALSE)</f>
        <v>37970</v>
      </c>
      <c r="U494" s="175">
        <v>6959</v>
      </c>
      <c r="V494" s="186">
        <v>0</v>
      </c>
      <c r="W494" s="186">
        <v>157361144</v>
      </c>
      <c r="X494" s="187">
        <v>44469</v>
      </c>
      <c r="Y494" s="80" t="s">
        <v>6489</v>
      </c>
      <c r="Z494" s="80" t="s">
        <v>6490</v>
      </c>
      <c r="AA494" s="175" t="s">
        <v>65</v>
      </c>
    </row>
    <row r="495" spans="1:27" ht="15.75" customHeight="1" x14ac:dyDescent="0.2">
      <c r="A495" s="185">
        <v>6959</v>
      </c>
      <c r="B495" s="68" t="str">
        <f>VLOOKUP(A495,'BASE REGISTRO SEPTIEMBRE'!$A$1:$T$889,2,FALSE)</f>
        <v xml:space="preserve">Fundación San José para la Adopción Familiar Cristiana </v>
      </c>
      <c r="C495" s="68">
        <f>VLOOKUP(A495,'BASE REGISTRO SEPTIEMBRE'!$A$1:$T$889,3,FALSE)</f>
        <v>727783008</v>
      </c>
      <c r="D495" s="68" t="str">
        <f>VLOOKUP(A495,'BASE REGISTRO SEPTIEMBRE'!$A$1:$T$889,4,FALSE)</f>
        <v xml:space="preserve">Fundación de Derecho Público </v>
      </c>
      <c r="E495" s="68" t="str">
        <f>VLOOKUP(A495,'BASE REGISTRO SEPTIEMBRE'!$A$1:$T$889,5,FALSE)</f>
        <v>Decreto Arzobispado de Santiago Nº 369, de 16 de noviembre de 1994.</v>
      </c>
      <c r="F495" s="68" t="str">
        <f>VLOOKUP(A495,'BASE REGISTRO SEPTIEMBRE'!$A$1:$T$889,6,FALSE)</f>
        <v>Certificado de vigencia de personalidad jurídica canónica N° C/966/2021, de 06 de julio de 2021 del Arzobispado de Santiago.</v>
      </c>
      <c r="G495" s="68" t="str">
        <f>VLOOKUP(A495,'BASE REGISTRO SEPTIEMBRE'!$A$1:$T$889,7,FALSE)</f>
        <v>Prestar ayuda material y espiritual especialmente a las personas de escasos recursos económicos en forma gratuita.</v>
      </c>
      <c r="H495" s="68" t="str">
        <f>VLOOKUP(A495,'BASE REGISTRO SEPTIEMBRE'!$A$1:$T$889,8,FALSE)</f>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
      <c r="I495" s="68" t="str">
        <f>VLOOKUP(A495,'BASE REGISTRO SEPTIEMBRE'!$A$1:$T$889,9,FALSE)</f>
        <v xml:space="preserve">Durarán cuatro años en sus cargos. (artículo 12 de los Estatutos). 
</v>
      </c>
      <c r="J495" s="68" t="str">
        <f>VLOOKUP(A495,'BASE REGISTRO SEPTIEMBRE'!$A$1:$T$889,10,FALSE)</f>
        <v>09-11-2019 al 09-11-2023</v>
      </c>
      <c r="K495" s="68" t="str">
        <f>VLOOKUP(A495,'BASE REGISTRO SEPTIEMBRE'!$A$1:$T$889,11,FALSE)</f>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
      <c r="L495" s="68" t="str">
        <f>VLOOKUP(A495,'BASE REGISTRO SEPTIEMBRE'!$A$1:$T$889,12,FALSE)</f>
        <v xml:space="preserve">Latadía Nº 4602, comuna de Las Condes </v>
      </c>
      <c r="M495" s="68" t="str">
        <f>VLOOKUP(A495,'BASE REGISTRO SEPTIEMBRE'!$A$1:$T$889,13,FALSE)</f>
        <v>XIII</v>
      </c>
      <c r="N495" s="68" t="str">
        <f>VLOOKUP(A495,'BASE REGISTRO SEPTIEMBRE'!$A$1:$T$889,14,FALSE)</f>
        <v xml:space="preserve">Las Condes </v>
      </c>
      <c r="O495" s="68">
        <f>VLOOKUP(A495,'BASE REGISTRO SEPTIEMBRE'!$A$1:$T$889,15,FALSE)</f>
        <v>0</v>
      </c>
      <c r="P495" s="68" t="str">
        <f>VLOOKUP(A495,'BASE REGISTRO SEPTIEMBRE'!$A$1:$T$889,16,FALSE)</f>
        <v xml:space="preserve">E-Mail: pilarmedina@fundacionsanjose.cl </v>
      </c>
      <c r="Q495" s="68">
        <f>VLOOKUP(A495,'BASE REGISTRO SEPTIEMBRE'!$A$1:$T$889,17,FALSE)</f>
        <v>0</v>
      </c>
      <c r="R495" s="68">
        <f>VLOOKUP(A495,'BASE REGISTRO SEPTIEMBRE'!$A$1:$T$889,18,FALSE)</f>
        <v>93401</v>
      </c>
      <c r="S495" s="68" t="str">
        <f>VLOOKUP(A495,'BASE REGISTRO SEPTIEMBRE'!$A$1:$T$889,19,FALSE)</f>
        <v xml:space="preserve">Certificado de antecedentes financieros correspondiente al año 2020, aprobados por el Subdepartamento de Supervisión Financiera.
</v>
      </c>
      <c r="T495" s="188">
        <f>VLOOKUP(A495,'BASE REGISTRO SEPTIEMBRE'!$A$1:$T$889,20,FALSE)</f>
        <v>37970</v>
      </c>
      <c r="U495" s="175">
        <v>6959</v>
      </c>
      <c r="V495" s="186">
        <v>24544162</v>
      </c>
      <c r="W495" s="186">
        <v>181391846</v>
      </c>
      <c r="X495" s="187">
        <v>44469</v>
      </c>
      <c r="Y495" s="80" t="s">
        <v>6489</v>
      </c>
      <c r="Z495" s="80" t="s">
        <v>6490</v>
      </c>
      <c r="AA495" s="175" t="s">
        <v>5595</v>
      </c>
    </row>
    <row r="496" spans="1:27" ht="15.75" customHeight="1" x14ac:dyDescent="0.2">
      <c r="A496" s="185">
        <v>6968</v>
      </c>
      <c r="B496" s="68" t="str">
        <f>VLOOKUP(A496,'BASE REGISTRO SEPTIEMBRE'!$A$1:$T$889,2,FALSE)</f>
        <v>Corporación Ahora (ex Corporación Menores de la Calle Ahora)</v>
      </c>
      <c r="C496" s="68">
        <f>VLOOKUP(A496,'BASE REGISTRO SEPTIEMBRE'!$A$1:$T$889,3,FALSE)</f>
        <v>720434008</v>
      </c>
      <c r="D496" s="68" t="str">
        <f>VLOOKUP(A496,'BASE REGISTRO SEPTIEMBRE'!$A$1:$T$889,4,FALSE)</f>
        <v>Corporación de Derecho Privado.</v>
      </c>
      <c r="E496" s="68" t="str">
        <f>VLOOKUP(A496,'BASE REGISTRO SEPTIEMBRE'!$A$1:$T$889,5,FALSE)</f>
        <v xml:space="preserve">Decreto Supremo Nº 1218, de 30 de noviembre de 1995, del Ministerio de Justicia. </v>
      </c>
      <c r="F496" s="68" t="str">
        <f>VLOOKUP(A496,'BASE REGISTRO SEPTIEMBRE'!$A$1:$T$889,6,FALSE)</f>
        <v xml:space="preserve">Certificado de vigencia Folio N° 500396514078, de 02 de julio de 2021, emitido por el Servicio de Registro Civil e Identificación. </v>
      </c>
      <c r="G496" s="68" t="str">
        <f>VLOOKUP(A496,'BASE REGISTRO SEPTIEMBRE'!$A$1:$T$889,7,FALSE)</f>
        <v xml:space="preserve">Representar y promover en forma integral y en todos sus ámbitos, las inquietudes y aspiraciones de los llamados menores de la calle o en la calle, proponiendo soluciones a sus requerimientos, necesidades y problemas.
</v>
      </c>
      <c r="H496" s="68" t="str">
        <f>VLOOKUP(A496,'BASE REGISTRO SEPTIEMBRE'!$A$1:$T$889,8,FALSE)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
      <c r="I496" s="68" t="str">
        <f>VLOOKUP(A496,'BASE REGISTRO SEPTIEMBRE'!$A$1:$T$889,9,FALSE)</f>
        <v>Duran dos años en sus funciones.</v>
      </c>
      <c r="J496" s="68" t="str">
        <f>VLOOKUP(A496,'BASE REGISTRO SEPTIEMBRE'!$A$1:$T$889,10,FALSE)</f>
        <v>16 de octubre de 2019 al 16 de octubre de 2021.</v>
      </c>
      <c r="K496" s="68" t="str">
        <f>VLOOKUP(A496,'BASE REGISTRO SEPTIEMBRE'!$A$1:$T$889,11,FALSE)</f>
        <v xml:space="preserve">Presidenta: Claudia Christa Bartelsman Koke
en caso de ausencia o impedimento Vicepresidenta:Ana Inés Siegmund González
</v>
      </c>
      <c r="L496" s="68" t="str">
        <f>VLOOKUP(A496,'BASE REGISTRO SEPTIEMBRE'!$A$1:$T$889,12,FALSE)</f>
        <v>Sector Nilhue s/n, Comuna de Máfil, Región de Los Ríos</v>
      </c>
      <c r="M496" s="68" t="str">
        <f>VLOOKUP(A496,'BASE REGISTRO SEPTIEMBRE'!$A$1:$T$889,13,FALSE)</f>
        <v>XIV</v>
      </c>
      <c r="N496" s="68" t="str">
        <f>VLOOKUP(A496,'BASE REGISTRO SEPTIEMBRE'!$A$1:$T$889,14,FALSE)</f>
        <v>Máfil</v>
      </c>
      <c r="O496" s="68">
        <f>VLOOKUP(A496,'BASE REGISTRO SEPTIEMBRE'!$A$1:$T$889,15,FALSE)</f>
        <v>956984100</v>
      </c>
      <c r="P496" s="68" t="str">
        <f>VLOOKUP(A496,'BASE REGISTRO SEPTIEMBRE'!$A$1:$T$889,16,FALSE)</f>
        <v>residenciaahora@gmail.com
Presidenta y Representante legal: Claudia Bartelsman, Correo-e: claubartelsman@gmail.com
Secretaria: Erika Gesche, correo-e: erikagesche@gmail.com</v>
      </c>
      <c r="Q496" s="68">
        <f>VLOOKUP(A496,'BASE REGISTRO SEPTIEMBRE'!$A$1:$T$889,17,FALSE)</f>
        <v>0</v>
      </c>
      <c r="R496" s="68">
        <f>VLOOKUP(A496,'BASE REGISTRO SEPTIEMBRE'!$A$1:$T$889,18,FALSE)</f>
        <v>93401</v>
      </c>
      <c r="S496" s="68" t="str">
        <f>VLOOKUP(A496,'BASE REGISTRO SEPTIEMBRE'!$A$1:$T$889,19,FALSE)</f>
        <v>Se acompaña Certificado de antecedentes financieros año 2020, aprobados por el Sub Departamento Supevrisión Financiera Nacional.</v>
      </c>
      <c r="T496" s="188">
        <f>VLOOKUP(A496,'BASE REGISTRO SEPTIEMBRE'!$A$1:$T$889,20,FALSE)</f>
        <v>37970</v>
      </c>
      <c r="U496" s="175">
        <v>6968</v>
      </c>
      <c r="V496" s="186">
        <v>21405874</v>
      </c>
      <c r="W496" s="186">
        <v>180265171</v>
      </c>
      <c r="X496" s="187">
        <v>44469</v>
      </c>
      <c r="Y496" s="80" t="s">
        <v>6489</v>
      </c>
      <c r="Z496" s="80" t="s">
        <v>6490</v>
      </c>
      <c r="AA496" s="175" t="s">
        <v>6651</v>
      </c>
    </row>
    <row r="497" spans="1:27" ht="15.75" customHeight="1" x14ac:dyDescent="0.2">
      <c r="A497" s="185">
        <v>6969</v>
      </c>
      <c r="B497" s="68" t="str">
        <f>VLOOKUP(A497,'BASE REGISTRO SEPTIEMBRE'!$A$1:$T$889,2,FALSE)</f>
        <v>Sociedad Juntos E.V.</v>
      </c>
      <c r="C497" s="68">
        <f>VLOOKUP(A497,'BASE REGISTRO SEPTIEMBRE'!$A$1:$T$889,3,FALSE)</f>
        <v>722703006</v>
      </c>
      <c r="D497" s="68" t="str">
        <f>VLOOKUP(A497,'BASE REGISTRO SEPTIEMBRE'!$A$1:$T$889,4,FALSE)</f>
        <v>Corporación de Derecho Privado.</v>
      </c>
      <c r="E497" s="68" t="str">
        <f>VLOOKUP(A497,'BASE REGISTRO SEPTIEMBRE'!$A$1:$T$889,5,FALSE)</f>
        <v>Otorgado por Decreto Supremo Nº 445, de fecha 20 de abril de 1993, por el Ministerio de Justicia.  Publicado en el Diario Oficial con fecha 23 de junio de 1993.</v>
      </c>
      <c r="F497" s="68" t="str">
        <f>VLOOKUP(A497,'BASE REGISTRO SEPTIEMBRE'!$A$1:$T$889,6,FALSE)</f>
        <v>Certificado de Vigencia Nº 02, de fecha 02 de julio de 2021, emitido por el Departamento de Personas Jurídicas de la SEREMI de Justicia y Derechos Humanos de la Región de Valparaíso.</v>
      </c>
      <c r="G497" s="68" t="str">
        <f>VLOOKUP(A497,'BASE REGISTRO SEPTIEMBRE'!$A$1:$T$889,7,FALSE)</f>
        <v>La promoción de niños y jóvenes necesitados de ayuda social en Chile.</v>
      </c>
      <c r="H497" s="68" t="str">
        <f>VLOOKUP(A497,'BASE REGISTRO SEPTIEMBRE'!$A$1:$T$889,8,FALSE)</f>
        <v xml:space="preserve">Primera Presidenta:
Beatrix Edith Loos                    
Vicepresidente:
Carola Reyes
Gerente en Alemania: 
Rüdiger Loos.
Gerente en Chile:
Sandra Irene Lucila Urquiza Salgado.              </v>
      </c>
      <c r="I497" s="68" t="str">
        <f>VLOOKUP(A497,'BASE REGISTRO SEPTIEMBRE'!$A$1:$T$889,9,FALSE)</f>
        <v>Durarán en sus cargos dos años.</v>
      </c>
      <c r="J497" s="68" t="str">
        <f>VLOOKUP(A497,'BASE REGISTRO SEPTIEMBRE'!$A$1:$T$889,10,FALSE)</f>
        <v>De 13 de abril de 2019 a 13 de abril de 2021</v>
      </c>
      <c r="K497" s="68" t="str">
        <f>VLOOKUP(A497,'BASE REGISTRO SEPTIEMBRE'!$A$1:$T$889,11,FALSE)</f>
        <v xml:space="preserve"> Primera Presidenta y Mandataria de la Institución en Chile:
Beatrix Edith Loos                            </v>
      </c>
      <c r="L497" s="68" t="str">
        <f>VLOOKUP(A497,'BASE REGISTRO SEPTIEMBRE'!$A$1:$T$889,12,FALSE)</f>
        <v>Parcela 43 A-3, El Cajón de San Pedro, Quillota, Quinta Región.</v>
      </c>
      <c r="M497" s="68" t="str">
        <f>VLOOKUP(A497,'BASE REGISTRO SEPTIEMBRE'!$A$1:$T$889,13,FALSE)</f>
        <v>V</v>
      </c>
      <c r="N497" s="68" t="str">
        <f>VLOOKUP(A497,'BASE REGISTRO SEPTIEMBRE'!$A$1:$T$889,14,FALSE)</f>
        <v>Quillota</v>
      </c>
      <c r="O497" s="68" t="str">
        <f>VLOOKUP(A497,'BASE REGISTRO SEPTIEMBRE'!$A$1:$T$889,15,FALSE)</f>
        <v xml:space="preserve">332-316776 / 9 5443243 / 9 647 6538 </v>
      </c>
      <c r="P497" s="68" t="str">
        <f>VLOOKUP(A497,'BASE REGISTRO SEPTIEMBRE'!$A$1:$T$889,16,FALSE)</f>
        <v>sociedadjuntos@yahoo.es</v>
      </c>
      <c r="Q497" s="68">
        <f>VLOOKUP(A497,'BASE REGISTRO SEPTIEMBRE'!$A$1:$T$889,17,FALSE)</f>
        <v>0</v>
      </c>
      <c r="R497" s="68" t="str">
        <f>VLOOKUP(A497,'BASE REGISTRO SEPTIEMBRE'!$A$1:$T$889,18,FALSE)</f>
        <v>93509: Otras Asociaciones.</v>
      </c>
      <c r="S497" s="68" t="str">
        <f>VLOOKUP(A497,'BASE REGISTRO SEPTIEMBRE'!$A$1:$T$889,19,FALSE)</f>
        <v>Se acompañan antecedentes financieros actualizados al año 2020,  aprobados por el Departamento de Administración y Finanzas.</v>
      </c>
      <c r="T497" s="188">
        <f>VLOOKUP(A497,'BASE REGISTRO SEPTIEMBRE'!$A$1:$T$889,20,FALSE)</f>
        <v>37970</v>
      </c>
      <c r="U497" s="175">
        <v>6969</v>
      </c>
      <c r="V497" s="186">
        <v>19508785</v>
      </c>
      <c r="W497" s="186">
        <v>172907621</v>
      </c>
      <c r="X497" s="187">
        <v>44469</v>
      </c>
      <c r="Y497" s="80" t="s">
        <v>6489</v>
      </c>
      <c r="Z497" s="80" t="s">
        <v>6490</v>
      </c>
      <c r="AA497" s="175" t="s">
        <v>6495</v>
      </c>
    </row>
    <row r="498" spans="1:27" ht="15.75" customHeight="1" x14ac:dyDescent="0.2">
      <c r="A498" s="185">
        <v>6971</v>
      </c>
      <c r="B498" s="68" t="str">
        <f>VLOOKUP(A498,'BASE REGISTRO SEPTIEMBRE'!$A$1:$T$889,2,FALSE)</f>
        <v>Corporación Centro de Iniciativa Empresarial- CIEM Villarrica.</v>
      </c>
      <c r="C498" s="68">
        <f>VLOOKUP(A498,'BASE REGISTRO SEPTIEMBRE'!$A$1:$T$889,3,FALSE)</f>
        <v>735534009</v>
      </c>
      <c r="D498" s="68" t="str">
        <f>VLOOKUP(A498,'BASE REGISTRO SEPTIEMBRE'!$A$1:$T$889,4,FALSE)</f>
        <v>Corporación de Derecho Privado.</v>
      </c>
      <c r="E498" s="68" t="str">
        <f>VLOOKUP(A498,'BASE REGISTRO SEPTIEMBRE'!$A$1:$T$889,5,FALSE)</f>
        <v>Otorgada por Decreto Supremo Nº 586, de fecha 05 de junio  de 1996, del Ministerio de Justicia.</v>
      </c>
      <c r="F498" s="68" t="str">
        <f>VLOOKUP(A498,'BASE REGISTRO SEPTIEMBRE'!$A$1:$T$889,6,FALSE)</f>
        <v xml:space="preserve">Certificado de Vigencia de Persona Jurídica Sin Fines de Lucro, Folio N° 500403451439, de 13 de agosto de 2021, del Servicio de Registro Civil e Identificación. </v>
      </c>
      <c r="G498" s="68" t="str">
        <f>VLOOKUP(A498,'BASE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8" s="68" t="str">
        <f>VLOOKUP(A498,'BASE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98" s="68" t="str">
        <f>VLOOKUP(A498,'BASE REGISTRO SEPTIEMBRE'!$A$1:$T$889,9,FALSE)</f>
        <v>Se elegirá cada dos años.</v>
      </c>
      <c r="J498" s="68" t="str">
        <f>VLOOKUP(A498,'BASE REGISTRO SEPTIEMBRE'!$A$1:$T$889,10,FALSE)</f>
        <v>Del 10 de agosto de 2020 al 10 de agosto 2022.</v>
      </c>
      <c r="K498" s="68" t="str">
        <f>VLOOKUP(A498,'BASE REGISTRO SEPTIEMBRE'!$A$1:$T$889,11,FALSE)</f>
        <v xml:space="preserve">Presidente: 
Alex Saul Moenen-Locoz Medina, 
Directora Ejecutiva: 
Ingrid Eliana Prambs Klocker,
</v>
      </c>
      <c r="L498" s="68" t="str">
        <f>VLOOKUP(A498,'BASE REGISTRO SEPTIEMBRE'!$A$1:$T$889,12,FALSE)</f>
        <v xml:space="preserve">Avenida Pedro de Valdivia Nº 0335, comuna de Villarrica, Novena Región.
</v>
      </c>
      <c r="M498" s="68" t="str">
        <f>VLOOKUP(A498,'BASE REGISTRO SEPTIEMBRE'!$A$1:$T$889,13,FALSE)</f>
        <v>IX</v>
      </c>
      <c r="N498" s="68" t="str">
        <f>VLOOKUP(A498,'BASE REGISTRO SEPTIEMBRE'!$A$1:$T$889,14,FALSE)</f>
        <v xml:space="preserve"> Villarrica</v>
      </c>
      <c r="O498" s="68" t="str">
        <f>VLOOKUP(A498,'BASE REGISTRO SEPTIEMBRE'!$A$1:$T$889,15,FALSE)</f>
        <v>452598188
Celular:
Ingrid Prambs: 994302213
Alex Moenen-Locoz: 996438541
Mauricio Gaete: 98570334
Carlos Romero: 985315447
Rodrigo Sandoval:989213536
Marixa Ortega:962270453
David Bascur:96653805
Heraldo Mora: 968236913</v>
      </c>
      <c r="P498" s="68" t="str">
        <f>VLOOKUP(A498,'BASE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98" s="68">
        <f>VLOOKUP(A498,'BASE REGISTRO SEPTIEMBRE'!$A$1:$T$889,17,FALSE)</f>
        <v>0</v>
      </c>
      <c r="R498" s="68" t="str">
        <f>VLOOKUP(A498,'BASE REGISTRO SEPTIEMBRE'!$A$1:$T$889,18,FALSE)</f>
        <v>93401: Institución de Asistencia Social</v>
      </c>
      <c r="S498" s="68" t="str">
        <f>VLOOKUP(A498,'BASE REGISTRO SEPTIEMBRE'!$A$1:$T$889,19,FALSE)</f>
        <v>Certificado de antecedentes financieros del año 2020, aprobados por el Subdepartamento de Supervisión Financiera Nacional.</v>
      </c>
      <c r="T498" s="188">
        <f>VLOOKUP(A498,'BASE REGISTRO SEPTIEMBRE'!$A$1:$T$889,20,FALSE)</f>
        <v>37970</v>
      </c>
      <c r="U498" s="175">
        <v>6971</v>
      </c>
      <c r="V498" s="186">
        <v>7812306</v>
      </c>
      <c r="W498" s="186">
        <v>78565251</v>
      </c>
      <c r="X498" s="187">
        <v>44469</v>
      </c>
      <c r="Y498" s="80" t="s">
        <v>6489</v>
      </c>
      <c r="Z498" s="80" t="s">
        <v>6490</v>
      </c>
      <c r="AA498" s="175" t="s">
        <v>6614</v>
      </c>
    </row>
    <row r="499" spans="1:27" ht="15.75" customHeight="1" x14ac:dyDescent="0.2">
      <c r="A499" s="185">
        <v>6971</v>
      </c>
      <c r="B499" s="68" t="str">
        <f>VLOOKUP(A499,'BASE REGISTRO SEPTIEMBRE'!$A$1:$T$889,2,FALSE)</f>
        <v>Corporación Centro de Iniciativa Empresarial- CIEM Villarrica.</v>
      </c>
      <c r="C499" s="68">
        <f>VLOOKUP(A499,'BASE REGISTRO SEPTIEMBRE'!$A$1:$T$889,3,FALSE)</f>
        <v>735534009</v>
      </c>
      <c r="D499" s="68" t="str">
        <f>VLOOKUP(A499,'BASE REGISTRO SEPTIEMBRE'!$A$1:$T$889,4,FALSE)</f>
        <v>Corporación de Derecho Privado.</v>
      </c>
      <c r="E499" s="68" t="str">
        <f>VLOOKUP(A499,'BASE REGISTRO SEPTIEMBRE'!$A$1:$T$889,5,FALSE)</f>
        <v>Otorgada por Decreto Supremo Nº 586, de fecha 05 de junio  de 1996, del Ministerio de Justicia.</v>
      </c>
      <c r="F499" s="68" t="str">
        <f>VLOOKUP(A499,'BASE REGISTRO SEPTIEMBRE'!$A$1:$T$889,6,FALSE)</f>
        <v xml:space="preserve">Certificado de Vigencia de Persona Jurídica Sin Fines de Lucro, Folio N° 500403451439, de 13 de agosto de 2021, del Servicio de Registro Civil e Identificación. </v>
      </c>
      <c r="G499" s="68" t="str">
        <f>VLOOKUP(A499,'BASE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9" s="68" t="str">
        <f>VLOOKUP(A499,'BASE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499" s="68" t="str">
        <f>VLOOKUP(A499,'BASE REGISTRO SEPTIEMBRE'!$A$1:$T$889,9,FALSE)</f>
        <v>Se elegirá cada dos años.</v>
      </c>
      <c r="J499" s="68" t="str">
        <f>VLOOKUP(A499,'BASE REGISTRO SEPTIEMBRE'!$A$1:$T$889,10,FALSE)</f>
        <v>Del 10 de agosto de 2020 al 10 de agosto 2022.</v>
      </c>
      <c r="K499" s="68" t="str">
        <f>VLOOKUP(A499,'BASE REGISTRO SEPTIEMBRE'!$A$1:$T$889,11,FALSE)</f>
        <v xml:space="preserve">Presidente: 
Alex Saul Moenen-Locoz Medina, 
Directora Ejecutiva: 
Ingrid Eliana Prambs Klocker,
</v>
      </c>
      <c r="L499" s="68" t="str">
        <f>VLOOKUP(A499,'BASE REGISTRO SEPTIEMBRE'!$A$1:$T$889,12,FALSE)</f>
        <v xml:space="preserve">Avenida Pedro de Valdivia Nº 0335, comuna de Villarrica, Novena Región.
</v>
      </c>
      <c r="M499" s="68" t="str">
        <f>VLOOKUP(A499,'BASE REGISTRO SEPTIEMBRE'!$A$1:$T$889,13,FALSE)</f>
        <v>IX</v>
      </c>
      <c r="N499" s="68" t="str">
        <f>VLOOKUP(A499,'BASE REGISTRO SEPTIEMBRE'!$A$1:$T$889,14,FALSE)</f>
        <v xml:space="preserve"> Villarrica</v>
      </c>
      <c r="O499" s="68" t="str">
        <f>VLOOKUP(A499,'BASE REGISTRO SEPTIEMBRE'!$A$1:$T$889,15,FALSE)</f>
        <v>452598188
Celular:
Ingrid Prambs: 994302213
Alex Moenen-Locoz: 996438541
Mauricio Gaete: 98570334
Carlos Romero: 985315447
Rodrigo Sandoval:989213536
Marixa Ortega:962270453
David Bascur:96653805
Heraldo Mora: 968236913</v>
      </c>
      <c r="P499" s="68" t="str">
        <f>VLOOKUP(A499,'BASE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499" s="68">
        <f>VLOOKUP(A499,'BASE REGISTRO SEPTIEMBRE'!$A$1:$T$889,17,FALSE)</f>
        <v>0</v>
      </c>
      <c r="R499" s="68" t="str">
        <f>VLOOKUP(A499,'BASE REGISTRO SEPTIEMBRE'!$A$1:$T$889,18,FALSE)</f>
        <v>93401: Institución de Asistencia Social</v>
      </c>
      <c r="S499" s="68" t="str">
        <f>VLOOKUP(A499,'BASE REGISTRO SEPTIEMBRE'!$A$1:$T$889,19,FALSE)</f>
        <v>Certificado de antecedentes financieros del año 2020, aprobados por el Subdepartamento de Supervisión Financiera Nacional.</v>
      </c>
      <c r="T499" s="188">
        <f>VLOOKUP(A499,'BASE REGISTRO SEPTIEMBRE'!$A$1:$T$889,20,FALSE)</f>
        <v>37970</v>
      </c>
      <c r="U499" s="175">
        <v>6971</v>
      </c>
      <c r="V499" s="186">
        <v>365557</v>
      </c>
      <c r="W499" s="186">
        <v>65617444</v>
      </c>
      <c r="X499" s="187">
        <v>44469</v>
      </c>
      <c r="Y499" s="80" t="s">
        <v>6489</v>
      </c>
      <c r="Z499" s="80" t="s">
        <v>6490</v>
      </c>
      <c r="AA499" s="175" t="s">
        <v>6652</v>
      </c>
    </row>
    <row r="500" spans="1:27" ht="15.75" customHeight="1" x14ac:dyDescent="0.2">
      <c r="A500" s="185">
        <v>6971</v>
      </c>
      <c r="B500" s="68" t="str">
        <f>VLOOKUP(A500,'BASE REGISTRO SEPTIEMBRE'!$A$1:$T$889,2,FALSE)</f>
        <v>Corporación Centro de Iniciativa Empresarial- CIEM Villarrica.</v>
      </c>
      <c r="C500" s="68">
        <f>VLOOKUP(A500,'BASE REGISTRO SEPTIEMBRE'!$A$1:$T$889,3,FALSE)</f>
        <v>735534009</v>
      </c>
      <c r="D500" s="68" t="str">
        <f>VLOOKUP(A500,'BASE REGISTRO SEPTIEMBRE'!$A$1:$T$889,4,FALSE)</f>
        <v>Corporación de Derecho Privado.</v>
      </c>
      <c r="E500" s="68" t="str">
        <f>VLOOKUP(A500,'BASE REGISTRO SEPTIEMBRE'!$A$1:$T$889,5,FALSE)</f>
        <v>Otorgada por Decreto Supremo Nº 586, de fecha 05 de junio  de 1996, del Ministerio de Justicia.</v>
      </c>
      <c r="F500" s="68" t="str">
        <f>VLOOKUP(A500,'BASE REGISTRO SEPTIEMBRE'!$A$1:$T$889,6,FALSE)</f>
        <v xml:space="preserve">Certificado de Vigencia de Persona Jurídica Sin Fines de Lucro, Folio N° 500403451439, de 13 de agosto de 2021, del Servicio de Registro Civil e Identificación. </v>
      </c>
      <c r="G500" s="68" t="str">
        <f>VLOOKUP(A500,'BASE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500" s="68" t="str">
        <f>VLOOKUP(A500,'BASE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500" s="68" t="str">
        <f>VLOOKUP(A500,'BASE REGISTRO SEPTIEMBRE'!$A$1:$T$889,9,FALSE)</f>
        <v>Se elegirá cada dos años.</v>
      </c>
      <c r="J500" s="68" t="str">
        <f>VLOOKUP(A500,'BASE REGISTRO SEPTIEMBRE'!$A$1:$T$889,10,FALSE)</f>
        <v>Del 10 de agosto de 2020 al 10 de agosto 2022.</v>
      </c>
      <c r="K500" s="68" t="str">
        <f>VLOOKUP(A500,'BASE REGISTRO SEPTIEMBRE'!$A$1:$T$889,11,FALSE)</f>
        <v xml:space="preserve">Presidente: 
Alex Saul Moenen-Locoz Medina, 
Directora Ejecutiva: 
Ingrid Eliana Prambs Klocker,
</v>
      </c>
      <c r="L500" s="68" t="str">
        <f>VLOOKUP(A500,'BASE REGISTRO SEPTIEMBRE'!$A$1:$T$889,12,FALSE)</f>
        <v xml:space="preserve">Avenida Pedro de Valdivia Nº 0335, comuna de Villarrica, Novena Región.
</v>
      </c>
      <c r="M500" s="68" t="str">
        <f>VLOOKUP(A500,'BASE REGISTRO SEPTIEMBRE'!$A$1:$T$889,13,FALSE)</f>
        <v>IX</v>
      </c>
      <c r="N500" s="68" t="str">
        <f>VLOOKUP(A500,'BASE REGISTRO SEPTIEMBRE'!$A$1:$T$889,14,FALSE)</f>
        <v xml:space="preserve"> Villarrica</v>
      </c>
      <c r="O500" s="68" t="str">
        <f>VLOOKUP(A500,'BASE REGISTRO SEPTIEMBRE'!$A$1:$T$889,15,FALSE)</f>
        <v>452598188
Celular:
Ingrid Prambs: 994302213
Alex Moenen-Locoz: 996438541
Mauricio Gaete: 98570334
Carlos Romero: 985315447
Rodrigo Sandoval:989213536
Marixa Ortega:962270453
David Bascur:96653805
Heraldo Mora: 968236913</v>
      </c>
      <c r="P500" s="68" t="str">
        <f>VLOOKUP(A500,'BASE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500" s="68">
        <f>VLOOKUP(A500,'BASE REGISTRO SEPTIEMBRE'!$A$1:$T$889,17,FALSE)</f>
        <v>0</v>
      </c>
      <c r="R500" s="68" t="str">
        <f>VLOOKUP(A500,'BASE REGISTRO SEPTIEMBRE'!$A$1:$T$889,18,FALSE)</f>
        <v>93401: Institución de Asistencia Social</v>
      </c>
      <c r="S500" s="68" t="str">
        <f>VLOOKUP(A500,'BASE REGISTRO SEPTIEMBRE'!$A$1:$T$889,19,FALSE)</f>
        <v>Certificado de antecedentes financieros del año 2020, aprobados por el Subdepartamento de Supervisión Financiera Nacional.</v>
      </c>
      <c r="T500" s="188">
        <f>VLOOKUP(A500,'BASE REGISTRO SEPTIEMBRE'!$A$1:$T$889,20,FALSE)</f>
        <v>37970</v>
      </c>
      <c r="U500" s="175">
        <v>6971</v>
      </c>
      <c r="V500" s="186">
        <v>8578796</v>
      </c>
      <c r="W500" s="186">
        <v>89060264</v>
      </c>
      <c r="X500" s="187">
        <v>44469</v>
      </c>
      <c r="Y500" s="80" t="s">
        <v>6489</v>
      </c>
      <c r="Z500" s="80" t="s">
        <v>6490</v>
      </c>
      <c r="AA500" s="175" t="s">
        <v>6653</v>
      </c>
    </row>
    <row r="501" spans="1:27" ht="15.75" customHeight="1" x14ac:dyDescent="0.2">
      <c r="A501" s="185">
        <v>6971</v>
      </c>
      <c r="B501" s="68" t="str">
        <f>VLOOKUP(A501,'BASE REGISTRO SEPTIEMBRE'!$A$1:$T$889,2,FALSE)</f>
        <v>Corporación Centro de Iniciativa Empresarial- CIEM Villarrica.</v>
      </c>
      <c r="C501" s="68">
        <f>VLOOKUP(A501,'BASE REGISTRO SEPTIEMBRE'!$A$1:$T$889,3,FALSE)</f>
        <v>735534009</v>
      </c>
      <c r="D501" s="68" t="str">
        <f>VLOOKUP(A501,'BASE REGISTRO SEPTIEMBRE'!$A$1:$T$889,4,FALSE)</f>
        <v>Corporación de Derecho Privado.</v>
      </c>
      <c r="E501" s="68" t="str">
        <f>VLOOKUP(A501,'BASE REGISTRO SEPTIEMBRE'!$A$1:$T$889,5,FALSE)</f>
        <v>Otorgada por Decreto Supremo Nº 586, de fecha 05 de junio  de 1996, del Ministerio de Justicia.</v>
      </c>
      <c r="F501" s="68" t="str">
        <f>VLOOKUP(A501,'BASE REGISTRO SEPTIEMBRE'!$A$1:$T$889,6,FALSE)</f>
        <v xml:space="preserve">Certificado de Vigencia de Persona Jurídica Sin Fines de Lucro, Folio N° 500403451439, de 13 de agosto de 2021, del Servicio de Registro Civil e Identificación. </v>
      </c>
      <c r="G501" s="68" t="str">
        <f>VLOOKUP(A501,'BASE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501" s="68" t="str">
        <f>VLOOKUP(A501,'BASE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501" s="68" t="str">
        <f>VLOOKUP(A501,'BASE REGISTRO SEPTIEMBRE'!$A$1:$T$889,9,FALSE)</f>
        <v>Se elegirá cada dos años.</v>
      </c>
      <c r="J501" s="68" t="str">
        <f>VLOOKUP(A501,'BASE REGISTRO SEPTIEMBRE'!$A$1:$T$889,10,FALSE)</f>
        <v>Del 10 de agosto de 2020 al 10 de agosto 2022.</v>
      </c>
      <c r="K501" s="68" t="str">
        <f>VLOOKUP(A501,'BASE REGISTRO SEPTIEMBRE'!$A$1:$T$889,11,FALSE)</f>
        <v xml:space="preserve">Presidente: 
Alex Saul Moenen-Locoz Medina, 
Directora Ejecutiva: 
Ingrid Eliana Prambs Klocker,
</v>
      </c>
      <c r="L501" s="68" t="str">
        <f>VLOOKUP(A501,'BASE REGISTRO SEPTIEMBRE'!$A$1:$T$889,12,FALSE)</f>
        <v xml:space="preserve">Avenida Pedro de Valdivia Nº 0335, comuna de Villarrica, Novena Región.
</v>
      </c>
      <c r="M501" s="68" t="str">
        <f>VLOOKUP(A501,'BASE REGISTRO SEPTIEMBRE'!$A$1:$T$889,13,FALSE)</f>
        <v>IX</v>
      </c>
      <c r="N501" s="68" t="str">
        <f>VLOOKUP(A501,'BASE REGISTRO SEPTIEMBRE'!$A$1:$T$889,14,FALSE)</f>
        <v xml:space="preserve"> Villarrica</v>
      </c>
      <c r="O501" s="68" t="str">
        <f>VLOOKUP(A501,'BASE REGISTRO SEPTIEMBRE'!$A$1:$T$889,15,FALSE)</f>
        <v>452598188
Celular:
Ingrid Prambs: 994302213
Alex Moenen-Locoz: 996438541
Mauricio Gaete: 98570334
Carlos Romero: 985315447
Rodrigo Sandoval:989213536
Marixa Ortega:962270453
David Bascur:96653805
Heraldo Mora: 968236913</v>
      </c>
      <c r="P501" s="68" t="str">
        <f>VLOOKUP(A501,'BASE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501" s="68">
        <f>VLOOKUP(A501,'BASE REGISTRO SEPTIEMBRE'!$A$1:$T$889,17,FALSE)</f>
        <v>0</v>
      </c>
      <c r="R501" s="68" t="str">
        <f>VLOOKUP(A501,'BASE REGISTRO SEPTIEMBRE'!$A$1:$T$889,18,FALSE)</f>
        <v>93401: Institución de Asistencia Social</v>
      </c>
      <c r="S501" s="68" t="str">
        <f>VLOOKUP(A501,'BASE REGISTRO SEPTIEMBRE'!$A$1:$T$889,19,FALSE)</f>
        <v>Certificado de antecedentes financieros del año 2020, aprobados por el Subdepartamento de Supervisión Financiera Nacional.</v>
      </c>
      <c r="T501" s="188">
        <f>VLOOKUP(A501,'BASE REGISTRO SEPTIEMBRE'!$A$1:$T$889,20,FALSE)</f>
        <v>37970</v>
      </c>
      <c r="U501" s="175">
        <v>6971</v>
      </c>
      <c r="V501" s="186">
        <v>32606822</v>
      </c>
      <c r="W501" s="186">
        <v>237501441</v>
      </c>
      <c r="X501" s="187">
        <v>44469</v>
      </c>
      <c r="Y501" s="80" t="s">
        <v>6489</v>
      </c>
      <c r="Z501" s="80" t="s">
        <v>6490</v>
      </c>
      <c r="AA501" s="175" t="s">
        <v>6654</v>
      </c>
    </row>
    <row r="502" spans="1:27" ht="15.75" customHeight="1" x14ac:dyDescent="0.2">
      <c r="A502" s="185">
        <v>6971</v>
      </c>
      <c r="B502" s="68" t="str">
        <f>VLOOKUP(A502,'BASE REGISTRO SEPTIEMBRE'!$A$1:$T$889,2,FALSE)</f>
        <v>Corporación Centro de Iniciativa Empresarial- CIEM Villarrica.</v>
      </c>
      <c r="C502" s="68">
        <f>VLOOKUP(A502,'BASE REGISTRO SEPTIEMBRE'!$A$1:$T$889,3,FALSE)</f>
        <v>735534009</v>
      </c>
      <c r="D502" s="68" t="str">
        <f>VLOOKUP(A502,'BASE REGISTRO SEPTIEMBRE'!$A$1:$T$889,4,FALSE)</f>
        <v>Corporación de Derecho Privado.</v>
      </c>
      <c r="E502" s="68" t="str">
        <f>VLOOKUP(A502,'BASE REGISTRO SEPTIEMBRE'!$A$1:$T$889,5,FALSE)</f>
        <v>Otorgada por Decreto Supremo Nº 586, de fecha 05 de junio  de 1996, del Ministerio de Justicia.</v>
      </c>
      <c r="F502" s="68" t="str">
        <f>VLOOKUP(A502,'BASE REGISTRO SEPTIEMBRE'!$A$1:$T$889,6,FALSE)</f>
        <v xml:space="preserve">Certificado de Vigencia de Persona Jurídica Sin Fines de Lucro, Folio N° 500403451439, de 13 de agosto de 2021, del Servicio de Registro Civil e Identificación. </v>
      </c>
      <c r="G502" s="68" t="str">
        <f>VLOOKUP(A502,'BASE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502" s="68" t="str">
        <f>VLOOKUP(A502,'BASE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502" s="68" t="str">
        <f>VLOOKUP(A502,'BASE REGISTRO SEPTIEMBRE'!$A$1:$T$889,9,FALSE)</f>
        <v>Se elegirá cada dos años.</v>
      </c>
      <c r="J502" s="68" t="str">
        <f>VLOOKUP(A502,'BASE REGISTRO SEPTIEMBRE'!$A$1:$T$889,10,FALSE)</f>
        <v>Del 10 de agosto de 2020 al 10 de agosto 2022.</v>
      </c>
      <c r="K502" s="68" t="str">
        <f>VLOOKUP(A502,'BASE REGISTRO SEPTIEMBRE'!$A$1:$T$889,11,FALSE)</f>
        <v xml:space="preserve">Presidente: 
Alex Saul Moenen-Locoz Medina, 
Directora Ejecutiva: 
Ingrid Eliana Prambs Klocker,
</v>
      </c>
      <c r="L502" s="68" t="str">
        <f>VLOOKUP(A502,'BASE REGISTRO SEPTIEMBRE'!$A$1:$T$889,12,FALSE)</f>
        <v xml:space="preserve">Avenida Pedro de Valdivia Nº 0335, comuna de Villarrica, Novena Región.
</v>
      </c>
      <c r="M502" s="68" t="str">
        <f>VLOOKUP(A502,'BASE REGISTRO SEPTIEMBRE'!$A$1:$T$889,13,FALSE)</f>
        <v>IX</v>
      </c>
      <c r="N502" s="68" t="str">
        <f>VLOOKUP(A502,'BASE REGISTRO SEPTIEMBRE'!$A$1:$T$889,14,FALSE)</f>
        <v xml:space="preserve"> Villarrica</v>
      </c>
      <c r="O502" s="68" t="str">
        <f>VLOOKUP(A502,'BASE REGISTRO SEPTIEMBRE'!$A$1:$T$889,15,FALSE)</f>
        <v>452598188
Celular:
Ingrid Prambs: 994302213
Alex Moenen-Locoz: 996438541
Mauricio Gaete: 98570334
Carlos Romero: 985315447
Rodrigo Sandoval:989213536
Marixa Ortega:962270453
David Bascur:96653805
Heraldo Mora: 968236913</v>
      </c>
      <c r="P502" s="68" t="str">
        <f>VLOOKUP(A502,'BASE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502" s="68">
        <f>VLOOKUP(A502,'BASE REGISTRO SEPTIEMBRE'!$A$1:$T$889,17,FALSE)</f>
        <v>0</v>
      </c>
      <c r="R502" s="68" t="str">
        <f>VLOOKUP(A502,'BASE REGISTRO SEPTIEMBRE'!$A$1:$T$889,18,FALSE)</f>
        <v>93401: Institución de Asistencia Social</v>
      </c>
      <c r="S502" s="68" t="str">
        <f>VLOOKUP(A502,'BASE REGISTRO SEPTIEMBRE'!$A$1:$T$889,19,FALSE)</f>
        <v>Certificado de antecedentes financieros del año 2020, aprobados por el Subdepartamento de Supervisión Financiera Nacional.</v>
      </c>
      <c r="T502" s="188">
        <f>VLOOKUP(A502,'BASE REGISTRO SEPTIEMBRE'!$A$1:$T$889,20,FALSE)</f>
        <v>37970</v>
      </c>
      <c r="U502" s="175">
        <v>6971</v>
      </c>
      <c r="V502" s="186">
        <v>26819695</v>
      </c>
      <c r="W502" s="186">
        <v>157673180</v>
      </c>
      <c r="X502" s="187">
        <v>44469</v>
      </c>
      <c r="Y502" s="80" t="s">
        <v>6489</v>
      </c>
      <c r="Z502" s="80" t="s">
        <v>6490</v>
      </c>
      <c r="AA502" s="175" t="s">
        <v>181</v>
      </c>
    </row>
    <row r="503" spans="1:27" ht="15.75" customHeight="1" x14ac:dyDescent="0.2">
      <c r="A503" s="185">
        <v>6971</v>
      </c>
      <c r="B503" s="68" t="str">
        <f>VLOOKUP(A503,'BASE REGISTRO SEPTIEMBRE'!$A$1:$T$889,2,FALSE)</f>
        <v>Corporación Centro de Iniciativa Empresarial- CIEM Villarrica.</v>
      </c>
      <c r="C503" s="68">
        <f>VLOOKUP(A503,'BASE REGISTRO SEPTIEMBRE'!$A$1:$T$889,3,FALSE)</f>
        <v>735534009</v>
      </c>
      <c r="D503" s="68" t="str">
        <f>VLOOKUP(A503,'BASE REGISTRO SEPTIEMBRE'!$A$1:$T$889,4,FALSE)</f>
        <v>Corporación de Derecho Privado.</v>
      </c>
      <c r="E503" s="68" t="str">
        <f>VLOOKUP(A503,'BASE REGISTRO SEPTIEMBRE'!$A$1:$T$889,5,FALSE)</f>
        <v>Otorgada por Decreto Supremo Nº 586, de fecha 05 de junio  de 1996, del Ministerio de Justicia.</v>
      </c>
      <c r="F503" s="68" t="str">
        <f>VLOOKUP(A503,'BASE REGISTRO SEPTIEMBRE'!$A$1:$T$889,6,FALSE)</f>
        <v xml:space="preserve">Certificado de Vigencia de Persona Jurídica Sin Fines de Lucro, Folio N° 500403451439, de 13 de agosto de 2021, del Servicio de Registro Civil e Identificación. </v>
      </c>
      <c r="G503" s="68" t="str">
        <f>VLOOKUP(A503,'BASE REGISTRO SEPTIEMBRE'!$A$1:$T$889,7,FALSE)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503" s="68" t="str">
        <f>VLOOKUP(A503,'BASE REGISTRO SEPTIEMBRE'!$A$1:$T$889,8,FALSE)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I503" s="68" t="str">
        <f>VLOOKUP(A503,'BASE REGISTRO SEPTIEMBRE'!$A$1:$T$889,9,FALSE)</f>
        <v>Se elegirá cada dos años.</v>
      </c>
      <c r="J503" s="68" t="str">
        <f>VLOOKUP(A503,'BASE REGISTRO SEPTIEMBRE'!$A$1:$T$889,10,FALSE)</f>
        <v>Del 10 de agosto de 2020 al 10 de agosto 2022.</v>
      </c>
      <c r="K503" s="68" t="str">
        <f>VLOOKUP(A503,'BASE REGISTRO SEPTIEMBRE'!$A$1:$T$889,11,FALSE)</f>
        <v xml:space="preserve">Presidente: 
Alex Saul Moenen-Locoz Medina, 
Directora Ejecutiva: 
Ingrid Eliana Prambs Klocker,
</v>
      </c>
      <c r="L503" s="68" t="str">
        <f>VLOOKUP(A503,'BASE REGISTRO SEPTIEMBRE'!$A$1:$T$889,12,FALSE)</f>
        <v xml:space="preserve">Avenida Pedro de Valdivia Nº 0335, comuna de Villarrica, Novena Región.
</v>
      </c>
      <c r="M503" s="68" t="str">
        <f>VLOOKUP(A503,'BASE REGISTRO SEPTIEMBRE'!$A$1:$T$889,13,FALSE)</f>
        <v>IX</v>
      </c>
      <c r="N503" s="68" t="str">
        <f>VLOOKUP(A503,'BASE REGISTRO SEPTIEMBRE'!$A$1:$T$889,14,FALSE)</f>
        <v xml:space="preserve"> Villarrica</v>
      </c>
      <c r="O503" s="68" t="str">
        <f>VLOOKUP(A503,'BASE REGISTRO SEPTIEMBRE'!$A$1:$T$889,15,FALSE)</f>
        <v>452598188
Celular:
Ingrid Prambs: 994302213
Alex Moenen-Locoz: 996438541
Mauricio Gaete: 98570334
Carlos Romero: 985315447
Rodrigo Sandoval:989213536
Marixa Ortega:962270453
David Bascur:96653805
Heraldo Mora: 968236913</v>
      </c>
      <c r="P503" s="68" t="str">
        <f>VLOOKUP(A503,'BASE REGISTRO SEPTIEMBRE'!$A$1:$T$889,16,FALSE)</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Q503" s="68">
        <f>VLOOKUP(A503,'BASE REGISTRO SEPTIEMBRE'!$A$1:$T$889,17,FALSE)</f>
        <v>0</v>
      </c>
      <c r="R503" s="68" t="str">
        <f>VLOOKUP(A503,'BASE REGISTRO SEPTIEMBRE'!$A$1:$T$889,18,FALSE)</f>
        <v>93401: Institución de Asistencia Social</v>
      </c>
      <c r="S503" s="68" t="str">
        <f>VLOOKUP(A503,'BASE REGISTRO SEPTIEMBRE'!$A$1:$T$889,19,FALSE)</f>
        <v>Certificado de antecedentes financieros del año 2020, aprobados por el Subdepartamento de Supervisión Financiera Nacional.</v>
      </c>
      <c r="T503" s="188">
        <f>VLOOKUP(A503,'BASE REGISTRO SEPTIEMBRE'!$A$1:$T$889,20,FALSE)</f>
        <v>37970</v>
      </c>
      <c r="U503" s="175">
        <v>6971</v>
      </c>
      <c r="V503" s="186">
        <v>63769880</v>
      </c>
      <c r="W503" s="186">
        <v>509703268</v>
      </c>
      <c r="X503" s="187">
        <v>44469</v>
      </c>
      <c r="Y503" s="80" t="s">
        <v>6489</v>
      </c>
      <c r="Z503" s="80" t="s">
        <v>6490</v>
      </c>
      <c r="AA503" s="175" t="s">
        <v>6594</v>
      </c>
    </row>
    <row r="504" spans="1:27" ht="15.75" customHeight="1" x14ac:dyDescent="0.2">
      <c r="A504" s="185">
        <v>6972</v>
      </c>
      <c r="B504" s="68" t="str">
        <f>VLOOKUP(A504,'BASE REGISTRO SEPTIEMBRE'!$A$1:$T$889,2,FALSE)</f>
        <v>Corporación Programa de Atención a Niños y Jóvenes Chasqui</v>
      </c>
      <c r="C504" s="68">
        <f>VLOOKUP(A504,'BASE REGISTRO SEPTIEMBRE'!$A$1:$T$889,3,FALSE)</f>
        <v>732420002</v>
      </c>
      <c r="D504" s="68" t="str">
        <f>VLOOKUP(A504,'BASE REGISTRO SEPTIEMBRE'!$A$1:$T$889,4,FALSE)</f>
        <v>Corporación de Derecho Privado.</v>
      </c>
      <c r="E504" s="68" t="str">
        <f>VLOOKUP(A504,'BASE REGISTRO SEPTIEMBRE'!$A$1:$T$889,5,FALSE)</f>
        <v xml:space="preserve">Decreto Supremo Nº853, de 24 de agosto de 1995, del Ministerio de Justicia. </v>
      </c>
      <c r="F504" s="68" t="str">
        <f>VLOOKUP(A504,'BASE REGISTRO SEPTIEMBRE'!$A$1:$T$889,6,FALSE)</f>
        <v>Certificado de Vigencia Folio Nº 500233763494, de 19 de JUNIO de 2019, emitido por el Servicio de Registro Civil e Identificación</v>
      </c>
      <c r="G504" s="68" t="str">
        <f>VLOOKUP(A504,'BASE REGISTRO SEPTIEMBRE'!$A$1:$T$889,7,FALSE)</f>
        <v>La promoción de alternativas de desarrollo y atención en medio libre de niños y jóvenes en alto riesgo social y la integración de su entorno familiar y comunitario.</v>
      </c>
      <c r="H504" s="68" t="str">
        <f>VLOOKUP(A504,'BASE REGISTRO SEPTIEMBRE'!$A$1:$T$889,8,FALSE)</f>
        <v xml:space="preserve">DIRECTORIO:
Presidente: Victor Hugo Aranguiz Cuadra, 
Secretario: Barbara Cristina Cuadra Quiñones, 
Tesorero: Francisco Gilberto Pizarro Peña, 
Directores:
Juan Mario Miranda Leyton, 
Juan Antonio Ferreira Maureira, 
</v>
      </c>
      <c r="I504" s="68" t="str">
        <f>VLOOKUP(A504,'BASE REGISTRO SEPTIEMBRE'!$A$1:$T$889,9,FALSE)</f>
        <v>Dos años en sus cargos.</v>
      </c>
      <c r="J504" s="68" t="str">
        <f>VLOOKUP(A504,'BASE REGISTRO SEPTIEMBRE'!$A$1:$T$889,10,FALSE)</f>
        <v>27 de abril de 2019 al 27 de abril de 2021</v>
      </c>
      <c r="K504" s="68" t="str">
        <f>VLOOKUP(A504,'BASE REGISTRO SEPTIEMBRE'!$A$1:$T$889,11,FALSE)</f>
        <v>Mandato General:
Presidenta: Victor Hugo Aranguiz Cabrera,
Secretaria Ejecutiva: Marianela Beatriz Apablaza Gómez, 
Para actuar sea en forma conjunta  o sea separada e indistintamente.</v>
      </c>
      <c r="L504" s="68" t="str">
        <f>VLOOKUP(A504,'BASE REGISTRO SEPTIEMBRE'!$A$1:$T$889,12,FALSE)</f>
        <v xml:space="preserve">Arturo Prat N° 9, comuna de San Bernardo, Región  Metropolitana
</v>
      </c>
      <c r="M504" s="68" t="str">
        <f>VLOOKUP(A504,'BASE REGISTRO SEPTIEMBRE'!$A$1:$T$889,13,FALSE)</f>
        <v>XIII</v>
      </c>
      <c r="N504" s="68" t="str">
        <f>VLOOKUP(A504,'BASE REGISTRO SEPTIEMBRE'!$A$1:$T$889,14,FALSE)</f>
        <v xml:space="preserve"> San Bernardo</v>
      </c>
      <c r="O504" s="68" t="str">
        <f>VLOOKUP(A504,'BASE REGISTRO SEPTIEMBRE'!$A$1:$T$889,15,FALSE)</f>
        <v xml:space="preserve">F: 9183032, </v>
      </c>
      <c r="P504" s="68" t="str">
        <f>VLOOKUP(A504,'BASE REGISTRO SEPTIEMBRE'!$A$1:$T$889,16,FALSE)</f>
        <v xml:space="preserve">:corporación@chasqui.cl
</v>
      </c>
      <c r="Q504" s="68">
        <f>VLOOKUP(A504,'BASE REGISTRO SEPTIEMBRE'!$A$1:$T$889,17,FALSE)</f>
        <v>0</v>
      </c>
      <c r="R504" s="68">
        <f>VLOOKUP(A504,'BASE REGISTRO SEPTIEMBRE'!$A$1:$T$889,18,FALSE)</f>
        <v>93401</v>
      </c>
      <c r="S504" s="68" t="str">
        <f>VLOOKUP(A504,'BASE REGISTRO SEPTIEMBRE'!$A$1:$T$889,19,FALSE)</f>
        <v>Se acompaña certificado de antecedentes financieros correspondiente al año 2019, aprobado por el Sub departamento de Supervisión Financeira Nacional</v>
      </c>
      <c r="T504" s="188">
        <f>VLOOKUP(A504,'BASE REGISTRO SEPTIEMBRE'!$A$1:$T$889,20,FALSE)</f>
        <v>37970</v>
      </c>
      <c r="U504" s="175">
        <v>6972</v>
      </c>
      <c r="V504" s="186">
        <v>0</v>
      </c>
      <c r="W504" s="186">
        <v>310320</v>
      </c>
      <c r="X504" s="187">
        <v>44469</v>
      </c>
      <c r="Y504" s="80" t="s">
        <v>6489</v>
      </c>
      <c r="Z504" s="80" t="s">
        <v>6490</v>
      </c>
      <c r="AA504" s="175" t="s">
        <v>7478</v>
      </c>
    </row>
    <row r="505" spans="1:27" ht="15.75" customHeight="1" x14ac:dyDescent="0.2">
      <c r="A505" s="185">
        <v>6972</v>
      </c>
      <c r="B505" s="68" t="str">
        <f>VLOOKUP(A505,'BASE REGISTRO SEPTIEMBRE'!$A$1:$T$889,2,FALSE)</f>
        <v>Corporación Programa de Atención a Niños y Jóvenes Chasqui</v>
      </c>
      <c r="C505" s="68">
        <f>VLOOKUP(A505,'BASE REGISTRO SEPTIEMBRE'!$A$1:$T$889,3,FALSE)</f>
        <v>732420002</v>
      </c>
      <c r="D505" s="68" t="str">
        <f>VLOOKUP(A505,'BASE REGISTRO SEPTIEMBRE'!$A$1:$T$889,4,FALSE)</f>
        <v>Corporación de Derecho Privado.</v>
      </c>
      <c r="E505" s="68" t="str">
        <f>VLOOKUP(A505,'BASE REGISTRO SEPTIEMBRE'!$A$1:$T$889,5,FALSE)</f>
        <v xml:space="preserve">Decreto Supremo Nº853, de 24 de agosto de 1995, del Ministerio de Justicia. </v>
      </c>
      <c r="F505" s="68" t="str">
        <f>VLOOKUP(A505,'BASE REGISTRO SEPTIEMBRE'!$A$1:$T$889,6,FALSE)</f>
        <v>Certificado de Vigencia Folio Nº 500233763494, de 19 de JUNIO de 2019, emitido por el Servicio de Registro Civil e Identificación</v>
      </c>
      <c r="G505" s="68" t="str">
        <f>VLOOKUP(A505,'BASE REGISTRO SEPTIEMBRE'!$A$1:$T$889,7,FALSE)</f>
        <v>La promoción de alternativas de desarrollo y atención en medio libre de niños y jóvenes en alto riesgo social y la integración de su entorno familiar y comunitario.</v>
      </c>
      <c r="H505" s="68" t="str">
        <f>VLOOKUP(A505,'BASE REGISTRO SEPTIEMBRE'!$A$1:$T$889,8,FALSE)</f>
        <v xml:space="preserve">DIRECTORIO:
Presidente: Victor Hugo Aranguiz Cuadra, 
Secretario: Barbara Cristina Cuadra Quiñones, 
Tesorero: Francisco Gilberto Pizarro Peña, 
Directores:
Juan Mario Miranda Leyton, 
Juan Antonio Ferreira Maureira, 
</v>
      </c>
      <c r="I505" s="68" t="str">
        <f>VLOOKUP(A505,'BASE REGISTRO SEPTIEMBRE'!$A$1:$T$889,9,FALSE)</f>
        <v>Dos años en sus cargos.</v>
      </c>
      <c r="J505" s="68" t="str">
        <f>VLOOKUP(A505,'BASE REGISTRO SEPTIEMBRE'!$A$1:$T$889,10,FALSE)</f>
        <v>27 de abril de 2019 al 27 de abril de 2021</v>
      </c>
      <c r="K505" s="68" t="str">
        <f>VLOOKUP(A505,'BASE REGISTRO SEPTIEMBRE'!$A$1:$T$889,11,FALSE)</f>
        <v>Mandato General:
Presidenta: Victor Hugo Aranguiz Cabrera,
Secretaria Ejecutiva: Marianela Beatriz Apablaza Gómez, 
Para actuar sea en forma conjunta  o sea separada e indistintamente.</v>
      </c>
      <c r="L505" s="68" t="str">
        <f>VLOOKUP(A505,'BASE REGISTRO SEPTIEMBRE'!$A$1:$T$889,12,FALSE)</f>
        <v xml:space="preserve">Arturo Prat N° 9, comuna de San Bernardo, Región  Metropolitana
</v>
      </c>
      <c r="M505" s="68" t="str">
        <f>VLOOKUP(A505,'BASE REGISTRO SEPTIEMBRE'!$A$1:$T$889,13,FALSE)</f>
        <v>XIII</v>
      </c>
      <c r="N505" s="68" t="str">
        <f>VLOOKUP(A505,'BASE REGISTRO SEPTIEMBRE'!$A$1:$T$889,14,FALSE)</f>
        <v xml:space="preserve"> San Bernardo</v>
      </c>
      <c r="O505" s="68" t="str">
        <f>VLOOKUP(A505,'BASE REGISTRO SEPTIEMBRE'!$A$1:$T$889,15,FALSE)</f>
        <v xml:space="preserve">F: 9183032, </v>
      </c>
      <c r="P505" s="68" t="str">
        <f>VLOOKUP(A505,'BASE REGISTRO SEPTIEMBRE'!$A$1:$T$889,16,FALSE)</f>
        <v xml:space="preserve">:corporación@chasqui.cl
</v>
      </c>
      <c r="Q505" s="68">
        <f>VLOOKUP(A505,'BASE REGISTRO SEPTIEMBRE'!$A$1:$T$889,17,FALSE)</f>
        <v>0</v>
      </c>
      <c r="R505" s="68">
        <f>VLOOKUP(A505,'BASE REGISTRO SEPTIEMBRE'!$A$1:$T$889,18,FALSE)</f>
        <v>93401</v>
      </c>
      <c r="S505" s="68" t="str">
        <f>VLOOKUP(A505,'BASE REGISTRO SEPTIEMBRE'!$A$1:$T$889,19,FALSE)</f>
        <v>Se acompaña certificado de antecedentes financieros correspondiente al año 2019, aprobado por el Sub departamento de Supervisión Financeira Nacional</v>
      </c>
      <c r="T505" s="188">
        <f>VLOOKUP(A505,'BASE REGISTRO SEPTIEMBRE'!$A$1:$T$889,20,FALSE)</f>
        <v>37970</v>
      </c>
      <c r="U505" s="175">
        <v>6972</v>
      </c>
      <c r="V505" s="186">
        <v>0</v>
      </c>
      <c r="W505" s="186">
        <v>49108140</v>
      </c>
      <c r="X505" s="187">
        <v>44469</v>
      </c>
      <c r="Y505" s="80" t="s">
        <v>6489</v>
      </c>
      <c r="Z505" s="80" t="s">
        <v>6490</v>
      </c>
      <c r="AA505" s="175" t="s">
        <v>6575</v>
      </c>
    </row>
    <row r="506" spans="1:27" ht="15.75" customHeight="1" x14ac:dyDescent="0.2">
      <c r="A506" s="185">
        <v>6972</v>
      </c>
      <c r="B506" s="68" t="str">
        <f>VLOOKUP(A506,'BASE REGISTRO SEPTIEMBRE'!$A$1:$T$889,2,FALSE)</f>
        <v>Corporación Programa de Atención a Niños y Jóvenes Chasqui</v>
      </c>
      <c r="C506" s="68">
        <f>VLOOKUP(A506,'BASE REGISTRO SEPTIEMBRE'!$A$1:$T$889,3,FALSE)</f>
        <v>732420002</v>
      </c>
      <c r="D506" s="68" t="str">
        <f>VLOOKUP(A506,'BASE REGISTRO SEPTIEMBRE'!$A$1:$T$889,4,FALSE)</f>
        <v>Corporación de Derecho Privado.</v>
      </c>
      <c r="E506" s="68" t="str">
        <f>VLOOKUP(A506,'BASE REGISTRO SEPTIEMBRE'!$A$1:$T$889,5,FALSE)</f>
        <v xml:space="preserve">Decreto Supremo Nº853, de 24 de agosto de 1995, del Ministerio de Justicia. </v>
      </c>
      <c r="F506" s="68" t="str">
        <f>VLOOKUP(A506,'BASE REGISTRO SEPTIEMBRE'!$A$1:$T$889,6,FALSE)</f>
        <v>Certificado de Vigencia Folio Nº 500233763494, de 19 de JUNIO de 2019, emitido por el Servicio de Registro Civil e Identificación</v>
      </c>
      <c r="G506" s="68" t="str">
        <f>VLOOKUP(A506,'BASE REGISTRO SEPTIEMBRE'!$A$1:$T$889,7,FALSE)</f>
        <v>La promoción de alternativas de desarrollo y atención en medio libre de niños y jóvenes en alto riesgo social y la integración de su entorno familiar y comunitario.</v>
      </c>
      <c r="H506" s="68" t="str">
        <f>VLOOKUP(A506,'BASE REGISTRO SEPTIEMBRE'!$A$1:$T$889,8,FALSE)</f>
        <v xml:space="preserve">DIRECTORIO:
Presidente: Victor Hugo Aranguiz Cuadra, 
Secretario: Barbara Cristina Cuadra Quiñones, 
Tesorero: Francisco Gilberto Pizarro Peña, 
Directores:
Juan Mario Miranda Leyton, 
Juan Antonio Ferreira Maureira, 
</v>
      </c>
      <c r="I506" s="68" t="str">
        <f>VLOOKUP(A506,'BASE REGISTRO SEPTIEMBRE'!$A$1:$T$889,9,FALSE)</f>
        <v>Dos años en sus cargos.</v>
      </c>
      <c r="J506" s="68" t="str">
        <f>VLOOKUP(A506,'BASE REGISTRO SEPTIEMBRE'!$A$1:$T$889,10,FALSE)</f>
        <v>27 de abril de 2019 al 27 de abril de 2021</v>
      </c>
      <c r="K506" s="68" t="str">
        <f>VLOOKUP(A506,'BASE REGISTRO SEPTIEMBRE'!$A$1:$T$889,11,FALSE)</f>
        <v>Mandato General:
Presidenta: Victor Hugo Aranguiz Cabrera,
Secretaria Ejecutiva: Marianela Beatriz Apablaza Gómez, 
Para actuar sea en forma conjunta  o sea separada e indistintamente.</v>
      </c>
      <c r="L506" s="68" t="str">
        <f>VLOOKUP(A506,'BASE REGISTRO SEPTIEMBRE'!$A$1:$T$889,12,FALSE)</f>
        <v xml:space="preserve">Arturo Prat N° 9, comuna de San Bernardo, Región  Metropolitana
</v>
      </c>
      <c r="M506" s="68" t="str">
        <f>VLOOKUP(A506,'BASE REGISTRO SEPTIEMBRE'!$A$1:$T$889,13,FALSE)</f>
        <v>XIII</v>
      </c>
      <c r="N506" s="68" t="str">
        <f>VLOOKUP(A506,'BASE REGISTRO SEPTIEMBRE'!$A$1:$T$889,14,FALSE)</f>
        <v xml:space="preserve"> San Bernardo</v>
      </c>
      <c r="O506" s="68" t="str">
        <f>VLOOKUP(A506,'BASE REGISTRO SEPTIEMBRE'!$A$1:$T$889,15,FALSE)</f>
        <v xml:space="preserve">F: 9183032, </v>
      </c>
      <c r="P506" s="68" t="str">
        <f>VLOOKUP(A506,'BASE REGISTRO SEPTIEMBRE'!$A$1:$T$889,16,FALSE)</f>
        <v xml:space="preserve">:corporación@chasqui.cl
</v>
      </c>
      <c r="Q506" s="68">
        <f>VLOOKUP(A506,'BASE REGISTRO SEPTIEMBRE'!$A$1:$T$889,17,FALSE)</f>
        <v>0</v>
      </c>
      <c r="R506" s="68">
        <f>VLOOKUP(A506,'BASE REGISTRO SEPTIEMBRE'!$A$1:$T$889,18,FALSE)</f>
        <v>93401</v>
      </c>
      <c r="S506" s="68" t="str">
        <f>VLOOKUP(A506,'BASE REGISTRO SEPTIEMBRE'!$A$1:$T$889,19,FALSE)</f>
        <v>Se acompaña certificado de antecedentes financieros correspondiente al año 2019, aprobado por el Sub departamento de Supervisión Financeira Nacional</v>
      </c>
      <c r="T506" s="188">
        <f>VLOOKUP(A506,'BASE REGISTRO SEPTIEMBRE'!$A$1:$T$889,20,FALSE)</f>
        <v>37970</v>
      </c>
      <c r="U506" s="175">
        <v>6972</v>
      </c>
      <c r="V506" s="186">
        <v>7075296</v>
      </c>
      <c r="W506" s="186">
        <v>56602352</v>
      </c>
      <c r="X506" s="187">
        <v>44469</v>
      </c>
      <c r="Y506" s="80" t="s">
        <v>6489</v>
      </c>
      <c r="Z506" s="80" t="s">
        <v>6490</v>
      </c>
      <c r="AA506" s="175" t="s">
        <v>181</v>
      </c>
    </row>
    <row r="507" spans="1:27" ht="15.75" customHeight="1" x14ac:dyDescent="0.2">
      <c r="A507" s="185">
        <v>6973</v>
      </c>
      <c r="B507" s="68" t="str">
        <f>VLOOKUP(A507,'BASE REGISTRO SEPTIEMBRE'!$A$1:$T$889,2,FALSE)</f>
        <v>Corporación Hogar Belén.</v>
      </c>
      <c r="C507" s="68">
        <f>VLOOKUP(A507,'BASE REGISTRO SEPTIEMBRE'!$A$1:$T$889,3,FALSE)</f>
        <v>727581006</v>
      </c>
      <c r="D507" s="68" t="str">
        <f>VLOOKUP(A507,'BASE REGISTRO SEPTIEMBRE'!$A$1:$T$889,4,FALSE)</f>
        <v>Corporación de Derecho Privado.</v>
      </c>
      <c r="E507" s="68" t="str">
        <f>VLOOKUP(A507,'BASE REGISTRO SEPTIEMBRE'!$A$1:$T$889,5,FALSE)</f>
        <v xml:space="preserve">Otorgada por Decreto Supremo Nº 163, de fecha 03 de febrero 1995, del Ministerio de Justicia, publicado en el Diario Oficial el día 03 de octubre de 1996. </v>
      </c>
      <c r="F507" s="68" t="str">
        <f>VLOOKUP(A507,'BASE REGISTRO SEPTIEMBRE'!$A$1:$T$889,6,FALSE)</f>
        <v xml:space="preserve">Certificado de vigencia, folio Nº 500394842500, de fecha 22 de junio de 2021, del Servicio de Registro Civil e Identificación.
</v>
      </c>
      <c r="G507" s="68" t="str">
        <f>VLOOKUP(A507,'BASE REGISTRO SEPTIEMBRE'!$A$1:$T$889,7,FALSE)</f>
        <v xml:space="preserve">Buscar la solución integral a los problemas que afectan a personas discapacitadas física, mental y sensorialmente y proporcionarles hogar a los que se encuentran en situación de abandono o de riesgo físico o moral.
</v>
      </c>
      <c r="H507" s="68" t="str">
        <f>VLOOKUP(A507,'BASE REGISTRO SEPTIEMBRE'!$A$1:$T$889,8,FALSE)</f>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
      <c r="I507" s="68" t="str">
        <f>VLOOKUP(A507,'BASE REGISTRO SEPTIEMBRE'!$A$1:$T$889,9,FALSE)</f>
        <v>Durarán 04 años en sus cargos.</v>
      </c>
      <c r="J507" s="68" t="str">
        <f>VLOOKUP(A507,'BASE REGISTRO SEPTIEMBRE'!$A$1:$T$889,10,FALSE)</f>
        <v xml:space="preserve">Del 15 de marzo de 2019 al 15 de marzo de 2023. </v>
      </c>
      <c r="K507" s="68" t="str">
        <f>VLOOKUP(A507,'BASE REGISTRO SEPTIEMBRE'!$A$1:$T$889,11,FALSE)</f>
        <v xml:space="preserve">Presidenta: María Matilde Pozo Álvarez
</v>
      </c>
      <c r="L507" s="68" t="str">
        <f>VLOOKUP(A507,'BASE REGISTRO SEPTIEMBRE'!$A$1:$T$889,12,FALSE)</f>
        <v xml:space="preserve"> 10 Sur 31 y 32 Oriente Nº  1345, Población Carlos Trupp, Talca, VII Región.
</v>
      </c>
      <c r="M507" s="68" t="str">
        <f>VLOOKUP(A507,'BASE REGISTRO SEPTIEMBRE'!$A$1:$T$889,13,FALSE)</f>
        <v>VII</v>
      </c>
      <c r="N507" s="68" t="str">
        <f>VLOOKUP(A507,'BASE REGISTRO SEPTIEMBRE'!$A$1:$T$889,14,FALSE)</f>
        <v>Talca</v>
      </c>
      <c r="O507" s="68" t="str">
        <f>VLOOKUP(A507,'BASE REGISTRO SEPTIEMBRE'!$A$1:$T$889,15,FALSE)</f>
        <v>fono (71)  2241065</v>
      </c>
      <c r="P507" s="68" t="str">
        <f>VLOOKUP(A507,'BASE REGISTRO SEPTIEMBRE'!$A$1:$T$889,16,FALSE)</f>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
      <c r="Q507" s="68">
        <f>VLOOKUP(A507,'BASE REGISTRO SEPTIEMBRE'!$A$1:$T$889,17,FALSE)</f>
        <v>0</v>
      </c>
      <c r="R507" s="68" t="str">
        <f>VLOOKUP(A507,'BASE REGISTRO SEPTIEMBRE'!$A$1:$T$889,18,FALSE)</f>
        <v>93401: Institución de Asistencia Social</v>
      </c>
      <c r="S507" s="68" t="str">
        <f>VLOOKUP(A507,'BASE REGISTRO SEPTIEMBRE'!$A$1:$T$889,19,FALSE)</f>
        <v>Se acompaña certificado financiero, correspondiente al año 2020 aprobado por el Sub Departamento de Supervisión Financiera Nacional.</v>
      </c>
      <c r="T507" s="188">
        <f>VLOOKUP(A507,'BASE REGISTRO SEPTIEMBRE'!$A$1:$T$889,20,FALSE)</f>
        <v>37970</v>
      </c>
      <c r="U507" s="175">
        <v>6973</v>
      </c>
      <c r="V507" s="186">
        <v>15677625</v>
      </c>
      <c r="W507" s="186">
        <v>128952672</v>
      </c>
      <c r="X507" s="187">
        <v>44469</v>
      </c>
      <c r="Y507" s="80" t="s">
        <v>6489</v>
      </c>
      <c r="Z507" s="80" t="s">
        <v>6490</v>
      </c>
      <c r="AA507" s="175" t="s">
        <v>6508</v>
      </c>
    </row>
    <row r="508" spans="1:27" ht="15.75" customHeight="1" x14ac:dyDescent="0.2">
      <c r="A508" s="185">
        <v>6974</v>
      </c>
      <c r="B508" s="68" t="str">
        <f>VLOOKUP(A508,'BASE REGISTRO SEPTIEMBRE'!$A$1:$T$889,2,FALSE)</f>
        <v xml:space="preserve">
Policía de Investigaciones de Chile PDI
</v>
      </c>
      <c r="C508" s="68">
        <f>VLOOKUP(A508,'BASE REGISTRO SEPTIEMBRE'!$A$1:$T$889,3,FALSE)</f>
        <v>605060005</v>
      </c>
      <c r="D508" s="68" t="str">
        <f>VLOOKUP(A508,'BASE REGISTRO SEPTIEMBRE'!$A$1:$T$889,4,FALSE)</f>
        <v>no aparece</v>
      </c>
      <c r="E508" s="68" t="str">
        <f>VLOOKUP(A508,'BASE REGISTRO SEPTIEMBRE'!$A$1:$T$889,5,FALSE)</f>
        <v xml:space="preserve">. Servicio Público.Otorgado por Decreto Ley N° 2460, de 1979.
</v>
      </c>
      <c r="F508" s="68" t="str">
        <f>VLOOKUP(A508,'BASE REGISTRO SEPTIEMBRE'!$A$1:$T$889,6,FALSE)</f>
        <v xml:space="preserve">Indefinida
</v>
      </c>
      <c r="G508" s="68" t="str">
        <f>VLOOKUP(A508,'BASE REGISTRO SEPTIEMBRE'!$A$1:$T$889,7,FALSE)</f>
        <v xml:space="preserve">Según Ley N° 2460, de 1979, art. 13 inciso segundo.
</v>
      </c>
      <c r="H508" s="68" t="str">
        <f>VLOOKUP(A508,'BASE REGISTRO SEPTIEMBRE'!$A$1:$T$889,8,FALSE)</f>
        <v>no tiene</v>
      </c>
      <c r="I508" s="68">
        <f>VLOOKUP(A508,'BASE REGISTRO SEPTIEMBRE'!$A$1:$T$889,9,FALSE)</f>
        <v>0</v>
      </c>
      <c r="J508" s="68">
        <f>VLOOKUP(A508,'BASE REGISTRO SEPTIEMBRE'!$A$1:$T$889,10,FALSE)</f>
        <v>0</v>
      </c>
      <c r="K508" s="68" t="str">
        <f>VLOOKUP(A508,'BASE REGISTRO SEPTIEMBRE'!$A$1:$T$889,11,FALSE)</f>
        <v>Sergio Antonio Muñoz Yáñez. CI 10.671.970-5</v>
      </c>
      <c r="L508" s="68" t="str">
        <f>VLOOKUP(A508,'BASE REGISTRO SEPTIEMBRE'!$A$1:$T$889,12,FALSE)</f>
        <v xml:space="preserve">General Mackenna N° 1314, Santiago, Región Metropolitana. 
</v>
      </c>
      <c r="M508" s="68" t="str">
        <f>VLOOKUP(A508,'BASE REGISTRO SEPTIEMBRE'!$A$1:$T$889,13,FALSE)</f>
        <v>XIII</v>
      </c>
      <c r="N508" s="68" t="str">
        <f>VLOOKUP(A508,'BASE REGISTRO SEPTIEMBRE'!$A$1:$T$889,14,FALSE)</f>
        <v>Santiago</v>
      </c>
      <c r="O508" s="68" t="str">
        <f>VLOOKUP(A508,'BASE REGISTRO SEPTIEMBRE'!$A$1:$T$889,15,FALSE)</f>
        <v>Teléfono: 227080156</v>
      </c>
      <c r="P508" s="68" t="str">
        <f>VLOOKUP(A508,'BASE REGISTRO SEPTIEMBRE'!$A$1:$T$889,16,FALSE)</f>
        <v xml:space="preserve">Correo electrónico: dirgral@investigaciones.cl
</v>
      </c>
      <c r="Q508" s="68">
        <f>VLOOKUP(A508,'BASE REGISTRO SEPTIEMBRE'!$A$1:$T$889,17,FALSE)</f>
        <v>0</v>
      </c>
      <c r="R508" s="68" t="str">
        <f>VLOOKUP(A508,'BASE REGISTRO SEPTIEMBRE'!$A$1:$T$889,18,FALSE)</f>
        <v xml:space="preserve">91001 Administración Pública </v>
      </c>
      <c r="S508" s="68" t="str">
        <f>VLOOKUP(A508,'BASE REGISTRO SEPTIEMBRE'!$A$1:$T$889,19,FALSE)</f>
        <v>No se acompañan. Aplica Informe Jurídico Nº 09, de  fecha 14 de marzo de 2011 del Departamento Jurídico y Dictamen Nº 070791, de 2009, de la Contraloría General de la República</v>
      </c>
      <c r="T508" s="188">
        <f>VLOOKUP(A508,'BASE REGISTRO SEPTIEMBRE'!$A$1:$T$889,20,FALSE)</f>
        <v>37970</v>
      </c>
      <c r="U508" s="175">
        <v>6974</v>
      </c>
      <c r="V508" s="186">
        <v>0</v>
      </c>
      <c r="W508" s="186">
        <v>13628220</v>
      </c>
      <c r="X508" s="187">
        <v>44469</v>
      </c>
      <c r="Y508" s="80" t="s">
        <v>6489</v>
      </c>
      <c r="Z508" s="80" t="s">
        <v>6490</v>
      </c>
      <c r="AA508" s="175" t="s">
        <v>5595</v>
      </c>
    </row>
    <row r="509" spans="1:27" ht="15.75" customHeight="1" x14ac:dyDescent="0.2">
      <c r="A509" s="185">
        <v>6974</v>
      </c>
      <c r="B509" s="68" t="str">
        <f>VLOOKUP(A509,'BASE REGISTRO SEPTIEMBRE'!$A$1:$T$889,2,FALSE)</f>
        <v xml:space="preserve">
Policía de Investigaciones de Chile PDI
</v>
      </c>
      <c r="C509" s="68">
        <f>VLOOKUP(A509,'BASE REGISTRO SEPTIEMBRE'!$A$1:$T$889,3,FALSE)</f>
        <v>605060005</v>
      </c>
      <c r="D509" s="68" t="str">
        <f>VLOOKUP(A509,'BASE REGISTRO SEPTIEMBRE'!$A$1:$T$889,4,FALSE)</f>
        <v>no aparece</v>
      </c>
      <c r="E509" s="68" t="str">
        <f>VLOOKUP(A509,'BASE REGISTRO SEPTIEMBRE'!$A$1:$T$889,5,FALSE)</f>
        <v xml:space="preserve">. Servicio Público.Otorgado por Decreto Ley N° 2460, de 1979.
</v>
      </c>
      <c r="F509" s="68" t="str">
        <f>VLOOKUP(A509,'BASE REGISTRO SEPTIEMBRE'!$A$1:$T$889,6,FALSE)</f>
        <v xml:space="preserve">Indefinida
</v>
      </c>
      <c r="G509" s="68" t="str">
        <f>VLOOKUP(A509,'BASE REGISTRO SEPTIEMBRE'!$A$1:$T$889,7,FALSE)</f>
        <v xml:space="preserve">Según Ley N° 2460, de 1979, art. 13 inciso segundo.
</v>
      </c>
      <c r="H509" s="68" t="str">
        <f>VLOOKUP(A509,'BASE REGISTRO SEPTIEMBRE'!$A$1:$T$889,8,FALSE)</f>
        <v>no tiene</v>
      </c>
      <c r="I509" s="68">
        <f>VLOOKUP(A509,'BASE REGISTRO SEPTIEMBRE'!$A$1:$T$889,9,FALSE)</f>
        <v>0</v>
      </c>
      <c r="J509" s="68">
        <f>VLOOKUP(A509,'BASE REGISTRO SEPTIEMBRE'!$A$1:$T$889,10,FALSE)</f>
        <v>0</v>
      </c>
      <c r="K509" s="68" t="str">
        <f>VLOOKUP(A509,'BASE REGISTRO SEPTIEMBRE'!$A$1:$T$889,11,FALSE)</f>
        <v>Sergio Antonio Muñoz Yáñez. CI 10.671.970-5</v>
      </c>
      <c r="L509" s="68" t="str">
        <f>VLOOKUP(A509,'BASE REGISTRO SEPTIEMBRE'!$A$1:$T$889,12,FALSE)</f>
        <v xml:space="preserve">General Mackenna N° 1314, Santiago, Región Metropolitana. 
</v>
      </c>
      <c r="M509" s="68" t="str">
        <f>VLOOKUP(A509,'BASE REGISTRO SEPTIEMBRE'!$A$1:$T$889,13,FALSE)</f>
        <v>XIII</v>
      </c>
      <c r="N509" s="68" t="str">
        <f>VLOOKUP(A509,'BASE REGISTRO SEPTIEMBRE'!$A$1:$T$889,14,FALSE)</f>
        <v>Santiago</v>
      </c>
      <c r="O509" s="68" t="str">
        <f>VLOOKUP(A509,'BASE REGISTRO SEPTIEMBRE'!$A$1:$T$889,15,FALSE)</f>
        <v>Teléfono: 227080156</v>
      </c>
      <c r="P509" s="68" t="str">
        <f>VLOOKUP(A509,'BASE REGISTRO SEPTIEMBRE'!$A$1:$T$889,16,FALSE)</f>
        <v xml:space="preserve">Correo electrónico: dirgral@investigaciones.cl
</v>
      </c>
      <c r="Q509" s="68">
        <f>VLOOKUP(A509,'BASE REGISTRO SEPTIEMBRE'!$A$1:$T$889,17,FALSE)</f>
        <v>0</v>
      </c>
      <c r="R509" s="68" t="str">
        <f>VLOOKUP(A509,'BASE REGISTRO SEPTIEMBRE'!$A$1:$T$889,18,FALSE)</f>
        <v xml:space="preserve">91001 Administración Pública </v>
      </c>
      <c r="S509" s="68" t="str">
        <f>VLOOKUP(A509,'BASE REGISTRO SEPTIEMBRE'!$A$1:$T$889,19,FALSE)</f>
        <v>No se acompañan. Aplica Informe Jurídico Nº 09, de  fecha 14 de marzo de 2011 del Departamento Jurídico y Dictamen Nº 070791, de 2009, de la Contraloría General de la República</v>
      </c>
      <c r="T509" s="188">
        <f>VLOOKUP(A509,'BASE REGISTRO SEPTIEMBRE'!$A$1:$T$889,20,FALSE)</f>
        <v>37970</v>
      </c>
      <c r="U509" s="175">
        <v>6974</v>
      </c>
      <c r="V509" s="186">
        <v>6413280</v>
      </c>
      <c r="W509" s="186">
        <v>115278708</v>
      </c>
      <c r="X509" s="187">
        <v>44469</v>
      </c>
      <c r="Y509" s="80" t="s">
        <v>6489</v>
      </c>
      <c r="Z509" s="80" t="s">
        <v>6490</v>
      </c>
      <c r="AA509" s="175" t="s">
        <v>7475</v>
      </c>
    </row>
    <row r="510" spans="1:27" ht="15.75" customHeight="1" x14ac:dyDescent="0.2">
      <c r="A510" s="185">
        <v>6975</v>
      </c>
      <c r="B510" s="68" t="str">
        <f>VLOOKUP(A510,'BASE REGISTRO SEPTIEMBRE'!$A$1:$T$889,2,FALSE)</f>
        <v xml:space="preserve">Organización No Gubernamental de Desarrollo Centro Comunitario de Atención al Joven ONG C.E.C.A.S.- (CECAS)
</v>
      </c>
      <c r="C510" s="68">
        <f>VLOOKUP(A510,'BASE REGISTRO SEPTIEMBRE'!$A$1:$T$889,3,FALSE)</f>
        <v>729097004</v>
      </c>
      <c r="D510" s="68" t="str">
        <f>VLOOKUP(A510,'BASE REGISTRO SEPTIEMBRE'!$A$1:$T$889,4,FALSE)</f>
        <v xml:space="preserve">Corporación de Derecho Privado.
</v>
      </c>
      <c r="E510" s="68" t="str">
        <f>VLOOKUP(A510,'BASE REGISTRO SEPTIEMBRE'!$A$1:$T$889,5,FALSE)</f>
        <v>Otorgado por Decreto Supremo Nº222, de fecha 20 de febrero de 1995, del Ministerio de Justicia.</v>
      </c>
      <c r="F510" s="68" t="str">
        <f>VLOOKUP(A510,'BASE REGISTRO SEPTIEMBRE'!$A$1:$T$889,6,FALSE)</f>
        <v xml:space="preserve">Certificado de Vigencia de Persona Jurídica sin Fines de Lucro, emitido por el SRCEI, de fecha 30 de junio de 2021. FOLIO : 500396174876
</v>
      </c>
      <c r="G510" s="68" t="str">
        <f>VLOOKUP(A510,'BASE REGISTRO SEPTIEMBRE'!$A$1:$T$889,7,FALSE)</f>
        <v>Promoción del desarrollo, especialmente de las personas, familias, grupos y comunidades que viven en condiciones de pobreza y/o marginalidad.</v>
      </c>
      <c r="H510" s="68" t="str">
        <f>VLOOKUP(A510,'BASE REGISTRO SEPTIEMBRE'!$A$1:$T$889,8,FALSE)</f>
        <v xml:space="preserve">Presidente: Erica del Carmen Palma Cid                               
Secretario: Claudio Aguirre Muñoz          
Tesorero: Carla Lorena Figueroa Arancibia
</v>
      </c>
      <c r="I510" s="68" t="str">
        <f>VLOOKUP(A510,'BASE REGISTRO SEPTIEMBRE'!$A$1:$T$889,9,FALSE)</f>
        <v>Cada cinco Años</v>
      </c>
      <c r="J510" s="68" t="str">
        <f>VLOOKUP(A510,'BASE REGISTRO SEPTIEMBRE'!$A$1:$T$889,10,FALSE)</f>
        <v>De fecha  22 de enero de 2016  al 22 de enero de 2021.De fecha  22 de enero de 2016  al 22 de enero de 2021.
(Directorio electo permanece en funciones por aplicación del artículo único de la Ley N° 21.239, en tanto dure el estado de catástrofe)</v>
      </c>
      <c r="K510" s="68" t="str">
        <f>VLOOKUP(A510,'BASE REGISTRO SEPTIEMBRE'!$A$1:$T$889,11,FALSE)</f>
        <v xml:space="preserve">Presidente: Erica Palma Cid, 
Secretario Ejecutivo: Roberto Varela Arriagada 
</v>
      </c>
      <c r="L510" s="68" t="str">
        <f>VLOOKUP(A510,'BASE REGISTRO SEPTIEMBRE'!$A$1:$T$889,12,FALSE)</f>
        <v xml:space="preserve">Balmaceda Nº 116, oficina 13, Llay Llay, Quinta Región 
</v>
      </c>
      <c r="M510" s="68" t="str">
        <f>VLOOKUP(A510,'BASE REGISTRO SEPTIEMBRE'!$A$1:$T$889,13,FALSE)</f>
        <v>V</v>
      </c>
      <c r="N510" s="68" t="str">
        <f>VLOOKUP(A510,'BASE REGISTRO SEPTIEMBRE'!$A$1:$T$889,14,FALSE)</f>
        <v>Llay Llay</v>
      </c>
      <c r="O510" s="68" t="str">
        <f>VLOOKUP(A510,'BASE REGISTRO SEPTIEMBRE'!$A$1:$T$889,15,FALSE)</f>
        <v>(34) 2611381</v>
      </c>
      <c r="P510" s="68" t="str">
        <f>VLOOKUP(A510,'BASE REGISTRO SEPTIEMBRE'!$A$1:$T$889,16,FALSE)</f>
        <v>admcongllayllay@yahoo.es</v>
      </c>
      <c r="Q510" s="68">
        <f>VLOOKUP(A510,'BASE REGISTRO SEPTIEMBRE'!$A$1:$T$889,17,FALSE)</f>
        <v>0</v>
      </c>
      <c r="R510" s="68" t="str">
        <f>VLOOKUP(A510,'BASE REGISTRO SEPTIEMBRE'!$A$1:$T$889,18,FALSE)</f>
        <v>93401: Institución de Asistencia Social</v>
      </c>
      <c r="S510" s="68" t="str">
        <f>VLOOKUP(A510,'BASE REGISTRO SEPTIEMBRE'!$A$1:$T$889,19,FALSE)</f>
        <v xml:space="preserve">Certificado Financiero al año 2020, aprobado del Subdepartamento de Supervisión Financiera de SENAME
</v>
      </c>
      <c r="T510" s="188">
        <f>VLOOKUP(A510,'BASE REGISTRO SEPTIEMBRE'!$A$1:$T$889,20,FALSE)</f>
        <v>37970</v>
      </c>
      <c r="U510" s="175">
        <v>6975</v>
      </c>
      <c r="V510" s="186">
        <v>26377200</v>
      </c>
      <c r="W510" s="186">
        <v>169046820</v>
      </c>
      <c r="X510" s="187">
        <v>44469</v>
      </c>
      <c r="Y510" s="80" t="s">
        <v>6489</v>
      </c>
      <c r="Z510" s="80" t="s">
        <v>6490</v>
      </c>
      <c r="AA510" s="175" t="s">
        <v>6616</v>
      </c>
    </row>
    <row r="511" spans="1:27" ht="15.75" customHeight="1" x14ac:dyDescent="0.2">
      <c r="A511" s="185">
        <v>6975</v>
      </c>
      <c r="B511" s="68" t="str">
        <f>VLOOKUP(A511,'BASE REGISTRO SEPTIEMBRE'!$A$1:$T$889,2,FALSE)</f>
        <v xml:space="preserve">Organización No Gubernamental de Desarrollo Centro Comunitario de Atención al Joven ONG C.E.C.A.S.- (CECAS)
</v>
      </c>
      <c r="C511" s="68">
        <f>VLOOKUP(A511,'BASE REGISTRO SEPTIEMBRE'!$A$1:$T$889,3,FALSE)</f>
        <v>729097004</v>
      </c>
      <c r="D511" s="68" t="str">
        <f>VLOOKUP(A511,'BASE REGISTRO SEPTIEMBRE'!$A$1:$T$889,4,FALSE)</f>
        <v xml:space="preserve">Corporación de Derecho Privado.
</v>
      </c>
      <c r="E511" s="68" t="str">
        <f>VLOOKUP(A511,'BASE REGISTRO SEPTIEMBRE'!$A$1:$T$889,5,FALSE)</f>
        <v>Otorgado por Decreto Supremo Nº222, de fecha 20 de febrero de 1995, del Ministerio de Justicia.</v>
      </c>
      <c r="F511" s="68" t="str">
        <f>VLOOKUP(A511,'BASE REGISTRO SEPTIEMBRE'!$A$1:$T$889,6,FALSE)</f>
        <v xml:space="preserve">Certificado de Vigencia de Persona Jurídica sin Fines de Lucro, emitido por el SRCEI, de fecha 30 de junio de 2021. FOLIO : 500396174876
</v>
      </c>
      <c r="G511" s="68" t="str">
        <f>VLOOKUP(A511,'BASE REGISTRO SEPTIEMBRE'!$A$1:$T$889,7,FALSE)</f>
        <v>Promoción del desarrollo, especialmente de las personas, familias, grupos y comunidades que viven en condiciones de pobreza y/o marginalidad.</v>
      </c>
      <c r="H511" s="68" t="str">
        <f>VLOOKUP(A511,'BASE REGISTRO SEPTIEMBRE'!$A$1:$T$889,8,FALSE)</f>
        <v xml:space="preserve">Presidente: Erica del Carmen Palma Cid                               
Secretario: Claudio Aguirre Muñoz          
Tesorero: Carla Lorena Figueroa Arancibia
</v>
      </c>
      <c r="I511" s="68" t="str">
        <f>VLOOKUP(A511,'BASE REGISTRO SEPTIEMBRE'!$A$1:$T$889,9,FALSE)</f>
        <v>Cada cinco Años</v>
      </c>
      <c r="J511" s="68" t="str">
        <f>VLOOKUP(A511,'BASE REGISTRO SEPTIEMBRE'!$A$1:$T$889,10,FALSE)</f>
        <v>De fecha  22 de enero de 2016  al 22 de enero de 2021.De fecha  22 de enero de 2016  al 22 de enero de 2021.
(Directorio electo permanece en funciones por aplicación del artículo único de la Ley N° 21.239, en tanto dure el estado de catástrofe)</v>
      </c>
      <c r="K511" s="68" t="str">
        <f>VLOOKUP(A511,'BASE REGISTRO SEPTIEMBRE'!$A$1:$T$889,11,FALSE)</f>
        <v xml:space="preserve">Presidente: Erica Palma Cid, 
Secretario Ejecutivo: Roberto Varela Arriagada 
</v>
      </c>
      <c r="L511" s="68" t="str">
        <f>VLOOKUP(A511,'BASE REGISTRO SEPTIEMBRE'!$A$1:$T$889,12,FALSE)</f>
        <v xml:space="preserve">Balmaceda Nº 116, oficina 13, Llay Llay, Quinta Región 
</v>
      </c>
      <c r="M511" s="68" t="str">
        <f>VLOOKUP(A511,'BASE REGISTRO SEPTIEMBRE'!$A$1:$T$889,13,FALSE)</f>
        <v>V</v>
      </c>
      <c r="N511" s="68" t="str">
        <f>VLOOKUP(A511,'BASE REGISTRO SEPTIEMBRE'!$A$1:$T$889,14,FALSE)</f>
        <v>Llay Llay</v>
      </c>
      <c r="O511" s="68" t="str">
        <f>VLOOKUP(A511,'BASE REGISTRO SEPTIEMBRE'!$A$1:$T$889,15,FALSE)</f>
        <v>(34) 2611381</v>
      </c>
      <c r="P511" s="68" t="str">
        <f>VLOOKUP(A511,'BASE REGISTRO SEPTIEMBRE'!$A$1:$T$889,16,FALSE)</f>
        <v>admcongllayllay@yahoo.es</v>
      </c>
      <c r="Q511" s="68">
        <f>VLOOKUP(A511,'BASE REGISTRO SEPTIEMBRE'!$A$1:$T$889,17,FALSE)</f>
        <v>0</v>
      </c>
      <c r="R511" s="68" t="str">
        <f>VLOOKUP(A511,'BASE REGISTRO SEPTIEMBRE'!$A$1:$T$889,18,FALSE)</f>
        <v>93401: Institución de Asistencia Social</v>
      </c>
      <c r="S511" s="68" t="str">
        <f>VLOOKUP(A511,'BASE REGISTRO SEPTIEMBRE'!$A$1:$T$889,19,FALSE)</f>
        <v xml:space="preserve">Certificado Financiero al año 2020, aprobado del Subdepartamento de Supervisión Financiera de SENAME
</v>
      </c>
      <c r="T511" s="188">
        <f>VLOOKUP(A511,'BASE REGISTRO SEPTIEMBRE'!$A$1:$T$889,20,FALSE)</f>
        <v>37970</v>
      </c>
      <c r="U511" s="175">
        <v>6975</v>
      </c>
      <c r="V511" s="186">
        <v>35841960</v>
      </c>
      <c r="W511" s="186">
        <v>142359300</v>
      </c>
      <c r="X511" s="187">
        <v>44469</v>
      </c>
      <c r="Y511" s="80" t="s">
        <v>6489</v>
      </c>
      <c r="Z511" s="80" t="s">
        <v>6490</v>
      </c>
      <c r="AA511" s="175" t="s">
        <v>6497</v>
      </c>
    </row>
    <row r="512" spans="1:27" ht="15.75" customHeight="1" x14ac:dyDescent="0.2">
      <c r="A512" s="185">
        <v>6979</v>
      </c>
      <c r="B512" s="68" t="str">
        <f>VLOOKUP(A512,'BASE REGISTRO SEPTIEMBRE'!$A$1:$T$889,2,FALSE)</f>
        <v>Fundación Tierra de Esperanza</v>
      </c>
      <c r="C512" s="68">
        <f>VLOOKUP(A512,'BASE REGISTRO SEPTIEMBRE'!$A$1:$T$889,3,FALSE)</f>
        <v>738689003</v>
      </c>
      <c r="D512" s="68" t="str">
        <f>VLOOKUP(A512,'BASE REGISTRO SEPTIEMBRE'!$A$1:$T$889,4,FALSE)</f>
        <v>Fundación de Derecho Privado.</v>
      </c>
      <c r="E512" s="68" t="str">
        <f>VLOOKUP(A512,'BASE REGISTRO SEPTIEMBRE'!$A$1:$T$889,5,FALSE)</f>
        <v>Otorgado por Decreto Supremo Nº 262, de fecha 2 de abril de 1997, por el Ministerio de Justicia. Publicado en el Diario Oficial con fecha 24 de abril de 1997.</v>
      </c>
      <c r="F512" s="68" t="str">
        <f>VLOOKUP(A512,'BASE REGISTRO SEPTIEMBRE'!$A$1:$T$889,6,FALSE)</f>
        <v>Certificado de Vigencia inscripción Nº7421 de fecha 02 de abril de 1997. Folio N° 500394531618 emitido por el Servicio de Registro Civil e Identificación, de fecha 18 de junio de 2021.</v>
      </c>
      <c r="G512" s="68" t="str">
        <f>VLOOKUP(A512,'BASE REGISTRO SEPTIEMBRE'!$A$1:$T$889,7,FALSE)</f>
        <v xml:space="preserve">Ayudar a la infancia desvalida sin distinción de sexo, sin distinción racial, creencia religiosa o política.
</v>
      </c>
      <c r="H512" s="68" t="str">
        <f>VLOOKUP(A512,'BASE REGISTRO SEPTIEMBRE'!$A$1:$T$889,8,FALSE)</f>
        <v xml:space="preserve">Presidente: 
Simona de la Barra Cruzat, 
Secretario:
Leoncio Toro Araya., 
Tesorero: 
Carlos Javier Contzen Fuentes, 
Director: 
Felipe Andrés Venegas Pozo, 
Director:
Gonzalo Sandoval Zambrano, 
</v>
      </c>
      <c r="I512" s="68" t="str">
        <f>VLOOKUP(A512,'BASE REGISTRO SEPTIEMBRE'!$A$1:$T$889,9,FALSE)</f>
        <v>El Consejo durará tres años en sus cargos y se renovará tácita y sucesivamente cada tres años, salvo que la mayoría absoluta de los demás consejeros, resuelva su exclusión.</v>
      </c>
      <c r="J512" s="68" t="str">
        <f>VLOOKUP(A512,'BASE REGISTRO SEPTIEMBRE'!$A$1:$T$889,10,FALSE)</f>
        <v>Nombramiento 12 de diciembre de 2019 y cesación 12 de diciembre de 2022.</v>
      </c>
      <c r="K512" s="68" t="str">
        <f>VLOOKUP(A512,'BASE REGISTRO SEPTIEMBRE'!$A$1:$T$889,11,FALSE)</f>
        <v xml:space="preserve">Simona de la Barra Cruzat
Rafael Mella Gallegos.
Podrán actuar conjunta o separadamente.
</v>
      </c>
      <c r="L512" s="68" t="str">
        <f>VLOOKUP(A512,'BASE REGISTRO SEPTIEMBRE'!$A$1:$T$889,12,FALSE)</f>
        <v>Exeter Nº 540-D, Concepción.</v>
      </c>
      <c r="M512" s="68" t="str">
        <f>VLOOKUP(A512,'BASE REGISTRO SEPTIEMBRE'!$A$1:$T$889,13,FALSE)</f>
        <v>VIII</v>
      </c>
      <c r="N512" s="68" t="str">
        <f>VLOOKUP(A512,'BASE REGISTRO SEPTIEMBRE'!$A$1:$T$889,14,FALSE)</f>
        <v>Concepción.</v>
      </c>
      <c r="O512" s="68" t="str">
        <f>VLOOKUP(A512,'BASE REGISTRO SEPTIEMBRE'!$A$1:$T$889,15,FALSE)</f>
        <v xml:space="preserve"> 41-2106-850
</v>
      </c>
      <c r="P512" s="68" t="str">
        <f>VLOOKUP(A512,'BASE REGISTRO SEPTIEMBRE'!$A$1:$T$889,16,FALSE)</f>
        <v>contacto@tdesperanza.cl</v>
      </c>
      <c r="Q512" s="68">
        <f>VLOOKUP(A512,'BASE REGISTRO SEPTIEMBRE'!$A$1:$T$889,17,FALSE)</f>
        <v>0</v>
      </c>
      <c r="R512" s="68" t="str">
        <f>VLOOKUP(A512,'BASE REGISTRO SEPTIEMBRE'!$A$1:$T$889,18,FALSE)</f>
        <v>93401.</v>
      </c>
      <c r="S512" s="68" t="str">
        <f>VLOOKUP(A512,'BASE REGISTRO SEPTIEMBRE'!$A$1:$T$889,19,FALSE)</f>
        <v xml:space="preserve">Certificado de antecedentes financieros, correspondientes al año 2020, aprobados por el Subdepartamento de Supervisión Financiera Nacional. </v>
      </c>
      <c r="T512" s="188">
        <f>VLOOKUP(A512,'BASE REGISTRO SEPTIEMBRE'!$A$1:$T$889,20,FALSE)</f>
        <v>37970</v>
      </c>
      <c r="U512" s="175">
        <v>6979</v>
      </c>
      <c r="V512" s="186">
        <v>27884114</v>
      </c>
      <c r="W512" s="186">
        <v>163590777</v>
      </c>
      <c r="X512" s="187">
        <v>44469</v>
      </c>
      <c r="Y512" s="80" t="s">
        <v>6489</v>
      </c>
      <c r="Z512" s="80" t="s">
        <v>6490</v>
      </c>
      <c r="AA512" s="175" t="s">
        <v>6618</v>
      </c>
    </row>
    <row r="513" spans="1:27" ht="15.75" customHeight="1" x14ac:dyDescent="0.2">
      <c r="A513" s="185">
        <v>6979</v>
      </c>
      <c r="B513" s="68" t="str">
        <f>VLOOKUP(A513,'BASE REGISTRO SEPTIEMBRE'!$A$1:$T$889,2,FALSE)</f>
        <v>Fundación Tierra de Esperanza</v>
      </c>
      <c r="C513" s="68">
        <f>VLOOKUP(A513,'BASE REGISTRO SEPTIEMBRE'!$A$1:$T$889,3,FALSE)</f>
        <v>738689003</v>
      </c>
      <c r="D513" s="68" t="str">
        <f>VLOOKUP(A513,'BASE REGISTRO SEPTIEMBRE'!$A$1:$T$889,4,FALSE)</f>
        <v>Fundación de Derecho Privado.</v>
      </c>
      <c r="E513" s="68" t="str">
        <f>VLOOKUP(A513,'BASE REGISTRO SEPTIEMBRE'!$A$1:$T$889,5,FALSE)</f>
        <v>Otorgado por Decreto Supremo Nº 262, de fecha 2 de abril de 1997, por el Ministerio de Justicia. Publicado en el Diario Oficial con fecha 24 de abril de 1997.</v>
      </c>
      <c r="F513" s="68" t="str">
        <f>VLOOKUP(A513,'BASE REGISTRO SEPTIEMBRE'!$A$1:$T$889,6,FALSE)</f>
        <v>Certificado de Vigencia inscripción Nº7421 de fecha 02 de abril de 1997. Folio N° 500394531618 emitido por el Servicio de Registro Civil e Identificación, de fecha 18 de junio de 2021.</v>
      </c>
      <c r="G513" s="68" t="str">
        <f>VLOOKUP(A513,'BASE REGISTRO SEPTIEMBRE'!$A$1:$T$889,7,FALSE)</f>
        <v xml:space="preserve">Ayudar a la infancia desvalida sin distinción de sexo, sin distinción racial, creencia religiosa o política.
</v>
      </c>
      <c r="H513" s="68" t="str">
        <f>VLOOKUP(A513,'BASE REGISTRO SEPTIEMBRE'!$A$1:$T$889,8,FALSE)</f>
        <v xml:space="preserve">Presidente: 
Simona de la Barra Cruzat, 
Secretario:
Leoncio Toro Araya., 
Tesorero: 
Carlos Javier Contzen Fuentes, 
Director: 
Felipe Andrés Venegas Pozo, 
Director:
Gonzalo Sandoval Zambrano, 
</v>
      </c>
      <c r="I513" s="68" t="str">
        <f>VLOOKUP(A513,'BASE REGISTRO SEPTIEMBRE'!$A$1:$T$889,9,FALSE)</f>
        <v>El Consejo durará tres años en sus cargos y se renovará tácita y sucesivamente cada tres años, salvo que la mayoría absoluta de los demás consejeros, resuelva su exclusión.</v>
      </c>
      <c r="J513" s="68" t="str">
        <f>VLOOKUP(A513,'BASE REGISTRO SEPTIEMBRE'!$A$1:$T$889,10,FALSE)</f>
        <v>Nombramiento 12 de diciembre de 2019 y cesación 12 de diciembre de 2022.</v>
      </c>
      <c r="K513" s="68" t="str">
        <f>VLOOKUP(A513,'BASE REGISTRO SEPTIEMBRE'!$A$1:$T$889,11,FALSE)</f>
        <v xml:space="preserve">Simona de la Barra Cruzat
Rafael Mella Gallegos.
Podrán actuar conjunta o separadamente.
</v>
      </c>
      <c r="L513" s="68" t="str">
        <f>VLOOKUP(A513,'BASE REGISTRO SEPTIEMBRE'!$A$1:$T$889,12,FALSE)</f>
        <v>Exeter Nº 540-D, Concepción.</v>
      </c>
      <c r="M513" s="68" t="str">
        <f>VLOOKUP(A513,'BASE REGISTRO SEPTIEMBRE'!$A$1:$T$889,13,FALSE)</f>
        <v>VIII</v>
      </c>
      <c r="N513" s="68" t="str">
        <f>VLOOKUP(A513,'BASE REGISTRO SEPTIEMBRE'!$A$1:$T$889,14,FALSE)</f>
        <v>Concepción.</v>
      </c>
      <c r="O513" s="68" t="str">
        <f>VLOOKUP(A513,'BASE REGISTRO SEPTIEMBRE'!$A$1:$T$889,15,FALSE)</f>
        <v xml:space="preserve"> 41-2106-850
</v>
      </c>
      <c r="P513" s="68" t="str">
        <f>VLOOKUP(A513,'BASE REGISTRO SEPTIEMBRE'!$A$1:$T$889,16,FALSE)</f>
        <v>contacto@tdesperanza.cl</v>
      </c>
      <c r="Q513" s="68">
        <f>VLOOKUP(A513,'BASE REGISTRO SEPTIEMBRE'!$A$1:$T$889,17,FALSE)</f>
        <v>0</v>
      </c>
      <c r="R513" s="68" t="str">
        <f>VLOOKUP(A513,'BASE REGISTRO SEPTIEMBRE'!$A$1:$T$889,18,FALSE)</f>
        <v>93401.</v>
      </c>
      <c r="S513" s="68" t="str">
        <f>VLOOKUP(A513,'BASE REGISTRO SEPTIEMBRE'!$A$1:$T$889,19,FALSE)</f>
        <v xml:space="preserve">Certificado de antecedentes financieros, correspondientes al año 2020, aprobados por el Subdepartamento de Supervisión Financiera Nacional. </v>
      </c>
      <c r="T513" s="188">
        <f>VLOOKUP(A513,'BASE REGISTRO SEPTIEMBRE'!$A$1:$T$889,20,FALSE)</f>
        <v>37970</v>
      </c>
      <c r="U513" s="175">
        <v>6979</v>
      </c>
      <c r="V513" s="186">
        <v>0</v>
      </c>
      <c r="W513" s="186">
        <v>38933448</v>
      </c>
      <c r="X513" s="187">
        <v>44469</v>
      </c>
      <c r="Y513" s="80" t="s">
        <v>6489</v>
      </c>
      <c r="Z513" s="80" t="s">
        <v>6490</v>
      </c>
      <c r="AA513" s="175" t="s">
        <v>211</v>
      </c>
    </row>
    <row r="514" spans="1:27" ht="15.75" customHeight="1" x14ac:dyDescent="0.2">
      <c r="A514" s="185">
        <v>6979</v>
      </c>
      <c r="B514" s="68" t="str">
        <f>VLOOKUP(A514,'BASE REGISTRO SEPTIEMBRE'!$A$1:$T$889,2,FALSE)</f>
        <v>Fundación Tierra de Esperanza</v>
      </c>
      <c r="C514" s="68">
        <f>VLOOKUP(A514,'BASE REGISTRO SEPTIEMBRE'!$A$1:$T$889,3,FALSE)</f>
        <v>738689003</v>
      </c>
      <c r="D514" s="68" t="str">
        <f>VLOOKUP(A514,'BASE REGISTRO SEPTIEMBRE'!$A$1:$T$889,4,FALSE)</f>
        <v>Fundación de Derecho Privado.</v>
      </c>
      <c r="E514" s="68" t="str">
        <f>VLOOKUP(A514,'BASE REGISTRO SEPTIEMBRE'!$A$1:$T$889,5,FALSE)</f>
        <v>Otorgado por Decreto Supremo Nº 262, de fecha 2 de abril de 1997, por el Ministerio de Justicia. Publicado en el Diario Oficial con fecha 24 de abril de 1997.</v>
      </c>
      <c r="F514" s="68" t="str">
        <f>VLOOKUP(A514,'BASE REGISTRO SEPTIEMBRE'!$A$1:$T$889,6,FALSE)</f>
        <v>Certificado de Vigencia inscripción Nº7421 de fecha 02 de abril de 1997. Folio N° 500394531618 emitido por el Servicio de Registro Civil e Identificación, de fecha 18 de junio de 2021.</v>
      </c>
      <c r="G514" s="68" t="str">
        <f>VLOOKUP(A514,'BASE REGISTRO SEPTIEMBRE'!$A$1:$T$889,7,FALSE)</f>
        <v xml:space="preserve">Ayudar a la infancia desvalida sin distinción de sexo, sin distinción racial, creencia religiosa o política.
</v>
      </c>
      <c r="H514" s="68" t="str">
        <f>VLOOKUP(A514,'BASE REGISTRO SEPTIEMBRE'!$A$1:$T$889,8,FALSE)</f>
        <v xml:space="preserve">Presidente: 
Simona de la Barra Cruzat, 
Secretario:
Leoncio Toro Araya., 
Tesorero: 
Carlos Javier Contzen Fuentes, 
Director: 
Felipe Andrés Venegas Pozo, 
Director:
Gonzalo Sandoval Zambrano, 
</v>
      </c>
      <c r="I514" s="68" t="str">
        <f>VLOOKUP(A514,'BASE REGISTRO SEPTIEMBRE'!$A$1:$T$889,9,FALSE)</f>
        <v>El Consejo durará tres años en sus cargos y se renovará tácita y sucesivamente cada tres años, salvo que la mayoría absoluta de los demás consejeros, resuelva su exclusión.</v>
      </c>
      <c r="J514" s="68" t="str">
        <f>VLOOKUP(A514,'BASE REGISTRO SEPTIEMBRE'!$A$1:$T$889,10,FALSE)</f>
        <v>Nombramiento 12 de diciembre de 2019 y cesación 12 de diciembre de 2022.</v>
      </c>
      <c r="K514" s="68" t="str">
        <f>VLOOKUP(A514,'BASE REGISTRO SEPTIEMBRE'!$A$1:$T$889,11,FALSE)</f>
        <v xml:space="preserve">Simona de la Barra Cruzat
Rafael Mella Gallegos.
Podrán actuar conjunta o separadamente.
</v>
      </c>
      <c r="L514" s="68" t="str">
        <f>VLOOKUP(A514,'BASE REGISTRO SEPTIEMBRE'!$A$1:$T$889,12,FALSE)</f>
        <v>Exeter Nº 540-D, Concepción.</v>
      </c>
      <c r="M514" s="68" t="str">
        <f>VLOOKUP(A514,'BASE REGISTRO SEPTIEMBRE'!$A$1:$T$889,13,FALSE)</f>
        <v>VIII</v>
      </c>
      <c r="N514" s="68" t="str">
        <f>VLOOKUP(A514,'BASE REGISTRO SEPTIEMBRE'!$A$1:$T$889,14,FALSE)</f>
        <v>Concepción.</v>
      </c>
      <c r="O514" s="68" t="str">
        <f>VLOOKUP(A514,'BASE REGISTRO SEPTIEMBRE'!$A$1:$T$889,15,FALSE)</f>
        <v xml:space="preserve"> 41-2106-850
</v>
      </c>
      <c r="P514" s="68" t="str">
        <f>VLOOKUP(A514,'BASE REGISTRO SEPTIEMBRE'!$A$1:$T$889,16,FALSE)</f>
        <v>contacto@tdesperanza.cl</v>
      </c>
      <c r="Q514" s="68">
        <f>VLOOKUP(A514,'BASE REGISTRO SEPTIEMBRE'!$A$1:$T$889,17,FALSE)</f>
        <v>0</v>
      </c>
      <c r="R514" s="68" t="str">
        <f>VLOOKUP(A514,'BASE REGISTRO SEPTIEMBRE'!$A$1:$T$889,18,FALSE)</f>
        <v>93401.</v>
      </c>
      <c r="S514" s="68" t="str">
        <f>VLOOKUP(A514,'BASE REGISTRO SEPTIEMBRE'!$A$1:$T$889,19,FALSE)</f>
        <v xml:space="preserve">Certificado de antecedentes financieros, correspondientes al año 2020, aprobados por el Subdepartamento de Supervisión Financiera Nacional. </v>
      </c>
      <c r="T514" s="188">
        <f>VLOOKUP(A514,'BASE REGISTRO SEPTIEMBRE'!$A$1:$T$889,20,FALSE)</f>
        <v>37970</v>
      </c>
      <c r="U514" s="175">
        <v>6979</v>
      </c>
      <c r="V514" s="186">
        <v>228544472</v>
      </c>
      <c r="W514" s="186">
        <v>1910212270</v>
      </c>
      <c r="X514" s="187">
        <v>44469</v>
      </c>
      <c r="Y514" s="80" t="s">
        <v>6489</v>
      </c>
      <c r="Z514" s="80" t="s">
        <v>6490</v>
      </c>
      <c r="AA514" s="175" t="s">
        <v>6492</v>
      </c>
    </row>
    <row r="515" spans="1:27" ht="15.75" customHeight="1" x14ac:dyDescent="0.2">
      <c r="A515" s="185">
        <v>6979</v>
      </c>
      <c r="B515" s="68" t="str">
        <f>VLOOKUP(A515,'BASE REGISTRO SEPTIEMBRE'!$A$1:$T$889,2,FALSE)</f>
        <v>Fundación Tierra de Esperanza</v>
      </c>
      <c r="C515" s="68">
        <f>VLOOKUP(A515,'BASE REGISTRO SEPTIEMBRE'!$A$1:$T$889,3,FALSE)</f>
        <v>738689003</v>
      </c>
      <c r="D515" s="68" t="str">
        <f>VLOOKUP(A515,'BASE REGISTRO SEPTIEMBRE'!$A$1:$T$889,4,FALSE)</f>
        <v>Fundación de Derecho Privado.</v>
      </c>
      <c r="E515" s="68" t="str">
        <f>VLOOKUP(A515,'BASE REGISTRO SEPTIEMBRE'!$A$1:$T$889,5,FALSE)</f>
        <v>Otorgado por Decreto Supremo Nº 262, de fecha 2 de abril de 1997, por el Ministerio de Justicia. Publicado en el Diario Oficial con fecha 24 de abril de 1997.</v>
      </c>
      <c r="F515" s="68" t="str">
        <f>VLOOKUP(A515,'BASE REGISTRO SEPTIEMBRE'!$A$1:$T$889,6,FALSE)</f>
        <v>Certificado de Vigencia inscripción Nº7421 de fecha 02 de abril de 1997. Folio N° 500394531618 emitido por el Servicio de Registro Civil e Identificación, de fecha 18 de junio de 2021.</v>
      </c>
      <c r="G515" s="68" t="str">
        <f>VLOOKUP(A515,'BASE REGISTRO SEPTIEMBRE'!$A$1:$T$889,7,FALSE)</f>
        <v xml:space="preserve">Ayudar a la infancia desvalida sin distinción de sexo, sin distinción racial, creencia religiosa o política.
</v>
      </c>
      <c r="H515" s="68" t="str">
        <f>VLOOKUP(A515,'BASE REGISTRO SEPTIEMBRE'!$A$1:$T$889,8,FALSE)</f>
        <v xml:space="preserve">Presidente: 
Simona de la Barra Cruzat, 
Secretario:
Leoncio Toro Araya., 
Tesorero: 
Carlos Javier Contzen Fuentes, 
Director: 
Felipe Andrés Venegas Pozo, 
Director:
Gonzalo Sandoval Zambrano, 
</v>
      </c>
      <c r="I515" s="68" t="str">
        <f>VLOOKUP(A515,'BASE REGISTRO SEPTIEMBRE'!$A$1:$T$889,9,FALSE)</f>
        <v>El Consejo durará tres años en sus cargos y se renovará tácita y sucesivamente cada tres años, salvo que la mayoría absoluta de los demás consejeros, resuelva su exclusión.</v>
      </c>
      <c r="J515" s="68" t="str">
        <f>VLOOKUP(A515,'BASE REGISTRO SEPTIEMBRE'!$A$1:$T$889,10,FALSE)</f>
        <v>Nombramiento 12 de diciembre de 2019 y cesación 12 de diciembre de 2022.</v>
      </c>
      <c r="K515" s="68" t="str">
        <f>VLOOKUP(A515,'BASE REGISTRO SEPTIEMBRE'!$A$1:$T$889,11,FALSE)</f>
        <v xml:space="preserve">Simona de la Barra Cruzat
Rafael Mella Gallegos.
Podrán actuar conjunta o separadamente.
</v>
      </c>
      <c r="L515" s="68" t="str">
        <f>VLOOKUP(A515,'BASE REGISTRO SEPTIEMBRE'!$A$1:$T$889,12,FALSE)</f>
        <v>Exeter Nº 540-D, Concepción.</v>
      </c>
      <c r="M515" s="68" t="str">
        <f>VLOOKUP(A515,'BASE REGISTRO SEPTIEMBRE'!$A$1:$T$889,13,FALSE)</f>
        <v>VIII</v>
      </c>
      <c r="N515" s="68" t="str">
        <f>VLOOKUP(A515,'BASE REGISTRO SEPTIEMBRE'!$A$1:$T$889,14,FALSE)</f>
        <v>Concepción.</v>
      </c>
      <c r="O515" s="68" t="str">
        <f>VLOOKUP(A515,'BASE REGISTRO SEPTIEMBRE'!$A$1:$T$889,15,FALSE)</f>
        <v xml:space="preserve"> 41-2106-850
</v>
      </c>
      <c r="P515" s="68" t="str">
        <f>VLOOKUP(A515,'BASE REGISTRO SEPTIEMBRE'!$A$1:$T$889,16,FALSE)</f>
        <v>contacto@tdesperanza.cl</v>
      </c>
      <c r="Q515" s="68">
        <f>VLOOKUP(A515,'BASE REGISTRO SEPTIEMBRE'!$A$1:$T$889,17,FALSE)</f>
        <v>0</v>
      </c>
      <c r="R515" s="68" t="str">
        <f>VLOOKUP(A515,'BASE REGISTRO SEPTIEMBRE'!$A$1:$T$889,18,FALSE)</f>
        <v>93401.</v>
      </c>
      <c r="S515" s="68" t="str">
        <f>VLOOKUP(A515,'BASE REGISTRO SEPTIEMBRE'!$A$1:$T$889,19,FALSE)</f>
        <v xml:space="preserve">Certificado de antecedentes financieros, correspondientes al año 2020, aprobados por el Subdepartamento de Supervisión Financiera Nacional. </v>
      </c>
      <c r="T515" s="188">
        <f>VLOOKUP(A515,'BASE REGISTRO SEPTIEMBRE'!$A$1:$T$889,20,FALSE)</f>
        <v>37970</v>
      </c>
      <c r="U515" s="175">
        <v>6979</v>
      </c>
      <c r="V515" s="186">
        <v>114403090</v>
      </c>
      <c r="W515" s="186">
        <v>758490562</v>
      </c>
      <c r="X515" s="187">
        <v>44469</v>
      </c>
      <c r="Y515" s="80" t="s">
        <v>6489</v>
      </c>
      <c r="Z515" s="80" t="s">
        <v>6490</v>
      </c>
      <c r="AA515" s="175" t="s">
        <v>6493</v>
      </c>
    </row>
    <row r="516" spans="1:27" ht="15.75" customHeight="1" x14ac:dyDescent="0.2">
      <c r="A516" s="185">
        <v>6979</v>
      </c>
      <c r="B516" s="68" t="str">
        <f>VLOOKUP(A516,'BASE REGISTRO SEPTIEMBRE'!$A$1:$T$889,2,FALSE)</f>
        <v>Fundación Tierra de Esperanza</v>
      </c>
      <c r="C516" s="68">
        <f>VLOOKUP(A516,'BASE REGISTRO SEPTIEMBRE'!$A$1:$T$889,3,FALSE)</f>
        <v>738689003</v>
      </c>
      <c r="D516" s="68" t="str">
        <f>VLOOKUP(A516,'BASE REGISTRO SEPTIEMBRE'!$A$1:$T$889,4,FALSE)</f>
        <v>Fundación de Derecho Privado.</v>
      </c>
      <c r="E516" s="68" t="str">
        <f>VLOOKUP(A516,'BASE REGISTRO SEPTIEMBRE'!$A$1:$T$889,5,FALSE)</f>
        <v>Otorgado por Decreto Supremo Nº 262, de fecha 2 de abril de 1997, por el Ministerio de Justicia. Publicado en el Diario Oficial con fecha 24 de abril de 1997.</v>
      </c>
      <c r="F516" s="68" t="str">
        <f>VLOOKUP(A516,'BASE REGISTRO SEPTIEMBRE'!$A$1:$T$889,6,FALSE)</f>
        <v>Certificado de Vigencia inscripción Nº7421 de fecha 02 de abril de 1997. Folio N° 500394531618 emitido por el Servicio de Registro Civil e Identificación, de fecha 18 de junio de 2021.</v>
      </c>
      <c r="G516" s="68" t="str">
        <f>VLOOKUP(A516,'BASE REGISTRO SEPTIEMBRE'!$A$1:$T$889,7,FALSE)</f>
        <v xml:space="preserve">Ayudar a la infancia desvalida sin distinción de sexo, sin distinción racial, creencia religiosa o política.
</v>
      </c>
      <c r="H516" s="68" t="str">
        <f>VLOOKUP(A516,'BASE REGISTRO SEPTIEMBRE'!$A$1:$T$889,8,FALSE)</f>
        <v xml:space="preserve">Presidente: 
Simona de la Barra Cruzat, 
Secretario:
Leoncio Toro Araya., 
Tesorero: 
Carlos Javier Contzen Fuentes, 
Director: 
Felipe Andrés Venegas Pozo, 
Director:
Gonzalo Sandoval Zambrano, 
</v>
      </c>
      <c r="I516" s="68" t="str">
        <f>VLOOKUP(A516,'BASE REGISTRO SEPTIEMBRE'!$A$1:$T$889,9,FALSE)</f>
        <v>El Consejo durará tres años en sus cargos y se renovará tácita y sucesivamente cada tres años, salvo que la mayoría absoluta de los demás consejeros, resuelva su exclusión.</v>
      </c>
      <c r="J516" s="68" t="str">
        <f>VLOOKUP(A516,'BASE REGISTRO SEPTIEMBRE'!$A$1:$T$889,10,FALSE)</f>
        <v>Nombramiento 12 de diciembre de 2019 y cesación 12 de diciembre de 2022.</v>
      </c>
      <c r="K516" s="68" t="str">
        <f>VLOOKUP(A516,'BASE REGISTRO SEPTIEMBRE'!$A$1:$T$889,11,FALSE)</f>
        <v xml:space="preserve">Simona de la Barra Cruzat
Rafael Mella Gallegos.
Podrán actuar conjunta o separadamente.
</v>
      </c>
      <c r="L516" s="68" t="str">
        <f>VLOOKUP(A516,'BASE REGISTRO SEPTIEMBRE'!$A$1:$T$889,12,FALSE)</f>
        <v>Exeter Nº 540-D, Concepción.</v>
      </c>
      <c r="M516" s="68" t="str">
        <f>VLOOKUP(A516,'BASE REGISTRO SEPTIEMBRE'!$A$1:$T$889,13,FALSE)</f>
        <v>VIII</v>
      </c>
      <c r="N516" s="68" t="str">
        <f>VLOOKUP(A516,'BASE REGISTRO SEPTIEMBRE'!$A$1:$T$889,14,FALSE)</f>
        <v>Concepción.</v>
      </c>
      <c r="O516" s="68" t="str">
        <f>VLOOKUP(A516,'BASE REGISTRO SEPTIEMBRE'!$A$1:$T$889,15,FALSE)</f>
        <v xml:space="preserve"> 41-2106-850
</v>
      </c>
      <c r="P516" s="68" t="str">
        <f>VLOOKUP(A516,'BASE REGISTRO SEPTIEMBRE'!$A$1:$T$889,16,FALSE)</f>
        <v>contacto@tdesperanza.cl</v>
      </c>
      <c r="Q516" s="68">
        <f>VLOOKUP(A516,'BASE REGISTRO SEPTIEMBRE'!$A$1:$T$889,17,FALSE)</f>
        <v>0</v>
      </c>
      <c r="R516" s="68" t="str">
        <f>VLOOKUP(A516,'BASE REGISTRO SEPTIEMBRE'!$A$1:$T$889,18,FALSE)</f>
        <v>93401.</v>
      </c>
      <c r="S516" s="68" t="str">
        <f>VLOOKUP(A516,'BASE REGISTRO SEPTIEMBRE'!$A$1:$T$889,19,FALSE)</f>
        <v xml:space="preserve">Certificado de antecedentes financieros, correspondientes al año 2020, aprobados por el Subdepartamento de Supervisión Financiera Nacional. </v>
      </c>
      <c r="T516" s="188">
        <f>VLOOKUP(A516,'BASE REGISTRO SEPTIEMBRE'!$A$1:$T$889,20,FALSE)</f>
        <v>37970</v>
      </c>
      <c r="U516" s="175">
        <v>6979</v>
      </c>
      <c r="V516" s="186">
        <v>5969781</v>
      </c>
      <c r="W516" s="186">
        <v>106615848</v>
      </c>
      <c r="X516" s="187">
        <v>44469</v>
      </c>
      <c r="Y516" s="80" t="s">
        <v>6489</v>
      </c>
      <c r="Z516" s="80" t="s">
        <v>6490</v>
      </c>
      <c r="AA516" s="175" t="s">
        <v>6518</v>
      </c>
    </row>
    <row r="517" spans="1:27" ht="15.75" customHeight="1" x14ac:dyDescent="0.2">
      <c r="A517" s="185">
        <v>6979</v>
      </c>
      <c r="B517" s="68" t="str">
        <f>VLOOKUP(A517,'BASE REGISTRO SEPTIEMBRE'!$A$1:$T$889,2,FALSE)</f>
        <v>Fundación Tierra de Esperanza</v>
      </c>
      <c r="C517" s="68">
        <f>VLOOKUP(A517,'BASE REGISTRO SEPTIEMBRE'!$A$1:$T$889,3,FALSE)</f>
        <v>738689003</v>
      </c>
      <c r="D517" s="68" t="str">
        <f>VLOOKUP(A517,'BASE REGISTRO SEPTIEMBRE'!$A$1:$T$889,4,FALSE)</f>
        <v>Fundación de Derecho Privado.</v>
      </c>
      <c r="E517" s="68" t="str">
        <f>VLOOKUP(A517,'BASE REGISTRO SEPTIEMBRE'!$A$1:$T$889,5,FALSE)</f>
        <v>Otorgado por Decreto Supremo Nº 262, de fecha 2 de abril de 1997, por el Ministerio de Justicia. Publicado en el Diario Oficial con fecha 24 de abril de 1997.</v>
      </c>
      <c r="F517" s="68" t="str">
        <f>VLOOKUP(A517,'BASE REGISTRO SEPTIEMBRE'!$A$1:$T$889,6,FALSE)</f>
        <v>Certificado de Vigencia inscripción Nº7421 de fecha 02 de abril de 1997. Folio N° 500394531618 emitido por el Servicio de Registro Civil e Identificación, de fecha 18 de junio de 2021.</v>
      </c>
      <c r="G517" s="68" t="str">
        <f>VLOOKUP(A517,'BASE REGISTRO SEPTIEMBRE'!$A$1:$T$889,7,FALSE)</f>
        <v xml:space="preserve">Ayudar a la infancia desvalida sin distinción de sexo, sin distinción racial, creencia religiosa o política.
</v>
      </c>
      <c r="H517" s="68" t="str">
        <f>VLOOKUP(A517,'BASE REGISTRO SEPTIEMBRE'!$A$1:$T$889,8,FALSE)</f>
        <v xml:space="preserve">Presidente: 
Simona de la Barra Cruzat, 
Secretario:
Leoncio Toro Araya., 
Tesorero: 
Carlos Javier Contzen Fuentes, 
Director: 
Felipe Andrés Venegas Pozo, 
Director:
Gonzalo Sandoval Zambrano, 
</v>
      </c>
      <c r="I517" s="68" t="str">
        <f>VLOOKUP(A517,'BASE REGISTRO SEPTIEMBRE'!$A$1:$T$889,9,FALSE)</f>
        <v>El Consejo durará tres años en sus cargos y se renovará tácita y sucesivamente cada tres años, salvo que la mayoría absoluta de los demás consejeros, resuelva su exclusión.</v>
      </c>
      <c r="J517" s="68" t="str">
        <f>VLOOKUP(A517,'BASE REGISTRO SEPTIEMBRE'!$A$1:$T$889,10,FALSE)</f>
        <v>Nombramiento 12 de diciembre de 2019 y cesación 12 de diciembre de 2022.</v>
      </c>
      <c r="K517" s="68" t="str">
        <f>VLOOKUP(A517,'BASE REGISTRO SEPTIEMBRE'!$A$1:$T$889,11,FALSE)</f>
        <v xml:space="preserve">Simona de la Barra Cruzat
Rafael Mella Gallegos.
Podrán actuar conjunta o separadamente.
</v>
      </c>
      <c r="L517" s="68" t="str">
        <f>VLOOKUP(A517,'BASE REGISTRO SEPTIEMBRE'!$A$1:$T$889,12,FALSE)</f>
        <v>Exeter Nº 540-D, Concepción.</v>
      </c>
      <c r="M517" s="68" t="str">
        <f>VLOOKUP(A517,'BASE REGISTRO SEPTIEMBRE'!$A$1:$T$889,13,FALSE)</f>
        <v>VIII</v>
      </c>
      <c r="N517" s="68" t="str">
        <f>VLOOKUP(A517,'BASE REGISTRO SEPTIEMBRE'!$A$1:$T$889,14,FALSE)</f>
        <v>Concepción.</v>
      </c>
      <c r="O517" s="68" t="str">
        <f>VLOOKUP(A517,'BASE REGISTRO SEPTIEMBRE'!$A$1:$T$889,15,FALSE)</f>
        <v xml:space="preserve"> 41-2106-850
</v>
      </c>
      <c r="P517" s="68" t="str">
        <f>VLOOKUP(A517,'BASE REGISTRO SEPTIEMBRE'!$A$1:$T$889,16,FALSE)</f>
        <v>contacto@tdesperanza.cl</v>
      </c>
      <c r="Q517" s="68">
        <f>VLOOKUP(A517,'BASE REGISTRO SEPTIEMBRE'!$A$1:$T$889,17,FALSE)</f>
        <v>0</v>
      </c>
      <c r="R517" s="68" t="str">
        <f>VLOOKUP(A517,'BASE REGISTRO SEPTIEMBRE'!$A$1:$T$889,18,FALSE)</f>
        <v>93401.</v>
      </c>
      <c r="S517" s="68" t="str">
        <f>VLOOKUP(A517,'BASE REGISTRO SEPTIEMBRE'!$A$1:$T$889,19,FALSE)</f>
        <v xml:space="preserve">Certificado de antecedentes financieros, correspondientes al año 2020, aprobados por el Subdepartamento de Supervisión Financiera Nacional. </v>
      </c>
      <c r="T517" s="188">
        <f>VLOOKUP(A517,'BASE REGISTRO SEPTIEMBRE'!$A$1:$T$889,20,FALSE)</f>
        <v>37970</v>
      </c>
      <c r="U517" s="175">
        <v>6979</v>
      </c>
      <c r="V517" s="186">
        <v>24283595</v>
      </c>
      <c r="W517" s="186">
        <v>266351657</v>
      </c>
      <c r="X517" s="187">
        <v>44469</v>
      </c>
      <c r="Y517" s="80" t="s">
        <v>6489</v>
      </c>
      <c r="Z517" s="80" t="s">
        <v>6490</v>
      </c>
      <c r="AA517" s="175" t="s">
        <v>148</v>
      </c>
    </row>
    <row r="518" spans="1:27" ht="15.75" customHeight="1" x14ac:dyDescent="0.2">
      <c r="A518" s="185">
        <v>6979</v>
      </c>
      <c r="B518" s="68" t="str">
        <f>VLOOKUP(A518,'BASE REGISTRO SEPTIEMBRE'!$A$1:$T$889,2,FALSE)</f>
        <v>Fundación Tierra de Esperanza</v>
      </c>
      <c r="C518" s="68">
        <f>VLOOKUP(A518,'BASE REGISTRO SEPTIEMBRE'!$A$1:$T$889,3,FALSE)</f>
        <v>738689003</v>
      </c>
      <c r="D518" s="68" t="str">
        <f>VLOOKUP(A518,'BASE REGISTRO SEPTIEMBRE'!$A$1:$T$889,4,FALSE)</f>
        <v>Fundación de Derecho Privado.</v>
      </c>
      <c r="E518" s="68" t="str">
        <f>VLOOKUP(A518,'BASE REGISTRO SEPTIEMBRE'!$A$1:$T$889,5,FALSE)</f>
        <v>Otorgado por Decreto Supremo Nº 262, de fecha 2 de abril de 1997, por el Ministerio de Justicia. Publicado en el Diario Oficial con fecha 24 de abril de 1997.</v>
      </c>
      <c r="F518" s="68" t="str">
        <f>VLOOKUP(A518,'BASE REGISTRO SEPTIEMBRE'!$A$1:$T$889,6,FALSE)</f>
        <v>Certificado de Vigencia inscripción Nº7421 de fecha 02 de abril de 1997. Folio N° 500394531618 emitido por el Servicio de Registro Civil e Identificación, de fecha 18 de junio de 2021.</v>
      </c>
      <c r="G518" s="68" t="str">
        <f>VLOOKUP(A518,'BASE REGISTRO SEPTIEMBRE'!$A$1:$T$889,7,FALSE)</f>
        <v xml:space="preserve">Ayudar a la infancia desvalida sin distinción de sexo, sin distinción racial, creencia religiosa o política.
</v>
      </c>
      <c r="H518" s="68" t="str">
        <f>VLOOKUP(A518,'BASE REGISTRO SEPTIEMBRE'!$A$1:$T$889,8,FALSE)</f>
        <v xml:space="preserve">Presidente: 
Simona de la Barra Cruzat, 
Secretario:
Leoncio Toro Araya., 
Tesorero: 
Carlos Javier Contzen Fuentes, 
Director: 
Felipe Andrés Venegas Pozo, 
Director:
Gonzalo Sandoval Zambrano, 
</v>
      </c>
      <c r="I518" s="68" t="str">
        <f>VLOOKUP(A518,'BASE REGISTRO SEPTIEMBRE'!$A$1:$T$889,9,FALSE)</f>
        <v>El Consejo durará tres años en sus cargos y se renovará tácita y sucesivamente cada tres años, salvo que la mayoría absoluta de los demás consejeros, resuelva su exclusión.</v>
      </c>
      <c r="J518" s="68" t="str">
        <f>VLOOKUP(A518,'BASE REGISTRO SEPTIEMBRE'!$A$1:$T$889,10,FALSE)</f>
        <v>Nombramiento 12 de diciembre de 2019 y cesación 12 de diciembre de 2022.</v>
      </c>
      <c r="K518" s="68" t="str">
        <f>VLOOKUP(A518,'BASE REGISTRO SEPTIEMBRE'!$A$1:$T$889,11,FALSE)</f>
        <v xml:space="preserve">Simona de la Barra Cruzat
Rafael Mella Gallegos.
Podrán actuar conjunta o separadamente.
</v>
      </c>
      <c r="L518" s="68" t="str">
        <f>VLOOKUP(A518,'BASE REGISTRO SEPTIEMBRE'!$A$1:$T$889,12,FALSE)</f>
        <v>Exeter Nº 540-D, Concepción.</v>
      </c>
      <c r="M518" s="68" t="str">
        <f>VLOOKUP(A518,'BASE REGISTRO SEPTIEMBRE'!$A$1:$T$889,13,FALSE)</f>
        <v>VIII</v>
      </c>
      <c r="N518" s="68" t="str">
        <f>VLOOKUP(A518,'BASE REGISTRO SEPTIEMBRE'!$A$1:$T$889,14,FALSE)</f>
        <v>Concepción.</v>
      </c>
      <c r="O518" s="68" t="str">
        <f>VLOOKUP(A518,'BASE REGISTRO SEPTIEMBRE'!$A$1:$T$889,15,FALSE)</f>
        <v xml:space="preserve"> 41-2106-850
</v>
      </c>
      <c r="P518" s="68" t="str">
        <f>VLOOKUP(A518,'BASE REGISTRO SEPTIEMBRE'!$A$1:$T$889,16,FALSE)</f>
        <v>contacto@tdesperanza.cl</v>
      </c>
      <c r="Q518" s="68">
        <f>VLOOKUP(A518,'BASE REGISTRO SEPTIEMBRE'!$A$1:$T$889,17,FALSE)</f>
        <v>0</v>
      </c>
      <c r="R518" s="68" t="str">
        <f>VLOOKUP(A518,'BASE REGISTRO SEPTIEMBRE'!$A$1:$T$889,18,FALSE)</f>
        <v>93401.</v>
      </c>
      <c r="S518" s="68" t="str">
        <f>VLOOKUP(A518,'BASE REGISTRO SEPTIEMBRE'!$A$1:$T$889,19,FALSE)</f>
        <v xml:space="preserve">Certificado de antecedentes financieros, correspondientes al año 2020, aprobados por el Subdepartamento de Supervisión Financiera Nacional. </v>
      </c>
      <c r="T518" s="188">
        <f>VLOOKUP(A518,'BASE REGISTRO SEPTIEMBRE'!$A$1:$T$889,20,FALSE)</f>
        <v>37970</v>
      </c>
      <c r="U518" s="175">
        <v>6979</v>
      </c>
      <c r="V518" s="186">
        <v>731114</v>
      </c>
      <c r="W518" s="186">
        <v>13160051</v>
      </c>
      <c r="X518" s="187">
        <v>44469</v>
      </c>
      <c r="Y518" s="80" t="s">
        <v>6489</v>
      </c>
      <c r="Z518" s="80" t="s">
        <v>6490</v>
      </c>
      <c r="AA518" s="175" t="s">
        <v>6561</v>
      </c>
    </row>
    <row r="519" spans="1:27" ht="15.75" customHeight="1" x14ac:dyDescent="0.2">
      <c r="A519" s="185">
        <v>6979</v>
      </c>
      <c r="B519" s="68" t="str">
        <f>VLOOKUP(A519,'BASE REGISTRO SEPTIEMBRE'!$A$1:$T$889,2,FALSE)</f>
        <v>Fundación Tierra de Esperanza</v>
      </c>
      <c r="C519" s="68">
        <f>VLOOKUP(A519,'BASE REGISTRO SEPTIEMBRE'!$A$1:$T$889,3,FALSE)</f>
        <v>738689003</v>
      </c>
      <c r="D519" s="68" t="str">
        <f>VLOOKUP(A519,'BASE REGISTRO SEPTIEMBRE'!$A$1:$T$889,4,FALSE)</f>
        <v>Fundación de Derecho Privado.</v>
      </c>
      <c r="E519" s="68" t="str">
        <f>VLOOKUP(A519,'BASE REGISTRO SEPTIEMBRE'!$A$1:$T$889,5,FALSE)</f>
        <v>Otorgado por Decreto Supremo Nº 262, de fecha 2 de abril de 1997, por el Ministerio de Justicia. Publicado en el Diario Oficial con fecha 24 de abril de 1997.</v>
      </c>
      <c r="F519" s="68" t="str">
        <f>VLOOKUP(A519,'BASE REGISTRO SEPTIEMBRE'!$A$1:$T$889,6,FALSE)</f>
        <v>Certificado de Vigencia inscripción Nº7421 de fecha 02 de abril de 1997. Folio N° 500394531618 emitido por el Servicio de Registro Civil e Identificación, de fecha 18 de junio de 2021.</v>
      </c>
      <c r="G519" s="68" t="str">
        <f>VLOOKUP(A519,'BASE REGISTRO SEPTIEMBRE'!$A$1:$T$889,7,FALSE)</f>
        <v xml:space="preserve">Ayudar a la infancia desvalida sin distinción de sexo, sin distinción racial, creencia religiosa o política.
</v>
      </c>
      <c r="H519" s="68" t="str">
        <f>VLOOKUP(A519,'BASE REGISTRO SEPTIEMBRE'!$A$1:$T$889,8,FALSE)</f>
        <v xml:space="preserve">Presidente: 
Simona de la Barra Cruzat, 
Secretario:
Leoncio Toro Araya., 
Tesorero: 
Carlos Javier Contzen Fuentes, 
Director: 
Felipe Andrés Venegas Pozo, 
Director:
Gonzalo Sandoval Zambrano, 
</v>
      </c>
      <c r="I519" s="68" t="str">
        <f>VLOOKUP(A519,'BASE REGISTRO SEPTIEMBRE'!$A$1:$T$889,9,FALSE)</f>
        <v>El Consejo durará tres años en sus cargos y se renovará tácita y sucesivamente cada tres años, salvo que la mayoría absoluta de los demás consejeros, resuelva su exclusión.</v>
      </c>
      <c r="J519" s="68" t="str">
        <f>VLOOKUP(A519,'BASE REGISTRO SEPTIEMBRE'!$A$1:$T$889,10,FALSE)</f>
        <v>Nombramiento 12 de diciembre de 2019 y cesación 12 de diciembre de 2022.</v>
      </c>
      <c r="K519" s="68" t="str">
        <f>VLOOKUP(A519,'BASE REGISTRO SEPTIEMBRE'!$A$1:$T$889,11,FALSE)</f>
        <v xml:space="preserve">Simona de la Barra Cruzat
Rafael Mella Gallegos.
Podrán actuar conjunta o separadamente.
</v>
      </c>
      <c r="L519" s="68" t="str">
        <f>VLOOKUP(A519,'BASE REGISTRO SEPTIEMBRE'!$A$1:$T$889,12,FALSE)</f>
        <v>Exeter Nº 540-D, Concepción.</v>
      </c>
      <c r="M519" s="68" t="str">
        <f>VLOOKUP(A519,'BASE REGISTRO SEPTIEMBRE'!$A$1:$T$889,13,FALSE)</f>
        <v>VIII</v>
      </c>
      <c r="N519" s="68" t="str">
        <f>VLOOKUP(A519,'BASE REGISTRO SEPTIEMBRE'!$A$1:$T$889,14,FALSE)</f>
        <v>Concepción.</v>
      </c>
      <c r="O519" s="68" t="str">
        <f>VLOOKUP(A519,'BASE REGISTRO SEPTIEMBRE'!$A$1:$T$889,15,FALSE)</f>
        <v xml:space="preserve"> 41-2106-850
</v>
      </c>
      <c r="P519" s="68" t="str">
        <f>VLOOKUP(A519,'BASE REGISTRO SEPTIEMBRE'!$A$1:$T$889,16,FALSE)</f>
        <v>contacto@tdesperanza.cl</v>
      </c>
      <c r="Q519" s="68">
        <f>VLOOKUP(A519,'BASE REGISTRO SEPTIEMBRE'!$A$1:$T$889,17,FALSE)</f>
        <v>0</v>
      </c>
      <c r="R519" s="68" t="str">
        <f>VLOOKUP(A519,'BASE REGISTRO SEPTIEMBRE'!$A$1:$T$889,18,FALSE)</f>
        <v>93401.</v>
      </c>
      <c r="S519" s="68" t="str">
        <f>VLOOKUP(A519,'BASE REGISTRO SEPTIEMBRE'!$A$1:$T$889,19,FALSE)</f>
        <v xml:space="preserve">Certificado de antecedentes financieros, correspondientes al año 2020, aprobados por el Subdepartamento de Supervisión Financiera Nacional. </v>
      </c>
      <c r="T519" s="188">
        <f>VLOOKUP(A519,'BASE REGISTRO SEPTIEMBRE'!$A$1:$T$889,20,FALSE)</f>
        <v>37970</v>
      </c>
      <c r="U519" s="175">
        <v>6979</v>
      </c>
      <c r="V519" s="186">
        <v>4868000</v>
      </c>
      <c r="W519" s="186">
        <v>32505666</v>
      </c>
      <c r="X519" s="187">
        <v>44469</v>
      </c>
      <c r="Y519" s="80" t="s">
        <v>6489</v>
      </c>
      <c r="Z519" s="80" t="s">
        <v>6490</v>
      </c>
      <c r="AA519" s="175" t="s">
        <v>6521</v>
      </c>
    </row>
    <row r="520" spans="1:27" ht="15.75" customHeight="1" x14ac:dyDescent="0.2">
      <c r="A520" s="185">
        <v>6979</v>
      </c>
      <c r="B520" s="68" t="str">
        <f>VLOOKUP(A520,'BASE REGISTRO SEPTIEMBRE'!$A$1:$T$889,2,FALSE)</f>
        <v>Fundación Tierra de Esperanza</v>
      </c>
      <c r="C520" s="68">
        <f>VLOOKUP(A520,'BASE REGISTRO SEPTIEMBRE'!$A$1:$T$889,3,FALSE)</f>
        <v>738689003</v>
      </c>
      <c r="D520" s="68" t="str">
        <f>VLOOKUP(A520,'BASE REGISTRO SEPTIEMBRE'!$A$1:$T$889,4,FALSE)</f>
        <v>Fundación de Derecho Privado.</v>
      </c>
      <c r="E520" s="68" t="str">
        <f>VLOOKUP(A520,'BASE REGISTRO SEPTIEMBRE'!$A$1:$T$889,5,FALSE)</f>
        <v>Otorgado por Decreto Supremo Nº 262, de fecha 2 de abril de 1997, por el Ministerio de Justicia. Publicado en el Diario Oficial con fecha 24 de abril de 1997.</v>
      </c>
      <c r="F520" s="68" t="str">
        <f>VLOOKUP(A520,'BASE REGISTRO SEPTIEMBRE'!$A$1:$T$889,6,FALSE)</f>
        <v>Certificado de Vigencia inscripción Nº7421 de fecha 02 de abril de 1997. Folio N° 500394531618 emitido por el Servicio de Registro Civil e Identificación, de fecha 18 de junio de 2021.</v>
      </c>
      <c r="G520" s="68" t="str">
        <f>VLOOKUP(A520,'BASE REGISTRO SEPTIEMBRE'!$A$1:$T$889,7,FALSE)</f>
        <v xml:space="preserve">Ayudar a la infancia desvalida sin distinción de sexo, sin distinción racial, creencia religiosa o política.
</v>
      </c>
      <c r="H520" s="68" t="str">
        <f>VLOOKUP(A520,'BASE REGISTRO SEPTIEMBRE'!$A$1:$T$889,8,FALSE)</f>
        <v xml:space="preserve">Presidente: 
Simona de la Barra Cruzat, 
Secretario:
Leoncio Toro Araya., 
Tesorero: 
Carlos Javier Contzen Fuentes, 
Director: 
Felipe Andrés Venegas Pozo, 
Director:
Gonzalo Sandoval Zambrano, 
</v>
      </c>
      <c r="I520" s="68" t="str">
        <f>VLOOKUP(A520,'BASE REGISTRO SEPTIEMBRE'!$A$1:$T$889,9,FALSE)</f>
        <v>El Consejo durará tres años en sus cargos y se renovará tácita y sucesivamente cada tres años, salvo que la mayoría absoluta de los demás consejeros, resuelva su exclusión.</v>
      </c>
      <c r="J520" s="68" t="str">
        <f>VLOOKUP(A520,'BASE REGISTRO SEPTIEMBRE'!$A$1:$T$889,10,FALSE)</f>
        <v>Nombramiento 12 de diciembre de 2019 y cesación 12 de diciembre de 2022.</v>
      </c>
      <c r="K520" s="68" t="str">
        <f>VLOOKUP(A520,'BASE REGISTRO SEPTIEMBRE'!$A$1:$T$889,11,FALSE)</f>
        <v xml:space="preserve">Simona de la Barra Cruzat
Rafael Mella Gallegos.
Podrán actuar conjunta o separadamente.
</v>
      </c>
      <c r="L520" s="68" t="str">
        <f>VLOOKUP(A520,'BASE REGISTRO SEPTIEMBRE'!$A$1:$T$889,12,FALSE)</f>
        <v>Exeter Nº 540-D, Concepción.</v>
      </c>
      <c r="M520" s="68" t="str">
        <f>VLOOKUP(A520,'BASE REGISTRO SEPTIEMBRE'!$A$1:$T$889,13,FALSE)</f>
        <v>VIII</v>
      </c>
      <c r="N520" s="68" t="str">
        <f>VLOOKUP(A520,'BASE REGISTRO SEPTIEMBRE'!$A$1:$T$889,14,FALSE)</f>
        <v>Concepción.</v>
      </c>
      <c r="O520" s="68" t="str">
        <f>VLOOKUP(A520,'BASE REGISTRO SEPTIEMBRE'!$A$1:$T$889,15,FALSE)</f>
        <v xml:space="preserve"> 41-2106-850
</v>
      </c>
      <c r="P520" s="68" t="str">
        <f>VLOOKUP(A520,'BASE REGISTRO SEPTIEMBRE'!$A$1:$T$889,16,FALSE)</f>
        <v>contacto@tdesperanza.cl</v>
      </c>
      <c r="Q520" s="68">
        <f>VLOOKUP(A520,'BASE REGISTRO SEPTIEMBRE'!$A$1:$T$889,17,FALSE)</f>
        <v>0</v>
      </c>
      <c r="R520" s="68" t="str">
        <f>VLOOKUP(A520,'BASE REGISTRO SEPTIEMBRE'!$A$1:$T$889,18,FALSE)</f>
        <v>93401.</v>
      </c>
      <c r="S520" s="68" t="str">
        <f>VLOOKUP(A520,'BASE REGISTRO SEPTIEMBRE'!$A$1:$T$889,19,FALSE)</f>
        <v xml:space="preserve">Certificado de antecedentes financieros, correspondientes al año 2020, aprobados por el Subdepartamento de Supervisión Financiera Nacional. </v>
      </c>
      <c r="T520" s="188">
        <f>VLOOKUP(A520,'BASE REGISTRO SEPTIEMBRE'!$A$1:$T$889,20,FALSE)</f>
        <v>37970</v>
      </c>
      <c r="U520" s="175">
        <v>6979</v>
      </c>
      <c r="V520" s="186">
        <v>58929044</v>
      </c>
      <c r="W520" s="186">
        <v>568570354</v>
      </c>
      <c r="X520" s="187">
        <v>44469</v>
      </c>
      <c r="Y520" s="80" t="s">
        <v>6489</v>
      </c>
      <c r="Z520" s="80" t="s">
        <v>6490</v>
      </c>
      <c r="AA520" s="175" t="s">
        <v>171</v>
      </c>
    </row>
    <row r="521" spans="1:27" ht="15.75" customHeight="1" x14ac:dyDescent="0.2">
      <c r="A521" s="185">
        <v>6979</v>
      </c>
      <c r="B521" s="68" t="str">
        <f>VLOOKUP(A521,'BASE REGISTRO SEPTIEMBRE'!$A$1:$T$889,2,FALSE)</f>
        <v>Fundación Tierra de Esperanza</v>
      </c>
      <c r="C521" s="68">
        <f>VLOOKUP(A521,'BASE REGISTRO SEPTIEMBRE'!$A$1:$T$889,3,FALSE)</f>
        <v>738689003</v>
      </c>
      <c r="D521" s="68" t="str">
        <f>VLOOKUP(A521,'BASE REGISTRO SEPTIEMBRE'!$A$1:$T$889,4,FALSE)</f>
        <v>Fundación de Derecho Privado.</v>
      </c>
      <c r="E521" s="68" t="str">
        <f>VLOOKUP(A521,'BASE REGISTRO SEPTIEMBRE'!$A$1:$T$889,5,FALSE)</f>
        <v>Otorgado por Decreto Supremo Nº 262, de fecha 2 de abril de 1997, por el Ministerio de Justicia. Publicado en el Diario Oficial con fecha 24 de abril de 1997.</v>
      </c>
      <c r="F521" s="68" t="str">
        <f>VLOOKUP(A521,'BASE REGISTRO SEPTIEMBRE'!$A$1:$T$889,6,FALSE)</f>
        <v>Certificado de Vigencia inscripción Nº7421 de fecha 02 de abril de 1997. Folio N° 500394531618 emitido por el Servicio de Registro Civil e Identificación, de fecha 18 de junio de 2021.</v>
      </c>
      <c r="G521" s="68" t="str">
        <f>VLOOKUP(A521,'BASE REGISTRO SEPTIEMBRE'!$A$1:$T$889,7,FALSE)</f>
        <v xml:space="preserve">Ayudar a la infancia desvalida sin distinción de sexo, sin distinción racial, creencia religiosa o política.
</v>
      </c>
      <c r="H521" s="68" t="str">
        <f>VLOOKUP(A521,'BASE REGISTRO SEPTIEMBRE'!$A$1:$T$889,8,FALSE)</f>
        <v xml:space="preserve">Presidente: 
Simona de la Barra Cruzat, 
Secretario:
Leoncio Toro Araya., 
Tesorero: 
Carlos Javier Contzen Fuentes, 
Director: 
Felipe Andrés Venegas Pozo, 
Director:
Gonzalo Sandoval Zambrano, 
</v>
      </c>
      <c r="I521" s="68" t="str">
        <f>VLOOKUP(A521,'BASE REGISTRO SEPTIEMBRE'!$A$1:$T$889,9,FALSE)</f>
        <v>El Consejo durará tres años en sus cargos y se renovará tácita y sucesivamente cada tres años, salvo que la mayoría absoluta de los demás consejeros, resuelva su exclusión.</v>
      </c>
      <c r="J521" s="68" t="str">
        <f>VLOOKUP(A521,'BASE REGISTRO SEPTIEMBRE'!$A$1:$T$889,10,FALSE)</f>
        <v>Nombramiento 12 de diciembre de 2019 y cesación 12 de diciembre de 2022.</v>
      </c>
      <c r="K521" s="68" t="str">
        <f>VLOOKUP(A521,'BASE REGISTRO SEPTIEMBRE'!$A$1:$T$889,11,FALSE)</f>
        <v xml:space="preserve">Simona de la Barra Cruzat
Rafael Mella Gallegos.
Podrán actuar conjunta o separadamente.
</v>
      </c>
      <c r="L521" s="68" t="str">
        <f>VLOOKUP(A521,'BASE REGISTRO SEPTIEMBRE'!$A$1:$T$889,12,FALSE)</f>
        <v>Exeter Nº 540-D, Concepción.</v>
      </c>
      <c r="M521" s="68" t="str">
        <f>VLOOKUP(A521,'BASE REGISTRO SEPTIEMBRE'!$A$1:$T$889,13,FALSE)</f>
        <v>VIII</v>
      </c>
      <c r="N521" s="68" t="str">
        <f>VLOOKUP(A521,'BASE REGISTRO SEPTIEMBRE'!$A$1:$T$889,14,FALSE)</f>
        <v>Concepción.</v>
      </c>
      <c r="O521" s="68" t="str">
        <f>VLOOKUP(A521,'BASE REGISTRO SEPTIEMBRE'!$A$1:$T$889,15,FALSE)</f>
        <v xml:space="preserve"> 41-2106-850
</v>
      </c>
      <c r="P521" s="68" t="str">
        <f>VLOOKUP(A521,'BASE REGISTRO SEPTIEMBRE'!$A$1:$T$889,16,FALSE)</f>
        <v>contacto@tdesperanza.cl</v>
      </c>
      <c r="Q521" s="68">
        <f>VLOOKUP(A521,'BASE REGISTRO SEPTIEMBRE'!$A$1:$T$889,17,FALSE)</f>
        <v>0</v>
      </c>
      <c r="R521" s="68" t="str">
        <f>VLOOKUP(A521,'BASE REGISTRO SEPTIEMBRE'!$A$1:$T$889,18,FALSE)</f>
        <v>93401.</v>
      </c>
      <c r="S521" s="68" t="str">
        <f>VLOOKUP(A521,'BASE REGISTRO SEPTIEMBRE'!$A$1:$T$889,19,FALSE)</f>
        <v xml:space="preserve">Certificado de antecedentes financieros, correspondientes al año 2020, aprobados por el Subdepartamento de Supervisión Financiera Nacional. </v>
      </c>
      <c r="T521" s="188">
        <f>VLOOKUP(A521,'BASE REGISTRO SEPTIEMBRE'!$A$1:$T$889,20,FALSE)</f>
        <v>37970</v>
      </c>
      <c r="U521" s="175">
        <v>6979</v>
      </c>
      <c r="V521" s="186">
        <v>12397284</v>
      </c>
      <c r="W521" s="186">
        <v>106988835</v>
      </c>
      <c r="X521" s="187">
        <v>44469</v>
      </c>
      <c r="Y521" s="80" t="s">
        <v>6489</v>
      </c>
      <c r="Z521" s="80" t="s">
        <v>6490</v>
      </c>
      <c r="AA521" s="175" t="s">
        <v>6551</v>
      </c>
    </row>
    <row r="522" spans="1:27" ht="15.75" customHeight="1" x14ac:dyDescent="0.2">
      <c r="A522" s="185">
        <v>6979</v>
      </c>
      <c r="B522" s="68" t="str">
        <f>VLOOKUP(A522,'BASE REGISTRO SEPTIEMBRE'!$A$1:$T$889,2,FALSE)</f>
        <v>Fundación Tierra de Esperanza</v>
      </c>
      <c r="C522" s="68">
        <f>VLOOKUP(A522,'BASE REGISTRO SEPTIEMBRE'!$A$1:$T$889,3,FALSE)</f>
        <v>738689003</v>
      </c>
      <c r="D522" s="68" t="str">
        <f>VLOOKUP(A522,'BASE REGISTRO SEPTIEMBRE'!$A$1:$T$889,4,FALSE)</f>
        <v>Fundación de Derecho Privado.</v>
      </c>
      <c r="E522" s="68" t="str">
        <f>VLOOKUP(A522,'BASE REGISTRO SEPTIEMBRE'!$A$1:$T$889,5,FALSE)</f>
        <v>Otorgado por Decreto Supremo Nº 262, de fecha 2 de abril de 1997, por el Ministerio de Justicia. Publicado en el Diario Oficial con fecha 24 de abril de 1997.</v>
      </c>
      <c r="F522" s="68" t="str">
        <f>VLOOKUP(A522,'BASE REGISTRO SEPTIEMBRE'!$A$1:$T$889,6,FALSE)</f>
        <v>Certificado de Vigencia inscripción Nº7421 de fecha 02 de abril de 1997. Folio N° 500394531618 emitido por el Servicio de Registro Civil e Identificación, de fecha 18 de junio de 2021.</v>
      </c>
      <c r="G522" s="68" t="str">
        <f>VLOOKUP(A522,'BASE REGISTRO SEPTIEMBRE'!$A$1:$T$889,7,FALSE)</f>
        <v xml:space="preserve">Ayudar a la infancia desvalida sin distinción de sexo, sin distinción racial, creencia religiosa o política.
</v>
      </c>
      <c r="H522" s="68" t="str">
        <f>VLOOKUP(A522,'BASE REGISTRO SEPTIEMBRE'!$A$1:$T$889,8,FALSE)</f>
        <v xml:space="preserve">Presidente: 
Simona de la Barra Cruzat, 
Secretario:
Leoncio Toro Araya., 
Tesorero: 
Carlos Javier Contzen Fuentes, 
Director: 
Felipe Andrés Venegas Pozo, 
Director:
Gonzalo Sandoval Zambrano, 
</v>
      </c>
      <c r="I522" s="68" t="str">
        <f>VLOOKUP(A522,'BASE REGISTRO SEPTIEMBRE'!$A$1:$T$889,9,FALSE)</f>
        <v>El Consejo durará tres años en sus cargos y se renovará tácita y sucesivamente cada tres años, salvo que la mayoría absoluta de los demás consejeros, resuelva su exclusión.</v>
      </c>
      <c r="J522" s="68" t="str">
        <f>VLOOKUP(A522,'BASE REGISTRO SEPTIEMBRE'!$A$1:$T$889,10,FALSE)</f>
        <v>Nombramiento 12 de diciembre de 2019 y cesación 12 de diciembre de 2022.</v>
      </c>
      <c r="K522" s="68" t="str">
        <f>VLOOKUP(A522,'BASE REGISTRO SEPTIEMBRE'!$A$1:$T$889,11,FALSE)</f>
        <v xml:space="preserve">Simona de la Barra Cruzat
Rafael Mella Gallegos.
Podrán actuar conjunta o separadamente.
</v>
      </c>
      <c r="L522" s="68" t="str">
        <f>VLOOKUP(A522,'BASE REGISTRO SEPTIEMBRE'!$A$1:$T$889,12,FALSE)</f>
        <v>Exeter Nº 540-D, Concepción.</v>
      </c>
      <c r="M522" s="68" t="str">
        <f>VLOOKUP(A522,'BASE REGISTRO SEPTIEMBRE'!$A$1:$T$889,13,FALSE)</f>
        <v>VIII</v>
      </c>
      <c r="N522" s="68" t="str">
        <f>VLOOKUP(A522,'BASE REGISTRO SEPTIEMBRE'!$A$1:$T$889,14,FALSE)</f>
        <v>Concepción.</v>
      </c>
      <c r="O522" s="68" t="str">
        <f>VLOOKUP(A522,'BASE REGISTRO SEPTIEMBRE'!$A$1:$T$889,15,FALSE)</f>
        <v xml:space="preserve"> 41-2106-850
</v>
      </c>
      <c r="P522" s="68" t="str">
        <f>VLOOKUP(A522,'BASE REGISTRO SEPTIEMBRE'!$A$1:$T$889,16,FALSE)</f>
        <v>contacto@tdesperanza.cl</v>
      </c>
      <c r="Q522" s="68">
        <f>VLOOKUP(A522,'BASE REGISTRO SEPTIEMBRE'!$A$1:$T$889,17,FALSE)</f>
        <v>0</v>
      </c>
      <c r="R522" s="68" t="str">
        <f>VLOOKUP(A522,'BASE REGISTRO SEPTIEMBRE'!$A$1:$T$889,18,FALSE)</f>
        <v>93401.</v>
      </c>
      <c r="S522" s="68" t="str">
        <f>VLOOKUP(A522,'BASE REGISTRO SEPTIEMBRE'!$A$1:$T$889,19,FALSE)</f>
        <v xml:space="preserve">Certificado de antecedentes financieros, correspondientes al año 2020, aprobados por el Subdepartamento de Supervisión Financiera Nacional. </v>
      </c>
      <c r="T522" s="188">
        <f>VLOOKUP(A522,'BASE REGISTRO SEPTIEMBRE'!$A$1:$T$889,20,FALSE)</f>
        <v>37970</v>
      </c>
      <c r="U522" s="175">
        <v>6979</v>
      </c>
      <c r="V522" s="186">
        <v>8016600</v>
      </c>
      <c r="W522" s="186">
        <v>72149400</v>
      </c>
      <c r="X522" s="187">
        <v>44469</v>
      </c>
      <c r="Y522" s="80" t="s">
        <v>6489</v>
      </c>
      <c r="Z522" s="80" t="s">
        <v>6490</v>
      </c>
      <c r="AA522" s="175" t="s">
        <v>6566</v>
      </c>
    </row>
    <row r="523" spans="1:27" ht="15.75" customHeight="1" x14ac:dyDescent="0.2">
      <c r="A523" s="185">
        <v>6979</v>
      </c>
      <c r="B523" s="68" t="str">
        <f>VLOOKUP(A523,'BASE REGISTRO SEPTIEMBRE'!$A$1:$T$889,2,FALSE)</f>
        <v>Fundación Tierra de Esperanza</v>
      </c>
      <c r="C523" s="68">
        <f>VLOOKUP(A523,'BASE REGISTRO SEPTIEMBRE'!$A$1:$T$889,3,FALSE)</f>
        <v>738689003</v>
      </c>
      <c r="D523" s="68" t="str">
        <f>VLOOKUP(A523,'BASE REGISTRO SEPTIEMBRE'!$A$1:$T$889,4,FALSE)</f>
        <v>Fundación de Derecho Privado.</v>
      </c>
      <c r="E523" s="68" t="str">
        <f>VLOOKUP(A523,'BASE REGISTRO SEPTIEMBRE'!$A$1:$T$889,5,FALSE)</f>
        <v>Otorgado por Decreto Supremo Nº 262, de fecha 2 de abril de 1997, por el Ministerio de Justicia. Publicado en el Diario Oficial con fecha 24 de abril de 1997.</v>
      </c>
      <c r="F523" s="68" t="str">
        <f>VLOOKUP(A523,'BASE REGISTRO SEPTIEMBRE'!$A$1:$T$889,6,FALSE)</f>
        <v>Certificado de Vigencia inscripción Nº7421 de fecha 02 de abril de 1997. Folio N° 500394531618 emitido por el Servicio de Registro Civil e Identificación, de fecha 18 de junio de 2021.</v>
      </c>
      <c r="G523" s="68" t="str">
        <f>VLOOKUP(A523,'BASE REGISTRO SEPTIEMBRE'!$A$1:$T$889,7,FALSE)</f>
        <v xml:space="preserve">Ayudar a la infancia desvalida sin distinción de sexo, sin distinción racial, creencia religiosa o política.
</v>
      </c>
      <c r="H523" s="68" t="str">
        <f>VLOOKUP(A523,'BASE REGISTRO SEPTIEMBRE'!$A$1:$T$889,8,FALSE)</f>
        <v xml:space="preserve">Presidente: 
Simona de la Barra Cruzat, 
Secretario:
Leoncio Toro Araya., 
Tesorero: 
Carlos Javier Contzen Fuentes, 
Director: 
Felipe Andrés Venegas Pozo, 
Director:
Gonzalo Sandoval Zambrano, 
</v>
      </c>
      <c r="I523" s="68" t="str">
        <f>VLOOKUP(A523,'BASE REGISTRO SEPTIEMBRE'!$A$1:$T$889,9,FALSE)</f>
        <v>El Consejo durará tres años en sus cargos y se renovará tácita y sucesivamente cada tres años, salvo que la mayoría absoluta de los demás consejeros, resuelva su exclusión.</v>
      </c>
      <c r="J523" s="68" t="str">
        <f>VLOOKUP(A523,'BASE REGISTRO SEPTIEMBRE'!$A$1:$T$889,10,FALSE)</f>
        <v>Nombramiento 12 de diciembre de 2019 y cesación 12 de diciembre de 2022.</v>
      </c>
      <c r="K523" s="68" t="str">
        <f>VLOOKUP(A523,'BASE REGISTRO SEPTIEMBRE'!$A$1:$T$889,11,FALSE)</f>
        <v xml:space="preserve">Simona de la Barra Cruzat
Rafael Mella Gallegos.
Podrán actuar conjunta o separadamente.
</v>
      </c>
      <c r="L523" s="68" t="str">
        <f>VLOOKUP(A523,'BASE REGISTRO SEPTIEMBRE'!$A$1:$T$889,12,FALSE)</f>
        <v>Exeter Nº 540-D, Concepción.</v>
      </c>
      <c r="M523" s="68" t="str">
        <f>VLOOKUP(A523,'BASE REGISTRO SEPTIEMBRE'!$A$1:$T$889,13,FALSE)</f>
        <v>VIII</v>
      </c>
      <c r="N523" s="68" t="str">
        <f>VLOOKUP(A523,'BASE REGISTRO SEPTIEMBRE'!$A$1:$T$889,14,FALSE)</f>
        <v>Concepción.</v>
      </c>
      <c r="O523" s="68" t="str">
        <f>VLOOKUP(A523,'BASE REGISTRO SEPTIEMBRE'!$A$1:$T$889,15,FALSE)</f>
        <v xml:space="preserve"> 41-2106-850
</v>
      </c>
      <c r="P523" s="68" t="str">
        <f>VLOOKUP(A523,'BASE REGISTRO SEPTIEMBRE'!$A$1:$T$889,16,FALSE)</f>
        <v>contacto@tdesperanza.cl</v>
      </c>
      <c r="Q523" s="68">
        <f>VLOOKUP(A523,'BASE REGISTRO SEPTIEMBRE'!$A$1:$T$889,17,FALSE)</f>
        <v>0</v>
      </c>
      <c r="R523" s="68" t="str">
        <f>VLOOKUP(A523,'BASE REGISTRO SEPTIEMBRE'!$A$1:$T$889,18,FALSE)</f>
        <v>93401.</v>
      </c>
      <c r="S523" s="68" t="str">
        <f>VLOOKUP(A523,'BASE REGISTRO SEPTIEMBRE'!$A$1:$T$889,19,FALSE)</f>
        <v xml:space="preserve">Certificado de antecedentes financieros, correspondientes al año 2020, aprobados por el Subdepartamento de Supervisión Financiera Nacional. </v>
      </c>
      <c r="T523" s="188">
        <f>VLOOKUP(A523,'BASE REGISTRO SEPTIEMBRE'!$A$1:$T$889,20,FALSE)</f>
        <v>37970</v>
      </c>
      <c r="U523" s="175">
        <v>6979</v>
      </c>
      <c r="V523" s="186">
        <v>17173798</v>
      </c>
      <c r="W523" s="186">
        <v>17173798</v>
      </c>
      <c r="X523" s="187">
        <v>44469</v>
      </c>
      <c r="Y523" s="80" t="s">
        <v>6489</v>
      </c>
      <c r="Z523" s="80" t="s">
        <v>6490</v>
      </c>
      <c r="AA523" s="175" t="s">
        <v>8922</v>
      </c>
    </row>
    <row r="524" spans="1:27" ht="15.75" customHeight="1" x14ac:dyDescent="0.2">
      <c r="A524" s="185">
        <v>6979</v>
      </c>
      <c r="B524" s="68" t="str">
        <f>VLOOKUP(A524,'BASE REGISTRO SEPTIEMBRE'!$A$1:$T$889,2,FALSE)</f>
        <v>Fundación Tierra de Esperanza</v>
      </c>
      <c r="C524" s="68">
        <f>VLOOKUP(A524,'BASE REGISTRO SEPTIEMBRE'!$A$1:$T$889,3,FALSE)</f>
        <v>738689003</v>
      </c>
      <c r="D524" s="68" t="str">
        <f>VLOOKUP(A524,'BASE REGISTRO SEPTIEMBRE'!$A$1:$T$889,4,FALSE)</f>
        <v>Fundación de Derecho Privado.</v>
      </c>
      <c r="E524" s="68" t="str">
        <f>VLOOKUP(A524,'BASE REGISTRO SEPTIEMBRE'!$A$1:$T$889,5,FALSE)</f>
        <v>Otorgado por Decreto Supremo Nº 262, de fecha 2 de abril de 1997, por el Ministerio de Justicia. Publicado en el Diario Oficial con fecha 24 de abril de 1997.</v>
      </c>
      <c r="F524" s="68" t="str">
        <f>VLOOKUP(A524,'BASE REGISTRO SEPTIEMBRE'!$A$1:$T$889,6,FALSE)</f>
        <v>Certificado de Vigencia inscripción Nº7421 de fecha 02 de abril de 1997. Folio N° 500394531618 emitido por el Servicio de Registro Civil e Identificación, de fecha 18 de junio de 2021.</v>
      </c>
      <c r="G524" s="68" t="str">
        <f>VLOOKUP(A524,'BASE REGISTRO SEPTIEMBRE'!$A$1:$T$889,7,FALSE)</f>
        <v xml:space="preserve">Ayudar a la infancia desvalida sin distinción de sexo, sin distinción racial, creencia religiosa o política.
</v>
      </c>
      <c r="H524" s="68" t="str">
        <f>VLOOKUP(A524,'BASE REGISTRO SEPTIEMBRE'!$A$1:$T$889,8,FALSE)</f>
        <v xml:space="preserve">Presidente: 
Simona de la Barra Cruzat, 
Secretario:
Leoncio Toro Araya., 
Tesorero: 
Carlos Javier Contzen Fuentes, 
Director: 
Felipe Andrés Venegas Pozo, 
Director:
Gonzalo Sandoval Zambrano, 
</v>
      </c>
      <c r="I524" s="68" t="str">
        <f>VLOOKUP(A524,'BASE REGISTRO SEPTIEMBRE'!$A$1:$T$889,9,FALSE)</f>
        <v>El Consejo durará tres años en sus cargos y se renovará tácita y sucesivamente cada tres años, salvo que la mayoría absoluta de los demás consejeros, resuelva su exclusión.</v>
      </c>
      <c r="J524" s="68" t="str">
        <f>VLOOKUP(A524,'BASE REGISTRO SEPTIEMBRE'!$A$1:$T$889,10,FALSE)</f>
        <v>Nombramiento 12 de diciembre de 2019 y cesación 12 de diciembre de 2022.</v>
      </c>
      <c r="K524" s="68" t="str">
        <f>VLOOKUP(A524,'BASE REGISTRO SEPTIEMBRE'!$A$1:$T$889,11,FALSE)</f>
        <v xml:space="preserve">Simona de la Barra Cruzat
Rafael Mella Gallegos.
Podrán actuar conjunta o separadamente.
</v>
      </c>
      <c r="L524" s="68" t="str">
        <f>VLOOKUP(A524,'BASE REGISTRO SEPTIEMBRE'!$A$1:$T$889,12,FALSE)</f>
        <v>Exeter Nº 540-D, Concepción.</v>
      </c>
      <c r="M524" s="68" t="str">
        <f>VLOOKUP(A524,'BASE REGISTRO SEPTIEMBRE'!$A$1:$T$889,13,FALSE)</f>
        <v>VIII</v>
      </c>
      <c r="N524" s="68" t="str">
        <f>VLOOKUP(A524,'BASE REGISTRO SEPTIEMBRE'!$A$1:$T$889,14,FALSE)</f>
        <v>Concepción.</v>
      </c>
      <c r="O524" s="68" t="str">
        <f>VLOOKUP(A524,'BASE REGISTRO SEPTIEMBRE'!$A$1:$T$889,15,FALSE)</f>
        <v xml:space="preserve"> 41-2106-850
</v>
      </c>
      <c r="P524" s="68" t="str">
        <f>VLOOKUP(A524,'BASE REGISTRO SEPTIEMBRE'!$A$1:$T$889,16,FALSE)</f>
        <v>contacto@tdesperanza.cl</v>
      </c>
      <c r="Q524" s="68">
        <f>VLOOKUP(A524,'BASE REGISTRO SEPTIEMBRE'!$A$1:$T$889,17,FALSE)</f>
        <v>0</v>
      </c>
      <c r="R524" s="68" t="str">
        <f>VLOOKUP(A524,'BASE REGISTRO SEPTIEMBRE'!$A$1:$T$889,18,FALSE)</f>
        <v>93401.</v>
      </c>
      <c r="S524" s="68" t="str">
        <f>VLOOKUP(A524,'BASE REGISTRO SEPTIEMBRE'!$A$1:$T$889,19,FALSE)</f>
        <v xml:space="preserve">Certificado de antecedentes financieros, correspondientes al año 2020, aprobados por el Subdepartamento de Supervisión Financiera Nacional. </v>
      </c>
      <c r="T524" s="188">
        <f>VLOOKUP(A524,'BASE REGISTRO SEPTIEMBRE'!$A$1:$T$889,20,FALSE)</f>
        <v>37970</v>
      </c>
      <c r="U524" s="175">
        <v>6979</v>
      </c>
      <c r="V524" s="186">
        <v>8016600</v>
      </c>
      <c r="W524" s="186">
        <v>72149400</v>
      </c>
      <c r="X524" s="187">
        <v>44469</v>
      </c>
      <c r="Y524" s="80" t="s">
        <v>6489</v>
      </c>
      <c r="Z524" s="80" t="s">
        <v>6490</v>
      </c>
      <c r="AA524" s="175" t="s">
        <v>6600</v>
      </c>
    </row>
    <row r="525" spans="1:27" ht="15.75" customHeight="1" x14ac:dyDescent="0.2">
      <c r="A525" s="185">
        <v>6979</v>
      </c>
      <c r="B525" s="68" t="str">
        <f>VLOOKUP(A525,'BASE REGISTRO SEPTIEMBRE'!$A$1:$T$889,2,FALSE)</f>
        <v>Fundación Tierra de Esperanza</v>
      </c>
      <c r="C525" s="68">
        <f>VLOOKUP(A525,'BASE REGISTRO SEPTIEMBRE'!$A$1:$T$889,3,FALSE)</f>
        <v>738689003</v>
      </c>
      <c r="D525" s="68" t="str">
        <f>VLOOKUP(A525,'BASE REGISTRO SEPTIEMBRE'!$A$1:$T$889,4,FALSE)</f>
        <v>Fundación de Derecho Privado.</v>
      </c>
      <c r="E525" s="68" t="str">
        <f>VLOOKUP(A525,'BASE REGISTRO SEPTIEMBRE'!$A$1:$T$889,5,FALSE)</f>
        <v>Otorgado por Decreto Supremo Nº 262, de fecha 2 de abril de 1997, por el Ministerio de Justicia. Publicado en el Diario Oficial con fecha 24 de abril de 1997.</v>
      </c>
      <c r="F525" s="68" t="str">
        <f>VLOOKUP(A525,'BASE REGISTRO SEPTIEMBRE'!$A$1:$T$889,6,FALSE)</f>
        <v>Certificado de Vigencia inscripción Nº7421 de fecha 02 de abril de 1997. Folio N° 500394531618 emitido por el Servicio de Registro Civil e Identificación, de fecha 18 de junio de 2021.</v>
      </c>
      <c r="G525" s="68" t="str">
        <f>VLOOKUP(A525,'BASE REGISTRO SEPTIEMBRE'!$A$1:$T$889,7,FALSE)</f>
        <v xml:space="preserve">Ayudar a la infancia desvalida sin distinción de sexo, sin distinción racial, creencia religiosa o política.
</v>
      </c>
      <c r="H525" s="68" t="str">
        <f>VLOOKUP(A525,'BASE REGISTRO SEPTIEMBRE'!$A$1:$T$889,8,FALSE)</f>
        <v xml:space="preserve">Presidente: 
Simona de la Barra Cruzat, 
Secretario:
Leoncio Toro Araya., 
Tesorero: 
Carlos Javier Contzen Fuentes, 
Director: 
Felipe Andrés Venegas Pozo, 
Director:
Gonzalo Sandoval Zambrano, 
</v>
      </c>
      <c r="I525" s="68" t="str">
        <f>VLOOKUP(A525,'BASE REGISTRO SEPTIEMBRE'!$A$1:$T$889,9,FALSE)</f>
        <v>El Consejo durará tres años en sus cargos y se renovará tácita y sucesivamente cada tres años, salvo que la mayoría absoluta de los demás consejeros, resuelva su exclusión.</v>
      </c>
      <c r="J525" s="68" t="str">
        <f>VLOOKUP(A525,'BASE REGISTRO SEPTIEMBRE'!$A$1:$T$889,10,FALSE)</f>
        <v>Nombramiento 12 de diciembre de 2019 y cesación 12 de diciembre de 2022.</v>
      </c>
      <c r="K525" s="68" t="str">
        <f>VLOOKUP(A525,'BASE REGISTRO SEPTIEMBRE'!$A$1:$T$889,11,FALSE)</f>
        <v xml:space="preserve">Simona de la Barra Cruzat
Rafael Mella Gallegos.
Podrán actuar conjunta o separadamente.
</v>
      </c>
      <c r="L525" s="68" t="str">
        <f>VLOOKUP(A525,'BASE REGISTRO SEPTIEMBRE'!$A$1:$T$889,12,FALSE)</f>
        <v>Exeter Nº 540-D, Concepción.</v>
      </c>
      <c r="M525" s="68" t="str">
        <f>VLOOKUP(A525,'BASE REGISTRO SEPTIEMBRE'!$A$1:$T$889,13,FALSE)</f>
        <v>VIII</v>
      </c>
      <c r="N525" s="68" t="str">
        <f>VLOOKUP(A525,'BASE REGISTRO SEPTIEMBRE'!$A$1:$T$889,14,FALSE)</f>
        <v>Concepción.</v>
      </c>
      <c r="O525" s="68" t="str">
        <f>VLOOKUP(A525,'BASE REGISTRO SEPTIEMBRE'!$A$1:$T$889,15,FALSE)</f>
        <v xml:space="preserve"> 41-2106-850
</v>
      </c>
      <c r="P525" s="68" t="str">
        <f>VLOOKUP(A525,'BASE REGISTRO SEPTIEMBRE'!$A$1:$T$889,16,FALSE)</f>
        <v>contacto@tdesperanza.cl</v>
      </c>
      <c r="Q525" s="68">
        <f>VLOOKUP(A525,'BASE REGISTRO SEPTIEMBRE'!$A$1:$T$889,17,FALSE)</f>
        <v>0</v>
      </c>
      <c r="R525" s="68" t="str">
        <f>VLOOKUP(A525,'BASE REGISTRO SEPTIEMBRE'!$A$1:$T$889,18,FALSE)</f>
        <v>93401.</v>
      </c>
      <c r="S525" s="68" t="str">
        <f>VLOOKUP(A525,'BASE REGISTRO SEPTIEMBRE'!$A$1:$T$889,19,FALSE)</f>
        <v xml:space="preserve">Certificado de antecedentes financieros, correspondientes al año 2020, aprobados por el Subdepartamento de Supervisión Financiera Nacional. </v>
      </c>
      <c r="T525" s="188">
        <f>VLOOKUP(A525,'BASE REGISTRO SEPTIEMBRE'!$A$1:$T$889,20,FALSE)</f>
        <v>37970</v>
      </c>
      <c r="U525" s="175">
        <v>6979</v>
      </c>
      <c r="V525" s="186">
        <v>7615770</v>
      </c>
      <c r="W525" s="186">
        <v>86234076</v>
      </c>
      <c r="X525" s="187">
        <v>44469</v>
      </c>
      <c r="Y525" s="80" t="s">
        <v>6489</v>
      </c>
      <c r="Z525" s="80" t="s">
        <v>6490</v>
      </c>
      <c r="AA525" s="175" t="s">
        <v>6502</v>
      </c>
    </row>
    <row r="526" spans="1:27" ht="15.75" customHeight="1" x14ac:dyDescent="0.2">
      <c r="A526" s="185">
        <v>6979</v>
      </c>
      <c r="B526" s="68" t="str">
        <f>VLOOKUP(A526,'BASE REGISTRO SEPTIEMBRE'!$A$1:$T$889,2,FALSE)</f>
        <v>Fundación Tierra de Esperanza</v>
      </c>
      <c r="C526" s="68">
        <f>VLOOKUP(A526,'BASE REGISTRO SEPTIEMBRE'!$A$1:$T$889,3,FALSE)</f>
        <v>738689003</v>
      </c>
      <c r="D526" s="68" t="str">
        <f>VLOOKUP(A526,'BASE REGISTRO SEPTIEMBRE'!$A$1:$T$889,4,FALSE)</f>
        <v>Fundación de Derecho Privado.</v>
      </c>
      <c r="E526" s="68" t="str">
        <f>VLOOKUP(A526,'BASE REGISTRO SEPTIEMBRE'!$A$1:$T$889,5,FALSE)</f>
        <v>Otorgado por Decreto Supremo Nº 262, de fecha 2 de abril de 1997, por el Ministerio de Justicia. Publicado en el Diario Oficial con fecha 24 de abril de 1997.</v>
      </c>
      <c r="F526" s="68" t="str">
        <f>VLOOKUP(A526,'BASE REGISTRO SEPTIEMBRE'!$A$1:$T$889,6,FALSE)</f>
        <v>Certificado de Vigencia inscripción Nº7421 de fecha 02 de abril de 1997. Folio N° 500394531618 emitido por el Servicio de Registro Civil e Identificación, de fecha 18 de junio de 2021.</v>
      </c>
      <c r="G526" s="68" t="str">
        <f>VLOOKUP(A526,'BASE REGISTRO SEPTIEMBRE'!$A$1:$T$889,7,FALSE)</f>
        <v xml:space="preserve">Ayudar a la infancia desvalida sin distinción de sexo, sin distinción racial, creencia religiosa o política.
</v>
      </c>
      <c r="H526" s="68" t="str">
        <f>VLOOKUP(A526,'BASE REGISTRO SEPTIEMBRE'!$A$1:$T$889,8,FALSE)</f>
        <v xml:space="preserve">Presidente: 
Simona de la Barra Cruzat, 
Secretario:
Leoncio Toro Araya., 
Tesorero: 
Carlos Javier Contzen Fuentes, 
Director: 
Felipe Andrés Venegas Pozo, 
Director:
Gonzalo Sandoval Zambrano, 
</v>
      </c>
      <c r="I526" s="68" t="str">
        <f>VLOOKUP(A526,'BASE REGISTRO SEPTIEMBRE'!$A$1:$T$889,9,FALSE)</f>
        <v>El Consejo durará tres años en sus cargos y se renovará tácita y sucesivamente cada tres años, salvo que la mayoría absoluta de los demás consejeros, resuelva su exclusión.</v>
      </c>
      <c r="J526" s="68" t="str">
        <f>VLOOKUP(A526,'BASE REGISTRO SEPTIEMBRE'!$A$1:$T$889,10,FALSE)</f>
        <v>Nombramiento 12 de diciembre de 2019 y cesación 12 de diciembre de 2022.</v>
      </c>
      <c r="K526" s="68" t="str">
        <f>VLOOKUP(A526,'BASE REGISTRO SEPTIEMBRE'!$A$1:$T$889,11,FALSE)</f>
        <v xml:space="preserve">Simona de la Barra Cruzat
Rafael Mella Gallegos.
Podrán actuar conjunta o separadamente.
</v>
      </c>
      <c r="L526" s="68" t="str">
        <f>VLOOKUP(A526,'BASE REGISTRO SEPTIEMBRE'!$A$1:$T$889,12,FALSE)</f>
        <v>Exeter Nº 540-D, Concepción.</v>
      </c>
      <c r="M526" s="68" t="str">
        <f>VLOOKUP(A526,'BASE REGISTRO SEPTIEMBRE'!$A$1:$T$889,13,FALSE)</f>
        <v>VIII</v>
      </c>
      <c r="N526" s="68" t="str">
        <f>VLOOKUP(A526,'BASE REGISTRO SEPTIEMBRE'!$A$1:$T$889,14,FALSE)</f>
        <v>Concepción.</v>
      </c>
      <c r="O526" s="68" t="str">
        <f>VLOOKUP(A526,'BASE REGISTRO SEPTIEMBRE'!$A$1:$T$889,15,FALSE)</f>
        <v xml:space="preserve"> 41-2106-850
</v>
      </c>
      <c r="P526" s="68" t="str">
        <f>VLOOKUP(A526,'BASE REGISTRO SEPTIEMBRE'!$A$1:$T$889,16,FALSE)</f>
        <v>contacto@tdesperanza.cl</v>
      </c>
      <c r="Q526" s="68">
        <f>VLOOKUP(A526,'BASE REGISTRO SEPTIEMBRE'!$A$1:$T$889,17,FALSE)</f>
        <v>0</v>
      </c>
      <c r="R526" s="68" t="str">
        <f>VLOOKUP(A526,'BASE REGISTRO SEPTIEMBRE'!$A$1:$T$889,18,FALSE)</f>
        <v>93401.</v>
      </c>
      <c r="S526" s="68" t="str">
        <f>VLOOKUP(A526,'BASE REGISTRO SEPTIEMBRE'!$A$1:$T$889,19,FALSE)</f>
        <v xml:space="preserve">Certificado de antecedentes financieros, correspondientes al año 2020, aprobados por el Subdepartamento de Supervisión Financiera Nacional. </v>
      </c>
      <c r="T526" s="188">
        <f>VLOOKUP(A526,'BASE REGISTRO SEPTIEMBRE'!$A$1:$T$889,20,FALSE)</f>
        <v>37970</v>
      </c>
      <c r="U526" s="175">
        <v>6979</v>
      </c>
      <c r="V526" s="186">
        <v>22125816</v>
      </c>
      <c r="W526" s="186">
        <v>135640871</v>
      </c>
      <c r="X526" s="187">
        <v>44469</v>
      </c>
      <c r="Y526" s="80" t="s">
        <v>6489</v>
      </c>
      <c r="Z526" s="80" t="s">
        <v>6490</v>
      </c>
      <c r="AA526" s="175" t="s">
        <v>6529</v>
      </c>
    </row>
    <row r="527" spans="1:27" ht="15.75" customHeight="1" x14ac:dyDescent="0.2">
      <c r="A527" s="185">
        <v>6979</v>
      </c>
      <c r="B527" s="68" t="str">
        <f>VLOOKUP(A527,'BASE REGISTRO SEPTIEMBRE'!$A$1:$T$889,2,FALSE)</f>
        <v>Fundación Tierra de Esperanza</v>
      </c>
      <c r="C527" s="68">
        <f>VLOOKUP(A527,'BASE REGISTRO SEPTIEMBRE'!$A$1:$T$889,3,FALSE)</f>
        <v>738689003</v>
      </c>
      <c r="D527" s="68" t="str">
        <f>VLOOKUP(A527,'BASE REGISTRO SEPTIEMBRE'!$A$1:$T$889,4,FALSE)</f>
        <v>Fundación de Derecho Privado.</v>
      </c>
      <c r="E527" s="68" t="str">
        <f>VLOOKUP(A527,'BASE REGISTRO SEPTIEMBRE'!$A$1:$T$889,5,FALSE)</f>
        <v>Otorgado por Decreto Supremo Nº 262, de fecha 2 de abril de 1997, por el Ministerio de Justicia. Publicado en el Diario Oficial con fecha 24 de abril de 1997.</v>
      </c>
      <c r="F527" s="68" t="str">
        <f>VLOOKUP(A527,'BASE REGISTRO SEPTIEMBRE'!$A$1:$T$889,6,FALSE)</f>
        <v>Certificado de Vigencia inscripción Nº7421 de fecha 02 de abril de 1997. Folio N° 500394531618 emitido por el Servicio de Registro Civil e Identificación, de fecha 18 de junio de 2021.</v>
      </c>
      <c r="G527" s="68" t="str">
        <f>VLOOKUP(A527,'BASE REGISTRO SEPTIEMBRE'!$A$1:$T$889,7,FALSE)</f>
        <v xml:space="preserve">Ayudar a la infancia desvalida sin distinción de sexo, sin distinción racial, creencia religiosa o política.
</v>
      </c>
      <c r="H527" s="68" t="str">
        <f>VLOOKUP(A527,'BASE REGISTRO SEPTIEMBRE'!$A$1:$T$889,8,FALSE)</f>
        <v xml:space="preserve">Presidente: 
Simona de la Barra Cruzat, 
Secretario:
Leoncio Toro Araya., 
Tesorero: 
Carlos Javier Contzen Fuentes, 
Director: 
Felipe Andrés Venegas Pozo, 
Director:
Gonzalo Sandoval Zambrano, 
</v>
      </c>
      <c r="I527" s="68" t="str">
        <f>VLOOKUP(A527,'BASE REGISTRO SEPTIEMBRE'!$A$1:$T$889,9,FALSE)</f>
        <v>El Consejo durará tres años en sus cargos y se renovará tácita y sucesivamente cada tres años, salvo que la mayoría absoluta de los demás consejeros, resuelva su exclusión.</v>
      </c>
      <c r="J527" s="68" t="str">
        <f>VLOOKUP(A527,'BASE REGISTRO SEPTIEMBRE'!$A$1:$T$889,10,FALSE)</f>
        <v>Nombramiento 12 de diciembre de 2019 y cesación 12 de diciembre de 2022.</v>
      </c>
      <c r="K527" s="68" t="str">
        <f>VLOOKUP(A527,'BASE REGISTRO SEPTIEMBRE'!$A$1:$T$889,11,FALSE)</f>
        <v xml:space="preserve">Simona de la Barra Cruzat
Rafael Mella Gallegos.
Podrán actuar conjunta o separadamente.
</v>
      </c>
      <c r="L527" s="68" t="str">
        <f>VLOOKUP(A527,'BASE REGISTRO SEPTIEMBRE'!$A$1:$T$889,12,FALSE)</f>
        <v>Exeter Nº 540-D, Concepción.</v>
      </c>
      <c r="M527" s="68" t="str">
        <f>VLOOKUP(A527,'BASE REGISTRO SEPTIEMBRE'!$A$1:$T$889,13,FALSE)</f>
        <v>VIII</v>
      </c>
      <c r="N527" s="68" t="str">
        <f>VLOOKUP(A527,'BASE REGISTRO SEPTIEMBRE'!$A$1:$T$889,14,FALSE)</f>
        <v>Concepción.</v>
      </c>
      <c r="O527" s="68" t="str">
        <f>VLOOKUP(A527,'BASE REGISTRO SEPTIEMBRE'!$A$1:$T$889,15,FALSE)</f>
        <v xml:space="preserve"> 41-2106-850
</v>
      </c>
      <c r="P527" s="68" t="str">
        <f>VLOOKUP(A527,'BASE REGISTRO SEPTIEMBRE'!$A$1:$T$889,16,FALSE)</f>
        <v>contacto@tdesperanza.cl</v>
      </c>
      <c r="Q527" s="68">
        <f>VLOOKUP(A527,'BASE REGISTRO SEPTIEMBRE'!$A$1:$T$889,17,FALSE)</f>
        <v>0</v>
      </c>
      <c r="R527" s="68" t="str">
        <f>VLOOKUP(A527,'BASE REGISTRO SEPTIEMBRE'!$A$1:$T$889,18,FALSE)</f>
        <v>93401.</v>
      </c>
      <c r="S527" s="68" t="str">
        <f>VLOOKUP(A527,'BASE REGISTRO SEPTIEMBRE'!$A$1:$T$889,19,FALSE)</f>
        <v xml:space="preserve">Certificado de antecedentes financieros, correspondientes al año 2020, aprobados por el Subdepartamento de Supervisión Financiera Nacional. </v>
      </c>
      <c r="T527" s="188">
        <f>VLOOKUP(A527,'BASE REGISTRO SEPTIEMBRE'!$A$1:$T$889,20,FALSE)</f>
        <v>37970</v>
      </c>
      <c r="U527" s="175">
        <v>6979</v>
      </c>
      <c r="V527" s="186">
        <v>18949104</v>
      </c>
      <c r="W527" s="186">
        <v>212709459</v>
      </c>
      <c r="X527" s="187">
        <v>44469</v>
      </c>
      <c r="Y527" s="80" t="s">
        <v>6489</v>
      </c>
      <c r="Z527" s="80" t="s">
        <v>6490</v>
      </c>
      <c r="AA527" s="175" t="s">
        <v>6586</v>
      </c>
    </row>
    <row r="528" spans="1:27" ht="15.75" customHeight="1" x14ac:dyDescent="0.2">
      <c r="A528" s="185">
        <v>6979</v>
      </c>
      <c r="B528" s="68" t="str">
        <f>VLOOKUP(A528,'BASE REGISTRO SEPTIEMBRE'!$A$1:$T$889,2,FALSE)</f>
        <v>Fundación Tierra de Esperanza</v>
      </c>
      <c r="C528" s="68">
        <f>VLOOKUP(A528,'BASE REGISTRO SEPTIEMBRE'!$A$1:$T$889,3,FALSE)</f>
        <v>738689003</v>
      </c>
      <c r="D528" s="68" t="str">
        <f>VLOOKUP(A528,'BASE REGISTRO SEPTIEMBRE'!$A$1:$T$889,4,FALSE)</f>
        <v>Fundación de Derecho Privado.</v>
      </c>
      <c r="E528" s="68" t="str">
        <f>VLOOKUP(A528,'BASE REGISTRO SEPTIEMBRE'!$A$1:$T$889,5,FALSE)</f>
        <v>Otorgado por Decreto Supremo Nº 262, de fecha 2 de abril de 1997, por el Ministerio de Justicia. Publicado en el Diario Oficial con fecha 24 de abril de 1997.</v>
      </c>
      <c r="F528" s="68" t="str">
        <f>VLOOKUP(A528,'BASE REGISTRO SEPTIEMBRE'!$A$1:$T$889,6,FALSE)</f>
        <v>Certificado de Vigencia inscripción Nº7421 de fecha 02 de abril de 1997. Folio N° 500394531618 emitido por el Servicio de Registro Civil e Identificación, de fecha 18 de junio de 2021.</v>
      </c>
      <c r="G528" s="68" t="str">
        <f>VLOOKUP(A528,'BASE REGISTRO SEPTIEMBRE'!$A$1:$T$889,7,FALSE)</f>
        <v xml:space="preserve">Ayudar a la infancia desvalida sin distinción de sexo, sin distinción racial, creencia religiosa o política.
</v>
      </c>
      <c r="H528" s="68" t="str">
        <f>VLOOKUP(A528,'BASE REGISTRO SEPTIEMBRE'!$A$1:$T$889,8,FALSE)</f>
        <v xml:space="preserve">Presidente: 
Simona de la Barra Cruzat, 
Secretario:
Leoncio Toro Araya., 
Tesorero: 
Carlos Javier Contzen Fuentes, 
Director: 
Felipe Andrés Venegas Pozo, 
Director:
Gonzalo Sandoval Zambrano, 
</v>
      </c>
      <c r="I528" s="68" t="str">
        <f>VLOOKUP(A528,'BASE REGISTRO SEPTIEMBRE'!$A$1:$T$889,9,FALSE)</f>
        <v>El Consejo durará tres años en sus cargos y se renovará tácita y sucesivamente cada tres años, salvo que la mayoría absoluta de los demás consejeros, resuelva su exclusión.</v>
      </c>
      <c r="J528" s="68" t="str">
        <f>VLOOKUP(A528,'BASE REGISTRO SEPTIEMBRE'!$A$1:$T$889,10,FALSE)</f>
        <v>Nombramiento 12 de diciembre de 2019 y cesación 12 de diciembre de 2022.</v>
      </c>
      <c r="K528" s="68" t="str">
        <f>VLOOKUP(A528,'BASE REGISTRO SEPTIEMBRE'!$A$1:$T$889,11,FALSE)</f>
        <v xml:space="preserve">Simona de la Barra Cruzat
Rafael Mella Gallegos.
Podrán actuar conjunta o separadamente.
</v>
      </c>
      <c r="L528" s="68" t="str">
        <f>VLOOKUP(A528,'BASE REGISTRO SEPTIEMBRE'!$A$1:$T$889,12,FALSE)</f>
        <v>Exeter Nº 540-D, Concepción.</v>
      </c>
      <c r="M528" s="68" t="str">
        <f>VLOOKUP(A528,'BASE REGISTRO SEPTIEMBRE'!$A$1:$T$889,13,FALSE)</f>
        <v>VIII</v>
      </c>
      <c r="N528" s="68" t="str">
        <f>VLOOKUP(A528,'BASE REGISTRO SEPTIEMBRE'!$A$1:$T$889,14,FALSE)</f>
        <v>Concepción.</v>
      </c>
      <c r="O528" s="68" t="str">
        <f>VLOOKUP(A528,'BASE REGISTRO SEPTIEMBRE'!$A$1:$T$889,15,FALSE)</f>
        <v xml:space="preserve"> 41-2106-850
</v>
      </c>
      <c r="P528" s="68" t="str">
        <f>VLOOKUP(A528,'BASE REGISTRO SEPTIEMBRE'!$A$1:$T$889,16,FALSE)</f>
        <v>contacto@tdesperanza.cl</v>
      </c>
      <c r="Q528" s="68">
        <f>VLOOKUP(A528,'BASE REGISTRO SEPTIEMBRE'!$A$1:$T$889,17,FALSE)</f>
        <v>0</v>
      </c>
      <c r="R528" s="68" t="str">
        <f>VLOOKUP(A528,'BASE REGISTRO SEPTIEMBRE'!$A$1:$T$889,18,FALSE)</f>
        <v>93401.</v>
      </c>
      <c r="S528" s="68" t="str">
        <f>VLOOKUP(A528,'BASE REGISTRO SEPTIEMBRE'!$A$1:$T$889,19,FALSE)</f>
        <v xml:space="preserve">Certificado de antecedentes financieros, correspondientes al año 2020, aprobados por el Subdepartamento de Supervisión Financiera Nacional. </v>
      </c>
      <c r="T528" s="188">
        <f>VLOOKUP(A528,'BASE REGISTRO SEPTIEMBRE'!$A$1:$T$889,20,FALSE)</f>
        <v>37970</v>
      </c>
      <c r="U528" s="175">
        <v>6979</v>
      </c>
      <c r="V528" s="186">
        <v>16715386</v>
      </c>
      <c r="W528" s="186">
        <v>107190705</v>
      </c>
      <c r="X528" s="187">
        <v>44469</v>
      </c>
      <c r="Y528" s="80" t="s">
        <v>6489</v>
      </c>
      <c r="Z528" s="80" t="s">
        <v>6490</v>
      </c>
      <c r="AA528" s="175" t="s">
        <v>6641</v>
      </c>
    </row>
    <row r="529" spans="1:27" ht="15.75" customHeight="1" x14ac:dyDescent="0.2">
      <c r="A529" s="185">
        <v>6979</v>
      </c>
      <c r="B529" s="68" t="str">
        <f>VLOOKUP(A529,'BASE REGISTRO SEPTIEMBRE'!$A$1:$T$889,2,FALSE)</f>
        <v>Fundación Tierra de Esperanza</v>
      </c>
      <c r="C529" s="68">
        <f>VLOOKUP(A529,'BASE REGISTRO SEPTIEMBRE'!$A$1:$T$889,3,FALSE)</f>
        <v>738689003</v>
      </c>
      <c r="D529" s="68" t="str">
        <f>VLOOKUP(A529,'BASE REGISTRO SEPTIEMBRE'!$A$1:$T$889,4,FALSE)</f>
        <v>Fundación de Derecho Privado.</v>
      </c>
      <c r="E529" s="68" t="str">
        <f>VLOOKUP(A529,'BASE REGISTRO SEPTIEMBRE'!$A$1:$T$889,5,FALSE)</f>
        <v>Otorgado por Decreto Supremo Nº 262, de fecha 2 de abril de 1997, por el Ministerio de Justicia. Publicado en el Diario Oficial con fecha 24 de abril de 1997.</v>
      </c>
      <c r="F529" s="68" t="str">
        <f>VLOOKUP(A529,'BASE REGISTRO SEPTIEMBRE'!$A$1:$T$889,6,FALSE)</f>
        <v>Certificado de Vigencia inscripción Nº7421 de fecha 02 de abril de 1997. Folio N° 500394531618 emitido por el Servicio de Registro Civil e Identificación, de fecha 18 de junio de 2021.</v>
      </c>
      <c r="G529" s="68" t="str">
        <f>VLOOKUP(A529,'BASE REGISTRO SEPTIEMBRE'!$A$1:$T$889,7,FALSE)</f>
        <v xml:space="preserve">Ayudar a la infancia desvalida sin distinción de sexo, sin distinción racial, creencia religiosa o política.
</v>
      </c>
      <c r="H529" s="68" t="str">
        <f>VLOOKUP(A529,'BASE REGISTRO SEPTIEMBRE'!$A$1:$T$889,8,FALSE)</f>
        <v xml:space="preserve">Presidente: 
Simona de la Barra Cruzat, 
Secretario:
Leoncio Toro Araya., 
Tesorero: 
Carlos Javier Contzen Fuentes, 
Director: 
Felipe Andrés Venegas Pozo, 
Director:
Gonzalo Sandoval Zambrano, 
</v>
      </c>
      <c r="I529" s="68" t="str">
        <f>VLOOKUP(A529,'BASE REGISTRO SEPTIEMBRE'!$A$1:$T$889,9,FALSE)</f>
        <v>El Consejo durará tres años en sus cargos y se renovará tácita y sucesivamente cada tres años, salvo que la mayoría absoluta de los demás consejeros, resuelva su exclusión.</v>
      </c>
      <c r="J529" s="68" t="str">
        <f>VLOOKUP(A529,'BASE REGISTRO SEPTIEMBRE'!$A$1:$T$889,10,FALSE)</f>
        <v>Nombramiento 12 de diciembre de 2019 y cesación 12 de diciembre de 2022.</v>
      </c>
      <c r="K529" s="68" t="str">
        <f>VLOOKUP(A529,'BASE REGISTRO SEPTIEMBRE'!$A$1:$T$889,11,FALSE)</f>
        <v xml:space="preserve">Simona de la Barra Cruzat
Rafael Mella Gallegos.
Podrán actuar conjunta o separadamente.
</v>
      </c>
      <c r="L529" s="68" t="str">
        <f>VLOOKUP(A529,'BASE REGISTRO SEPTIEMBRE'!$A$1:$T$889,12,FALSE)</f>
        <v>Exeter Nº 540-D, Concepción.</v>
      </c>
      <c r="M529" s="68" t="str">
        <f>VLOOKUP(A529,'BASE REGISTRO SEPTIEMBRE'!$A$1:$T$889,13,FALSE)</f>
        <v>VIII</v>
      </c>
      <c r="N529" s="68" t="str">
        <f>VLOOKUP(A529,'BASE REGISTRO SEPTIEMBRE'!$A$1:$T$889,14,FALSE)</f>
        <v>Concepción.</v>
      </c>
      <c r="O529" s="68" t="str">
        <f>VLOOKUP(A529,'BASE REGISTRO SEPTIEMBRE'!$A$1:$T$889,15,FALSE)</f>
        <v xml:space="preserve"> 41-2106-850
</v>
      </c>
      <c r="P529" s="68" t="str">
        <f>VLOOKUP(A529,'BASE REGISTRO SEPTIEMBRE'!$A$1:$T$889,16,FALSE)</f>
        <v>contacto@tdesperanza.cl</v>
      </c>
      <c r="Q529" s="68">
        <f>VLOOKUP(A529,'BASE REGISTRO SEPTIEMBRE'!$A$1:$T$889,17,FALSE)</f>
        <v>0</v>
      </c>
      <c r="R529" s="68" t="str">
        <f>VLOOKUP(A529,'BASE REGISTRO SEPTIEMBRE'!$A$1:$T$889,18,FALSE)</f>
        <v>93401.</v>
      </c>
      <c r="S529" s="68" t="str">
        <f>VLOOKUP(A529,'BASE REGISTRO SEPTIEMBRE'!$A$1:$T$889,19,FALSE)</f>
        <v xml:space="preserve">Certificado de antecedentes financieros, correspondientes al año 2020, aprobados por el Subdepartamento de Supervisión Financiera Nacional. </v>
      </c>
      <c r="T529" s="188">
        <f>VLOOKUP(A529,'BASE REGISTRO SEPTIEMBRE'!$A$1:$T$889,20,FALSE)</f>
        <v>37970</v>
      </c>
      <c r="U529" s="175">
        <v>6979</v>
      </c>
      <c r="V529" s="186">
        <v>0</v>
      </c>
      <c r="W529" s="186">
        <v>44178003</v>
      </c>
      <c r="X529" s="187">
        <v>44469</v>
      </c>
      <c r="Y529" s="80" t="s">
        <v>6489</v>
      </c>
      <c r="Z529" s="80" t="s">
        <v>6490</v>
      </c>
      <c r="AA529" s="175" t="s">
        <v>6655</v>
      </c>
    </row>
    <row r="530" spans="1:27" ht="15.75" customHeight="1" x14ac:dyDescent="0.2">
      <c r="A530" s="185">
        <v>6979</v>
      </c>
      <c r="B530" s="68" t="str">
        <f>VLOOKUP(A530,'BASE REGISTRO SEPTIEMBRE'!$A$1:$T$889,2,FALSE)</f>
        <v>Fundación Tierra de Esperanza</v>
      </c>
      <c r="C530" s="68">
        <f>VLOOKUP(A530,'BASE REGISTRO SEPTIEMBRE'!$A$1:$T$889,3,FALSE)</f>
        <v>738689003</v>
      </c>
      <c r="D530" s="68" t="str">
        <f>VLOOKUP(A530,'BASE REGISTRO SEPTIEMBRE'!$A$1:$T$889,4,FALSE)</f>
        <v>Fundación de Derecho Privado.</v>
      </c>
      <c r="E530" s="68" t="str">
        <f>VLOOKUP(A530,'BASE REGISTRO SEPTIEMBRE'!$A$1:$T$889,5,FALSE)</f>
        <v>Otorgado por Decreto Supremo Nº 262, de fecha 2 de abril de 1997, por el Ministerio de Justicia. Publicado en el Diario Oficial con fecha 24 de abril de 1997.</v>
      </c>
      <c r="F530" s="68" t="str">
        <f>VLOOKUP(A530,'BASE REGISTRO SEPTIEMBRE'!$A$1:$T$889,6,FALSE)</f>
        <v>Certificado de Vigencia inscripción Nº7421 de fecha 02 de abril de 1997. Folio N° 500394531618 emitido por el Servicio de Registro Civil e Identificación, de fecha 18 de junio de 2021.</v>
      </c>
      <c r="G530" s="68" t="str">
        <f>VLOOKUP(A530,'BASE REGISTRO SEPTIEMBRE'!$A$1:$T$889,7,FALSE)</f>
        <v xml:space="preserve">Ayudar a la infancia desvalida sin distinción de sexo, sin distinción racial, creencia religiosa o política.
</v>
      </c>
      <c r="H530" s="68" t="str">
        <f>VLOOKUP(A530,'BASE REGISTRO SEPTIEMBRE'!$A$1:$T$889,8,FALSE)</f>
        <v xml:space="preserve">Presidente: 
Simona de la Barra Cruzat, 
Secretario:
Leoncio Toro Araya., 
Tesorero: 
Carlos Javier Contzen Fuentes, 
Director: 
Felipe Andrés Venegas Pozo, 
Director:
Gonzalo Sandoval Zambrano, 
</v>
      </c>
      <c r="I530" s="68" t="str">
        <f>VLOOKUP(A530,'BASE REGISTRO SEPTIEMBRE'!$A$1:$T$889,9,FALSE)</f>
        <v>El Consejo durará tres años en sus cargos y se renovará tácita y sucesivamente cada tres años, salvo que la mayoría absoluta de los demás consejeros, resuelva su exclusión.</v>
      </c>
      <c r="J530" s="68" t="str">
        <f>VLOOKUP(A530,'BASE REGISTRO SEPTIEMBRE'!$A$1:$T$889,10,FALSE)</f>
        <v>Nombramiento 12 de diciembre de 2019 y cesación 12 de diciembre de 2022.</v>
      </c>
      <c r="K530" s="68" t="str">
        <f>VLOOKUP(A530,'BASE REGISTRO SEPTIEMBRE'!$A$1:$T$889,11,FALSE)</f>
        <v xml:space="preserve">Simona de la Barra Cruzat
Rafael Mella Gallegos.
Podrán actuar conjunta o separadamente.
</v>
      </c>
      <c r="L530" s="68" t="str">
        <f>VLOOKUP(A530,'BASE REGISTRO SEPTIEMBRE'!$A$1:$T$889,12,FALSE)</f>
        <v>Exeter Nº 540-D, Concepción.</v>
      </c>
      <c r="M530" s="68" t="str">
        <f>VLOOKUP(A530,'BASE REGISTRO SEPTIEMBRE'!$A$1:$T$889,13,FALSE)</f>
        <v>VIII</v>
      </c>
      <c r="N530" s="68" t="str">
        <f>VLOOKUP(A530,'BASE REGISTRO SEPTIEMBRE'!$A$1:$T$889,14,FALSE)</f>
        <v>Concepción.</v>
      </c>
      <c r="O530" s="68" t="str">
        <f>VLOOKUP(A530,'BASE REGISTRO SEPTIEMBRE'!$A$1:$T$889,15,FALSE)</f>
        <v xml:space="preserve"> 41-2106-850
</v>
      </c>
      <c r="P530" s="68" t="str">
        <f>VLOOKUP(A530,'BASE REGISTRO SEPTIEMBRE'!$A$1:$T$889,16,FALSE)</f>
        <v>contacto@tdesperanza.cl</v>
      </c>
      <c r="Q530" s="68">
        <f>VLOOKUP(A530,'BASE REGISTRO SEPTIEMBRE'!$A$1:$T$889,17,FALSE)</f>
        <v>0</v>
      </c>
      <c r="R530" s="68" t="str">
        <f>VLOOKUP(A530,'BASE REGISTRO SEPTIEMBRE'!$A$1:$T$889,18,FALSE)</f>
        <v>93401.</v>
      </c>
      <c r="S530" s="68" t="str">
        <f>VLOOKUP(A530,'BASE REGISTRO SEPTIEMBRE'!$A$1:$T$889,19,FALSE)</f>
        <v xml:space="preserve">Certificado de antecedentes financieros, correspondientes al año 2020, aprobados por el Subdepartamento de Supervisión Financiera Nacional. </v>
      </c>
      <c r="T530" s="188">
        <f>VLOOKUP(A530,'BASE REGISTRO SEPTIEMBRE'!$A$1:$T$889,20,FALSE)</f>
        <v>37970</v>
      </c>
      <c r="U530" s="175">
        <v>6979</v>
      </c>
      <c r="V530" s="186">
        <v>24049800</v>
      </c>
      <c r="W530" s="186">
        <v>141092160</v>
      </c>
      <c r="X530" s="187">
        <v>44469</v>
      </c>
      <c r="Y530" s="80" t="s">
        <v>6489</v>
      </c>
      <c r="Z530" s="80" t="s">
        <v>6490</v>
      </c>
      <c r="AA530" s="175" t="s">
        <v>70</v>
      </c>
    </row>
    <row r="531" spans="1:27" ht="15.75" customHeight="1" x14ac:dyDescent="0.2">
      <c r="A531" s="185">
        <v>6979</v>
      </c>
      <c r="B531" s="68" t="str">
        <f>VLOOKUP(A531,'BASE REGISTRO SEPTIEMBRE'!$A$1:$T$889,2,FALSE)</f>
        <v>Fundación Tierra de Esperanza</v>
      </c>
      <c r="C531" s="68">
        <f>VLOOKUP(A531,'BASE REGISTRO SEPTIEMBRE'!$A$1:$T$889,3,FALSE)</f>
        <v>738689003</v>
      </c>
      <c r="D531" s="68" t="str">
        <f>VLOOKUP(A531,'BASE REGISTRO SEPTIEMBRE'!$A$1:$T$889,4,FALSE)</f>
        <v>Fundación de Derecho Privado.</v>
      </c>
      <c r="E531" s="68" t="str">
        <f>VLOOKUP(A531,'BASE REGISTRO SEPTIEMBRE'!$A$1:$T$889,5,FALSE)</f>
        <v>Otorgado por Decreto Supremo Nº 262, de fecha 2 de abril de 1997, por el Ministerio de Justicia. Publicado en el Diario Oficial con fecha 24 de abril de 1997.</v>
      </c>
      <c r="F531" s="68" t="str">
        <f>VLOOKUP(A531,'BASE REGISTRO SEPTIEMBRE'!$A$1:$T$889,6,FALSE)</f>
        <v>Certificado de Vigencia inscripción Nº7421 de fecha 02 de abril de 1997. Folio N° 500394531618 emitido por el Servicio de Registro Civil e Identificación, de fecha 18 de junio de 2021.</v>
      </c>
      <c r="G531" s="68" t="str">
        <f>VLOOKUP(A531,'BASE REGISTRO SEPTIEMBRE'!$A$1:$T$889,7,FALSE)</f>
        <v xml:space="preserve">Ayudar a la infancia desvalida sin distinción de sexo, sin distinción racial, creencia religiosa o política.
</v>
      </c>
      <c r="H531" s="68" t="str">
        <f>VLOOKUP(A531,'BASE REGISTRO SEPTIEMBRE'!$A$1:$T$889,8,FALSE)</f>
        <v xml:space="preserve">Presidente: 
Simona de la Barra Cruzat, 
Secretario:
Leoncio Toro Araya., 
Tesorero: 
Carlos Javier Contzen Fuentes, 
Director: 
Felipe Andrés Venegas Pozo, 
Director:
Gonzalo Sandoval Zambrano, 
</v>
      </c>
      <c r="I531" s="68" t="str">
        <f>VLOOKUP(A531,'BASE REGISTRO SEPTIEMBRE'!$A$1:$T$889,9,FALSE)</f>
        <v>El Consejo durará tres años en sus cargos y se renovará tácita y sucesivamente cada tres años, salvo que la mayoría absoluta de los demás consejeros, resuelva su exclusión.</v>
      </c>
      <c r="J531" s="68" t="str">
        <f>VLOOKUP(A531,'BASE REGISTRO SEPTIEMBRE'!$A$1:$T$889,10,FALSE)</f>
        <v>Nombramiento 12 de diciembre de 2019 y cesación 12 de diciembre de 2022.</v>
      </c>
      <c r="K531" s="68" t="str">
        <f>VLOOKUP(A531,'BASE REGISTRO SEPTIEMBRE'!$A$1:$T$889,11,FALSE)</f>
        <v xml:space="preserve">Simona de la Barra Cruzat
Rafael Mella Gallegos.
Podrán actuar conjunta o separadamente.
</v>
      </c>
      <c r="L531" s="68" t="str">
        <f>VLOOKUP(A531,'BASE REGISTRO SEPTIEMBRE'!$A$1:$T$889,12,FALSE)</f>
        <v>Exeter Nº 540-D, Concepción.</v>
      </c>
      <c r="M531" s="68" t="str">
        <f>VLOOKUP(A531,'BASE REGISTRO SEPTIEMBRE'!$A$1:$T$889,13,FALSE)</f>
        <v>VIII</v>
      </c>
      <c r="N531" s="68" t="str">
        <f>VLOOKUP(A531,'BASE REGISTRO SEPTIEMBRE'!$A$1:$T$889,14,FALSE)</f>
        <v>Concepción.</v>
      </c>
      <c r="O531" s="68" t="str">
        <f>VLOOKUP(A531,'BASE REGISTRO SEPTIEMBRE'!$A$1:$T$889,15,FALSE)</f>
        <v xml:space="preserve"> 41-2106-850
</v>
      </c>
      <c r="P531" s="68" t="str">
        <f>VLOOKUP(A531,'BASE REGISTRO SEPTIEMBRE'!$A$1:$T$889,16,FALSE)</f>
        <v>contacto@tdesperanza.cl</v>
      </c>
      <c r="Q531" s="68">
        <f>VLOOKUP(A531,'BASE REGISTRO SEPTIEMBRE'!$A$1:$T$889,17,FALSE)</f>
        <v>0</v>
      </c>
      <c r="R531" s="68" t="str">
        <f>VLOOKUP(A531,'BASE REGISTRO SEPTIEMBRE'!$A$1:$T$889,18,FALSE)</f>
        <v>93401.</v>
      </c>
      <c r="S531" s="68" t="str">
        <f>VLOOKUP(A531,'BASE REGISTRO SEPTIEMBRE'!$A$1:$T$889,19,FALSE)</f>
        <v xml:space="preserve">Certificado de antecedentes financieros, correspondientes al año 2020, aprobados por el Subdepartamento de Supervisión Financiera Nacional. </v>
      </c>
      <c r="T531" s="188">
        <f>VLOOKUP(A531,'BASE REGISTRO SEPTIEMBRE'!$A$1:$T$889,20,FALSE)</f>
        <v>37970</v>
      </c>
      <c r="U531" s="175">
        <v>6979</v>
      </c>
      <c r="V531" s="186">
        <v>6252948</v>
      </c>
      <c r="W531" s="186">
        <v>65736120</v>
      </c>
      <c r="X531" s="187">
        <v>44469</v>
      </c>
      <c r="Y531" s="80" t="s">
        <v>6489</v>
      </c>
      <c r="Z531" s="80" t="s">
        <v>6490</v>
      </c>
      <c r="AA531" s="175" t="s">
        <v>6533</v>
      </c>
    </row>
    <row r="532" spans="1:27" ht="15.75" customHeight="1" x14ac:dyDescent="0.2">
      <c r="A532" s="185">
        <v>6979</v>
      </c>
      <c r="B532" s="68" t="str">
        <f>VLOOKUP(A532,'BASE REGISTRO SEPTIEMBRE'!$A$1:$T$889,2,FALSE)</f>
        <v>Fundación Tierra de Esperanza</v>
      </c>
      <c r="C532" s="68">
        <f>VLOOKUP(A532,'BASE REGISTRO SEPTIEMBRE'!$A$1:$T$889,3,FALSE)</f>
        <v>738689003</v>
      </c>
      <c r="D532" s="68" t="str">
        <f>VLOOKUP(A532,'BASE REGISTRO SEPTIEMBRE'!$A$1:$T$889,4,FALSE)</f>
        <v>Fundación de Derecho Privado.</v>
      </c>
      <c r="E532" s="68" t="str">
        <f>VLOOKUP(A532,'BASE REGISTRO SEPTIEMBRE'!$A$1:$T$889,5,FALSE)</f>
        <v>Otorgado por Decreto Supremo Nº 262, de fecha 2 de abril de 1997, por el Ministerio de Justicia. Publicado en el Diario Oficial con fecha 24 de abril de 1997.</v>
      </c>
      <c r="F532" s="68" t="str">
        <f>VLOOKUP(A532,'BASE REGISTRO SEPTIEMBRE'!$A$1:$T$889,6,FALSE)</f>
        <v>Certificado de Vigencia inscripción Nº7421 de fecha 02 de abril de 1997. Folio N° 500394531618 emitido por el Servicio de Registro Civil e Identificación, de fecha 18 de junio de 2021.</v>
      </c>
      <c r="G532" s="68" t="str">
        <f>VLOOKUP(A532,'BASE REGISTRO SEPTIEMBRE'!$A$1:$T$889,7,FALSE)</f>
        <v xml:space="preserve">Ayudar a la infancia desvalida sin distinción de sexo, sin distinción racial, creencia religiosa o política.
</v>
      </c>
      <c r="H532" s="68" t="str">
        <f>VLOOKUP(A532,'BASE REGISTRO SEPTIEMBRE'!$A$1:$T$889,8,FALSE)</f>
        <v xml:space="preserve">Presidente: 
Simona de la Barra Cruzat, 
Secretario:
Leoncio Toro Araya., 
Tesorero: 
Carlos Javier Contzen Fuentes, 
Director: 
Felipe Andrés Venegas Pozo, 
Director:
Gonzalo Sandoval Zambrano, 
</v>
      </c>
      <c r="I532" s="68" t="str">
        <f>VLOOKUP(A532,'BASE REGISTRO SEPTIEMBRE'!$A$1:$T$889,9,FALSE)</f>
        <v>El Consejo durará tres años en sus cargos y se renovará tácita y sucesivamente cada tres años, salvo que la mayoría absoluta de los demás consejeros, resuelva su exclusión.</v>
      </c>
      <c r="J532" s="68" t="str">
        <f>VLOOKUP(A532,'BASE REGISTRO SEPTIEMBRE'!$A$1:$T$889,10,FALSE)</f>
        <v>Nombramiento 12 de diciembre de 2019 y cesación 12 de diciembre de 2022.</v>
      </c>
      <c r="K532" s="68" t="str">
        <f>VLOOKUP(A532,'BASE REGISTRO SEPTIEMBRE'!$A$1:$T$889,11,FALSE)</f>
        <v xml:space="preserve">Simona de la Barra Cruzat
Rafael Mella Gallegos.
Podrán actuar conjunta o separadamente.
</v>
      </c>
      <c r="L532" s="68" t="str">
        <f>VLOOKUP(A532,'BASE REGISTRO SEPTIEMBRE'!$A$1:$T$889,12,FALSE)</f>
        <v>Exeter Nº 540-D, Concepción.</v>
      </c>
      <c r="M532" s="68" t="str">
        <f>VLOOKUP(A532,'BASE REGISTRO SEPTIEMBRE'!$A$1:$T$889,13,FALSE)</f>
        <v>VIII</v>
      </c>
      <c r="N532" s="68" t="str">
        <f>VLOOKUP(A532,'BASE REGISTRO SEPTIEMBRE'!$A$1:$T$889,14,FALSE)</f>
        <v>Concepción.</v>
      </c>
      <c r="O532" s="68" t="str">
        <f>VLOOKUP(A532,'BASE REGISTRO SEPTIEMBRE'!$A$1:$T$889,15,FALSE)</f>
        <v xml:space="preserve"> 41-2106-850
</v>
      </c>
      <c r="P532" s="68" t="str">
        <f>VLOOKUP(A532,'BASE REGISTRO SEPTIEMBRE'!$A$1:$T$889,16,FALSE)</f>
        <v>contacto@tdesperanza.cl</v>
      </c>
      <c r="Q532" s="68">
        <f>VLOOKUP(A532,'BASE REGISTRO SEPTIEMBRE'!$A$1:$T$889,17,FALSE)</f>
        <v>0</v>
      </c>
      <c r="R532" s="68" t="str">
        <f>VLOOKUP(A532,'BASE REGISTRO SEPTIEMBRE'!$A$1:$T$889,18,FALSE)</f>
        <v>93401.</v>
      </c>
      <c r="S532" s="68" t="str">
        <f>VLOOKUP(A532,'BASE REGISTRO SEPTIEMBRE'!$A$1:$T$889,19,FALSE)</f>
        <v xml:space="preserve">Certificado de antecedentes financieros, correspondientes al año 2020, aprobados por el Subdepartamento de Supervisión Financiera Nacional. </v>
      </c>
      <c r="T532" s="188">
        <f>VLOOKUP(A532,'BASE REGISTRO SEPTIEMBRE'!$A$1:$T$889,20,FALSE)</f>
        <v>37970</v>
      </c>
      <c r="U532" s="175">
        <v>6979</v>
      </c>
      <c r="V532" s="186">
        <v>5496130</v>
      </c>
      <c r="W532" s="186">
        <v>44126048</v>
      </c>
      <c r="X532" s="187">
        <v>44469</v>
      </c>
      <c r="Y532" s="80" t="s">
        <v>6489</v>
      </c>
      <c r="Z532" s="80" t="s">
        <v>6490</v>
      </c>
      <c r="AA532" s="175" t="s">
        <v>6535</v>
      </c>
    </row>
    <row r="533" spans="1:27" ht="15.75" customHeight="1" x14ac:dyDescent="0.2">
      <c r="A533" s="185">
        <v>6979</v>
      </c>
      <c r="B533" s="68" t="str">
        <f>VLOOKUP(A533,'BASE REGISTRO SEPTIEMBRE'!$A$1:$T$889,2,FALSE)</f>
        <v>Fundación Tierra de Esperanza</v>
      </c>
      <c r="C533" s="68">
        <f>VLOOKUP(A533,'BASE REGISTRO SEPTIEMBRE'!$A$1:$T$889,3,FALSE)</f>
        <v>738689003</v>
      </c>
      <c r="D533" s="68" t="str">
        <f>VLOOKUP(A533,'BASE REGISTRO SEPTIEMBRE'!$A$1:$T$889,4,FALSE)</f>
        <v>Fundación de Derecho Privado.</v>
      </c>
      <c r="E533" s="68" t="str">
        <f>VLOOKUP(A533,'BASE REGISTRO SEPTIEMBRE'!$A$1:$T$889,5,FALSE)</f>
        <v>Otorgado por Decreto Supremo Nº 262, de fecha 2 de abril de 1997, por el Ministerio de Justicia. Publicado en el Diario Oficial con fecha 24 de abril de 1997.</v>
      </c>
      <c r="F533" s="68" t="str">
        <f>VLOOKUP(A533,'BASE REGISTRO SEPTIEMBRE'!$A$1:$T$889,6,FALSE)</f>
        <v>Certificado de Vigencia inscripción Nº7421 de fecha 02 de abril de 1997. Folio N° 500394531618 emitido por el Servicio de Registro Civil e Identificación, de fecha 18 de junio de 2021.</v>
      </c>
      <c r="G533" s="68" t="str">
        <f>VLOOKUP(A533,'BASE REGISTRO SEPTIEMBRE'!$A$1:$T$889,7,FALSE)</f>
        <v xml:space="preserve">Ayudar a la infancia desvalida sin distinción de sexo, sin distinción racial, creencia religiosa o política.
</v>
      </c>
      <c r="H533" s="68" t="str">
        <f>VLOOKUP(A533,'BASE REGISTRO SEPTIEMBRE'!$A$1:$T$889,8,FALSE)</f>
        <v xml:space="preserve">Presidente: 
Simona de la Barra Cruzat, 
Secretario:
Leoncio Toro Araya., 
Tesorero: 
Carlos Javier Contzen Fuentes, 
Director: 
Felipe Andrés Venegas Pozo, 
Director:
Gonzalo Sandoval Zambrano, 
</v>
      </c>
      <c r="I533" s="68" t="str">
        <f>VLOOKUP(A533,'BASE REGISTRO SEPTIEMBRE'!$A$1:$T$889,9,FALSE)</f>
        <v>El Consejo durará tres años en sus cargos y se renovará tácita y sucesivamente cada tres años, salvo que la mayoría absoluta de los demás consejeros, resuelva su exclusión.</v>
      </c>
      <c r="J533" s="68" t="str">
        <f>VLOOKUP(A533,'BASE REGISTRO SEPTIEMBRE'!$A$1:$T$889,10,FALSE)</f>
        <v>Nombramiento 12 de diciembre de 2019 y cesación 12 de diciembre de 2022.</v>
      </c>
      <c r="K533" s="68" t="str">
        <f>VLOOKUP(A533,'BASE REGISTRO SEPTIEMBRE'!$A$1:$T$889,11,FALSE)</f>
        <v xml:space="preserve">Simona de la Barra Cruzat
Rafael Mella Gallegos.
Podrán actuar conjunta o separadamente.
</v>
      </c>
      <c r="L533" s="68" t="str">
        <f>VLOOKUP(A533,'BASE REGISTRO SEPTIEMBRE'!$A$1:$T$889,12,FALSE)</f>
        <v>Exeter Nº 540-D, Concepción.</v>
      </c>
      <c r="M533" s="68" t="str">
        <f>VLOOKUP(A533,'BASE REGISTRO SEPTIEMBRE'!$A$1:$T$889,13,FALSE)</f>
        <v>VIII</v>
      </c>
      <c r="N533" s="68" t="str">
        <f>VLOOKUP(A533,'BASE REGISTRO SEPTIEMBRE'!$A$1:$T$889,14,FALSE)</f>
        <v>Concepción.</v>
      </c>
      <c r="O533" s="68" t="str">
        <f>VLOOKUP(A533,'BASE REGISTRO SEPTIEMBRE'!$A$1:$T$889,15,FALSE)</f>
        <v xml:space="preserve"> 41-2106-850
</v>
      </c>
      <c r="P533" s="68" t="str">
        <f>VLOOKUP(A533,'BASE REGISTRO SEPTIEMBRE'!$A$1:$T$889,16,FALSE)</f>
        <v>contacto@tdesperanza.cl</v>
      </c>
      <c r="Q533" s="68">
        <f>VLOOKUP(A533,'BASE REGISTRO SEPTIEMBRE'!$A$1:$T$889,17,FALSE)</f>
        <v>0</v>
      </c>
      <c r="R533" s="68" t="str">
        <f>VLOOKUP(A533,'BASE REGISTRO SEPTIEMBRE'!$A$1:$T$889,18,FALSE)</f>
        <v>93401.</v>
      </c>
      <c r="S533" s="68" t="str">
        <f>VLOOKUP(A533,'BASE REGISTRO SEPTIEMBRE'!$A$1:$T$889,19,FALSE)</f>
        <v xml:space="preserve">Certificado de antecedentes financieros, correspondientes al año 2020, aprobados por el Subdepartamento de Supervisión Financiera Nacional. </v>
      </c>
      <c r="T533" s="188">
        <f>VLOOKUP(A533,'BASE REGISTRO SEPTIEMBRE'!$A$1:$T$889,20,FALSE)</f>
        <v>37970</v>
      </c>
      <c r="U533" s="175">
        <v>6979</v>
      </c>
      <c r="V533" s="186">
        <v>16514196</v>
      </c>
      <c r="W533" s="186">
        <v>138529699</v>
      </c>
      <c r="X533" s="187">
        <v>44469</v>
      </c>
      <c r="Y533" s="80" t="s">
        <v>6489</v>
      </c>
      <c r="Z533" s="80" t="s">
        <v>6490</v>
      </c>
      <c r="AA533" s="175" t="s">
        <v>6573</v>
      </c>
    </row>
    <row r="534" spans="1:27" ht="15.75" customHeight="1" x14ac:dyDescent="0.2">
      <c r="A534" s="185">
        <v>6979</v>
      </c>
      <c r="B534" s="68" t="str">
        <f>VLOOKUP(A534,'BASE REGISTRO SEPTIEMBRE'!$A$1:$T$889,2,FALSE)</f>
        <v>Fundación Tierra de Esperanza</v>
      </c>
      <c r="C534" s="68">
        <f>VLOOKUP(A534,'BASE REGISTRO SEPTIEMBRE'!$A$1:$T$889,3,FALSE)</f>
        <v>738689003</v>
      </c>
      <c r="D534" s="68" t="str">
        <f>VLOOKUP(A534,'BASE REGISTRO SEPTIEMBRE'!$A$1:$T$889,4,FALSE)</f>
        <v>Fundación de Derecho Privado.</v>
      </c>
      <c r="E534" s="68" t="str">
        <f>VLOOKUP(A534,'BASE REGISTRO SEPTIEMBRE'!$A$1:$T$889,5,FALSE)</f>
        <v>Otorgado por Decreto Supremo Nº 262, de fecha 2 de abril de 1997, por el Ministerio de Justicia. Publicado en el Diario Oficial con fecha 24 de abril de 1997.</v>
      </c>
      <c r="F534" s="68" t="str">
        <f>VLOOKUP(A534,'BASE REGISTRO SEPTIEMBRE'!$A$1:$T$889,6,FALSE)</f>
        <v>Certificado de Vigencia inscripción Nº7421 de fecha 02 de abril de 1997. Folio N° 500394531618 emitido por el Servicio de Registro Civil e Identificación, de fecha 18 de junio de 2021.</v>
      </c>
      <c r="G534" s="68" t="str">
        <f>VLOOKUP(A534,'BASE REGISTRO SEPTIEMBRE'!$A$1:$T$889,7,FALSE)</f>
        <v xml:space="preserve">Ayudar a la infancia desvalida sin distinción de sexo, sin distinción racial, creencia religiosa o política.
</v>
      </c>
      <c r="H534" s="68" t="str">
        <f>VLOOKUP(A534,'BASE REGISTRO SEPTIEMBRE'!$A$1:$T$889,8,FALSE)</f>
        <v xml:space="preserve">Presidente: 
Simona de la Barra Cruzat, 
Secretario:
Leoncio Toro Araya., 
Tesorero: 
Carlos Javier Contzen Fuentes, 
Director: 
Felipe Andrés Venegas Pozo, 
Director:
Gonzalo Sandoval Zambrano, 
</v>
      </c>
      <c r="I534" s="68" t="str">
        <f>VLOOKUP(A534,'BASE REGISTRO SEPTIEMBRE'!$A$1:$T$889,9,FALSE)</f>
        <v>El Consejo durará tres años en sus cargos y se renovará tácita y sucesivamente cada tres años, salvo que la mayoría absoluta de los demás consejeros, resuelva su exclusión.</v>
      </c>
      <c r="J534" s="68" t="str">
        <f>VLOOKUP(A534,'BASE REGISTRO SEPTIEMBRE'!$A$1:$T$889,10,FALSE)</f>
        <v>Nombramiento 12 de diciembre de 2019 y cesación 12 de diciembre de 2022.</v>
      </c>
      <c r="K534" s="68" t="str">
        <f>VLOOKUP(A534,'BASE REGISTRO SEPTIEMBRE'!$A$1:$T$889,11,FALSE)</f>
        <v xml:space="preserve">Simona de la Barra Cruzat
Rafael Mella Gallegos.
Podrán actuar conjunta o separadamente.
</v>
      </c>
      <c r="L534" s="68" t="str">
        <f>VLOOKUP(A534,'BASE REGISTRO SEPTIEMBRE'!$A$1:$T$889,12,FALSE)</f>
        <v>Exeter Nº 540-D, Concepción.</v>
      </c>
      <c r="M534" s="68" t="str">
        <f>VLOOKUP(A534,'BASE REGISTRO SEPTIEMBRE'!$A$1:$T$889,13,FALSE)</f>
        <v>VIII</v>
      </c>
      <c r="N534" s="68" t="str">
        <f>VLOOKUP(A534,'BASE REGISTRO SEPTIEMBRE'!$A$1:$T$889,14,FALSE)</f>
        <v>Concepción.</v>
      </c>
      <c r="O534" s="68" t="str">
        <f>VLOOKUP(A534,'BASE REGISTRO SEPTIEMBRE'!$A$1:$T$889,15,FALSE)</f>
        <v xml:space="preserve"> 41-2106-850
</v>
      </c>
      <c r="P534" s="68" t="str">
        <f>VLOOKUP(A534,'BASE REGISTRO SEPTIEMBRE'!$A$1:$T$889,16,FALSE)</f>
        <v>contacto@tdesperanza.cl</v>
      </c>
      <c r="Q534" s="68">
        <f>VLOOKUP(A534,'BASE REGISTRO SEPTIEMBRE'!$A$1:$T$889,17,FALSE)</f>
        <v>0</v>
      </c>
      <c r="R534" s="68" t="str">
        <f>VLOOKUP(A534,'BASE REGISTRO SEPTIEMBRE'!$A$1:$T$889,18,FALSE)</f>
        <v>93401.</v>
      </c>
      <c r="S534" s="68" t="str">
        <f>VLOOKUP(A534,'BASE REGISTRO SEPTIEMBRE'!$A$1:$T$889,19,FALSE)</f>
        <v xml:space="preserve">Certificado de antecedentes financieros, correspondientes al año 2020, aprobados por el Subdepartamento de Supervisión Financiera Nacional. </v>
      </c>
      <c r="T534" s="188">
        <f>VLOOKUP(A534,'BASE REGISTRO SEPTIEMBRE'!$A$1:$T$889,20,FALSE)</f>
        <v>37970</v>
      </c>
      <c r="U534" s="175">
        <v>6979</v>
      </c>
      <c r="V534" s="186">
        <v>17218450</v>
      </c>
      <c r="W534" s="186">
        <v>165985914</v>
      </c>
      <c r="X534" s="187">
        <v>44469</v>
      </c>
      <c r="Y534" s="80" t="s">
        <v>6489</v>
      </c>
      <c r="Z534" s="80" t="s">
        <v>6490</v>
      </c>
      <c r="AA534" s="175" t="s">
        <v>6555</v>
      </c>
    </row>
    <row r="535" spans="1:27" ht="15.75" customHeight="1" x14ac:dyDescent="0.2">
      <c r="A535" s="185">
        <v>6979</v>
      </c>
      <c r="B535" s="68" t="str">
        <f>VLOOKUP(A535,'BASE REGISTRO SEPTIEMBRE'!$A$1:$T$889,2,FALSE)</f>
        <v>Fundación Tierra de Esperanza</v>
      </c>
      <c r="C535" s="68">
        <f>VLOOKUP(A535,'BASE REGISTRO SEPTIEMBRE'!$A$1:$T$889,3,FALSE)</f>
        <v>738689003</v>
      </c>
      <c r="D535" s="68" t="str">
        <f>VLOOKUP(A535,'BASE REGISTRO SEPTIEMBRE'!$A$1:$T$889,4,FALSE)</f>
        <v>Fundación de Derecho Privado.</v>
      </c>
      <c r="E535" s="68" t="str">
        <f>VLOOKUP(A535,'BASE REGISTRO SEPTIEMBRE'!$A$1:$T$889,5,FALSE)</f>
        <v>Otorgado por Decreto Supremo Nº 262, de fecha 2 de abril de 1997, por el Ministerio de Justicia. Publicado en el Diario Oficial con fecha 24 de abril de 1997.</v>
      </c>
      <c r="F535" s="68" t="str">
        <f>VLOOKUP(A535,'BASE REGISTRO SEPTIEMBRE'!$A$1:$T$889,6,FALSE)</f>
        <v>Certificado de Vigencia inscripción Nº7421 de fecha 02 de abril de 1997. Folio N° 500394531618 emitido por el Servicio de Registro Civil e Identificación, de fecha 18 de junio de 2021.</v>
      </c>
      <c r="G535" s="68" t="str">
        <f>VLOOKUP(A535,'BASE REGISTRO SEPTIEMBRE'!$A$1:$T$889,7,FALSE)</f>
        <v xml:space="preserve">Ayudar a la infancia desvalida sin distinción de sexo, sin distinción racial, creencia religiosa o política.
</v>
      </c>
      <c r="H535" s="68" t="str">
        <f>VLOOKUP(A535,'BASE REGISTRO SEPTIEMBRE'!$A$1:$T$889,8,FALSE)</f>
        <v xml:space="preserve">Presidente: 
Simona de la Barra Cruzat, 
Secretario:
Leoncio Toro Araya., 
Tesorero: 
Carlos Javier Contzen Fuentes, 
Director: 
Felipe Andrés Venegas Pozo, 
Director:
Gonzalo Sandoval Zambrano, 
</v>
      </c>
      <c r="I535" s="68" t="str">
        <f>VLOOKUP(A535,'BASE REGISTRO SEPTIEMBRE'!$A$1:$T$889,9,FALSE)</f>
        <v>El Consejo durará tres años en sus cargos y se renovará tácita y sucesivamente cada tres años, salvo que la mayoría absoluta de los demás consejeros, resuelva su exclusión.</v>
      </c>
      <c r="J535" s="68" t="str">
        <f>VLOOKUP(A535,'BASE REGISTRO SEPTIEMBRE'!$A$1:$T$889,10,FALSE)</f>
        <v>Nombramiento 12 de diciembre de 2019 y cesación 12 de diciembre de 2022.</v>
      </c>
      <c r="K535" s="68" t="str">
        <f>VLOOKUP(A535,'BASE REGISTRO SEPTIEMBRE'!$A$1:$T$889,11,FALSE)</f>
        <v xml:space="preserve">Simona de la Barra Cruzat
Rafael Mella Gallegos.
Podrán actuar conjunta o separadamente.
</v>
      </c>
      <c r="L535" s="68" t="str">
        <f>VLOOKUP(A535,'BASE REGISTRO SEPTIEMBRE'!$A$1:$T$889,12,FALSE)</f>
        <v>Exeter Nº 540-D, Concepción.</v>
      </c>
      <c r="M535" s="68" t="str">
        <f>VLOOKUP(A535,'BASE REGISTRO SEPTIEMBRE'!$A$1:$T$889,13,FALSE)</f>
        <v>VIII</v>
      </c>
      <c r="N535" s="68" t="str">
        <f>VLOOKUP(A535,'BASE REGISTRO SEPTIEMBRE'!$A$1:$T$889,14,FALSE)</f>
        <v>Concepción.</v>
      </c>
      <c r="O535" s="68" t="str">
        <f>VLOOKUP(A535,'BASE REGISTRO SEPTIEMBRE'!$A$1:$T$889,15,FALSE)</f>
        <v xml:space="preserve"> 41-2106-850
</v>
      </c>
      <c r="P535" s="68" t="str">
        <f>VLOOKUP(A535,'BASE REGISTRO SEPTIEMBRE'!$A$1:$T$889,16,FALSE)</f>
        <v>contacto@tdesperanza.cl</v>
      </c>
      <c r="Q535" s="68">
        <f>VLOOKUP(A535,'BASE REGISTRO SEPTIEMBRE'!$A$1:$T$889,17,FALSE)</f>
        <v>0</v>
      </c>
      <c r="R535" s="68" t="str">
        <f>VLOOKUP(A535,'BASE REGISTRO SEPTIEMBRE'!$A$1:$T$889,18,FALSE)</f>
        <v>93401.</v>
      </c>
      <c r="S535" s="68" t="str">
        <f>VLOOKUP(A535,'BASE REGISTRO SEPTIEMBRE'!$A$1:$T$889,19,FALSE)</f>
        <v xml:space="preserve">Certificado de antecedentes financieros, correspondientes al año 2020, aprobados por el Subdepartamento de Supervisión Financiera Nacional. </v>
      </c>
      <c r="T535" s="188">
        <f>VLOOKUP(A535,'BASE REGISTRO SEPTIEMBRE'!$A$1:$T$889,20,FALSE)</f>
        <v>37970</v>
      </c>
      <c r="U535" s="175">
        <v>6979</v>
      </c>
      <c r="V535" s="186">
        <v>17874432</v>
      </c>
      <c r="W535" s="186">
        <v>155869888</v>
      </c>
      <c r="X535" s="187">
        <v>44469</v>
      </c>
      <c r="Y535" s="80" t="s">
        <v>6489</v>
      </c>
      <c r="Z535" s="80" t="s">
        <v>6490</v>
      </c>
      <c r="AA535" s="175" t="s">
        <v>6606</v>
      </c>
    </row>
    <row r="536" spans="1:27" ht="15.75" customHeight="1" x14ac:dyDescent="0.2">
      <c r="A536" s="185">
        <v>6979</v>
      </c>
      <c r="B536" s="68" t="str">
        <f>VLOOKUP(A536,'BASE REGISTRO SEPTIEMBRE'!$A$1:$T$889,2,FALSE)</f>
        <v>Fundación Tierra de Esperanza</v>
      </c>
      <c r="C536" s="68">
        <f>VLOOKUP(A536,'BASE REGISTRO SEPTIEMBRE'!$A$1:$T$889,3,FALSE)</f>
        <v>738689003</v>
      </c>
      <c r="D536" s="68" t="str">
        <f>VLOOKUP(A536,'BASE REGISTRO SEPTIEMBRE'!$A$1:$T$889,4,FALSE)</f>
        <v>Fundación de Derecho Privado.</v>
      </c>
      <c r="E536" s="68" t="str">
        <f>VLOOKUP(A536,'BASE REGISTRO SEPTIEMBRE'!$A$1:$T$889,5,FALSE)</f>
        <v>Otorgado por Decreto Supremo Nº 262, de fecha 2 de abril de 1997, por el Ministerio de Justicia. Publicado en el Diario Oficial con fecha 24 de abril de 1997.</v>
      </c>
      <c r="F536" s="68" t="str">
        <f>VLOOKUP(A536,'BASE REGISTRO SEPTIEMBRE'!$A$1:$T$889,6,FALSE)</f>
        <v>Certificado de Vigencia inscripción Nº7421 de fecha 02 de abril de 1997. Folio N° 500394531618 emitido por el Servicio de Registro Civil e Identificación, de fecha 18 de junio de 2021.</v>
      </c>
      <c r="G536" s="68" t="str">
        <f>VLOOKUP(A536,'BASE REGISTRO SEPTIEMBRE'!$A$1:$T$889,7,FALSE)</f>
        <v xml:space="preserve">Ayudar a la infancia desvalida sin distinción de sexo, sin distinción racial, creencia religiosa o política.
</v>
      </c>
      <c r="H536" s="68" t="str">
        <f>VLOOKUP(A536,'BASE REGISTRO SEPTIEMBRE'!$A$1:$T$889,8,FALSE)</f>
        <v xml:space="preserve">Presidente: 
Simona de la Barra Cruzat, 
Secretario:
Leoncio Toro Araya., 
Tesorero: 
Carlos Javier Contzen Fuentes, 
Director: 
Felipe Andrés Venegas Pozo, 
Director:
Gonzalo Sandoval Zambrano, 
</v>
      </c>
      <c r="I536" s="68" t="str">
        <f>VLOOKUP(A536,'BASE REGISTRO SEPTIEMBRE'!$A$1:$T$889,9,FALSE)</f>
        <v>El Consejo durará tres años en sus cargos y se renovará tácita y sucesivamente cada tres años, salvo que la mayoría absoluta de los demás consejeros, resuelva su exclusión.</v>
      </c>
      <c r="J536" s="68" t="str">
        <f>VLOOKUP(A536,'BASE REGISTRO SEPTIEMBRE'!$A$1:$T$889,10,FALSE)</f>
        <v>Nombramiento 12 de diciembre de 2019 y cesación 12 de diciembre de 2022.</v>
      </c>
      <c r="K536" s="68" t="str">
        <f>VLOOKUP(A536,'BASE REGISTRO SEPTIEMBRE'!$A$1:$T$889,11,FALSE)</f>
        <v xml:space="preserve">Simona de la Barra Cruzat
Rafael Mella Gallegos.
Podrán actuar conjunta o separadamente.
</v>
      </c>
      <c r="L536" s="68" t="str">
        <f>VLOOKUP(A536,'BASE REGISTRO SEPTIEMBRE'!$A$1:$T$889,12,FALSE)</f>
        <v>Exeter Nº 540-D, Concepción.</v>
      </c>
      <c r="M536" s="68" t="str">
        <f>VLOOKUP(A536,'BASE REGISTRO SEPTIEMBRE'!$A$1:$T$889,13,FALSE)</f>
        <v>VIII</v>
      </c>
      <c r="N536" s="68" t="str">
        <f>VLOOKUP(A536,'BASE REGISTRO SEPTIEMBRE'!$A$1:$T$889,14,FALSE)</f>
        <v>Concepción.</v>
      </c>
      <c r="O536" s="68" t="str">
        <f>VLOOKUP(A536,'BASE REGISTRO SEPTIEMBRE'!$A$1:$T$889,15,FALSE)</f>
        <v xml:space="preserve"> 41-2106-850
</v>
      </c>
      <c r="P536" s="68" t="str">
        <f>VLOOKUP(A536,'BASE REGISTRO SEPTIEMBRE'!$A$1:$T$889,16,FALSE)</f>
        <v>contacto@tdesperanza.cl</v>
      </c>
      <c r="Q536" s="68">
        <f>VLOOKUP(A536,'BASE REGISTRO SEPTIEMBRE'!$A$1:$T$889,17,FALSE)</f>
        <v>0</v>
      </c>
      <c r="R536" s="68" t="str">
        <f>VLOOKUP(A536,'BASE REGISTRO SEPTIEMBRE'!$A$1:$T$889,18,FALSE)</f>
        <v>93401.</v>
      </c>
      <c r="S536" s="68" t="str">
        <f>VLOOKUP(A536,'BASE REGISTRO SEPTIEMBRE'!$A$1:$T$889,19,FALSE)</f>
        <v xml:space="preserve">Certificado de antecedentes financieros, correspondientes al año 2020, aprobados por el Subdepartamento de Supervisión Financiera Nacional. </v>
      </c>
      <c r="T536" s="188">
        <f>VLOOKUP(A536,'BASE REGISTRO SEPTIEMBRE'!$A$1:$T$889,20,FALSE)</f>
        <v>37970</v>
      </c>
      <c r="U536" s="175">
        <v>6979</v>
      </c>
      <c r="V536" s="186">
        <v>87643998</v>
      </c>
      <c r="W536" s="186">
        <v>633173045</v>
      </c>
      <c r="X536" s="187">
        <v>44469</v>
      </c>
      <c r="Y536" s="80" t="s">
        <v>6489</v>
      </c>
      <c r="Z536" s="80" t="s">
        <v>6490</v>
      </c>
      <c r="AA536" s="175" t="s">
        <v>181</v>
      </c>
    </row>
    <row r="537" spans="1:27" ht="15.75" customHeight="1" x14ac:dyDescent="0.2">
      <c r="A537" s="185">
        <v>6979</v>
      </c>
      <c r="B537" s="68" t="str">
        <f>VLOOKUP(A537,'BASE REGISTRO SEPTIEMBRE'!$A$1:$T$889,2,FALSE)</f>
        <v>Fundación Tierra de Esperanza</v>
      </c>
      <c r="C537" s="68">
        <f>VLOOKUP(A537,'BASE REGISTRO SEPTIEMBRE'!$A$1:$T$889,3,FALSE)</f>
        <v>738689003</v>
      </c>
      <c r="D537" s="68" t="str">
        <f>VLOOKUP(A537,'BASE REGISTRO SEPTIEMBRE'!$A$1:$T$889,4,FALSE)</f>
        <v>Fundación de Derecho Privado.</v>
      </c>
      <c r="E537" s="68" t="str">
        <f>VLOOKUP(A537,'BASE REGISTRO SEPTIEMBRE'!$A$1:$T$889,5,FALSE)</f>
        <v>Otorgado por Decreto Supremo Nº 262, de fecha 2 de abril de 1997, por el Ministerio de Justicia. Publicado en el Diario Oficial con fecha 24 de abril de 1997.</v>
      </c>
      <c r="F537" s="68" t="str">
        <f>VLOOKUP(A537,'BASE REGISTRO SEPTIEMBRE'!$A$1:$T$889,6,FALSE)</f>
        <v>Certificado de Vigencia inscripción Nº7421 de fecha 02 de abril de 1997. Folio N° 500394531618 emitido por el Servicio de Registro Civil e Identificación, de fecha 18 de junio de 2021.</v>
      </c>
      <c r="G537" s="68" t="str">
        <f>VLOOKUP(A537,'BASE REGISTRO SEPTIEMBRE'!$A$1:$T$889,7,FALSE)</f>
        <v xml:space="preserve">Ayudar a la infancia desvalida sin distinción de sexo, sin distinción racial, creencia religiosa o política.
</v>
      </c>
      <c r="H537" s="68" t="str">
        <f>VLOOKUP(A537,'BASE REGISTRO SEPTIEMBRE'!$A$1:$T$889,8,FALSE)</f>
        <v xml:space="preserve">Presidente: 
Simona de la Barra Cruzat, 
Secretario:
Leoncio Toro Araya., 
Tesorero: 
Carlos Javier Contzen Fuentes, 
Director: 
Felipe Andrés Venegas Pozo, 
Director:
Gonzalo Sandoval Zambrano, 
</v>
      </c>
      <c r="I537" s="68" t="str">
        <f>VLOOKUP(A537,'BASE REGISTRO SEPTIEMBRE'!$A$1:$T$889,9,FALSE)</f>
        <v>El Consejo durará tres años en sus cargos y se renovará tácita y sucesivamente cada tres años, salvo que la mayoría absoluta de los demás consejeros, resuelva su exclusión.</v>
      </c>
      <c r="J537" s="68" t="str">
        <f>VLOOKUP(A537,'BASE REGISTRO SEPTIEMBRE'!$A$1:$T$889,10,FALSE)</f>
        <v>Nombramiento 12 de diciembre de 2019 y cesación 12 de diciembre de 2022.</v>
      </c>
      <c r="K537" s="68" t="str">
        <f>VLOOKUP(A537,'BASE REGISTRO SEPTIEMBRE'!$A$1:$T$889,11,FALSE)</f>
        <v xml:space="preserve">Simona de la Barra Cruzat
Rafael Mella Gallegos.
Podrán actuar conjunta o separadamente.
</v>
      </c>
      <c r="L537" s="68" t="str">
        <f>VLOOKUP(A537,'BASE REGISTRO SEPTIEMBRE'!$A$1:$T$889,12,FALSE)</f>
        <v>Exeter Nº 540-D, Concepción.</v>
      </c>
      <c r="M537" s="68" t="str">
        <f>VLOOKUP(A537,'BASE REGISTRO SEPTIEMBRE'!$A$1:$T$889,13,FALSE)</f>
        <v>VIII</v>
      </c>
      <c r="N537" s="68" t="str">
        <f>VLOOKUP(A537,'BASE REGISTRO SEPTIEMBRE'!$A$1:$T$889,14,FALSE)</f>
        <v>Concepción.</v>
      </c>
      <c r="O537" s="68" t="str">
        <f>VLOOKUP(A537,'BASE REGISTRO SEPTIEMBRE'!$A$1:$T$889,15,FALSE)</f>
        <v xml:space="preserve"> 41-2106-850
</v>
      </c>
      <c r="P537" s="68" t="str">
        <f>VLOOKUP(A537,'BASE REGISTRO SEPTIEMBRE'!$A$1:$T$889,16,FALSE)</f>
        <v>contacto@tdesperanza.cl</v>
      </c>
      <c r="Q537" s="68">
        <f>VLOOKUP(A537,'BASE REGISTRO SEPTIEMBRE'!$A$1:$T$889,17,FALSE)</f>
        <v>0</v>
      </c>
      <c r="R537" s="68" t="str">
        <f>VLOOKUP(A537,'BASE REGISTRO SEPTIEMBRE'!$A$1:$T$889,18,FALSE)</f>
        <v>93401.</v>
      </c>
      <c r="S537" s="68" t="str">
        <f>VLOOKUP(A537,'BASE REGISTRO SEPTIEMBRE'!$A$1:$T$889,19,FALSE)</f>
        <v xml:space="preserve">Certificado de antecedentes financieros, correspondientes al año 2020, aprobados por el Subdepartamento de Supervisión Financiera Nacional. </v>
      </c>
      <c r="T537" s="188">
        <f>VLOOKUP(A537,'BASE REGISTRO SEPTIEMBRE'!$A$1:$T$889,20,FALSE)</f>
        <v>37970</v>
      </c>
      <c r="U537" s="175">
        <v>6979</v>
      </c>
      <c r="V537" s="186">
        <v>68151019</v>
      </c>
      <c r="W537" s="186">
        <v>578015274</v>
      </c>
      <c r="X537" s="187">
        <v>44469</v>
      </c>
      <c r="Y537" s="80" t="s">
        <v>6489</v>
      </c>
      <c r="Z537" s="80" t="s">
        <v>6490</v>
      </c>
      <c r="AA537" s="175" t="s">
        <v>6545</v>
      </c>
    </row>
    <row r="538" spans="1:27" ht="15.75" customHeight="1" x14ac:dyDescent="0.2">
      <c r="A538" s="185">
        <v>6979</v>
      </c>
      <c r="B538" s="68" t="str">
        <f>VLOOKUP(A538,'BASE REGISTRO SEPTIEMBRE'!$A$1:$T$889,2,FALSE)</f>
        <v>Fundación Tierra de Esperanza</v>
      </c>
      <c r="C538" s="68">
        <f>VLOOKUP(A538,'BASE REGISTRO SEPTIEMBRE'!$A$1:$T$889,3,FALSE)</f>
        <v>738689003</v>
      </c>
      <c r="D538" s="68" t="str">
        <f>VLOOKUP(A538,'BASE REGISTRO SEPTIEMBRE'!$A$1:$T$889,4,FALSE)</f>
        <v>Fundación de Derecho Privado.</v>
      </c>
      <c r="E538" s="68" t="str">
        <f>VLOOKUP(A538,'BASE REGISTRO SEPTIEMBRE'!$A$1:$T$889,5,FALSE)</f>
        <v>Otorgado por Decreto Supremo Nº 262, de fecha 2 de abril de 1997, por el Ministerio de Justicia. Publicado en el Diario Oficial con fecha 24 de abril de 1997.</v>
      </c>
      <c r="F538" s="68" t="str">
        <f>VLOOKUP(A538,'BASE REGISTRO SEPTIEMBRE'!$A$1:$T$889,6,FALSE)</f>
        <v>Certificado de Vigencia inscripción Nº7421 de fecha 02 de abril de 1997. Folio N° 500394531618 emitido por el Servicio de Registro Civil e Identificación, de fecha 18 de junio de 2021.</v>
      </c>
      <c r="G538" s="68" t="str">
        <f>VLOOKUP(A538,'BASE REGISTRO SEPTIEMBRE'!$A$1:$T$889,7,FALSE)</f>
        <v xml:space="preserve">Ayudar a la infancia desvalida sin distinción de sexo, sin distinción racial, creencia religiosa o política.
</v>
      </c>
      <c r="H538" s="68" t="str">
        <f>VLOOKUP(A538,'BASE REGISTRO SEPTIEMBRE'!$A$1:$T$889,8,FALSE)</f>
        <v xml:space="preserve">Presidente: 
Simona de la Barra Cruzat, 
Secretario:
Leoncio Toro Araya., 
Tesorero: 
Carlos Javier Contzen Fuentes, 
Director: 
Felipe Andrés Venegas Pozo, 
Director:
Gonzalo Sandoval Zambrano, 
</v>
      </c>
      <c r="I538" s="68" t="str">
        <f>VLOOKUP(A538,'BASE REGISTRO SEPTIEMBRE'!$A$1:$T$889,9,FALSE)</f>
        <v>El Consejo durará tres años en sus cargos y se renovará tácita y sucesivamente cada tres años, salvo que la mayoría absoluta de los demás consejeros, resuelva su exclusión.</v>
      </c>
      <c r="J538" s="68" t="str">
        <f>VLOOKUP(A538,'BASE REGISTRO SEPTIEMBRE'!$A$1:$T$889,10,FALSE)</f>
        <v>Nombramiento 12 de diciembre de 2019 y cesación 12 de diciembre de 2022.</v>
      </c>
      <c r="K538" s="68" t="str">
        <f>VLOOKUP(A538,'BASE REGISTRO SEPTIEMBRE'!$A$1:$T$889,11,FALSE)</f>
        <v xml:space="preserve">Simona de la Barra Cruzat
Rafael Mella Gallegos.
Podrán actuar conjunta o separadamente.
</v>
      </c>
      <c r="L538" s="68" t="str">
        <f>VLOOKUP(A538,'BASE REGISTRO SEPTIEMBRE'!$A$1:$T$889,12,FALSE)</f>
        <v>Exeter Nº 540-D, Concepción.</v>
      </c>
      <c r="M538" s="68" t="str">
        <f>VLOOKUP(A538,'BASE REGISTRO SEPTIEMBRE'!$A$1:$T$889,13,FALSE)</f>
        <v>VIII</v>
      </c>
      <c r="N538" s="68" t="str">
        <f>VLOOKUP(A538,'BASE REGISTRO SEPTIEMBRE'!$A$1:$T$889,14,FALSE)</f>
        <v>Concepción.</v>
      </c>
      <c r="O538" s="68" t="str">
        <f>VLOOKUP(A538,'BASE REGISTRO SEPTIEMBRE'!$A$1:$T$889,15,FALSE)</f>
        <v xml:space="preserve"> 41-2106-850
</v>
      </c>
      <c r="P538" s="68" t="str">
        <f>VLOOKUP(A538,'BASE REGISTRO SEPTIEMBRE'!$A$1:$T$889,16,FALSE)</f>
        <v>contacto@tdesperanza.cl</v>
      </c>
      <c r="Q538" s="68">
        <f>VLOOKUP(A538,'BASE REGISTRO SEPTIEMBRE'!$A$1:$T$889,17,FALSE)</f>
        <v>0</v>
      </c>
      <c r="R538" s="68" t="str">
        <f>VLOOKUP(A538,'BASE REGISTRO SEPTIEMBRE'!$A$1:$T$889,18,FALSE)</f>
        <v>93401.</v>
      </c>
      <c r="S538" s="68" t="str">
        <f>VLOOKUP(A538,'BASE REGISTRO SEPTIEMBRE'!$A$1:$T$889,19,FALSE)</f>
        <v xml:space="preserve">Certificado de antecedentes financieros, correspondientes al año 2020, aprobados por el Subdepartamento de Supervisión Financiera Nacional. </v>
      </c>
      <c r="T538" s="188">
        <f>VLOOKUP(A538,'BASE REGISTRO SEPTIEMBRE'!$A$1:$T$889,20,FALSE)</f>
        <v>37970</v>
      </c>
      <c r="U538" s="175">
        <v>6979</v>
      </c>
      <c r="V538" s="186">
        <v>0</v>
      </c>
      <c r="W538" s="186">
        <v>4382408</v>
      </c>
      <c r="X538" s="187">
        <v>44469</v>
      </c>
      <c r="Y538" s="80" t="s">
        <v>6489</v>
      </c>
      <c r="Z538" s="80" t="s">
        <v>6490</v>
      </c>
      <c r="AA538" s="175" t="s">
        <v>6498</v>
      </c>
    </row>
    <row r="539" spans="1:27" ht="15.75" customHeight="1" x14ac:dyDescent="0.2">
      <c r="A539" s="185">
        <v>6979</v>
      </c>
      <c r="B539" s="68" t="str">
        <f>VLOOKUP(A539,'BASE REGISTRO SEPTIEMBRE'!$A$1:$T$889,2,FALSE)</f>
        <v>Fundación Tierra de Esperanza</v>
      </c>
      <c r="C539" s="68">
        <f>VLOOKUP(A539,'BASE REGISTRO SEPTIEMBRE'!$A$1:$T$889,3,FALSE)</f>
        <v>738689003</v>
      </c>
      <c r="D539" s="68" t="str">
        <f>VLOOKUP(A539,'BASE REGISTRO SEPTIEMBRE'!$A$1:$T$889,4,FALSE)</f>
        <v>Fundación de Derecho Privado.</v>
      </c>
      <c r="E539" s="68" t="str">
        <f>VLOOKUP(A539,'BASE REGISTRO SEPTIEMBRE'!$A$1:$T$889,5,FALSE)</f>
        <v>Otorgado por Decreto Supremo Nº 262, de fecha 2 de abril de 1997, por el Ministerio de Justicia. Publicado en el Diario Oficial con fecha 24 de abril de 1997.</v>
      </c>
      <c r="F539" s="68" t="str">
        <f>VLOOKUP(A539,'BASE REGISTRO SEPTIEMBRE'!$A$1:$T$889,6,FALSE)</f>
        <v>Certificado de Vigencia inscripción Nº7421 de fecha 02 de abril de 1997. Folio N° 500394531618 emitido por el Servicio de Registro Civil e Identificación, de fecha 18 de junio de 2021.</v>
      </c>
      <c r="G539" s="68" t="str">
        <f>VLOOKUP(A539,'BASE REGISTRO SEPTIEMBRE'!$A$1:$T$889,7,FALSE)</f>
        <v xml:space="preserve">Ayudar a la infancia desvalida sin distinción de sexo, sin distinción racial, creencia religiosa o política.
</v>
      </c>
      <c r="H539" s="68" t="str">
        <f>VLOOKUP(A539,'BASE REGISTRO SEPTIEMBRE'!$A$1:$T$889,8,FALSE)</f>
        <v xml:space="preserve">Presidente: 
Simona de la Barra Cruzat, 
Secretario:
Leoncio Toro Araya., 
Tesorero: 
Carlos Javier Contzen Fuentes, 
Director: 
Felipe Andrés Venegas Pozo, 
Director:
Gonzalo Sandoval Zambrano, 
</v>
      </c>
      <c r="I539" s="68" t="str">
        <f>VLOOKUP(A539,'BASE REGISTRO SEPTIEMBRE'!$A$1:$T$889,9,FALSE)</f>
        <v>El Consejo durará tres años en sus cargos y se renovará tácita y sucesivamente cada tres años, salvo que la mayoría absoluta de los demás consejeros, resuelva su exclusión.</v>
      </c>
      <c r="J539" s="68" t="str">
        <f>VLOOKUP(A539,'BASE REGISTRO SEPTIEMBRE'!$A$1:$T$889,10,FALSE)</f>
        <v>Nombramiento 12 de diciembre de 2019 y cesación 12 de diciembre de 2022.</v>
      </c>
      <c r="K539" s="68" t="str">
        <f>VLOOKUP(A539,'BASE REGISTRO SEPTIEMBRE'!$A$1:$T$889,11,FALSE)</f>
        <v xml:space="preserve">Simona de la Barra Cruzat
Rafael Mella Gallegos.
Podrán actuar conjunta o separadamente.
</v>
      </c>
      <c r="L539" s="68" t="str">
        <f>VLOOKUP(A539,'BASE REGISTRO SEPTIEMBRE'!$A$1:$T$889,12,FALSE)</f>
        <v>Exeter Nº 540-D, Concepción.</v>
      </c>
      <c r="M539" s="68" t="str">
        <f>VLOOKUP(A539,'BASE REGISTRO SEPTIEMBRE'!$A$1:$T$889,13,FALSE)</f>
        <v>VIII</v>
      </c>
      <c r="N539" s="68" t="str">
        <f>VLOOKUP(A539,'BASE REGISTRO SEPTIEMBRE'!$A$1:$T$889,14,FALSE)</f>
        <v>Concepción.</v>
      </c>
      <c r="O539" s="68" t="str">
        <f>VLOOKUP(A539,'BASE REGISTRO SEPTIEMBRE'!$A$1:$T$889,15,FALSE)</f>
        <v xml:space="preserve"> 41-2106-850
</v>
      </c>
      <c r="P539" s="68" t="str">
        <f>VLOOKUP(A539,'BASE REGISTRO SEPTIEMBRE'!$A$1:$T$889,16,FALSE)</f>
        <v>contacto@tdesperanza.cl</v>
      </c>
      <c r="Q539" s="68">
        <f>VLOOKUP(A539,'BASE REGISTRO SEPTIEMBRE'!$A$1:$T$889,17,FALSE)</f>
        <v>0</v>
      </c>
      <c r="R539" s="68" t="str">
        <f>VLOOKUP(A539,'BASE REGISTRO SEPTIEMBRE'!$A$1:$T$889,18,FALSE)</f>
        <v>93401.</v>
      </c>
      <c r="S539" s="68" t="str">
        <f>VLOOKUP(A539,'BASE REGISTRO SEPTIEMBRE'!$A$1:$T$889,19,FALSE)</f>
        <v xml:space="preserve">Certificado de antecedentes financieros, correspondientes al año 2020, aprobados por el Subdepartamento de Supervisión Financiera Nacional. </v>
      </c>
      <c r="T539" s="188">
        <f>VLOOKUP(A539,'BASE REGISTRO SEPTIEMBRE'!$A$1:$T$889,20,FALSE)</f>
        <v>37970</v>
      </c>
      <c r="U539" s="175">
        <v>6979</v>
      </c>
      <c r="V539" s="186">
        <v>6209148</v>
      </c>
      <c r="W539" s="186">
        <v>37870118</v>
      </c>
      <c r="X539" s="187">
        <v>44469</v>
      </c>
      <c r="Y539" s="80" t="s">
        <v>6489</v>
      </c>
      <c r="Z539" s="80" t="s">
        <v>6490</v>
      </c>
      <c r="AA539" s="175" t="s">
        <v>6546</v>
      </c>
    </row>
    <row r="540" spans="1:27" ht="15.75" customHeight="1" x14ac:dyDescent="0.2">
      <c r="A540" s="185">
        <v>6979</v>
      </c>
      <c r="B540" s="68" t="str">
        <f>VLOOKUP(A540,'BASE REGISTRO SEPTIEMBRE'!$A$1:$T$889,2,FALSE)</f>
        <v>Fundación Tierra de Esperanza</v>
      </c>
      <c r="C540" s="68">
        <f>VLOOKUP(A540,'BASE REGISTRO SEPTIEMBRE'!$A$1:$T$889,3,FALSE)</f>
        <v>738689003</v>
      </c>
      <c r="D540" s="68" t="str">
        <f>VLOOKUP(A540,'BASE REGISTRO SEPTIEMBRE'!$A$1:$T$889,4,FALSE)</f>
        <v>Fundación de Derecho Privado.</v>
      </c>
      <c r="E540" s="68" t="str">
        <f>VLOOKUP(A540,'BASE REGISTRO SEPTIEMBRE'!$A$1:$T$889,5,FALSE)</f>
        <v>Otorgado por Decreto Supremo Nº 262, de fecha 2 de abril de 1997, por el Ministerio de Justicia. Publicado en el Diario Oficial con fecha 24 de abril de 1997.</v>
      </c>
      <c r="F540" s="68" t="str">
        <f>VLOOKUP(A540,'BASE REGISTRO SEPTIEMBRE'!$A$1:$T$889,6,FALSE)</f>
        <v>Certificado de Vigencia inscripción Nº7421 de fecha 02 de abril de 1997. Folio N° 500394531618 emitido por el Servicio de Registro Civil e Identificación, de fecha 18 de junio de 2021.</v>
      </c>
      <c r="G540" s="68" t="str">
        <f>VLOOKUP(A540,'BASE REGISTRO SEPTIEMBRE'!$A$1:$T$889,7,FALSE)</f>
        <v xml:space="preserve">Ayudar a la infancia desvalida sin distinción de sexo, sin distinción racial, creencia religiosa o política.
</v>
      </c>
      <c r="H540" s="68" t="str">
        <f>VLOOKUP(A540,'BASE REGISTRO SEPTIEMBRE'!$A$1:$T$889,8,FALSE)</f>
        <v xml:space="preserve">Presidente: 
Simona de la Barra Cruzat, 
Secretario:
Leoncio Toro Araya., 
Tesorero: 
Carlos Javier Contzen Fuentes, 
Director: 
Felipe Andrés Venegas Pozo, 
Director:
Gonzalo Sandoval Zambrano, 
</v>
      </c>
      <c r="I540" s="68" t="str">
        <f>VLOOKUP(A540,'BASE REGISTRO SEPTIEMBRE'!$A$1:$T$889,9,FALSE)</f>
        <v>El Consejo durará tres años en sus cargos y se renovará tácita y sucesivamente cada tres años, salvo que la mayoría absoluta de los demás consejeros, resuelva su exclusión.</v>
      </c>
      <c r="J540" s="68" t="str">
        <f>VLOOKUP(A540,'BASE REGISTRO SEPTIEMBRE'!$A$1:$T$889,10,FALSE)</f>
        <v>Nombramiento 12 de diciembre de 2019 y cesación 12 de diciembre de 2022.</v>
      </c>
      <c r="K540" s="68" t="str">
        <f>VLOOKUP(A540,'BASE REGISTRO SEPTIEMBRE'!$A$1:$T$889,11,FALSE)</f>
        <v xml:space="preserve">Simona de la Barra Cruzat
Rafael Mella Gallegos.
Podrán actuar conjunta o separadamente.
</v>
      </c>
      <c r="L540" s="68" t="str">
        <f>VLOOKUP(A540,'BASE REGISTRO SEPTIEMBRE'!$A$1:$T$889,12,FALSE)</f>
        <v>Exeter Nº 540-D, Concepción.</v>
      </c>
      <c r="M540" s="68" t="str">
        <f>VLOOKUP(A540,'BASE REGISTRO SEPTIEMBRE'!$A$1:$T$889,13,FALSE)</f>
        <v>VIII</v>
      </c>
      <c r="N540" s="68" t="str">
        <f>VLOOKUP(A540,'BASE REGISTRO SEPTIEMBRE'!$A$1:$T$889,14,FALSE)</f>
        <v>Concepción.</v>
      </c>
      <c r="O540" s="68" t="str">
        <f>VLOOKUP(A540,'BASE REGISTRO SEPTIEMBRE'!$A$1:$T$889,15,FALSE)</f>
        <v xml:space="preserve"> 41-2106-850
</v>
      </c>
      <c r="P540" s="68" t="str">
        <f>VLOOKUP(A540,'BASE REGISTRO SEPTIEMBRE'!$A$1:$T$889,16,FALSE)</f>
        <v>contacto@tdesperanza.cl</v>
      </c>
      <c r="Q540" s="68">
        <f>VLOOKUP(A540,'BASE REGISTRO SEPTIEMBRE'!$A$1:$T$889,17,FALSE)</f>
        <v>0</v>
      </c>
      <c r="R540" s="68" t="str">
        <f>VLOOKUP(A540,'BASE REGISTRO SEPTIEMBRE'!$A$1:$T$889,18,FALSE)</f>
        <v>93401.</v>
      </c>
      <c r="S540" s="68" t="str">
        <f>VLOOKUP(A540,'BASE REGISTRO SEPTIEMBRE'!$A$1:$T$889,19,FALSE)</f>
        <v xml:space="preserve">Certificado de antecedentes financieros, correspondientes al año 2020, aprobados por el Subdepartamento de Supervisión Financiera Nacional. </v>
      </c>
      <c r="T540" s="188">
        <f>VLOOKUP(A540,'BASE REGISTRO SEPTIEMBRE'!$A$1:$T$889,20,FALSE)</f>
        <v>37970</v>
      </c>
      <c r="U540" s="175">
        <v>6979</v>
      </c>
      <c r="V540" s="186">
        <v>8834293</v>
      </c>
      <c r="W540" s="186">
        <v>33509388</v>
      </c>
      <c r="X540" s="187">
        <v>44469</v>
      </c>
      <c r="Y540" s="80" t="s">
        <v>6489</v>
      </c>
      <c r="Z540" s="80" t="s">
        <v>6490</v>
      </c>
      <c r="AA540" s="175" t="s">
        <v>6594</v>
      </c>
    </row>
    <row r="541" spans="1:27" ht="15.75" customHeight="1" x14ac:dyDescent="0.2">
      <c r="A541" s="185">
        <v>6979</v>
      </c>
      <c r="B541" s="68" t="str">
        <f>VLOOKUP(A541,'BASE REGISTRO SEPTIEMBRE'!$A$1:$T$889,2,FALSE)</f>
        <v>Fundación Tierra de Esperanza</v>
      </c>
      <c r="C541" s="68">
        <f>VLOOKUP(A541,'BASE REGISTRO SEPTIEMBRE'!$A$1:$T$889,3,FALSE)</f>
        <v>738689003</v>
      </c>
      <c r="D541" s="68" t="str">
        <f>VLOOKUP(A541,'BASE REGISTRO SEPTIEMBRE'!$A$1:$T$889,4,FALSE)</f>
        <v>Fundación de Derecho Privado.</v>
      </c>
      <c r="E541" s="68" t="str">
        <f>VLOOKUP(A541,'BASE REGISTRO SEPTIEMBRE'!$A$1:$T$889,5,FALSE)</f>
        <v>Otorgado por Decreto Supremo Nº 262, de fecha 2 de abril de 1997, por el Ministerio de Justicia. Publicado en el Diario Oficial con fecha 24 de abril de 1997.</v>
      </c>
      <c r="F541" s="68" t="str">
        <f>VLOOKUP(A541,'BASE REGISTRO SEPTIEMBRE'!$A$1:$T$889,6,FALSE)</f>
        <v>Certificado de Vigencia inscripción Nº7421 de fecha 02 de abril de 1997. Folio N° 500394531618 emitido por el Servicio de Registro Civil e Identificación, de fecha 18 de junio de 2021.</v>
      </c>
      <c r="G541" s="68" t="str">
        <f>VLOOKUP(A541,'BASE REGISTRO SEPTIEMBRE'!$A$1:$T$889,7,FALSE)</f>
        <v xml:space="preserve">Ayudar a la infancia desvalida sin distinción de sexo, sin distinción racial, creencia religiosa o política.
</v>
      </c>
      <c r="H541" s="68" t="str">
        <f>VLOOKUP(A541,'BASE REGISTRO SEPTIEMBRE'!$A$1:$T$889,8,FALSE)</f>
        <v xml:space="preserve">Presidente: 
Simona de la Barra Cruzat, 
Secretario:
Leoncio Toro Araya., 
Tesorero: 
Carlos Javier Contzen Fuentes, 
Director: 
Felipe Andrés Venegas Pozo, 
Director:
Gonzalo Sandoval Zambrano, 
</v>
      </c>
      <c r="I541" s="68" t="str">
        <f>VLOOKUP(A541,'BASE REGISTRO SEPTIEMBRE'!$A$1:$T$889,9,FALSE)</f>
        <v>El Consejo durará tres años en sus cargos y se renovará tácita y sucesivamente cada tres años, salvo que la mayoría absoluta de los demás consejeros, resuelva su exclusión.</v>
      </c>
      <c r="J541" s="68" t="str">
        <f>VLOOKUP(A541,'BASE REGISTRO SEPTIEMBRE'!$A$1:$T$889,10,FALSE)</f>
        <v>Nombramiento 12 de diciembre de 2019 y cesación 12 de diciembre de 2022.</v>
      </c>
      <c r="K541" s="68" t="str">
        <f>VLOOKUP(A541,'BASE REGISTRO SEPTIEMBRE'!$A$1:$T$889,11,FALSE)</f>
        <v xml:space="preserve">Simona de la Barra Cruzat
Rafael Mella Gallegos.
Podrán actuar conjunta o separadamente.
</v>
      </c>
      <c r="L541" s="68" t="str">
        <f>VLOOKUP(A541,'BASE REGISTRO SEPTIEMBRE'!$A$1:$T$889,12,FALSE)</f>
        <v>Exeter Nº 540-D, Concepción.</v>
      </c>
      <c r="M541" s="68" t="str">
        <f>VLOOKUP(A541,'BASE REGISTRO SEPTIEMBRE'!$A$1:$T$889,13,FALSE)</f>
        <v>VIII</v>
      </c>
      <c r="N541" s="68" t="str">
        <f>VLOOKUP(A541,'BASE REGISTRO SEPTIEMBRE'!$A$1:$T$889,14,FALSE)</f>
        <v>Concepción.</v>
      </c>
      <c r="O541" s="68" t="str">
        <f>VLOOKUP(A541,'BASE REGISTRO SEPTIEMBRE'!$A$1:$T$889,15,FALSE)</f>
        <v xml:space="preserve"> 41-2106-850
</v>
      </c>
      <c r="P541" s="68" t="str">
        <f>VLOOKUP(A541,'BASE REGISTRO SEPTIEMBRE'!$A$1:$T$889,16,FALSE)</f>
        <v>contacto@tdesperanza.cl</v>
      </c>
      <c r="Q541" s="68">
        <f>VLOOKUP(A541,'BASE REGISTRO SEPTIEMBRE'!$A$1:$T$889,17,FALSE)</f>
        <v>0</v>
      </c>
      <c r="R541" s="68" t="str">
        <f>VLOOKUP(A541,'BASE REGISTRO SEPTIEMBRE'!$A$1:$T$889,18,FALSE)</f>
        <v>93401.</v>
      </c>
      <c r="S541" s="68" t="str">
        <f>VLOOKUP(A541,'BASE REGISTRO SEPTIEMBRE'!$A$1:$T$889,19,FALSE)</f>
        <v xml:space="preserve">Certificado de antecedentes financieros, correspondientes al año 2020, aprobados por el Subdepartamento de Supervisión Financiera Nacional. </v>
      </c>
      <c r="T541" s="188">
        <f>VLOOKUP(A541,'BASE REGISTRO SEPTIEMBRE'!$A$1:$T$889,20,FALSE)</f>
        <v>37970</v>
      </c>
      <c r="U541" s="175">
        <v>6979</v>
      </c>
      <c r="V541" s="186">
        <v>15386010</v>
      </c>
      <c r="W541" s="186">
        <v>83960835</v>
      </c>
      <c r="X541" s="187">
        <v>44469</v>
      </c>
      <c r="Y541" s="80" t="s">
        <v>6489</v>
      </c>
      <c r="Z541" s="80" t="s">
        <v>6490</v>
      </c>
      <c r="AA541" s="175" t="s">
        <v>7475</v>
      </c>
    </row>
    <row r="542" spans="1:27" ht="15.75" customHeight="1" x14ac:dyDescent="0.2">
      <c r="A542" s="185">
        <v>6982</v>
      </c>
      <c r="B542" s="68" t="str">
        <f>VLOOKUP(A542,'BASE REGISTRO SEPTIEMBRE'!$A$1:$T$889,2,FALSE)</f>
        <v xml:space="preserve">
I. Municipalidad de Quellón  
</v>
      </c>
      <c r="C542" s="68">
        <f>VLOOKUP(A542,'BASE REGISTRO SEPTIEMBRE'!$A$1:$T$889,3,FALSE)</f>
        <v>692307003</v>
      </c>
      <c r="D542" s="68" t="str">
        <f>VLOOKUP(A542,'BASE REGISTRO SEPTIEMBRE'!$A$1:$T$889,4,FALSE)</f>
        <v>Municipalidad</v>
      </c>
      <c r="E542" s="68" t="str">
        <f>VLOOKUP(A542,'BASE REGISTRO SEPTIEMBRE'!$A$1:$T$889,5,FALSE)</f>
        <v>Constitución Política de la República, art. 107.</v>
      </c>
      <c r="F542" s="68" t="str">
        <f>VLOOKUP(A542,'BASE REGISTRO SEPTIEMBRE'!$A$1:$T$889,6,FALSE)</f>
        <v>Indefinida.</v>
      </c>
      <c r="G542" s="68" t="str">
        <f>VLOOKUP(A542,'BASE REGISTRO SEPTIEMBRE'!$A$1:$T$889,7,FALSE)</f>
        <v>Según Ley Orgánica Nº 18.695, arts. 1º al 4º.</v>
      </c>
      <c r="H542" s="68" t="str">
        <f>VLOOKUP(A542,'BASE REGISTRO SEPTIEMBRE'!$A$1:$T$889,8,FALSE)</f>
        <v>no tiene</v>
      </c>
      <c r="I542" s="68">
        <f>VLOOKUP(A542,'BASE REGISTRO SEPTIEMBRE'!$A$1:$T$889,9,FALSE)</f>
        <v>0</v>
      </c>
      <c r="J542" s="68">
        <f>VLOOKUP(A542,'BASE REGISTRO SEPTIEMBRE'!$A$1:$T$889,10,FALSE)</f>
        <v>0</v>
      </c>
      <c r="K542" s="68" t="str">
        <f>VLOOKUP(A542,'BASE REGISTRO SEPTIEMBRE'!$A$1:$T$889,11,FALSE)</f>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
      <c r="L542" s="68" t="str">
        <f>VLOOKUP(A542,'BASE REGISTRO SEPTIEMBRE'!$A$1:$T$889,12,FALSE)</f>
        <v>22 de Mayo Nº 351, Quellón, Décima Región.</v>
      </c>
      <c r="M542" s="68" t="str">
        <f>VLOOKUP(A542,'BASE REGISTRO SEPTIEMBRE'!$A$1:$T$889,13,FALSE)</f>
        <v>X</v>
      </c>
      <c r="N542" s="68" t="str">
        <f>VLOOKUP(A542,'BASE REGISTRO SEPTIEMBRE'!$A$1:$T$889,14,FALSE)</f>
        <v>Quellón</v>
      </c>
      <c r="O542" s="68" t="str">
        <f>VLOOKUP(A542,'BASE REGISTRO SEPTIEMBRE'!$A$1:$T$889,15,FALSE)</f>
        <v>652-686801</v>
      </c>
      <c r="P542" s="68" t="str">
        <f>VLOOKUP(A542,'BASE REGISTRO SEPTIEMBRE'!$A$1:$T$889,16,FALSE)</f>
        <v>info@muniquellon.cl</v>
      </c>
      <c r="Q542" s="68">
        <f>VLOOKUP(A542,'BASE REGISTRO SEPTIEMBRE'!$A$1:$T$889,17,FALSE)</f>
        <v>0</v>
      </c>
      <c r="R542" s="68">
        <f>VLOOKUP(A542,'BASE REGISTRO SEPTIEMBRE'!$A$1:$T$889,18,FALSE)</f>
        <v>91001</v>
      </c>
      <c r="S542" s="68" t="str">
        <f>VLOOKUP(A542,'BASE REGISTRO SEPTIEMBRE'!$A$1:$T$889,19,FALSE)</f>
        <v xml:space="preserve">No se acompañan. Aplica Informe Jurídico Nº 09, de  fecha 14 de marzo de 2011 del Departamento Jurídico y Dictamen Nº 070791, de 2009, de la Contraloría General de la República.  
</v>
      </c>
      <c r="T542" s="188">
        <f>VLOOKUP(A542,'BASE REGISTRO SEPTIEMBRE'!$A$1:$T$889,20,FALSE)</f>
        <v>37970</v>
      </c>
      <c r="U542" s="175">
        <v>6982</v>
      </c>
      <c r="V542" s="186">
        <v>0</v>
      </c>
      <c r="W542" s="186">
        <v>38622491</v>
      </c>
      <c r="X542" s="187">
        <v>44469</v>
      </c>
      <c r="Y542" s="80" t="s">
        <v>6489</v>
      </c>
      <c r="Z542" s="80" t="s">
        <v>6490</v>
      </c>
      <c r="AA542" s="175" t="s">
        <v>6536</v>
      </c>
    </row>
    <row r="543" spans="1:27" ht="15.75" customHeight="1" x14ac:dyDescent="0.2">
      <c r="A543" s="185">
        <v>6983</v>
      </c>
      <c r="B543" s="68" t="str">
        <f>VLOOKUP(A543,'BASE REGISTRO SEPTIEMBRE'!$A$1:$T$889,2,FALSE)</f>
        <v>Fundación Instituto de Educación Popular IEP</v>
      </c>
      <c r="C543" s="68">
        <f>VLOOKUP(A543,'BASE REGISTRO SEPTIEMBRE'!$A$1:$T$889,3,FALSE)</f>
        <v>759917405</v>
      </c>
      <c r="D543" s="68" t="str">
        <f>VLOOKUP(A543,'BASE REGISTRO SEPTIEMBRE'!$A$1:$T$889,4,FALSE)</f>
        <v>Fundación de derecho público</v>
      </c>
      <c r="E543" s="68" t="str">
        <f>VLOOKUP(A543,'BASE REGISTRO SEPTIEMBRE'!$A$1:$T$889,5,FALSE)</f>
        <v>Decreto Eclesiástico del Obispado de Copiapó Nº 003/01, de 9 de marzo de 2001.</v>
      </c>
      <c r="F543" s="68" t="str">
        <f>VLOOKUP(A543,'BASE REGISTRO SEPTIEMBRE'!$A$1:$T$889,6,FALSE)</f>
        <v xml:space="preserve">Certificado de Vigencia SOC/163/2021, de fecha 13 de julio de 2021, del Obispado de Copiapó.
</v>
      </c>
      <c r="G543" s="68" t="str">
        <f>VLOOKUP(A543,'BASE REGISTRO SEPTIEMBRE'!$A$1:$T$889,7,FALSE)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43" s="68" t="str">
        <f>VLOOKUP(A543,'BASE REGISTRO SEPTIEMBRE'!$A$1:$T$889,8,FALSE)</f>
        <v xml:space="preserve">Presidente: Jorge Alfaro Colmans
Vicepresidenta: María Eugenia Cavada
Secretaria: Ximena Cáceres Maturana
Directora: Nélida Carmona Rojas
Directora: Alicia Gutiérrez Tapia
Director: Iván Farah Maffei
Directora Ejecutiva: Carla Brown Prato
</v>
      </c>
      <c r="I543" s="68" t="str">
        <f>VLOOKUP(A543,'BASE REGISTRO SEPTIEMBRE'!$A$1:$T$889,9,FALSE)</f>
        <v xml:space="preserve">Según los Estatutos, los miembros del Directorio deben durar dos años en sus cargos, sin perjuicio de la posibilidad de confirmación sucesiva por parte del Obispo.  </v>
      </c>
      <c r="J543" s="68" t="str">
        <f>VLOOKUP(A543,'BASE REGISTRO SEPTIEMBRE'!$A$1:$T$889,10,FALSE)</f>
        <v>19 de diciembre de 2018 al 19 de diciembre de 2019</v>
      </c>
      <c r="K543" s="68" t="str">
        <f>VLOOKUP(A543,'BASE REGISTRO SEPTIEMBRE'!$A$1:$T$889,11,FALSE)</f>
        <v xml:space="preserve">Presidente: Jorge Alfaro Colmans
Directora Ejecutiva: Carla Brown Prato
</v>
      </c>
      <c r="L543" s="68" t="str">
        <f>VLOOKUP(A543,'BASE REGISTRO SEPTIEMBRE'!$A$1:$T$889,12,FALSE)</f>
        <v xml:space="preserve">Calle O’Higgins Nº 555, depto. 1 y 2, comuna de Copiapó, Región de Atacama.
</v>
      </c>
      <c r="M543" s="68" t="str">
        <f>VLOOKUP(A543,'BASE REGISTRO SEPTIEMBRE'!$A$1:$T$889,13,FALSE)</f>
        <v>III</v>
      </c>
      <c r="N543" s="68" t="str">
        <f>VLOOKUP(A543,'BASE REGISTRO SEPTIEMBRE'!$A$1:$T$889,14,FALSE)</f>
        <v>Copiapó</v>
      </c>
      <c r="O543" s="68" t="str">
        <f>VLOOKUP(A543,'BASE REGISTRO SEPTIEMBRE'!$A$1:$T$889,15,FALSE)</f>
        <v xml:space="preserve">Fono fijo: 52-2247556
Fono celular: 9-68328551
</v>
      </c>
      <c r="P543" s="68" t="str">
        <f>VLOOKUP(A543,'BASE REGISTRO SEPTIEMBRE'!$A$1:$T$889,16,FALSE)</f>
        <v>svallejos@fundiep.cl</v>
      </c>
      <c r="Q543" s="68">
        <f>VLOOKUP(A543,'BASE REGISTRO SEPTIEMBRE'!$A$1:$T$889,17,FALSE)</f>
        <v>0</v>
      </c>
      <c r="R543" s="68">
        <f>VLOOKUP(A543,'BASE REGISTRO SEPTIEMBRE'!$A$1:$T$889,18,FALSE)</f>
        <v>93401</v>
      </c>
      <c r="S543" s="68" t="str">
        <f>VLOOKUP(A543,'BASE REGISTRO SEPTIEMBRE'!$A$1:$T$889,19,FALSE)</f>
        <v>Se acompaña certificado financiero correspondiente al 2020 aprobados por el Subdepartamento de Supervisión Financiera</v>
      </c>
      <c r="T543" s="188">
        <f>VLOOKUP(A543,'BASE REGISTRO SEPTIEMBRE'!$A$1:$T$889,20,FALSE)</f>
        <v>37970</v>
      </c>
      <c r="U543" s="175">
        <v>6983</v>
      </c>
      <c r="V543" s="186">
        <v>21157100</v>
      </c>
      <c r="W543" s="186">
        <v>249176184</v>
      </c>
      <c r="X543" s="187">
        <v>44469</v>
      </c>
      <c r="Y543" s="80" t="s">
        <v>6489</v>
      </c>
      <c r="Z543" s="80" t="s">
        <v>6490</v>
      </c>
      <c r="AA543" s="175" t="s">
        <v>7486</v>
      </c>
    </row>
    <row r="544" spans="1:27" ht="15.75" customHeight="1" x14ac:dyDescent="0.2">
      <c r="A544" s="185">
        <v>6983</v>
      </c>
      <c r="B544" s="68" t="str">
        <f>VLOOKUP(A544,'BASE REGISTRO SEPTIEMBRE'!$A$1:$T$889,2,FALSE)</f>
        <v>Fundación Instituto de Educación Popular IEP</v>
      </c>
      <c r="C544" s="68">
        <f>VLOOKUP(A544,'BASE REGISTRO SEPTIEMBRE'!$A$1:$T$889,3,FALSE)</f>
        <v>759917405</v>
      </c>
      <c r="D544" s="68" t="str">
        <f>VLOOKUP(A544,'BASE REGISTRO SEPTIEMBRE'!$A$1:$T$889,4,FALSE)</f>
        <v>Fundación de derecho público</v>
      </c>
      <c r="E544" s="68" t="str">
        <f>VLOOKUP(A544,'BASE REGISTRO SEPTIEMBRE'!$A$1:$T$889,5,FALSE)</f>
        <v>Decreto Eclesiástico del Obispado de Copiapó Nº 003/01, de 9 de marzo de 2001.</v>
      </c>
      <c r="F544" s="68" t="str">
        <f>VLOOKUP(A544,'BASE REGISTRO SEPTIEMBRE'!$A$1:$T$889,6,FALSE)</f>
        <v xml:space="preserve">Certificado de Vigencia SOC/163/2021, de fecha 13 de julio de 2021, del Obispado de Copiapó.
</v>
      </c>
      <c r="G544" s="68" t="str">
        <f>VLOOKUP(A544,'BASE REGISTRO SEPTIEMBRE'!$A$1:$T$889,7,FALSE)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44" s="68" t="str">
        <f>VLOOKUP(A544,'BASE REGISTRO SEPTIEMBRE'!$A$1:$T$889,8,FALSE)</f>
        <v xml:space="preserve">Presidente: Jorge Alfaro Colmans
Vicepresidenta: María Eugenia Cavada
Secretaria: Ximena Cáceres Maturana
Directora: Nélida Carmona Rojas
Directora: Alicia Gutiérrez Tapia
Director: Iván Farah Maffei
Directora Ejecutiva: Carla Brown Prato
</v>
      </c>
      <c r="I544" s="68" t="str">
        <f>VLOOKUP(A544,'BASE REGISTRO SEPTIEMBRE'!$A$1:$T$889,9,FALSE)</f>
        <v xml:space="preserve">Según los Estatutos, los miembros del Directorio deben durar dos años en sus cargos, sin perjuicio de la posibilidad de confirmación sucesiva por parte del Obispo.  </v>
      </c>
      <c r="J544" s="68" t="str">
        <f>VLOOKUP(A544,'BASE REGISTRO SEPTIEMBRE'!$A$1:$T$889,10,FALSE)</f>
        <v>19 de diciembre de 2018 al 19 de diciembre de 2019</v>
      </c>
      <c r="K544" s="68" t="str">
        <f>VLOOKUP(A544,'BASE REGISTRO SEPTIEMBRE'!$A$1:$T$889,11,FALSE)</f>
        <v xml:space="preserve">Presidente: Jorge Alfaro Colmans
Directora Ejecutiva: Carla Brown Prato
</v>
      </c>
      <c r="L544" s="68" t="str">
        <f>VLOOKUP(A544,'BASE REGISTRO SEPTIEMBRE'!$A$1:$T$889,12,FALSE)</f>
        <v xml:space="preserve">Calle O’Higgins Nº 555, depto. 1 y 2, comuna de Copiapó, Región de Atacama.
</v>
      </c>
      <c r="M544" s="68" t="str">
        <f>VLOOKUP(A544,'BASE REGISTRO SEPTIEMBRE'!$A$1:$T$889,13,FALSE)</f>
        <v>III</v>
      </c>
      <c r="N544" s="68" t="str">
        <f>VLOOKUP(A544,'BASE REGISTRO SEPTIEMBRE'!$A$1:$T$889,14,FALSE)</f>
        <v>Copiapó</v>
      </c>
      <c r="O544" s="68" t="str">
        <f>VLOOKUP(A544,'BASE REGISTRO SEPTIEMBRE'!$A$1:$T$889,15,FALSE)</f>
        <v xml:space="preserve">Fono fijo: 52-2247556
Fono celular: 9-68328551
</v>
      </c>
      <c r="P544" s="68" t="str">
        <f>VLOOKUP(A544,'BASE REGISTRO SEPTIEMBRE'!$A$1:$T$889,16,FALSE)</f>
        <v>svallejos@fundiep.cl</v>
      </c>
      <c r="Q544" s="68">
        <f>VLOOKUP(A544,'BASE REGISTRO SEPTIEMBRE'!$A$1:$T$889,17,FALSE)</f>
        <v>0</v>
      </c>
      <c r="R544" s="68">
        <f>VLOOKUP(A544,'BASE REGISTRO SEPTIEMBRE'!$A$1:$T$889,18,FALSE)</f>
        <v>93401</v>
      </c>
      <c r="S544" s="68" t="str">
        <f>VLOOKUP(A544,'BASE REGISTRO SEPTIEMBRE'!$A$1:$T$889,19,FALSE)</f>
        <v>Se acompaña certificado financiero correspondiente al 2020 aprobados por el Subdepartamento de Supervisión Financiera</v>
      </c>
      <c r="T544" s="188">
        <f>VLOOKUP(A544,'BASE REGISTRO SEPTIEMBRE'!$A$1:$T$889,20,FALSE)</f>
        <v>37970</v>
      </c>
      <c r="U544" s="175">
        <v>6983</v>
      </c>
      <c r="V544" s="186">
        <v>145711715</v>
      </c>
      <c r="W544" s="186">
        <v>1192497464</v>
      </c>
      <c r="X544" s="187">
        <v>44469</v>
      </c>
      <c r="Y544" s="80" t="s">
        <v>6489</v>
      </c>
      <c r="Z544" s="80" t="s">
        <v>6490</v>
      </c>
      <c r="AA544" s="175" t="s">
        <v>6561</v>
      </c>
    </row>
    <row r="545" spans="1:27" ht="15.75" customHeight="1" x14ac:dyDescent="0.2">
      <c r="A545" s="185">
        <v>6983</v>
      </c>
      <c r="B545" s="68" t="str">
        <f>VLOOKUP(A545,'BASE REGISTRO SEPTIEMBRE'!$A$1:$T$889,2,FALSE)</f>
        <v>Fundación Instituto de Educación Popular IEP</v>
      </c>
      <c r="C545" s="68">
        <f>VLOOKUP(A545,'BASE REGISTRO SEPTIEMBRE'!$A$1:$T$889,3,FALSE)</f>
        <v>759917405</v>
      </c>
      <c r="D545" s="68" t="str">
        <f>VLOOKUP(A545,'BASE REGISTRO SEPTIEMBRE'!$A$1:$T$889,4,FALSE)</f>
        <v>Fundación de derecho público</v>
      </c>
      <c r="E545" s="68" t="str">
        <f>VLOOKUP(A545,'BASE REGISTRO SEPTIEMBRE'!$A$1:$T$889,5,FALSE)</f>
        <v>Decreto Eclesiástico del Obispado de Copiapó Nº 003/01, de 9 de marzo de 2001.</v>
      </c>
      <c r="F545" s="68" t="str">
        <f>VLOOKUP(A545,'BASE REGISTRO SEPTIEMBRE'!$A$1:$T$889,6,FALSE)</f>
        <v xml:space="preserve">Certificado de Vigencia SOC/163/2021, de fecha 13 de julio de 2021, del Obispado de Copiapó.
</v>
      </c>
      <c r="G545" s="68" t="str">
        <f>VLOOKUP(A545,'BASE REGISTRO SEPTIEMBRE'!$A$1:$T$889,7,FALSE)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45" s="68" t="str">
        <f>VLOOKUP(A545,'BASE REGISTRO SEPTIEMBRE'!$A$1:$T$889,8,FALSE)</f>
        <v xml:space="preserve">Presidente: Jorge Alfaro Colmans
Vicepresidenta: María Eugenia Cavada
Secretaria: Ximena Cáceres Maturana
Directora: Nélida Carmona Rojas
Directora: Alicia Gutiérrez Tapia
Director: Iván Farah Maffei
Directora Ejecutiva: Carla Brown Prato
</v>
      </c>
      <c r="I545" s="68" t="str">
        <f>VLOOKUP(A545,'BASE REGISTRO SEPTIEMBRE'!$A$1:$T$889,9,FALSE)</f>
        <v xml:space="preserve">Según los Estatutos, los miembros del Directorio deben durar dos años en sus cargos, sin perjuicio de la posibilidad de confirmación sucesiva por parte del Obispo.  </v>
      </c>
      <c r="J545" s="68" t="str">
        <f>VLOOKUP(A545,'BASE REGISTRO SEPTIEMBRE'!$A$1:$T$889,10,FALSE)</f>
        <v>19 de diciembre de 2018 al 19 de diciembre de 2019</v>
      </c>
      <c r="K545" s="68" t="str">
        <f>VLOOKUP(A545,'BASE REGISTRO SEPTIEMBRE'!$A$1:$T$889,11,FALSE)</f>
        <v xml:space="preserve">Presidente: Jorge Alfaro Colmans
Directora Ejecutiva: Carla Brown Prato
</v>
      </c>
      <c r="L545" s="68" t="str">
        <f>VLOOKUP(A545,'BASE REGISTRO SEPTIEMBRE'!$A$1:$T$889,12,FALSE)</f>
        <v xml:space="preserve">Calle O’Higgins Nº 555, depto. 1 y 2, comuna de Copiapó, Región de Atacama.
</v>
      </c>
      <c r="M545" s="68" t="str">
        <f>VLOOKUP(A545,'BASE REGISTRO SEPTIEMBRE'!$A$1:$T$889,13,FALSE)</f>
        <v>III</v>
      </c>
      <c r="N545" s="68" t="str">
        <f>VLOOKUP(A545,'BASE REGISTRO SEPTIEMBRE'!$A$1:$T$889,14,FALSE)</f>
        <v>Copiapó</v>
      </c>
      <c r="O545" s="68" t="str">
        <f>VLOOKUP(A545,'BASE REGISTRO SEPTIEMBRE'!$A$1:$T$889,15,FALSE)</f>
        <v xml:space="preserve">Fono fijo: 52-2247556
Fono celular: 9-68328551
</v>
      </c>
      <c r="P545" s="68" t="str">
        <f>VLOOKUP(A545,'BASE REGISTRO SEPTIEMBRE'!$A$1:$T$889,16,FALSE)</f>
        <v>svallejos@fundiep.cl</v>
      </c>
      <c r="Q545" s="68">
        <f>VLOOKUP(A545,'BASE REGISTRO SEPTIEMBRE'!$A$1:$T$889,17,FALSE)</f>
        <v>0</v>
      </c>
      <c r="R545" s="68">
        <f>VLOOKUP(A545,'BASE REGISTRO SEPTIEMBRE'!$A$1:$T$889,18,FALSE)</f>
        <v>93401</v>
      </c>
      <c r="S545" s="68" t="str">
        <f>VLOOKUP(A545,'BASE REGISTRO SEPTIEMBRE'!$A$1:$T$889,19,FALSE)</f>
        <v>Se acompaña certificado financiero correspondiente al 2020 aprobados por el Subdepartamento de Supervisión Financiera</v>
      </c>
      <c r="T545" s="188">
        <f>VLOOKUP(A545,'BASE REGISTRO SEPTIEMBRE'!$A$1:$T$889,20,FALSE)</f>
        <v>37970</v>
      </c>
      <c r="U545" s="175">
        <v>6983</v>
      </c>
      <c r="V545" s="186">
        <v>7615770</v>
      </c>
      <c r="W545" s="186">
        <v>76570426</v>
      </c>
      <c r="X545" s="187">
        <v>44469</v>
      </c>
      <c r="Y545" s="80" t="s">
        <v>6489</v>
      </c>
      <c r="Z545" s="80" t="s">
        <v>6490</v>
      </c>
      <c r="AA545" s="175" t="s">
        <v>6656</v>
      </c>
    </row>
    <row r="546" spans="1:27" ht="15.75" customHeight="1" x14ac:dyDescent="0.2">
      <c r="A546" s="185">
        <v>6984</v>
      </c>
      <c r="B546" s="68" t="str">
        <f>VLOOKUP(A546,'BASE REGISTRO SEPTIEMBRE'!$A$1:$T$889,2,FALSE)</f>
        <v>I. Municipalidad de Puerto Varas</v>
      </c>
      <c r="C546" s="68">
        <f>VLOOKUP(A546,'BASE REGISTRO SEPTIEMBRE'!$A$1:$T$889,3,FALSE)</f>
        <v>692202007</v>
      </c>
      <c r="D546" s="68" t="str">
        <f>VLOOKUP(A546,'BASE REGISTRO SEPTIEMBRE'!$A$1:$T$889,4,FALSE)</f>
        <v>Municipalidad</v>
      </c>
      <c r="E546" s="68" t="str">
        <f>VLOOKUP(A546,'BASE REGISTRO SEPTIEMBRE'!$A$1:$T$889,5,FALSE)</f>
        <v>Constitución Política de la República, artículo 107</v>
      </c>
      <c r="F546" s="68" t="str">
        <f>VLOOKUP(A546,'BASE REGISTRO SEPTIEMBRE'!$A$1:$T$889,6,FALSE)</f>
        <v>Indefinida</v>
      </c>
      <c r="G546" s="68" t="str">
        <f>VLOOKUP(A546,'BASE REGISTRO SEPTIEMBRE'!$A$1:$T$889,7,FALSE)</f>
        <v>Según ley Orgánica N° 18.695, artículos 1° al 4°</v>
      </c>
      <c r="H546" s="68" t="str">
        <f>VLOOKUP(A546,'BASE REGISTRO SEPTIEMBRE'!$A$1:$T$889,8,FALSE)</f>
        <v>no tiene</v>
      </c>
      <c r="I546" s="68">
        <f>VLOOKUP(A546,'BASE REGISTRO SEPTIEMBRE'!$A$1:$T$889,9,FALSE)</f>
        <v>0</v>
      </c>
      <c r="J546" s="68">
        <f>VLOOKUP(A546,'BASE REGISTRO SEPTIEMBRE'!$A$1:$T$889,10,FALSE)</f>
        <v>0</v>
      </c>
      <c r="K546" s="68" t="str">
        <f>VLOOKUP(A546,'BASE REGISTRO SEPTIEMBRE'!$A$1:$T$889,11,FALSE)</f>
        <v xml:space="preserve">Álvaro Gonzalo Berger Schmidt,
</v>
      </c>
      <c r="L546" s="68" t="str">
        <f>VLOOKUP(A546,'BASE REGISTRO SEPTIEMBRE'!$A$1:$T$889,12,FALSE)</f>
        <v xml:space="preserve">San Francisco N° 413, comuna de Puerto Varas, Décima Región
</v>
      </c>
      <c r="M546" s="68" t="str">
        <f>VLOOKUP(A546,'BASE REGISTRO SEPTIEMBRE'!$A$1:$T$889,13,FALSE)</f>
        <v>X</v>
      </c>
      <c r="N546" s="68" t="str">
        <f>VLOOKUP(A546,'BASE REGISTRO SEPTIEMBRE'!$A$1:$T$889,14,FALSE)</f>
        <v>Puerto Varas</v>
      </c>
      <c r="O546" s="68" t="str">
        <f>VLOOKUP(A546,'BASE REGISTRO SEPTIEMBRE'!$A$1:$T$889,15,FALSE)</f>
        <v>Fonos: (56-65) 2361100 – 2361336 - 2361218</v>
      </c>
      <c r="P546" s="68" t="str">
        <f>VLOOKUP(A546,'BASE REGISTRO SEPTIEMBRE'!$A$1:$T$889,16,FALSE)</f>
        <v>Página web: www.ptovaras.cl</v>
      </c>
      <c r="Q546" s="68">
        <f>VLOOKUP(A546,'BASE REGISTRO SEPTIEMBRE'!$A$1:$T$889,17,FALSE)</f>
        <v>0</v>
      </c>
      <c r="R546" s="68">
        <f>VLOOKUP(A546,'BASE REGISTRO SEPTIEMBRE'!$A$1:$T$889,18,FALSE)</f>
        <v>91001</v>
      </c>
      <c r="S546" s="68" t="str">
        <f>VLOOKUP(A546,'BASE REGISTRO SEPTIEMBRE'!$A$1:$T$889,19,FALSE)</f>
        <v>No se acompañan. Aplica Informe Jurídico Nº 09, de fecha 14 de marzo de 2011 del Departamento Jurídico y Dictamen Nº 070791, de 2009, de la Contraloría General de la República.</v>
      </c>
      <c r="T546" s="188">
        <f>VLOOKUP(A546,'BASE REGISTRO SEPTIEMBRE'!$A$1:$T$889,20,FALSE)</f>
        <v>37970</v>
      </c>
      <c r="U546" s="175">
        <v>6984</v>
      </c>
      <c r="V546" s="186">
        <v>5709371</v>
      </c>
      <c r="W546" s="186">
        <v>51384339</v>
      </c>
      <c r="X546" s="187">
        <v>44469</v>
      </c>
      <c r="Y546" s="80" t="s">
        <v>6489</v>
      </c>
      <c r="Z546" s="80" t="s">
        <v>6490</v>
      </c>
      <c r="AA546" s="175" t="s">
        <v>6625</v>
      </c>
    </row>
    <row r="547" spans="1:27" ht="15.75" customHeight="1" x14ac:dyDescent="0.2">
      <c r="A547" s="185">
        <v>6988</v>
      </c>
      <c r="B547" s="68" t="str">
        <f>VLOOKUP(A547,'BASE REGISTRO SEPTIEMBRE'!$A$1:$T$889,2,FALSE)</f>
        <v>Corporación de Asociación de Padres y Amigos de los Autistas V Región.</v>
      </c>
      <c r="C547" s="68">
        <f>VLOOKUP(A547,'BASE REGISTRO SEPTIEMBRE'!$A$1:$T$889,3,FALSE)</f>
        <v>715787008</v>
      </c>
      <c r="D547" s="68" t="str">
        <f>VLOOKUP(A547,'BASE REGISTRO SEPTIEMBRE'!$A$1:$T$889,4,FALSE)</f>
        <v>Corporación de Derecho Privado.</v>
      </c>
      <c r="E547" s="68" t="str">
        <f>VLOOKUP(A547,'BASE REGISTRO SEPTIEMBRE'!$A$1:$T$889,5,FALSE)</f>
        <v xml:space="preserve">Otorgada por Decreto Supremo Nº 492, de fecha 12 de mayo de 1989, del Ministerio de Justicia. </v>
      </c>
      <c r="F547" s="68" t="str">
        <f>VLOOKUP(A547,'BASE REGISTRO SEPTIEMBRE'!$A$1:$T$889,6,FALSE)</f>
        <v>Certificado de vigencia Folio N° 500396161581, emitido con fecha 30 de junio de 2021, por el Servicio de Registro Civil e Identificación.</v>
      </c>
      <c r="G547" s="68" t="str">
        <f>VLOOKUP(A547,'BASE REGISTRO SEPTIEMBRE'!$A$1:$T$889,7,FALSE)</f>
        <v>Preocuparse en forma integral del problema que plantea la persona autista y propiciar los servicios que cubren toda la vida del inválido.</v>
      </c>
      <c r="H547" s="68" t="str">
        <f>VLOOKUP(A547,'BASE REGISTRO SEPTIEMBRE'!$A$1:$T$889,8,FALSE)</f>
        <v>Presidenta: Elizabeth Valencia González
Secretaria: Teresa Núñez San Martín
Tesorera: Libertad Pons Aravena
Directoras: 
Delfina Nancy Prado Farías
Jeannette Díaz Pinedo</v>
      </c>
      <c r="I547" s="68" t="str">
        <f>VLOOKUP(A547,'BASE REGISTRO SEPTIEMBRE'!$A$1:$T$889,9,FALSE)</f>
        <v>Durarán 2 años en sus cargos.</v>
      </c>
      <c r="J547" s="68" t="str">
        <f>VLOOKUP(A547,'BASE REGISTRO SEPTIEMBRE'!$A$1:$T$889,10,FALSE)</f>
        <v>17 de marzo de 2021 al 17 de marzo de 2023</v>
      </c>
      <c r="K547" s="68" t="str">
        <f>VLOOKUP(A547,'BASE REGISTRO SEPTIEMBRE'!$A$1:$T$889,11,FALSE)</f>
        <v xml:space="preserve">Presidenta: Elizabeth Valencia González, </v>
      </c>
      <c r="L547" s="68" t="str">
        <f>VLOOKUP(A547,'BASE REGISTRO SEPTIEMBRE'!$A$1:$T$889,12,FALSE)</f>
        <v xml:space="preserve">Avenida Santa Inés N° 2606, esquina Gorrión, Población Libertad, Viña del Mar, Quinta Región.
</v>
      </c>
      <c r="M547" s="68" t="str">
        <f>VLOOKUP(A547,'BASE REGISTRO SEPTIEMBRE'!$A$1:$T$889,13,FALSE)</f>
        <v>V</v>
      </c>
      <c r="N547" s="68" t="str">
        <f>VLOOKUP(A547,'BASE REGISTRO SEPTIEMBRE'!$A$1:$T$889,14,FALSE)</f>
        <v>Viña del Mar</v>
      </c>
      <c r="O547" s="68" t="str">
        <f>VLOOKUP(A547,'BASE REGISTRO SEPTIEMBRE'!$A$1:$T$889,15,FALSE)</f>
        <v>(32)  2694515- - 2686494</v>
      </c>
      <c r="P547" s="68" t="str">
        <f>VLOOKUP(A547,'BASE REGISTRO SEPTIEMBRE'!$A$1:$T$889,16,FALSE)</f>
        <v>aspautquintaregion@gmail.com</v>
      </c>
      <c r="Q547" s="68">
        <f>VLOOKUP(A547,'BASE REGISTRO SEPTIEMBRE'!$A$1:$T$889,17,FALSE)</f>
        <v>0</v>
      </c>
      <c r="R547" s="68" t="str">
        <f>VLOOKUP(A547,'BASE REGISTRO SEPTIEMBRE'!$A$1:$T$889,18,FALSE)</f>
        <v>93401: Institución de Asistencia Social</v>
      </c>
      <c r="S547" s="68" t="str">
        <f>VLOOKUP(A547,'BASE REGISTRO SEPTIEMBRE'!$A$1:$T$889,19,FALSE)</f>
        <v>Se acompaña Certificado de Antecedentes Financieros años 2020 aprobados por el Subdepartamento de Supervisión Financiera Nacional.</v>
      </c>
      <c r="T547" s="188">
        <f>VLOOKUP(A547,'BASE REGISTRO SEPTIEMBRE'!$A$1:$T$889,20,FALSE)</f>
        <v>37971</v>
      </c>
      <c r="U547" s="175">
        <v>6988</v>
      </c>
      <c r="V547" s="186">
        <v>8331919</v>
      </c>
      <c r="W547" s="186">
        <v>35776255</v>
      </c>
      <c r="X547" s="187">
        <v>44469</v>
      </c>
      <c r="Y547" s="80" t="s">
        <v>6489</v>
      </c>
      <c r="Z547" s="80" t="s">
        <v>6490</v>
      </c>
      <c r="AA547" s="175" t="s">
        <v>7475</v>
      </c>
    </row>
    <row r="548" spans="1:27" ht="15.75" customHeight="1" x14ac:dyDescent="0.2">
      <c r="A548" s="185">
        <v>6997</v>
      </c>
      <c r="B548" s="68" t="str">
        <f>VLOOKUP(A548,'BASE REGISTRO SEPTIEMBRE'!$A$1:$T$889,2,FALSE)</f>
        <v xml:space="preserve">
I. Municipalidad de La Granja
</v>
      </c>
      <c r="C548" s="68">
        <f>VLOOKUP(A548,'BASE REGISTRO SEPTIEMBRE'!$A$1:$T$889,3,FALSE)</f>
        <v>690724006</v>
      </c>
      <c r="D548" s="68" t="str">
        <f>VLOOKUP(A548,'BASE REGISTRO SEPTIEMBRE'!$A$1:$T$889,4,FALSE)</f>
        <v>Municipalidad</v>
      </c>
      <c r="E548" s="68" t="str">
        <f>VLOOKUP(A548,'BASE REGISTRO SEPTIEMBRE'!$A$1:$T$889,5,FALSE)</f>
        <v>Constitución Política de la República, art. 107.</v>
      </c>
      <c r="F548" s="68" t="str">
        <f>VLOOKUP(A548,'BASE REGISTRO SEPTIEMBRE'!$A$1:$T$889,6,FALSE)</f>
        <v>Indefinida.</v>
      </c>
      <c r="G548" s="68" t="str">
        <f>VLOOKUP(A548,'BASE REGISTRO SEPTIEMBRE'!$A$1:$T$889,7,FALSE)</f>
        <v>Según Ley Orgánica Nº 18.695, arts. 1º al 4º.</v>
      </c>
      <c r="H548" s="68" t="str">
        <f>VLOOKUP(A548,'BASE REGISTRO SEPTIEMBRE'!$A$1:$T$889,8,FALSE)</f>
        <v>no tiene</v>
      </c>
      <c r="I548" s="68">
        <f>VLOOKUP(A548,'BASE REGISTRO SEPTIEMBRE'!$A$1:$T$889,9,FALSE)</f>
        <v>0</v>
      </c>
      <c r="J548" s="68">
        <f>VLOOKUP(A548,'BASE REGISTRO SEPTIEMBRE'!$A$1:$T$889,10,FALSE)</f>
        <v>0</v>
      </c>
      <c r="K548" s="68" t="str">
        <f>VLOOKUP(A548,'BASE REGISTRO SEPTIEMBRE'!$A$1:$T$889,11,FALSE)</f>
        <v xml:space="preserve">Luis Felipe Delpin Aguilar 
</v>
      </c>
      <c r="L548" s="68" t="str">
        <f>VLOOKUP(A548,'BASE REGISTRO SEPTIEMBRE'!$A$1:$T$889,12,FALSE)</f>
        <v xml:space="preserve">Avenida Américo Vespucio 002, paradero 25, comuna de La Granja, Región Metropolitana.
</v>
      </c>
      <c r="M548" s="68" t="str">
        <f>VLOOKUP(A548,'BASE REGISTRO SEPTIEMBRE'!$A$1:$T$889,13,FALSE)</f>
        <v>XIII</v>
      </c>
      <c r="N548" s="68" t="str">
        <f>VLOOKUP(A548,'BASE REGISTRO SEPTIEMBRE'!$A$1:$T$889,14,FALSE)</f>
        <v>La Granja</v>
      </c>
      <c r="O548" s="68" t="str">
        <f>VLOOKUP(A548,'BASE REGISTRO SEPTIEMBRE'!$A$1:$T$889,15,FALSE)</f>
        <v>Fono 5503700</v>
      </c>
      <c r="P548" s="68">
        <f>VLOOKUP(A548,'BASE REGISTRO SEPTIEMBRE'!$A$1:$T$889,16,FALSE)</f>
        <v>0</v>
      </c>
      <c r="Q548" s="68">
        <f>VLOOKUP(A548,'BASE REGISTRO SEPTIEMBRE'!$A$1:$T$889,17,FALSE)</f>
        <v>0</v>
      </c>
      <c r="R548" s="68">
        <f>VLOOKUP(A548,'BASE REGISTRO SEPTIEMBRE'!$A$1:$T$889,18,FALSE)</f>
        <v>91001</v>
      </c>
      <c r="S548" s="68" t="str">
        <f>VLOOKUP(A548,'BASE REGISTRO SEPTIEMBRE'!$A$1:$T$889,19,FALSE)</f>
        <v xml:space="preserve">No se acompañan. Aplica Informe Jurídico Nº 09, de  fecha 14 de marzo de 2011 del Departamento Jurídico y Dictamen Nº 070791, de 2009, de la Contraloría General de la República.  
</v>
      </c>
      <c r="T548" s="188">
        <f>VLOOKUP(A548,'BASE REGISTRO SEPTIEMBRE'!$A$1:$T$889,20,FALSE)</f>
        <v>37970</v>
      </c>
      <c r="U548" s="175">
        <v>6997</v>
      </c>
      <c r="V548" s="186">
        <v>34435659</v>
      </c>
      <c r="W548" s="186">
        <v>229181085</v>
      </c>
      <c r="X548" s="187">
        <v>44469</v>
      </c>
      <c r="Y548" s="80" t="s">
        <v>6489</v>
      </c>
      <c r="Z548" s="80" t="s">
        <v>6490</v>
      </c>
      <c r="AA548" s="175" t="s">
        <v>6583</v>
      </c>
    </row>
    <row r="549" spans="1:27" ht="15.75" customHeight="1" x14ac:dyDescent="0.2">
      <c r="A549" s="185">
        <v>6998</v>
      </c>
      <c r="B549" s="68" t="str">
        <f>VLOOKUP(A549,'BASE REGISTRO SEPTIEMBRE'!$A$1:$T$889,2,FALSE)</f>
        <v xml:space="preserve">
I. Municipalidad de Estación Central
</v>
      </c>
      <c r="C549" s="68">
        <f>VLOOKUP(A549,'BASE REGISTRO SEPTIEMBRE'!$A$1:$T$889,3,FALSE)</f>
        <v>692543009</v>
      </c>
      <c r="D549" s="68" t="str">
        <f>VLOOKUP(A549,'BASE REGISTRO SEPTIEMBRE'!$A$1:$T$889,4,FALSE)</f>
        <v>Municipalidad</v>
      </c>
      <c r="E549" s="68" t="str">
        <f>VLOOKUP(A549,'BASE REGISTRO SEPTIEMBRE'!$A$1:$T$889,5,FALSE)</f>
        <v>Constitución Política de la República, art. 107.</v>
      </c>
      <c r="F549" s="68" t="str">
        <f>VLOOKUP(A549,'BASE REGISTRO SEPTIEMBRE'!$A$1:$T$889,6,FALSE)</f>
        <v>Indefinida.</v>
      </c>
      <c r="G549" s="68" t="str">
        <f>VLOOKUP(A549,'BASE REGISTRO SEPTIEMBRE'!$A$1:$T$889,7,FALSE)</f>
        <v>Según Ley Orgánica Nº 18.695, arts. 1º al 4º.</v>
      </c>
      <c r="H549" s="68" t="str">
        <f>VLOOKUP(A549,'BASE REGISTRO SEPTIEMBRE'!$A$1:$T$889,8,FALSE)</f>
        <v>no tiene</v>
      </c>
      <c r="I549" s="68">
        <f>VLOOKUP(A549,'BASE REGISTRO SEPTIEMBRE'!$A$1:$T$889,9,FALSE)</f>
        <v>0</v>
      </c>
      <c r="J549" s="68">
        <f>VLOOKUP(A549,'BASE REGISTRO SEPTIEMBRE'!$A$1:$T$889,10,FALSE)</f>
        <v>0</v>
      </c>
      <c r="K549" s="68" t="str">
        <f>VLOOKUP(A549,'BASE REGISTRO SEPTIEMBRE'!$A$1:$T$889,11,FALSE)</f>
        <v>Felipe Muñoz Vallejos</v>
      </c>
      <c r="L549" s="68" t="str">
        <f>VLOOKUP(A549,'BASE REGISTRO SEPTIEMBRE'!$A$1:$T$889,12,FALSE)</f>
        <v>Av. Libertador Bernardo O¨Higgins Nº3920, Estación Central, Región Metropolitana.</v>
      </c>
      <c r="M549" s="68" t="str">
        <f>VLOOKUP(A549,'BASE REGISTRO SEPTIEMBRE'!$A$1:$T$889,13,FALSE)</f>
        <v>XIII</v>
      </c>
      <c r="N549" s="68" t="str">
        <f>VLOOKUP(A549,'BASE REGISTRO SEPTIEMBRE'!$A$1:$T$889,14,FALSE)</f>
        <v>Estación Central</v>
      </c>
      <c r="O549" s="68">
        <f>VLOOKUP(A549,'BASE REGISTRO SEPTIEMBRE'!$A$1:$T$889,15,FALSE)</f>
        <v>226773400</v>
      </c>
      <c r="P549" s="68" t="str">
        <f>VLOOKUP(A549,'BASE REGISTRO SEPTIEMBRE'!$A$1:$T$889,16,FALSE)</f>
        <v>felipemunoz@estacioncentral.cl</v>
      </c>
      <c r="Q549" s="68">
        <f>VLOOKUP(A549,'BASE REGISTRO SEPTIEMBRE'!$A$1:$T$889,17,FALSE)</f>
        <v>0</v>
      </c>
      <c r="R549" s="68">
        <f>VLOOKUP(A549,'BASE REGISTRO SEPTIEMBRE'!$A$1:$T$889,18,FALSE)</f>
        <v>91001</v>
      </c>
      <c r="S549" s="68" t="str">
        <f>VLOOKUP(A549,'BASE REGISTRO SEPTIEMBRE'!$A$1:$T$889,19,FALSE)</f>
        <v xml:space="preserve">No se acompañan. Aplica Informe Jurídico Nº 09, de  fecha 14 de marzo de 2011 del Departamento Jurídico y Dictamen Nº 070791, de 2009, de la Contraloría General de la República.  
</v>
      </c>
      <c r="T549" s="188">
        <f>VLOOKUP(A549,'BASE REGISTRO SEPTIEMBRE'!$A$1:$T$889,20,FALSE)</f>
        <v>37970</v>
      </c>
      <c r="U549" s="175">
        <v>6998</v>
      </c>
      <c r="V549" s="186">
        <v>0</v>
      </c>
      <c r="W549" s="186">
        <v>63365021</v>
      </c>
      <c r="X549" s="187">
        <v>44469</v>
      </c>
      <c r="Y549" s="80" t="s">
        <v>6489</v>
      </c>
      <c r="Z549" s="80" t="s">
        <v>6490</v>
      </c>
      <c r="AA549" s="175" t="s">
        <v>6572</v>
      </c>
    </row>
    <row r="550" spans="1:27" ht="15.75" customHeight="1" x14ac:dyDescent="0.2">
      <c r="A550" s="185">
        <v>6999</v>
      </c>
      <c r="B550" s="68" t="str">
        <f>VLOOKUP(A550,'BASE REGISTRO SEPTIEMBRE'!$A$1:$T$889,2,FALSE)</f>
        <v>Organización No Gubernamental de Desarrollo Humano ONG Proyecta</v>
      </c>
      <c r="C550" s="68">
        <f>VLOOKUP(A550,'BASE REGISTRO SEPTIEMBRE'!$A$1:$T$889,3,FALSE)</f>
        <v>741504006</v>
      </c>
      <c r="D550" s="68" t="str">
        <f>VLOOKUP(A550,'BASE REGISTRO SEPTIEMBRE'!$A$1:$T$889,4,FALSE)</f>
        <v>Corporación de Derecho Privado.</v>
      </c>
      <c r="E550" s="68" t="str">
        <f>VLOOKUP(A550,'BASE REGISTRO SEPTIEMBRE'!$A$1:$T$889,5,FALSE)</f>
        <v>Otorgado por Decreto Supremo Nº 241, de fecha 31 de marzo de 1997, del Ministerio de Justicia.</v>
      </c>
      <c r="F550" s="68" t="str">
        <f>VLOOKUP(A550,'BASE REGISTRO SEPTIEMBRE'!$A$1:$T$889,6,FALSE)</f>
        <v>Certificado de Vigencia  de personas jurídicas sin fines de lucro folio Nº 500402310740, del 6 de agosto de 2021, emitido por SRCeI.</v>
      </c>
      <c r="G550" s="68" t="str">
        <f>VLOOKUP(A550,'BASE REGISTRO SEPTIEMBRE'!$A$1:$T$889,7,FALSE)</f>
        <v>93401: Institución de Asistencia Social</v>
      </c>
      <c r="H550" s="68" t="str">
        <f>VLOOKUP(A550,'BASE REGISTRO SEPTIEMBRE'!$A$1:$T$889,8,FALSE)</f>
        <v xml:space="preserve">Presidenta: Magdalena Toro Montecino x
Vice presidente: Pablo Ríos Toro          
Secretaria: Marcela Yañez Ruiz            
Tesorera: Carla Ríos Toro                    
Directoras:
Ximena  Ferrada Blank                        
Berta Blank Oyaneder                         
</v>
      </c>
      <c r="I550" s="68" t="str">
        <f>VLOOKUP(A550,'BASE REGISTRO SEPTIEMBRE'!$A$1:$T$889,9,FALSE)</f>
        <v xml:space="preserve">Durarán dos años en sus cargos.
</v>
      </c>
      <c r="J550" s="68" t="str">
        <f>VLOOKUP(A550,'BASE REGISTRO SEPTIEMBRE'!$A$1:$T$889,10,FALSE)</f>
        <v>De 23 de mayo de 2020 al 23 de mayo de 2022.</v>
      </c>
      <c r="K550" s="68" t="str">
        <f>VLOOKUP(A550,'BASE REGISTRO SEPTIEMBRE'!$A$1:$T$889,11,FALSE)</f>
        <v xml:space="preserve">Presidenta:  Magdalena Toro Montecino 
Representante de la Presidenta y el Directorio: María Alejandra Paulina Ríos Toro, (Coordinadora Institucional)
En la región de Los Lagos: Carlos Eduardo Vargas Rodríguez, 
</v>
      </c>
      <c r="L550" s="68" t="str">
        <f>VLOOKUP(A550,'BASE REGISTRO SEPTIEMBRE'!$A$1:$T$889,12,FALSE)</f>
        <v xml:space="preserve">Puren Nº 541, comuna de Angol, IX Región de La Araucanía.
</v>
      </c>
      <c r="M550" s="68" t="str">
        <f>VLOOKUP(A550,'BASE REGISTRO SEPTIEMBRE'!$A$1:$T$889,13,FALSE)</f>
        <v>IX</v>
      </c>
      <c r="N550" s="68" t="str">
        <f>VLOOKUP(A550,'BASE REGISTRO SEPTIEMBRE'!$A$1:$T$889,14,FALSE)</f>
        <v xml:space="preserve"> Angol</v>
      </c>
      <c r="O550" s="68">
        <f>VLOOKUP(A550,'BASE REGISTRO SEPTIEMBRE'!$A$1:$T$889,15,FALSE)</f>
        <v>0</v>
      </c>
      <c r="P550" s="68" t="str">
        <f>VLOOKUP(A550,'BASE REGISTRO SEPTIEMBRE'!$A$1:$T$889,16,FALSE)</f>
        <v xml:space="preserve"> ongproyecta@yahoo.es</v>
      </c>
      <c r="Q550" s="68">
        <f>VLOOKUP(A550,'BASE REGISTRO SEPTIEMBRE'!$A$1:$T$889,17,FALSE)</f>
        <v>0</v>
      </c>
      <c r="R550" s="68" t="str">
        <f>VLOOKUP(A550,'BASE REGISTRO SEPTIEMBRE'!$A$1:$T$889,18,FALSE)</f>
        <v>93401: Institución de Asistencia Social</v>
      </c>
      <c r="S550" s="68" t="str">
        <f>VLOOKUP(A550,'BASE REGISTRO SEPTIEMBRE'!$A$1:$T$889,19,FALSE)</f>
        <v>Recepción de antecedentes financieros del año 2020, aprobados por el Subdepartamento de Supervisión Financiera Nacional.</v>
      </c>
      <c r="T550" s="188">
        <f>VLOOKUP(A550,'BASE REGISTRO SEPTIEMBRE'!$A$1:$T$889,20,FALSE)</f>
        <v>37970</v>
      </c>
      <c r="U550" s="175">
        <v>6999</v>
      </c>
      <c r="V550" s="186">
        <v>11618381</v>
      </c>
      <c r="W550" s="186">
        <v>109927712</v>
      </c>
      <c r="X550" s="187">
        <v>44469</v>
      </c>
      <c r="Y550" s="80" t="s">
        <v>6489</v>
      </c>
      <c r="Z550" s="80" t="s">
        <v>6490</v>
      </c>
      <c r="AA550" s="175" t="s">
        <v>6515</v>
      </c>
    </row>
    <row r="551" spans="1:27" ht="15.75" customHeight="1" x14ac:dyDescent="0.2">
      <c r="A551" s="185">
        <v>6999</v>
      </c>
      <c r="B551" s="68" t="str">
        <f>VLOOKUP(A551,'BASE REGISTRO SEPTIEMBRE'!$A$1:$T$889,2,FALSE)</f>
        <v>Organización No Gubernamental de Desarrollo Humano ONG Proyecta</v>
      </c>
      <c r="C551" s="68">
        <f>VLOOKUP(A551,'BASE REGISTRO SEPTIEMBRE'!$A$1:$T$889,3,FALSE)</f>
        <v>741504006</v>
      </c>
      <c r="D551" s="68" t="str">
        <f>VLOOKUP(A551,'BASE REGISTRO SEPTIEMBRE'!$A$1:$T$889,4,FALSE)</f>
        <v>Corporación de Derecho Privado.</v>
      </c>
      <c r="E551" s="68" t="str">
        <f>VLOOKUP(A551,'BASE REGISTRO SEPTIEMBRE'!$A$1:$T$889,5,FALSE)</f>
        <v>Otorgado por Decreto Supremo Nº 241, de fecha 31 de marzo de 1997, del Ministerio de Justicia.</v>
      </c>
      <c r="F551" s="68" t="str">
        <f>VLOOKUP(A551,'BASE REGISTRO SEPTIEMBRE'!$A$1:$T$889,6,FALSE)</f>
        <v>Certificado de Vigencia  de personas jurídicas sin fines de lucro folio Nº 500402310740, del 6 de agosto de 2021, emitido por SRCeI.</v>
      </c>
      <c r="G551" s="68" t="str">
        <f>VLOOKUP(A551,'BASE REGISTRO SEPTIEMBRE'!$A$1:$T$889,7,FALSE)</f>
        <v>93401: Institución de Asistencia Social</v>
      </c>
      <c r="H551" s="68" t="str">
        <f>VLOOKUP(A551,'BASE REGISTRO SEPTIEMBRE'!$A$1:$T$889,8,FALSE)</f>
        <v xml:space="preserve">Presidenta: Magdalena Toro Montecino x
Vice presidente: Pablo Ríos Toro          
Secretaria: Marcela Yañez Ruiz            
Tesorera: Carla Ríos Toro                    
Directoras:
Ximena  Ferrada Blank                        
Berta Blank Oyaneder                         
</v>
      </c>
      <c r="I551" s="68" t="str">
        <f>VLOOKUP(A551,'BASE REGISTRO SEPTIEMBRE'!$A$1:$T$889,9,FALSE)</f>
        <v xml:space="preserve">Durarán dos años en sus cargos.
</v>
      </c>
      <c r="J551" s="68" t="str">
        <f>VLOOKUP(A551,'BASE REGISTRO SEPTIEMBRE'!$A$1:$T$889,10,FALSE)</f>
        <v>De 23 de mayo de 2020 al 23 de mayo de 2022.</v>
      </c>
      <c r="K551" s="68" t="str">
        <f>VLOOKUP(A551,'BASE REGISTRO SEPTIEMBRE'!$A$1:$T$889,11,FALSE)</f>
        <v xml:space="preserve">Presidenta:  Magdalena Toro Montecino 
Representante de la Presidenta y el Directorio: María Alejandra Paulina Ríos Toro, (Coordinadora Institucional)
En la región de Los Lagos: Carlos Eduardo Vargas Rodríguez, 
</v>
      </c>
      <c r="L551" s="68" t="str">
        <f>VLOOKUP(A551,'BASE REGISTRO SEPTIEMBRE'!$A$1:$T$889,12,FALSE)</f>
        <v xml:space="preserve">Puren Nº 541, comuna de Angol, IX Región de La Araucanía.
</v>
      </c>
      <c r="M551" s="68" t="str">
        <f>VLOOKUP(A551,'BASE REGISTRO SEPTIEMBRE'!$A$1:$T$889,13,FALSE)</f>
        <v>IX</v>
      </c>
      <c r="N551" s="68" t="str">
        <f>VLOOKUP(A551,'BASE REGISTRO SEPTIEMBRE'!$A$1:$T$889,14,FALSE)</f>
        <v xml:space="preserve"> Angol</v>
      </c>
      <c r="O551" s="68">
        <f>VLOOKUP(A551,'BASE REGISTRO SEPTIEMBRE'!$A$1:$T$889,15,FALSE)</f>
        <v>0</v>
      </c>
      <c r="P551" s="68" t="str">
        <f>VLOOKUP(A551,'BASE REGISTRO SEPTIEMBRE'!$A$1:$T$889,16,FALSE)</f>
        <v xml:space="preserve"> ongproyecta@yahoo.es</v>
      </c>
      <c r="Q551" s="68">
        <f>VLOOKUP(A551,'BASE REGISTRO SEPTIEMBRE'!$A$1:$T$889,17,FALSE)</f>
        <v>0</v>
      </c>
      <c r="R551" s="68" t="str">
        <f>VLOOKUP(A551,'BASE REGISTRO SEPTIEMBRE'!$A$1:$T$889,18,FALSE)</f>
        <v>93401: Institución de Asistencia Social</v>
      </c>
      <c r="S551" s="68" t="str">
        <f>VLOOKUP(A551,'BASE REGISTRO SEPTIEMBRE'!$A$1:$T$889,19,FALSE)</f>
        <v>Recepción de antecedentes financieros del año 2020, aprobados por el Subdepartamento de Supervisión Financiera Nacional.</v>
      </c>
      <c r="T551" s="188">
        <f>VLOOKUP(A551,'BASE REGISTRO SEPTIEMBRE'!$A$1:$T$889,20,FALSE)</f>
        <v>37970</v>
      </c>
      <c r="U551" s="175">
        <v>6999</v>
      </c>
      <c r="V551" s="186">
        <v>4095010</v>
      </c>
      <c r="W551" s="186">
        <v>39131321</v>
      </c>
      <c r="X551" s="187">
        <v>44469</v>
      </c>
      <c r="Y551" s="80" t="s">
        <v>6489</v>
      </c>
      <c r="Z551" s="80" t="s">
        <v>6490</v>
      </c>
      <c r="AA551" s="175" t="s">
        <v>6516</v>
      </c>
    </row>
    <row r="552" spans="1:27" ht="15.75" customHeight="1" x14ac:dyDescent="0.2">
      <c r="A552" s="185">
        <v>6999</v>
      </c>
      <c r="B552" s="68" t="str">
        <f>VLOOKUP(A552,'BASE REGISTRO SEPTIEMBRE'!$A$1:$T$889,2,FALSE)</f>
        <v>Organización No Gubernamental de Desarrollo Humano ONG Proyecta</v>
      </c>
      <c r="C552" s="68">
        <f>VLOOKUP(A552,'BASE REGISTRO SEPTIEMBRE'!$A$1:$T$889,3,FALSE)</f>
        <v>741504006</v>
      </c>
      <c r="D552" s="68" t="str">
        <f>VLOOKUP(A552,'BASE REGISTRO SEPTIEMBRE'!$A$1:$T$889,4,FALSE)</f>
        <v>Corporación de Derecho Privado.</v>
      </c>
      <c r="E552" s="68" t="str">
        <f>VLOOKUP(A552,'BASE REGISTRO SEPTIEMBRE'!$A$1:$T$889,5,FALSE)</f>
        <v>Otorgado por Decreto Supremo Nº 241, de fecha 31 de marzo de 1997, del Ministerio de Justicia.</v>
      </c>
      <c r="F552" s="68" t="str">
        <f>VLOOKUP(A552,'BASE REGISTRO SEPTIEMBRE'!$A$1:$T$889,6,FALSE)</f>
        <v>Certificado de Vigencia  de personas jurídicas sin fines de lucro folio Nº 500402310740, del 6 de agosto de 2021, emitido por SRCeI.</v>
      </c>
      <c r="G552" s="68" t="str">
        <f>VLOOKUP(A552,'BASE REGISTRO SEPTIEMBRE'!$A$1:$T$889,7,FALSE)</f>
        <v>93401: Institución de Asistencia Social</v>
      </c>
      <c r="H552" s="68" t="str">
        <f>VLOOKUP(A552,'BASE REGISTRO SEPTIEMBRE'!$A$1:$T$889,8,FALSE)</f>
        <v xml:space="preserve">Presidenta: Magdalena Toro Montecino x
Vice presidente: Pablo Ríos Toro          
Secretaria: Marcela Yañez Ruiz            
Tesorera: Carla Ríos Toro                    
Directoras:
Ximena  Ferrada Blank                        
Berta Blank Oyaneder                         
</v>
      </c>
      <c r="I552" s="68" t="str">
        <f>VLOOKUP(A552,'BASE REGISTRO SEPTIEMBRE'!$A$1:$T$889,9,FALSE)</f>
        <v xml:space="preserve">Durarán dos años en sus cargos.
</v>
      </c>
      <c r="J552" s="68" t="str">
        <f>VLOOKUP(A552,'BASE REGISTRO SEPTIEMBRE'!$A$1:$T$889,10,FALSE)</f>
        <v>De 23 de mayo de 2020 al 23 de mayo de 2022.</v>
      </c>
      <c r="K552" s="68" t="str">
        <f>VLOOKUP(A552,'BASE REGISTRO SEPTIEMBRE'!$A$1:$T$889,11,FALSE)</f>
        <v xml:space="preserve">Presidenta:  Magdalena Toro Montecino 
Representante de la Presidenta y el Directorio: María Alejandra Paulina Ríos Toro, (Coordinadora Institucional)
En la región de Los Lagos: Carlos Eduardo Vargas Rodríguez, 
</v>
      </c>
      <c r="L552" s="68" t="str">
        <f>VLOOKUP(A552,'BASE REGISTRO SEPTIEMBRE'!$A$1:$T$889,12,FALSE)</f>
        <v xml:space="preserve">Puren Nº 541, comuna de Angol, IX Región de La Araucanía.
</v>
      </c>
      <c r="M552" s="68" t="str">
        <f>VLOOKUP(A552,'BASE REGISTRO SEPTIEMBRE'!$A$1:$T$889,13,FALSE)</f>
        <v>IX</v>
      </c>
      <c r="N552" s="68" t="str">
        <f>VLOOKUP(A552,'BASE REGISTRO SEPTIEMBRE'!$A$1:$T$889,14,FALSE)</f>
        <v xml:space="preserve"> Angol</v>
      </c>
      <c r="O552" s="68">
        <f>VLOOKUP(A552,'BASE REGISTRO SEPTIEMBRE'!$A$1:$T$889,15,FALSE)</f>
        <v>0</v>
      </c>
      <c r="P552" s="68" t="str">
        <f>VLOOKUP(A552,'BASE REGISTRO SEPTIEMBRE'!$A$1:$T$889,16,FALSE)</f>
        <v xml:space="preserve"> ongproyecta@yahoo.es</v>
      </c>
      <c r="Q552" s="68">
        <f>VLOOKUP(A552,'BASE REGISTRO SEPTIEMBRE'!$A$1:$T$889,17,FALSE)</f>
        <v>0</v>
      </c>
      <c r="R552" s="68" t="str">
        <f>VLOOKUP(A552,'BASE REGISTRO SEPTIEMBRE'!$A$1:$T$889,18,FALSE)</f>
        <v>93401: Institución de Asistencia Social</v>
      </c>
      <c r="S552" s="68" t="str">
        <f>VLOOKUP(A552,'BASE REGISTRO SEPTIEMBRE'!$A$1:$T$889,19,FALSE)</f>
        <v>Recepción de antecedentes financieros del año 2020, aprobados por el Subdepartamento de Supervisión Financiera Nacional.</v>
      </c>
      <c r="T552" s="188">
        <f>VLOOKUP(A552,'BASE REGISTRO SEPTIEMBRE'!$A$1:$T$889,20,FALSE)</f>
        <v>37970</v>
      </c>
      <c r="U552" s="175">
        <v>6999</v>
      </c>
      <c r="V552" s="186">
        <v>0</v>
      </c>
      <c r="W552" s="186">
        <v>56119860</v>
      </c>
      <c r="X552" s="187">
        <v>44469</v>
      </c>
      <c r="Y552" s="80" t="s">
        <v>6489</v>
      </c>
      <c r="Z552" s="80" t="s">
        <v>6490</v>
      </c>
      <c r="AA552" s="175" t="s">
        <v>6531</v>
      </c>
    </row>
    <row r="553" spans="1:27" ht="15.75" customHeight="1" x14ac:dyDescent="0.2">
      <c r="A553" s="185">
        <v>6999</v>
      </c>
      <c r="B553" s="68" t="str">
        <f>VLOOKUP(A553,'BASE REGISTRO SEPTIEMBRE'!$A$1:$T$889,2,FALSE)</f>
        <v>Organización No Gubernamental de Desarrollo Humano ONG Proyecta</v>
      </c>
      <c r="C553" s="68">
        <f>VLOOKUP(A553,'BASE REGISTRO SEPTIEMBRE'!$A$1:$T$889,3,FALSE)</f>
        <v>741504006</v>
      </c>
      <c r="D553" s="68" t="str">
        <f>VLOOKUP(A553,'BASE REGISTRO SEPTIEMBRE'!$A$1:$T$889,4,FALSE)</f>
        <v>Corporación de Derecho Privado.</v>
      </c>
      <c r="E553" s="68" t="str">
        <f>VLOOKUP(A553,'BASE REGISTRO SEPTIEMBRE'!$A$1:$T$889,5,FALSE)</f>
        <v>Otorgado por Decreto Supremo Nº 241, de fecha 31 de marzo de 1997, del Ministerio de Justicia.</v>
      </c>
      <c r="F553" s="68" t="str">
        <f>VLOOKUP(A553,'BASE REGISTRO SEPTIEMBRE'!$A$1:$T$889,6,FALSE)</f>
        <v>Certificado de Vigencia  de personas jurídicas sin fines de lucro folio Nº 500402310740, del 6 de agosto de 2021, emitido por SRCeI.</v>
      </c>
      <c r="G553" s="68" t="str">
        <f>VLOOKUP(A553,'BASE REGISTRO SEPTIEMBRE'!$A$1:$T$889,7,FALSE)</f>
        <v>93401: Institución de Asistencia Social</v>
      </c>
      <c r="H553" s="68" t="str">
        <f>VLOOKUP(A553,'BASE REGISTRO SEPTIEMBRE'!$A$1:$T$889,8,FALSE)</f>
        <v xml:space="preserve">Presidenta: Magdalena Toro Montecino x
Vice presidente: Pablo Ríos Toro          
Secretaria: Marcela Yañez Ruiz            
Tesorera: Carla Ríos Toro                    
Directoras:
Ximena  Ferrada Blank                        
Berta Blank Oyaneder                         
</v>
      </c>
      <c r="I553" s="68" t="str">
        <f>VLOOKUP(A553,'BASE REGISTRO SEPTIEMBRE'!$A$1:$T$889,9,FALSE)</f>
        <v xml:space="preserve">Durarán dos años en sus cargos.
</v>
      </c>
      <c r="J553" s="68" t="str">
        <f>VLOOKUP(A553,'BASE REGISTRO SEPTIEMBRE'!$A$1:$T$889,10,FALSE)</f>
        <v>De 23 de mayo de 2020 al 23 de mayo de 2022.</v>
      </c>
      <c r="K553" s="68" t="str">
        <f>VLOOKUP(A553,'BASE REGISTRO SEPTIEMBRE'!$A$1:$T$889,11,FALSE)</f>
        <v xml:space="preserve">Presidenta:  Magdalena Toro Montecino 
Representante de la Presidenta y el Directorio: María Alejandra Paulina Ríos Toro, (Coordinadora Institucional)
En la región de Los Lagos: Carlos Eduardo Vargas Rodríguez, 
</v>
      </c>
      <c r="L553" s="68" t="str">
        <f>VLOOKUP(A553,'BASE REGISTRO SEPTIEMBRE'!$A$1:$T$889,12,FALSE)</f>
        <v xml:space="preserve">Puren Nº 541, comuna de Angol, IX Región de La Araucanía.
</v>
      </c>
      <c r="M553" s="68" t="str">
        <f>VLOOKUP(A553,'BASE REGISTRO SEPTIEMBRE'!$A$1:$T$889,13,FALSE)</f>
        <v>IX</v>
      </c>
      <c r="N553" s="68" t="str">
        <f>VLOOKUP(A553,'BASE REGISTRO SEPTIEMBRE'!$A$1:$T$889,14,FALSE)</f>
        <v xml:space="preserve"> Angol</v>
      </c>
      <c r="O553" s="68">
        <f>VLOOKUP(A553,'BASE REGISTRO SEPTIEMBRE'!$A$1:$T$889,15,FALSE)</f>
        <v>0</v>
      </c>
      <c r="P553" s="68" t="str">
        <f>VLOOKUP(A553,'BASE REGISTRO SEPTIEMBRE'!$A$1:$T$889,16,FALSE)</f>
        <v xml:space="preserve"> ongproyecta@yahoo.es</v>
      </c>
      <c r="Q553" s="68">
        <f>VLOOKUP(A553,'BASE REGISTRO SEPTIEMBRE'!$A$1:$T$889,17,FALSE)</f>
        <v>0</v>
      </c>
      <c r="R553" s="68" t="str">
        <f>VLOOKUP(A553,'BASE REGISTRO SEPTIEMBRE'!$A$1:$T$889,18,FALSE)</f>
        <v>93401: Institución de Asistencia Social</v>
      </c>
      <c r="S553" s="68" t="str">
        <f>VLOOKUP(A553,'BASE REGISTRO SEPTIEMBRE'!$A$1:$T$889,19,FALSE)</f>
        <v>Recepción de antecedentes financieros del año 2020, aprobados por el Subdepartamento de Supervisión Financiera Nacional.</v>
      </c>
      <c r="T553" s="188">
        <f>VLOOKUP(A553,'BASE REGISTRO SEPTIEMBRE'!$A$1:$T$889,20,FALSE)</f>
        <v>37970</v>
      </c>
      <c r="U553" s="175">
        <v>6999</v>
      </c>
      <c r="V553" s="186">
        <v>0</v>
      </c>
      <c r="W553" s="186">
        <v>1054622798</v>
      </c>
      <c r="X553" s="187">
        <v>44469</v>
      </c>
      <c r="Y553" s="80" t="s">
        <v>6489</v>
      </c>
      <c r="Z553" s="80" t="s">
        <v>6490</v>
      </c>
      <c r="AA553" s="175" t="s">
        <v>6535</v>
      </c>
    </row>
    <row r="554" spans="1:27" ht="15.75" customHeight="1" x14ac:dyDescent="0.2">
      <c r="A554" s="185">
        <v>6999</v>
      </c>
      <c r="B554" s="68" t="str">
        <f>VLOOKUP(A554,'BASE REGISTRO SEPTIEMBRE'!$A$1:$T$889,2,FALSE)</f>
        <v>Organización No Gubernamental de Desarrollo Humano ONG Proyecta</v>
      </c>
      <c r="C554" s="68">
        <f>VLOOKUP(A554,'BASE REGISTRO SEPTIEMBRE'!$A$1:$T$889,3,FALSE)</f>
        <v>741504006</v>
      </c>
      <c r="D554" s="68" t="str">
        <f>VLOOKUP(A554,'BASE REGISTRO SEPTIEMBRE'!$A$1:$T$889,4,FALSE)</f>
        <v>Corporación de Derecho Privado.</v>
      </c>
      <c r="E554" s="68" t="str">
        <f>VLOOKUP(A554,'BASE REGISTRO SEPTIEMBRE'!$A$1:$T$889,5,FALSE)</f>
        <v>Otorgado por Decreto Supremo Nº 241, de fecha 31 de marzo de 1997, del Ministerio de Justicia.</v>
      </c>
      <c r="F554" s="68" t="str">
        <f>VLOOKUP(A554,'BASE REGISTRO SEPTIEMBRE'!$A$1:$T$889,6,FALSE)</f>
        <v>Certificado de Vigencia  de personas jurídicas sin fines de lucro folio Nº 500402310740, del 6 de agosto de 2021, emitido por SRCeI.</v>
      </c>
      <c r="G554" s="68" t="str">
        <f>VLOOKUP(A554,'BASE REGISTRO SEPTIEMBRE'!$A$1:$T$889,7,FALSE)</f>
        <v>93401: Institución de Asistencia Social</v>
      </c>
      <c r="H554" s="68" t="str">
        <f>VLOOKUP(A554,'BASE REGISTRO SEPTIEMBRE'!$A$1:$T$889,8,FALSE)</f>
        <v xml:space="preserve">Presidenta: Magdalena Toro Montecino x
Vice presidente: Pablo Ríos Toro          
Secretaria: Marcela Yañez Ruiz            
Tesorera: Carla Ríos Toro                    
Directoras:
Ximena  Ferrada Blank                        
Berta Blank Oyaneder                         
</v>
      </c>
      <c r="I554" s="68" t="str">
        <f>VLOOKUP(A554,'BASE REGISTRO SEPTIEMBRE'!$A$1:$T$889,9,FALSE)</f>
        <v xml:space="preserve">Durarán dos años en sus cargos.
</v>
      </c>
      <c r="J554" s="68" t="str">
        <f>VLOOKUP(A554,'BASE REGISTRO SEPTIEMBRE'!$A$1:$T$889,10,FALSE)</f>
        <v>De 23 de mayo de 2020 al 23 de mayo de 2022.</v>
      </c>
      <c r="K554" s="68" t="str">
        <f>VLOOKUP(A554,'BASE REGISTRO SEPTIEMBRE'!$A$1:$T$889,11,FALSE)</f>
        <v xml:space="preserve">Presidenta:  Magdalena Toro Montecino 
Representante de la Presidenta y el Directorio: María Alejandra Paulina Ríos Toro, (Coordinadora Institucional)
En la región de Los Lagos: Carlos Eduardo Vargas Rodríguez, 
</v>
      </c>
      <c r="L554" s="68" t="str">
        <f>VLOOKUP(A554,'BASE REGISTRO SEPTIEMBRE'!$A$1:$T$889,12,FALSE)</f>
        <v xml:space="preserve">Puren Nº 541, comuna de Angol, IX Región de La Araucanía.
</v>
      </c>
      <c r="M554" s="68" t="str">
        <f>VLOOKUP(A554,'BASE REGISTRO SEPTIEMBRE'!$A$1:$T$889,13,FALSE)</f>
        <v>IX</v>
      </c>
      <c r="N554" s="68" t="str">
        <f>VLOOKUP(A554,'BASE REGISTRO SEPTIEMBRE'!$A$1:$T$889,14,FALSE)</f>
        <v xml:space="preserve"> Angol</v>
      </c>
      <c r="O554" s="68">
        <f>VLOOKUP(A554,'BASE REGISTRO SEPTIEMBRE'!$A$1:$T$889,15,FALSE)</f>
        <v>0</v>
      </c>
      <c r="P554" s="68" t="str">
        <f>VLOOKUP(A554,'BASE REGISTRO SEPTIEMBRE'!$A$1:$T$889,16,FALSE)</f>
        <v xml:space="preserve"> ongproyecta@yahoo.es</v>
      </c>
      <c r="Q554" s="68">
        <f>VLOOKUP(A554,'BASE REGISTRO SEPTIEMBRE'!$A$1:$T$889,17,FALSE)</f>
        <v>0</v>
      </c>
      <c r="R554" s="68" t="str">
        <f>VLOOKUP(A554,'BASE REGISTRO SEPTIEMBRE'!$A$1:$T$889,18,FALSE)</f>
        <v>93401: Institución de Asistencia Social</v>
      </c>
      <c r="S554" s="68" t="str">
        <f>VLOOKUP(A554,'BASE REGISTRO SEPTIEMBRE'!$A$1:$T$889,19,FALSE)</f>
        <v>Recepción de antecedentes financieros del año 2020, aprobados por el Subdepartamento de Supervisión Financiera Nacional.</v>
      </c>
      <c r="T554" s="188">
        <f>VLOOKUP(A554,'BASE REGISTRO SEPTIEMBRE'!$A$1:$T$889,20,FALSE)</f>
        <v>37970</v>
      </c>
      <c r="U554" s="175">
        <v>6999</v>
      </c>
      <c r="V554" s="186">
        <v>1257389056</v>
      </c>
      <c r="W554" s="186">
        <v>1501445888</v>
      </c>
      <c r="X554" s="187">
        <v>44469</v>
      </c>
      <c r="Y554" s="80" t="s">
        <v>6489</v>
      </c>
      <c r="Z554" s="80" t="s">
        <v>6490</v>
      </c>
      <c r="AA554" s="175" t="s">
        <v>6508</v>
      </c>
    </row>
    <row r="555" spans="1:27" ht="15.75" customHeight="1" x14ac:dyDescent="0.2">
      <c r="A555" s="185">
        <v>6999</v>
      </c>
      <c r="B555" s="68" t="str">
        <f>VLOOKUP(A555,'BASE REGISTRO SEPTIEMBRE'!$A$1:$T$889,2,FALSE)</f>
        <v>Organización No Gubernamental de Desarrollo Humano ONG Proyecta</v>
      </c>
      <c r="C555" s="68">
        <f>VLOOKUP(A555,'BASE REGISTRO SEPTIEMBRE'!$A$1:$T$889,3,FALSE)</f>
        <v>741504006</v>
      </c>
      <c r="D555" s="68" t="str">
        <f>VLOOKUP(A555,'BASE REGISTRO SEPTIEMBRE'!$A$1:$T$889,4,FALSE)</f>
        <v>Corporación de Derecho Privado.</v>
      </c>
      <c r="E555" s="68" t="str">
        <f>VLOOKUP(A555,'BASE REGISTRO SEPTIEMBRE'!$A$1:$T$889,5,FALSE)</f>
        <v>Otorgado por Decreto Supremo Nº 241, de fecha 31 de marzo de 1997, del Ministerio de Justicia.</v>
      </c>
      <c r="F555" s="68" t="str">
        <f>VLOOKUP(A555,'BASE REGISTRO SEPTIEMBRE'!$A$1:$T$889,6,FALSE)</f>
        <v>Certificado de Vigencia  de personas jurídicas sin fines de lucro folio Nº 500402310740, del 6 de agosto de 2021, emitido por SRCeI.</v>
      </c>
      <c r="G555" s="68" t="str">
        <f>VLOOKUP(A555,'BASE REGISTRO SEPTIEMBRE'!$A$1:$T$889,7,FALSE)</f>
        <v>93401: Institución de Asistencia Social</v>
      </c>
      <c r="H555" s="68" t="str">
        <f>VLOOKUP(A555,'BASE REGISTRO SEPTIEMBRE'!$A$1:$T$889,8,FALSE)</f>
        <v xml:space="preserve">Presidenta: Magdalena Toro Montecino x
Vice presidente: Pablo Ríos Toro          
Secretaria: Marcela Yañez Ruiz            
Tesorera: Carla Ríos Toro                    
Directoras:
Ximena  Ferrada Blank                        
Berta Blank Oyaneder                         
</v>
      </c>
      <c r="I555" s="68" t="str">
        <f>VLOOKUP(A555,'BASE REGISTRO SEPTIEMBRE'!$A$1:$T$889,9,FALSE)</f>
        <v xml:space="preserve">Durarán dos años en sus cargos.
</v>
      </c>
      <c r="J555" s="68" t="str">
        <f>VLOOKUP(A555,'BASE REGISTRO SEPTIEMBRE'!$A$1:$T$889,10,FALSE)</f>
        <v>De 23 de mayo de 2020 al 23 de mayo de 2022.</v>
      </c>
      <c r="K555" s="68" t="str">
        <f>VLOOKUP(A555,'BASE REGISTRO SEPTIEMBRE'!$A$1:$T$889,11,FALSE)</f>
        <v xml:space="preserve">Presidenta:  Magdalena Toro Montecino 
Representante de la Presidenta y el Directorio: María Alejandra Paulina Ríos Toro, (Coordinadora Institucional)
En la región de Los Lagos: Carlos Eduardo Vargas Rodríguez, 
</v>
      </c>
      <c r="L555" s="68" t="str">
        <f>VLOOKUP(A555,'BASE REGISTRO SEPTIEMBRE'!$A$1:$T$889,12,FALSE)</f>
        <v xml:space="preserve">Puren Nº 541, comuna de Angol, IX Región de La Araucanía.
</v>
      </c>
      <c r="M555" s="68" t="str">
        <f>VLOOKUP(A555,'BASE REGISTRO SEPTIEMBRE'!$A$1:$T$889,13,FALSE)</f>
        <v>IX</v>
      </c>
      <c r="N555" s="68" t="str">
        <f>VLOOKUP(A555,'BASE REGISTRO SEPTIEMBRE'!$A$1:$T$889,14,FALSE)</f>
        <v xml:space="preserve"> Angol</v>
      </c>
      <c r="O555" s="68">
        <f>VLOOKUP(A555,'BASE REGISTRO SEPTIEMBRE'!$A$1:$T$889,15,FALSE)</f>
        <v>0</v>
      </c>
      <c r="P555" s="68" t="str">
        <f>VLOOKUP(A555,'BASE REGISTRO SEPTIEMBRE'!$A$1:$T$889,16,FALSE)</f>
        <v xml:space="preserve"> ongproyecta@yahoo.es</v>
      </c>
      <c r="Q555" s="68">
        <f>VLOOKUP(A555,'BASE REGISTRO SEPTIEMBRE'!$A$1:$T$889,17,FALSE)</f>
        <v>0</v>
      </c>
      <c r="R555" s="68" t="str">
        <f>VLOOKUP(A555,'BASE REGISTRO SEPTIEMBRE'!$A$1:$T$889,18,FALSE)</f>
        <v>93401: Institución de Asistencia Social</v>
      </c>
      <c r="S555" s="68" t="str">
        <f>VLOOKUP(A555,'BASE REGISTRO SEPTIEMBRE'!$A$1:$T$889,19,FALSE)</f>
        <v>Recepción de antecedentes financieros del año 2020, aprobados por el Subdepartamento de Supervisión Financiera Nacional.</v>
      </c>
      <c r="T555" s="188">
        <f>VLOOKUP(A555,'BASE REGISTRO SEPTIEMBRE'!$A$1:$T$889,20,FALSE)</f>
        <v>37970</v>
      </c>
      <c r="U555" s="175">
        <v>6999</v>
      </c>
      <c r="V555" s="186">
        <v>27826358</v>
      </c>
      <c r="W555" s="186">
        <v>313451393</v>
      </c>
      <c r="X555" s="187">
        <v>44469</v>
      </c>
      <c r="Y555" s="80" t="s">
        <v>6489</v>
      </c>
      <c r="Z555" s="80" t="s">
        <v>6490</v>
      </c>
      <c r="AA555" s="175" t="s">
        <v>6545</v>
      </c>
    </row>
    <row r="556" spans="1:27" ht="15.75" customHeight="1" x14ac:dyDescent="0.2">
      <c r="A556" s="185">
        <v>7003</v>
      </c>
      <c r="B556" s="68" t="str">
        <f>VLOOKUP(A556,'BASE REGISTRO SEPTIEMBRE'!$A$1:$T$889,2,FALSE)</f>
        <v>Corporación Asociación Chilena Pro derechos de los Niños y Jóvenes PRODENI.</v>
      </c>
      <c r="C556" s="68">
        <f>VLOOKUP(A556,'BASE REGISTRO SEPTIEMBRE'!$A$1:$T$889,3,FALSE)</f>
        <v>731013004</v>
      </c>
      <c r="D556" s="68" t="str">
        <f>VLOOKUP(A556,'BASE REGISTRO SEPTIEMBRE'!$A$1:$T$889,4,FALSE)</f>
        <v>Corporación de Derecho Privado.</v>
      </c>
      <c r="E556" s="68" t="str">
        <f>VLOOKUP(A556,'BASE REGISTRO SEPTIEMBRE'!$A$1:$T$889,5,FALSE)</f>
        <v>Otorgada por Decreto Supremo Nº 1187, de fecha 19 de agosto de 1994, del Ministerio de Justicia, publicado en el Diario Oficial el día 13 de septiembre de 1994.</v>
      </c>
      <c r="F556" s="68" t="str">
        <f>VLOOKUP(A556,'BASE REGISTRO SEPTIEMBRE'!$A$1:$T$889,6,FALSE)</f>
        <v xml:space="preserve">Certificado de vigencia de Persona Jurídica sin fines de lucro, Folio N° 500406447929, de 31 de agosto de 2021, del Servicio de Registro Civil e Identificación.  
</v>
      </c>
      <c r="G556" s="68" t="str">
        <f>VLOOKUP(A556,'BASE REGISTRO SEPTIEMBRE'!$A$1:$T$889,7,FALSE)</f>
        <v xml:space="preserve">Desarrollar actividades por el reconocimiento y respeto de los derechos humanos de los niños, niñas y jóvenes, de la mujer y de las minorías étnicas, promoviendo los valores de un desarrollo democrático en un medio ambiente protegido.  </v>
      </c>
      <c r="H556" s="68" t="str">
        <f>VLOOKUP(A556,'BASE REGISTRO SEPTIEMBRE'!$A$1:$T$889,8,FALSE)</f>
        <v xml:space="preserve">Presidente: Guido Romo Costamaillere, 
Vicepresidenta: Rocío Alorda Zelada, 
Secretaria: María Cecilia Jaramillo Becker, 
Tesorera: María Gracia Casanova Jaramillo, 
Directores: 
Pablo Andrés Cajales Loaiza, 
Patricio Vejar Mercado,                                            Alejandro Varas Barboza, </v>
      </c>
      <c r="I556" s="68" t="str">
        <f>VLOOKUP(A556,'BASE REGISTRO SEPTIEMBRE'!$A$1:$T$889,9,FALSE)</f>
        <v>Durarán 02 años en sus cargos</v>
      </c>
      <c r="J556" s="68" t="str">
        <f>VLOOKUP(A556,'BASE REGISTRO SEPTIEMBRE'!$A$1:$T$889,10,FALSE)</f>
        <v>29 de diciembre de 2020 al 29 de diciembre de 2022</v>
      </c>
      <c r="K556" s="68" t="str">
        <f>VLOOKUP(A556,'BASE REGISTRO SEPTIEMBRE'!$A$1:$T$889,11,FALSE)</f>
        <v xml:space="preserve">Poderes para que actúen conjunta, separada e indistintamente a nombre de a institución: 
Presidente: Guido Romo Costamaillere,  y,
Directora Ejecutiva: Francis Valverde Mosquera, 
Delegación de Poderes:
Patricia Rosa Larrea Bosshardt,  </v>
      </c>
      <c r="L556" s="68" t="str">
        <f>VLOOKUP(A556,'BASE REGISTRO SEPTIEMBRE'!$A$1:$T$889,12,FALSE)</f>
        <v xml:space="preserve">Providencia 835, oficina 17, comuna de Providencia.
</v>
      </c>
      <c r="M556" s="68" t="str">
        <f>VLOOKUP(A556,'BASE REGISTRO SEPTIEMBRE'!$A$1:$T$889,13,FALSE)</f>
        <v>XIII</v>
      </c>
      <c r="N556" s="68" t="str">
        <f>VLOOKUP(A556,'BASE REGISTRO SEPTIEMBRE'!$A$1:$T$889,14,FALSE)</f>
        <v>Providencia</v>
      </c>
      <c r="O556" s="68">
        <f>VLOOKUP(A556,'BASE REGISTRO SEPTIEMBRE'!$A$1:$T$889,15,FALSE)</f>
        <v>223414941</v>
      </c>
      <c r="P556" s="68" t="str">
        <f>VLOOKUP(A556,'BASE REGISTRO SEPTIEMBRE'!$A$1:$T$889,16,FALSE)</f>
        <v>achnu@achnu.cl 
franscisvalverde@achnu.cl</v>
      </c>
      <c r="Q556" s="68">
        <f>VLOOKUP(A556,'BASE REGISTRO SEPTIEMBRE'!$A$1:$T$889,17,FALSE)</f>
        <v>0</v>
      </c>
      <c r="R556" s="68" t="str">
        <f>VLOOKUP(A556,'BASE REGISTRO SEPTIEMBRE'!$A$1:$T$889,18,FALSE)</f>
        <v>fonos (02)- 2743150</v>
      </c>
      <c r="S556" s="68" t="str">
        <f>VLOOKUP(A556,'BASE REGISTRO SEPTIEMBRE'!$A$1:$T$889,19,FALSE)</f>
        <v xml:space="preserve">Se acompaña certificado financiero, correspondiente al año 2020, aprobado por el Subdepartamento de Supervisión Financiera Nacional. </v>
      </c>
      <c r="T556" s="188">
        <f>VLOOKUP(A556,'BASE REGISTRO SEPTIEMBRE'!$A$1:$T$889,20,FALSE)</f>
        <v>37970</v>
      </c>
      <c r="U556" s="175">
        <v>7003</v>
      </c>
      <c r="V556" s="186">
        <v>41256838</v>
      </c>
      <c r="W556" s="186">
        <v>161948243</v>
      </c>
      <c r="X556" s="187">
        <v>44469</v>
      </c>
      <c r="Y556" s="80" t="s">
        <v>6489</v>
      </c>
      <c r="Z556" s="80" t="s">
        <v>6490</v>
      </c>
      <c r="AA556" s="175" t="s">
        <v>148</v>
      </c>
    </row>
    <row r="557" spans="1:27" ht="15.75" customHeight="1" x14ac:dyDescent="0.2">
      <c r="A557" s="185">
        <v>7003</v>
      </c>
      <c r="B557" s="68" t="str">
        <f>VLOOKUP(A557,'BASE REGISTRO SEPTIEMBRE'!$A$1:$T$889,2,FALSE)</f>
        <v>Corporación Asociación Chilena Pro derechos de los Niños y Jóvenes PRODENI.</v>
      </c>
      <c r="C557" s="68">
        <f>VLOOKUP(A557,'BASE REGISTRO SEPTIEMBRE'!$A$1:$T$889,3,FALSE)</f>
        <v>731013004</v>
      </c>
      <c r="D557" s="68" t="str">
        <f>VLOOKUP(A557,'BASE REGISTRO SEPTIEMBRE'!$A$1:$T$889,4,FALSE)</f>
        <v>Corporación de Derecho Privado.</v>
      </c>
      <c r="E557" s="68" t="str">
        <f>VLOOKUP(A557,'BASE REGISTRO SEPTIEMBRE'!$A$1:$T$889,5,FALSE)</f>
        <v>Otorgada por Decreto Supremo Nº 1187, de fecha 19 de agosto de 1994, del Ministerio de Justicia, publicado en el Diario Oficial el día 13 de septiembre de 1994.</v>
      </c>
      <c r="F557" s="68" t="str">
        <f>VLOOKUP(A557,'BASE REGISTRO SEPTIEMBRE'!$A$1:$T$889,6,FALSE)</f>
        <v xml:space="preserve">Certificado de vigencia de Persona Jurídica sin fines de lucro, Folio N° 500406447929, de 31 de agosto de 2021, del Servicio de Registro Civil e Identificación.  
</v>
      </c>
      <c r="G557" s="68" t="str">
        <f>VLOOKUP(A557,'BASE REGISTRO SEPTIEMBRE'!$A$1:$T$889,7,FALSE)</f>
        <v xml:space="preserve">Desarrollar actividades por el reconocimiento y respeto de los derechos humanos de los niños, niñas y jóvenes, de la mujer y de las minorías étnicas, promoviendo los valores de un desarrollo democrático en un medio ambiente protegido.  </v>
      </c>
      <c r="H557" s="68" t="str">
        <f>VLOOKUP(A557,'BASE REGISTRO SEPTIEMBRE'!$A$1:$T$889,8,FALSE)</f>
        <v xml:space="preserve">Presidente: Guido Romo Costamaillere, 
Vicepresidenta: Rocío Alorda Zelada, 
Secretaria: María Cecilia Jaramillo Becker, 
Tesorera: María Gracia Casanova Jaramillo, 
Directores: 
Pablo Andrés Cajales Loaiza, 
Patricio Vejar Mercado,                                            Alejandro Varas Barboza, </v>
      </c>
      <c r="I557" s="68" t="str">
        <f>VLOOKUP(A557,'BASE REGISTRO SEPTIEMBRE'!$A$1:$T$889,9,FALSE)</f>
        <v>Durarán 02 años en sus cargos</v>
      </c>
      <c r="J557" s="68" t="str">
        <f>VLOOKUP(A557,'BASE REGISTRO SEPTIEMBRE'!$A$1:$T$889,10,FALSE)</f>
        <v>29 de diciembre de 2020 al 29 de diciembre de 2022</v>
      </c>
      <c r="K557" s="68" t="str">
        <f>VLOOKUP(A557,'BASE REGISTRO SEPTIEMBRE'!$A$1:$T$889,11,FALSE)</f>
        <v xml:space="preserve">Poderes para que actúen conjunta, separada e indistintamente a nombre de a institución: 
Presidente: Guido Romo Costamaillere,  y,
Directora Ejecutiva: Francis Valverde Mosquera, 
Delegación de Poderes:
Patricia Rosa Larrea Bosshardt,  </v>
      </c>
      <c r="L557" s="68" t="str">
        <f>VLOOKUP(A557,'BASE REGISTRO SEPTIEMBRE'!$A$1:$T$889,12,FALSE)</f>
        <v xml:space="preserve">Providencia 835, oficina 17, comuna de Providencia.
</v>
      </c>
      <c r="M557" s="68" t="str">
        <f>VLOOKUP(A557,'BASE REGISTRO SEPTIEMBRE'!$A$1:$T$889,13,FALSE)</f>
        <v>XIII</v>
      </c>
      <c r="N557" s="68" t="str">
        <f>VLOOKUP(A557,'BASE REGISTRO SEPTIEMBRE'!$A$1:$T$889,14,FALSE)</f>
        <v>Providencia</v>
      </c>
      <c r="O557" s="68">
        <f>VLOOKUP(A557,'BASE REGISTRO SEPTIEMBRE'!$A$1:$T$889,15,FALSE)</f>
        <v>223414941</v>
      </c>
      <c r="P557" s="68" t="str">
        <f>VLOOKUP(A557,'BASE REGISTRO SEPTIEMBRE'!$A$1:$T$889,16,FALSE)</f>
        <v>achnu@achnu.cl 
franscisvalverde@achnu.cl</v>
      </c>
      <c r="Q557" s="68">
        <f>VLOOKUP(A557,'BASE REGISTRO SEPTIEMBRE'!$A$1:$T$889,17,FALSE)</f>
        <v>0</v>
      </c>
      <c r="R557" s="68" t="str">
        <f>VLOOKUP(A557,'BASE REGISTRO SEPTIEMBRE'!$A$1:$T$889,18,FALSE)</f>
        <v>fonos (02)- 2743150</v>
      </c>
      <c r="S557" s="68" t="str">
        <f>VLOOKUP(A557,'BASE REGISTRO SEPTIEMBRE'!$A$1:$T$889,19,FALSE)</f>
        <v xml:space="preserve">Se acompaña certificado financiero, correspondiente al año 2020, aprobado por el Subdepartamento de Supervisión Financiera Nacional. </v>
      </c>
      <c r="T557" s="188">
        <f>VLOOKUP(A557,'BASE REGISTRO SEPTIEMBRE'!$A$1:$T$889,20,FALSE)</f>
        <v>37970</v>
      </c>
      <c r="U557" s="175">
        <v>7003</v>
      </c>
      <c r="V557" s="186">
        <v>0</v>
      </c>
      <c r="W557" s="186">
        <v>50113232</v>
      </c>
      <c r="X557" s="187">
        <v>44469</v>
      </c>
      <c r="Y557" s="80" t="s">
        <v>6489</v>
      </c>
      <c r="Z557" s="80" t="s">
        <v>6490</v>
      </c>
      <c r="AA557" s="175" t="s">
        <v>6556</v>
      </c>
    </row>
    <row r="558" spans="1:27" ht="15.75" customHeight="1" x14ac:dyDescent="0.2">
      <c r="A558" s="185">
        <v>7003</v>
      </c>
      <c r="B558" s="68" t="str">
        <f>VLOOKUP(A558,'BASE REGISTRO SEPTIEMBRE'!$A$1:$T$889,2,FALSE)</f>
        <v>Corporación Asociación Chilena Pro derechos de los Niños y Jóvenes PRODENI.</v>
      </c>
      <c r="C558" s="68">
        <f>VLOOKUP(A558,'BASE REGISTRO SEPTIEMBRE'!$A$1:$T$889,3,FALSE)</f>
        <v>731013004</v>
      </c>
      <c r="D558" s="68" t="str">
        <f>VLOOKUP(A558,'BASE REGISTRO SEPTIEMBRE'!$A$1:$T$889,4,FALSE)</f>
        <v>Corporación de Derecho Privado.</v>
      </c>
      <c r="E558" s="68" t="str">
        <f>VLOOKUP(A558,'BASE REGISTRO SEPTIEMBRE'!$A$1:$T$889,5,FALSE)</f>
        <v>Otorgada por Decreto Supremo Nº 1187, de fecha 19 de agosto de 1994, del Ministerio de Justicia, publicado en el Diario Oficial el día 13 de septiembre de 1994.</v>
      </c>
      <c r="F558" s="68" t="str">
        <f>VLOOKUP(A558,'BASE REGISTRO SEPTIEMBRE'!$A$1:$T$889,6,FALSE)</f>
        <v xml:space="preserve">Certificado de vigencia de Persona Jurídica sin fines de lucro, Folio N° 500406447929, de 31 de agosto de 2021, del Servicio de Registro Civil e Identificación.  
</v>
      </c>
      <c r="G558" s="68" t="str">
        <f>VLOOKUP(A558,'BASE REGISTRO SEPTIEMBRE'!$A$1:$T$889,7,FALSE)</f>
        <v xml:space="preserve">Desarrollar actividades por el reconocimiento y respeto de los derechos humanos de los niños, niñas y jóvenes, de la mujer y de las minorías étnicas, promoviendo los valores de un desarrollo democrático en un medio ambiente protegido.  </v>
      </c>
      <c r="H558" s="68" t="str">
        <f>VLOOKUP(A558,'BASE REGISTRO SEPTIEMBRE'!$A$1:$T$889,8,FALSE)</f>
        <v xml:space="preserve">Presidente: Guido Romo Costamaillere, 
Vicepresidenta: Rocío Alorda Zelada, 
Secretaria: María Cecilia Jaramillo Becker, 
Tesorera: María Gracia Casanova Jaramillo, 
Directores: 
Pablo Andrés Cajales Loaiza, 
Patricio Vejar Mercado,                                            Alejandro Varas Barboza, </v>
      </c>
      <c r="I558" s="68" t="str">
        <f>VLOOKUP(A558,'BASE REGISTRO SEPTIEMBRE'!$A$1:$T$889,9,FALSE)</f>
        <v>Durarán 02 años en sus cargos</v>
      </c>
      <c r="J558" s="68" t="str">
        <f>VLOOKUP(A558,'BASE REGISTRO SEPTIEMBRE'!$A$1:$T$889,10,FALSE)</f>
        <v>29 de diciembre de 2020 al 29 de diciembre de 2022</v>
      </c>
      <c r="K558" s="68" t="str">
        <f>VLOOKUP(A558,'BASE REGISTRO SEPTIEMBRE'!$A$1:$T$889,11,FALSE)</f>
        <v xml:space="preserve">Poderes para que actúen conjunta, separada e indistintamente a nombre de a institución: 
Presidente: Guido Romo Costamaillere,  y,
Directora Ejecutiva: Francis Valverde Mosquera, 
Delegación de Poderes:
Patricia Rosa Larrea Bosshardt,  </v>
      </c>
      <c r="L558" s="68" t="str">
        <f>VLOOKUP(A558,'BASE REGISTRO SEPTIEMBRE'!$A$1:$T$889,12,FALSE)</f>
        <v xml:space="preserve">Providencia 835, oficina 17, comuna de Providencia.
</v>
      </c>
      <c r="M558" s="68" t="str">
        <f>VLOOKUP(A558,'BASE REGISTRO SEPTIEMBRE'!$A$1:$T$889,13,FALSE)</f>
        <v>XIII</v>
      </c>
      <c r="N558" s="68" t="str">
        <f>VLOOKUP(A558,'BASE REGISTRO SEPTIEMBRE'!$A$1:$T$889,14,FALSE)</f>
        <v>Providencia</v>
      </c>
      <c r="O558" s="68">
        <f>VLOOKUP(A558,'BASE REGISTRO SEPTIEMBRE'!$A$1:$T$889,15,FALSE)</f>
        <v>223414941</v>
      </c>
      <c r="P558" s="68" t="str">
        <f>VLOOKUP(A558,'BASE REGISTRO SEPTIEMBRE'!$A$1:$T$889,16,FALSE)</f>
        <v>achnu@achnu.cl 
franscisvalverde@achnu.cl</v>
      </c>
      <c r="Q558" s="68">
        <f>VLOOKUP(A558,'BASE REGISTRO SEPTIEMBRE'!$A$1:$T$889,17,FALSE)</f>
        <v>0</v>
      </c>
      <c r="R558" s="68" t="str">
        <f>VLOOKUP(A558,'BASE REGISTRO SEPTIEMBRE'!$A$1:$T$889,18,FALSE)</f>
        <v>fonos (02)- 2743150</v>
      </c>
      <c r="S558" s="68" t="str">
        <f>VLOOKUP(A558,'BASE REGISTRO SEPTIEMBRE'!$A$1:$T$889,19,FALSE)</f>
        <v xml:space="preserve">Se acompaña certificado financiero, correspondiente al año 2020, aprobado por el Subdepartamento de Supervisión Financiera Nacional. </v>
      </c>
      <c r="T558" s="188">
        <f>VLOOKUP(A558,'BASE REGISTRO SEPTIEMBRE'!$A$1:$T$889,20,FALSE)</f>
        <v>37970</v>
      </c>
      <c r="U558" s="175">
        <v>7003</v>
      </c>
      <c r="V558" s="186">
        <v>6413280</v>
      </c>
      <c r="W558" s="186">
        <v>62529480</v>
      </c>
      <c r="X558" s="187">
        <v>44469</v>
      </c>
      <c r="Y558" s="80" t="s">
        <v>6489</v>
      </c>
      <c r="Z558" s="80" t="s">
        <v>6490</v>
      </c>
      <c r="AA558" s="175" t="s">
        <v>6566</v>
      </c>
    </row>
    <row r="559" spans="1:27" ht="15.75" customHeight="1" x14ac:dyDescent="0.2">
      <c r="A559" s="185">
        <v>7003</v>
      </c>
      <c r="B559" s="68" t="str">
        <f>VLOOKUP(A559,'BASE REGISTRO SEPTIEMBRE'!$A$1:$T$889,2,FALSE)</f>
        <v>Corporación Asociación Chilena Pro derechos de los Niños y Jóvenes PRODENI.</v>
      </c>
      <c r="C559" s="68">
        <f>VLOOKUP(A559,'BASE REGISTRO SEPTIEMBRE'!$A$1:$T$889,3,FALSE)</f>
        <v>731013004</v>
      </c>
      <c r="D559" s="68" t="str">
        <f>VLOOKUP(A559,'BASE REGISTRO SEPTIEMBRE'!$A$1:$T$889,4,FALSE)</f>
        <v>Corporación de Derecho Privado.</v>
      </c>
      <c r="E559" s="68" t="str">
        <f>VLOOKUP(A559,'BASE REGISTRO SEPTIEMBRE'!$A$1:$T$889,5,FALSE)</f>
        <v>Otorgada por Decreto Supremo Nº 1187, de fecha 19 de agosto de 1994, del Ministerio de Justicia, publicado en el Diario Oficial el día 13 de septiembre de 1994.</v>
      </c>
      <c r="F559" s="68" t="str">
        <f>VLOOKUP(A559,'BASE REGISTRO SEPTIEMBRE'!$A$1:$T$889,6,FALSE)</f>
        <v xml:space="preserve">Certificado de vigencia de Persona Jurídica sin fines de lucro, Folio N° 500406447929, de 31 de agosto de 2021, del Servicio de Registro Civil e Identificación.  
</v>
      </c>
      <c r="G559" s="68" t="str">
        <f>VLOOKUP(A559,'BASE REGISTRO SEPTIEMBRE'!$A$1:$T$889,7,FALSE)</f>
        <v xml:space="preserve">Desarrollar actividades por el reconocimiento y respeto de los derechos humanos de los niños, niñas y jóvenes, de la mujer y de las minorías étnicas, promoviendo los valores de un desarrollo democrático en un medio ambiente protegido.  </v>
      </c>
      <c r="H559" s="68" t="str">
        <f>VLOOKUP(A559,'BASE REGISTRO SEPTIEMBRE'!$A$1:$T$889,8,FALSE)</f>
        <v xml:space="preserve">Presidente: Guido Romo Costamaillere, 
Vicepresidenta: Rocío Alorda Zelada, 
Secretaria: María Cecilia Jaramillo Becker, 
Tesorera: María Gracia Casanova Jaramillo, 
Directores: 
Pablo Andrés Cajales Loaiza, 
Patricio Vejar Mercado,                                            Alejandro Varas Barboza, </v>
      </c>
      <c r="I559" s="68" t="str">
        <f>VLOOKUP(A559,'BASE REGISTRO SEPTIEMBRE'!$A$1:$T$889,9,FALSE)</f>
        <v>Durarán 02 años en sus cargos</v>
      </c>
      <c r="J559" s="68" t="str">
        <f>VLOOKUP(A559,'BASE REGISTRO SEPTIEMBRE'!$A$1:$T$889,10,FALSE)</f>
        <v>29 de diciembre de 2020 al 29 de diciembre de 2022</v>
      </c>
      <c r="K559" s="68" t="str">
        <f>VLOOKUP(A559,'BASE REGISTRO SEPTIEMBRE'!$A$1:$T$889,11,FALSE)</f>
        <v xml:space="preserve">Poderes para que actúen conjunta, separada e indistintamente a nombre de a institución: 
Presidente: Guido Romo Costamaillere,  y,
Directora Ejecutiva: Francis Valverde Mosquera, 
Delegación de Poderes:
Patricia Rosa Larrea Bosshardt,  </v>
      </c>
      <c r="L559" s="68" t="str">
        <f>VLOOKUP(A559,'BASE REGISTRO SEPTIEMBRE'!$A$1:$T$889,12,FALSE)</f>
        <v xml:space="preserve">Providencia 835, oficina 17, comuna de Providencia.
</v>
      </c>
      <c r="M559" s="68" t="str">
        <f>VLOOKUP(A559,'BASE REGISTRO SEPTIEMBRE'!$A$1:$T$889,13,FALSE)</f>
        <v>XIII</v>
      </c>
      <c r="N559" s="68" t="str">
        <f>VLOOKUP(A559,'BASE REGISTRO SEPTIEMBRE'!$A$1:$T$889,14,FALSE)</f>
        <v>Providencia</v>
      </c>
      <c r="O559" s="68">
        <f>VLOOKUP(A559,'BASE REGISTRO SEPTIEMBRE'!$A$1:$T$889,15,FALSE)</f>
        <v>223414941</v>
      </c>
      <c r="P559" s="68" t="str">
        <f>VLOOKUP(A559,'BASE REGISTRO SEPTIEMBRE'!$A$1:$T$889,16,FALSE)</f>
        <v>achnu@achnu.cl 
franscisvalverde@achnu.cl</v>
      </c>
      <c r="Q559" s="68">
        <f>VLOOKUP(A559,'BASE REGISTRO SEPTIEMBRE'!$A$1:$T$889,17,FALSE)</f>
        <v>0</v>
      </c>
      <c r="R559" s="68" t="str">
        <f>VLOOKUP(A559,'BASE REGISTRO SEPTIEMBRE'!$A$1:$T$889,18,FALSE)</f>
        <v>fonos (02)- 2743150</v>
      </c>
      <c r="S559" s="68" t="str">
        <f>VLOOKUP(A559,'BASE REGISTRO SEPTIEMBRE'!$A$1:$T$889,19,FALSE)</f>
        <v xml:space="preserve">Se acompaña certificado financiero, correspondiente al año 2020, aprobado por el Subdepartamento de Supervisión Financiera Nacional. </v>
      </c>
      <c r="T559" s="188">
        <f>VLOOKUP(A559,'BASE REGISTRO SEPTIEMBRE'!$A$1:$T$889,20,FALSE)</f>
        <v>37970</v>
      </c>
      <c r="U559" s="175">
        <v>7003</v>
      </c>
      <c r="V559" s="186">
        <v>0</v>
      </c>
      <c r="W559" s="186">
        <v>36472944</v>
      </c>
      <c r="X559" s="187">
        <v>44469</v>
      </c>
      <c r="Y559" s="80" t="s">
        <v>6489</v>
      </c>
      <c r="Z559" s="80" t="s">
        <v>6490</v>
      </c>
      <c r="AA559" s="175" t="s">
        <v>6573</v>
      </c>
    </row>
    <row r="560" spans="1:27" ht="15.75" customHeight="1" x14ac:dyDescent="0.2">
      <c r="A560" s="185">
        <v>7003</v>
      </c>
      <c r="B560" s="68" t="str">
        <f>VLOOKUP(A560,'BASE REGISTRO SEPTIEMBRE'!$A$1:$T$889,2,FALSE)</f>
        <v>Corporación Asociación Chilena Pro derechos de los Niños y Jóvenes PRODENI.</v>
      </c>
      <c r="C560" s="68">
        <f>VLOOKUP(A560,'BASE REGISTRO SEPTIEMBRE'!$A$1:$T$889,3,FALSE)</f>
        <v>731013004</v>
      </c>
      <c r="D560" s="68" t="str">
        <f>VLOOKUP(A560,'BASE REGISTRO SEPTIEMBRE'!$A$1:$T$889,4,FALSE)</f>
        <v>Corporación de Derecho Privado.</v>
      </c>
      <c r="E560" s="68" t="str">
        <f>VLOOKUP(A560,'BASE REGISTRO SEPTIEMBRE'!$A$1:$T$889,5,FALSE)</f>
        <v>Otorgada por Decreto Supremo Nº 1187, de fecha 19 de agosto de 1994, del Ministerio de Justicia, publicado en el Diario Oficial el día 13 de septiembre de 1994.</v>
      </c>
      <c r="F560" s="68" t="str">
        <f>VLOOKUP(A560,'BASE REGISTRO SEPTIEMBRE'!$A$1:$T$889,6,FALSE)</f>
        <v xml:space="preserve">Certificado de vigencia de Persona Jurídica sin fines de lucro, Folio N° 500406447929, de 31 de agosto de 2021, del Servicio de Registro Civil e Identificación.  
</v>
      </c>
      <c r="G560" s="68" t="str">
        <f>VLOOKUP(A560,'BASE REGISTRO SEPTIEMBRE'!$A$1:$T$889,7,FALSE)</f>
        <v xml:space="preserve">Desarrollar actividades por el reconocimiento y respeto de los derechos humanos de los niños, niñas y jóvenes, de la mujer y de las minorías étnicas, promoviendo los valores de un desarrollo democrático en un medio ambiente protegido.  </v>
      </c>
      <c r="H560" s="68" t="str">
        <f>VLOOKUP(A560,'BASE REGISTRO SEPTIEMBRE'!$A$1:$T$889,8,FALSE)</f>
        <v xml:space="preserve">Presidente: Guido Romo Costamaillere, 
Vicepresidenta: Rocío Alorda Zelada, 
Secretaria: María Cecilia Jaramillo Becker, 
Tesorera: María Gracia Casanova Jaramillo, 
Directores: 
Pablo Andrés Cajales Loaiza, 
Patricio Vejar Mercado,                                            Alejandro Varas Barboza, </v>
      </c>
      <c r="I560" s="68" t="str">
        <f>VLOOKUP(A560,'BASE REGISTRO SEPTIEMBRE'!$A$1:$T$889,9,FALSE)</f>
        <v>Durarán 02 años en sus cargos</v>
      </c>
      <c r="J560" s="68" t="str">
        <f>VLOOKUP(A560,'BASE REGISTRO SEPTIEMBRE'!$A$1:$T$889,10,FALSE)</f>
        <v>29 de diciembre de 2020 al 29 de diciembre de 2022</v>
      </c>
      <c r="K560" s="68" t="str">
        <f>VLOOKUP(A560,'BASE REGISTRO SEPTIEMBRE'!$A$1:$T$889,11,FALSE)</f>
        <v xml:space="preserve">Poderes para que actúen conjunta, separada e indistintamente a nombre de a institución: 
Presidente: Guido Romo Costamaillere,  y,
Directora Ejecutiva: Francis Valverde Mosquera, 
Delegación de Poderes:
Patricia Rosa Larrea Bosshardt,  </v>
      </c>
      <c r="L560" s="68" t="str">
        <f>VLOOKUP(A560,'BASE REGISTRO SEPTIEMBRE'!$A$1:$T$889,12,FALSE)</f>
        <v xml:space="preserve">Providencia 835, oficina 17, comuna de Providencia.
</v>
      </c>
      <c r="M560" s="68" t="str">
        <f>VLOOKUP(A560,'BASE REGISTRO SEPTIEMBRE'!$A$1:$T$889,13,FALSE)</f>
        <v>XIII</v>
      </c>
      <c r="N560" s="68" t="str">
        <f>VLOOKUP(A560,'BASE REGISTRO SEPTIEMBRE'!$A$1:$T$889,14,FALSE)</f>
        <v>Providencia</v>
      </c>
      <c r="O560" s="68">
        <f>VLOOKUP(A560,'BASE REGISTRO SEPTIEMBRE'!$A$1:$T$889,15,FALSE)</f>
        <v>223414941</v>
      </c>
      <c r="P560" s="68" t="str">
        <f>VLOOKUP(A560,'BASE REGISTRO SEPTIEMBRE'!$A$1:$T$889,16,FALSE)</f>
        <v>achnu@achnu.cl 
franscisvalverde@achnu.cl</v>
      </c>
      <c r="Q560" s="68">
        <f>VLOOKUP(A560,'BASE REGISTRO SEPTIEMBRE'!$A$1:$T$889,17,FALSE)</f>
        <v>0</v>
      </c>
      <c r="R560" s="68" t="str">
        <f>VLOOKUP(A560,'BASE REGISTRO SEPTIEMBRE'!$A$1:$T$889,18,FALSE)</f>
        <v>fonos (02)- 2743150</v>
      </c>
      <c r="S560" s="68" t="str">
        <f>VLOOKUP(A560,'BASE REGISTRO SEPTIEMBRE'!$A$1:$T$889,19,FALSE)</f>
        <v xml:space="preserve">Se acompaña certificado financiero, correspondiente al año 2020, aprobado por el Subdepartamento de Supervisión Financiera Nacional. </v>
      </c>
      <c r="T560" s="188">
        <f>VLOOKUP(A560,'BASE REGISTRO SEPTIEMBRE'!$A$1:$T$889,20,FALSE)</f>
        <v>37970</v>
      </c>
      <c r="U560" s="175">
        <v>7003</v>
      </c>
      <c r="V560" s="186">
        <v>23692588</v>
      </c>
      <c r="W560" s="186">
        <v>90637952</v>
      </c>
      <c r="X560" s="187">
        <v>44469</v>
      </c>
      <c r="Y560" s="80" t="s">
        <v>6489</v>
      </c>
      <c r="Z560" s="80" t="s">
        <v>6490</v>
      </c>
      <c r="AA560" s="175" t="s">
        <v>6575</v>
      </c>
    </row>
    <row r="561" spans="1:27" ht="15.75" customHeight="1" x14ac:dyDescent="0.2">
      <c r="A561" s="185">
        <v>7004</v>
      </c>
      <c r="B561" s="68" t="str">
        <f>VLOOKUP(A561,'BASE REGISTRO SEPTIEMBRE'!$A$1:$T$889,2,FALSE)</f>
        <v xml:space="preserve">Fundación Paicaví </v>
      </c>
      <c r="C561" s="68">
        <f>VLOOKUP(A561,'BASE REGISTRO SEPTIEMBRE'!$A$1:$T$889,3,FALSE)</f>
        <v>716904008</v>
      </c>
      <c r="D561" s="68" t="str">
        <f>VLOOKUP(A561,'BASE REGISTRO SEPTIEMBRE'!$A$1:$T$889,4,FALSE)</f>
        <v>Fundación de Derecho Privado</v>
      </c>
      <c r="E561" s="68" t="str">
        <f>VLOOKUP(A561,'BASE REGISTRO SEPTIEMBRE'!$A$1:$T$889,5,FALSE)</f>
        <v>Otorgado por Decreto Supremo Nº 742 de fecha 13 de julio de 1989, del Ministerio de Justicia.</v>
      </c>
      <c r="F561" s="68" t="str">
        <f>VLOOKUP(A561,'BASE REGISTRO SEPTIEMBRE'!$A$1:$T$889,6,FALSE)</f>
        <v>Certificado de Vigencia folio Nº 500356609686, emitido por el SRCeI, con fecha 17 de noviembre de 2020.</v>
      </c>
      <c r="G561" s="68" t="str">
        <f>VLOOKUP(A561,'BASE REGISTRO SEPTIEMBRE'!$A$1:$T$889,7,FALSE)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H561" s="68" t="str">
        <f>VLOOKUP(A561,'BASE REGISTRO SEPTIEMBRE'!$A$1:$T$889,8,FALSE)</f>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
      <c r="I561" s="68" t="str">
        <f>VLOOKUP(A561,'BASE REGISTRO SEPTIEMBRE'!$A$1:$T$889,9,FALSE)</f>
        <v xml:space="preserve">Permanecerán en sus cargos indefinidamente y serán reemplazados en caso de impedimento o renuncia.
El Presidente, Secretario y Tesorero: duran 3 años en sus cargos.
</v>
      </c>
      <c r="J561" s="68" t="str">
        <f>VLOOKUP(A561,'BASE REGISTRO SEPTIEMBRE'!$A$1:$T$889,10,FALSE)</f>
        <v>02 de noviembre de 2020 al 02 de noviembre del 2023</v>
      </c>
      <c r="K561" s="68" t="str">
        <f>VLOOKUP(A561,'BASE REGISTRO SEPTIEMBRE'!$A$1:$T$889,11,FALSE)</f>
        <v xml:space="preserve">Presidente. Ricardo Leiva Romero, 
</v>
      </c>
      <c r="L561" s="68" t="str">
        <f>VLOOKUP(A561,'BASE REGISTRO SEPTIEMBRE'!$A$1:$T$889,12,FALSE)</f>
        <v xml:space="preserve">Avate Molina Nº623, Localidad de Maipo, comuna de Buin, región Metropolitana
</v>
      </c>
      <c r="M561" s="68" t="str">
        <f>VLOOKUP(A561,'BASE REGISTRO SEPTIEMBRE'!$A$1:$T$889,13,FALSE)</f>
        <v>XIII</v>
      </c>
      <c r="N561" s="68" t="str">
        <f>VLOOKUP(A561,'BASE REGISTRO SEPTIEMBRE'!$A$1:$T$889,14,FALSE)</f>
        <v>Maipo</v>
      </c>
      <c r="O561" s="68" t="str">
        <f>VLOOKUP(A561,'BASE REGISTRO SEPTIEMBRE'!$A$1:$T$889,15,FALSE)</f>
        <v xml:space="preserve">9855136069 Administración
992225747 REM PER Quillahua </v>
      </c>
      <c r="P561" s="68" t="str">
        <f>VLOOKUP(A561,'BASE REGISTRO SEPTIEMBRE'!$A$1:$T$889,16,FALSE)</f>
        <v>hogarquillahua@yahoo.es</v>
      </c>
      <c r="Q561" s="68">
        <f>VLOOKUP(A561,'BASE REGISTRO SEPTIEMBRE'!$A$1:$T$889,17,FALSE)</f>
        <v>0</v>
      </c>
      <c r="R561" s="68">
        <f>VLOOKUP(A561,'BASE REGISTRO SEPTIEMBRE'!$A$1:$T$889,18,FALSE)</f>
        <v>93401</v>
      </c>
      <c r="S561" s="68" t="str">
        <f>VLOOKUP(A561,'BASE REGISTRO SEPTIEMBRE'!$A$1:$T$889,19,FALSE)</f>
        <v xml:space="preserve">Certificado de Antecedentes Financieros del año 2020, aprobados por el Subdepartamento de Supervisión Nacional. </v>
      </c>
      <c r="T561" s="188">
        <f>VLOOKUP(A561,'BASE REGISTRO SEPTIEMBRE'!$A$1:$T$889,20,FALSE)</f>
        <v>37970</v>
      </c>
      <c r="U561" s="175">
        <v>7004</v>
      </c>
      <c r="V561" s="186">
        <v>53618458</v>
      </c>
      <c r="W561" s="186">
        <v>302194418</v>
      </c>
      <c r="X561" s="187">
        <v>44469</v>
      </c>
      <c r="Y561" s="80" t="s">
        <v>6489</v>
      </c>
      <c r="Z561" s="80" t="s">
        <v>6490</v>
      </c>
      <c r="AA561" s="175" t="s">
        <v>6504</v>
      </c>
    </row>
    <row r="562" spans="1:27" ht="15.75" customHeight="1" x14ac:dyDescent="0.2">
      <c r="A562" s="185">
        <v>7010</v>
      </c>
      <c r="B562" s="68" t="str">
        <f>VLOOKUP(A562,'BASE REGISTRO SEPTIEMBRE'!$A$1:$T$889,2,FALSE)</f>
        <v xml:space="preserve">
Organización Comunitaria Funcional Haka Pupa o Te Nga Poki
</v>
      </c>
      <c r="C562" s="68">
        <f>VLOOKUP(A562,'BASE REGISTRO SEPTIEMBRE'!$A$1:$T$889,3,FALSE)</f>
        <v>747168008</v>
      </c>
      <c r="D562" s="68" t="str">
        <f>VLOOKUP(A562,'BASE REGISTRO SEPTIEMBRE'!$A$1:$T$889,4,FALSE)</f>
        <v xml:space="preserve">Organización comunitaria funcional.
</v>
      </c>
      <c r="E562" s="68" t="str">
        <f>VLOOKUP(A562,'BASE REGISTRO SEPTIEMBRE'!$A$1:$T$889,5,FALSE)</f>
        <v xml:space="preserve">Regida por Ley Nº 19.418, e inscrita en los Registros de organizaciones comunitarias territoriales y funcionales en la Secretaría Municipal de la I. Municipalidad de Isla de Pascua.
</v>
      </c>
      <c r="F562" s="68" t="str">
        <f>VLOOKUP(A562,'BASE REGISTRO SEPTIEMBRE'!$A$1:$T$889,6,FALSE)</f>
        <v xml:space="preserve">Certificado de vigencia de fecha 02 de julio de 2021, emitido por el Servicio de Registro Civil e Identificación, folio N° 85292393.
</v>
      </c>
      <c r="G562" s="68" t="str">
        <f>VLOOKUP(A562,'BASE REGISTRO SEPTIEMBRE'!$A$1:$T$889,7,FALSE)</f>
        <v xml:space="preserve">Promover el desarrollo y la superación personal de sus asociados y los beneficiarios de la organización, prestando apoyo y asesoría en la presentación de sus proyectos, y en general, en todas aquellas que incidan en mejorar su estándar de vida.
</v>
      </c>
      <c r="H562" s="68" t="str">
        <f>VLOOKUP(A562,'BASE REGISTRO SEPTIEMBRE'!$A$1:$T$889,8,FALSE)</f>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
      <c r="I562" s="68" t="str">
        <f>VLOOKUP(A562,'BASE REGISTRO SEPTIEMBRE'!$A$1:$T$889,9,FALSE)</f>
        <v>3 AÑOS</v>
      </c>
      <c r="J562" s="68" t="str">
        <f>VLOOKUP(A562,'BASE REGISTRO SEPTIEMBRE'!$A$1:$T$889,10,FALSE)</f>
        <v>Del 03 de noviembre de 2020 al 03 de noviembre del 2022; de acuerdo a Acta de Sesión Extraordinaria de Asamblea de Socios de fecha 03 de noviembre de 2020. Se solicita por correo electrónico escritura pública de asamblea, con fecha 17 de diciembre de 2020.</v>
      </c>
      <c r="K562" s="68" t="str">
        <f>VLOOKUP(A562,'BASE REGISTRO SEPTIEMBRE'!$A$1:$T$889,11,FALSE)</f>
        <v xml:space="preserve">Irma Inés Riroroko Paoa. </v>
      </c>
      <c r="L562" s="68" t="str">
        <f>VLOOKUP(A562,'BASE REGISTRO SEPTIEMBRE'!$A$1:$T$889,12,FALSE)</f>
        <v xml:space="preserve">Heki’l s/n, Sector Mataveri, I. de Pascua, Región de Valparaíso.
</v>
      </c>
      <c r="M562" s="68" t="str">
        <f>VLOOKUP(A562,'BASE REGISTRO SEPTIEMBRE'!$A$1:$T$889,13,FALSE)</f>
        <v>V</v>
      </c>
      <c r="N562" s="68" t="str">
        <f>VLOOKUP(A562,'BASE REGISTRO SEPTIEMBRE'!$A$1:$T$889,14,FALSE)</f>
        <v>I. de Pascua</v>
      </c>
      <c r="O562" s="68" t="str">
        <f>VLOOKUP(A562,'BASE REGISTRO SEPTIEMBRE'!$A$1:$T$889,15,FALSE)</f>
        <v>32) 2100563</v>
      </c>
      <c r="P562" s="68" t="str">
        <f>VLOOKUP(A562,'BASE REGISTRO SEPTIEMBRE'!$A$1:$T$889,16,FALSE)</f>
        <v xml:space="preserve">programappf.isladepascua@gmail.com
hakapupa2009@gmail.com </v>
      </c>
      <c r="Q562" s="68">
        <f>VLOOKUP(A562,'BASE REGISTRO SEPTIEMBRE'!$A$1:$T$889,17,FALSE)</f>
        <v>0</v>
      </c>
      <c r="R562" s="68" t="str">
        <f>VLOOKUP(A562,'BASE REGISTRO SEPTIEMBRE'!$A$1:$T$889,18,FALSE)</f>
        <v>93401 Institución de Asistencia Social.</v>
      </c>
      <c r="S562" s="68" t="str">
        <f>VLOOKUP(A562,'BASE REGISTRO SEPTIEMBRE'!$A$1:$T$889,19,FALSE)</f>
        <v>Se acompaña certificado financiero correspondiente al año 2020, aprobados por el Subdepartamento de Supervisión Financiera Nacional.</v>
      </c>
      <c r="T562" s="188">
        <f>VLOOKUP(A562,'BASE REGISTRO SEPTIEMBRE'!$A$1:$T$889,20,FALSE)</f>
        <v>37970</v>
      </c>
      <c r="U562" s="175">
        <v>7010</v>
      </c>
      <c r="V562" s="186">
        <v>17222760</v>
      </c>
      <c r="W562" s="186">
        <v>80900551</v>
      </c>
      <c r="X562" s="187">
        <v>44469</v>
      </c>
      <c r="Y562" s="80" t="s">
        <v>6489</v>
      </c>
      <c r="Z562" s="80" t="s">
        <v>6490</v>
      </c>
      <c r="AA562" s="175" t="s">
        <v>6593</v>
      </c>
    </row>
    <row r="563" spans="1:27" ht="15.75" customHeight="1" x14ac:dyDescent="0.2">
      <c r="A563" s="185">
        <v>7015</v>
      </c>
      <c r="B563" s="68" t="str">
        <f>VLOOKUP(A563,'BASE REGISTRO SEPTIEMBRE'!$A$1:$T$889,2,FALSE)</f>
        <v>Comunidad Papa Juan XXIII</v>
      </c>
      <c r="C563" s="68">
        <f>VLOOKUP(A563,'BASE REGISTRO SEPTIEMBRE'!$A$1:$T$889,3,FALSE)</f>
        <v>745046002</v>
      </c>
      <c r="D563" s="68" t="str">
        <f>VLOOKUP(A563,'BASE REGISTRO SEPTIEMBRE'!$A$1:$T$889,4,FALSE)</f>
        <v>Asociación de reconocimiento pontificio</v>
      </c>
      <c r="E563" s="68" t="str">
        <f>VLOOKUP(A563,'BASE REGISTRO SEPTIEMBRE'!$A$1:$T$889,5,FALSE)</f>
        <v>Erigida de acuerdo al Derecho Canónico, por decreto Nº 240, del Arzobispado de Santiago, de fecha 30 de junio de 1997.</v>
      </c>
      <c r="F563" s="68" t="str">
        <f>VLOOKUP(A563,'BASE REGISTRO SEPTIEMBRE'!$A$1:$T$889,6,FALSE)</f>
        <v>Indefinida.</v>
      </c>
      <c r="G563" s="68" t="str">
        <f>VLOOKUP(A563,'BASE REGISTRO SEPTIEMBRE'!$A$1:$T$889,7,FALSE)</f>
        <v>Participar en la misión de salvación de la iglesia, con afectuoso cuidado a todos aquellos que están afligidos a causa  de la debilidad humana.</v>
      </c>
      <c r="H563" s="68" t="str">
        <f>VLOOKUP(A563,'BASE REGISTRO SEPTIEMBRE'!$A$1:$T$889,8,FALSE)</f>
        <v>no tiene</v>
      </c>
      <c r="I563" s="68">
        <f>VLOOKUP(A563,'BASE REGISTRO SEPTIEMBRE'!$A$1:$T$889,9,FALSE)</f>
        <v>0</v>
      </c>
      <c r="J563" s="68">
        <f>VLOOKUP(A563,'BASE REGISTRO SEPTIEMBRE'!$A$1:$T$889,10,FALSE)</f>
        <v>0</v>
      </c>
      <c r="K563" s="68" t="str">
        <f>VLOOKUP(A563,'BASE REGISTRO SEPTIEMBRE'!$A$1:$T$889,11,FALSE)</f>
        <v xml:space="preserve">Silvia Andrea Quintanilla Vera
Juan Acuña Montero
</v>
      </c>
      <c r="L563" s="68" t="str">
        <f>VLOOKUP(A563,'BASE REGISTRO SEPTIEMBRE'!$A$1:$T$889,12,FALSE)</f>
        <v xml:space="preserve">Toesca Nº1970, Santiago.
</v>
      </c>
      <c r="M563" s="68" t="str">
        <f>VLOOKUP(A563,'BASE REGISTRO SEPTIEMBRE'!$A$1:$T$889,13,FALSE)</f>
        <v>XIII</v>
      </c>
      <c r="N563" s="68" t="str">
        <f>VLOOKUP(A563,'BASE REGISTRO SEPTIEMBRE'!$A$1:$T$889,14,FALSE)</f>
        <v>Santiago</v>
      </c>
      <c r="O563" s="68" t="str">
        <f>VLOOKUP(A563,'BASE REGISTRO SEPTIEMBRE'!$A$1:$T$889,15,FALSE)</f>
        <v>Fono 6960491 – 5441198</v>
      </c>
      <c r="P563" s="68" t="str">
        <f>VLOOKUP(A563,'BASE REGISTRO SEPTIEMBRE'!$A$1:$T$889,16,FALSE)</f>
        <v xml:space="preserve">apjxxiiisec@yahoo.es
apexxiiigianni@yahoo.es
</v>
      </c>
      <c r="Q563" s="68">
        <f>VLOOKUP(A563,'BASE REGISTRO SEPTIEMBRE'!$A$1:$T$889,17,FALSE)</f>
        <v>0</v>
      </c>
      <c r="R563" s="68">
        <f>VLOOKUP(A563,'BASE REGISTRO SEPTIEMBRE'!$A$1:$T$889,18,FALSE)</f>
        <v>93401</v>
      </c>
      <c r="S563" s="68" t="str">
        <f>VLOOKUP(A563,'BASE REGISTRO SEPTIEMBRE'!$A$1:$T$889,19,FALSE)</f>
        <v xml:space="preserve">Certificado de Antecedentes Financieros, correspondientes al año 2019, aprobados por el  Subdepartamento de Supervisión Financiera Nacional .  </v>
      </c>
      <c r="T563" s="188">
        <f>VLOOKUP(A563,'BASE REGISTRO SEPTIEMBRE'!$A$1:$T$889,20,FALSE)</f>
        <v>37970</v>
      </c>
      <c r="U563" s="175">
        <v>7015</v>
      </c>
      <c r="V563" s="186">
        <v>0</v>
      </c>
      <c r="W563" s="186">
        <v>45461880</v>
      </c>
      <c r="X563" s="187">
        <v>44469</v>
      </c>
      <c r="Y563" s="80" t="s">
        <v>6489</v>
      </c>
      <c r="Z563" s="80" t="s">
        <v>6490</v>
      </c>
      <c r="AA563" s="175" t="s">
        <v>6548</v>
      </c>
    </row>
    <row r="564" spans="1:27" ht="15.75" customHeight="1" x14ac:dyDescent="0.2">
      <c r="A564" s="185">
        <v>7018</v>
      </c>
      <c r="B564" s="68" t="str">
        <f>VLOOKUP(A564,'BASE REGISTRO SEPTIEMBRE'!$A$1:$T$889,2,FALSE)</f>
        <v xml:space="preserve">
I. Municipalidad de Calbuco
</v>
      </c>
      <c r="C564" s="68">
        <f>VLOOKUP(A564,'BASE REGISTRO SEPTIEMBRE'!$A$1:$T$889,3,FALSE)</f>
        <v>692206002</v>
      </c>
      <c r="D564" s="68" t="str">
        <f>VLOOKUP(A564,'BASE REGISTRO SEPTIEMBRE'!$A$1:$T$889,4,FALSE)</f>
        <v>Municipalidad</v>
      </c>
      <c r="E564" s="68" t="str">
        <f>VLOOKUP(A564,'BASE REGISTRO SEPTIEMBRE'!$A$1:$T$889,5,FALSE)</f>
        <v>Constitución Política de la República, art. 107.</v>
      </c>
      <c r="F564" s="68" t="str">
        <f>VLOOKUP(A564,'BASE REGISTRO SEPTIEMBRE'!$A$1:$T$889,6,FALSE)</f>
        <v>Indefinida.</v>
      </c>
      <c r="G564" s="68" t="str">
        <f>VLOOKUP(A564,'BASE REGISTRO SEPTIEMBRE'!$A$1:$T$889,7,FALSE)</f>
        <v>Según Ley Orgánica Nº 18.695, arts. 1º al 4º.</v>
      </c>
      <c r="H564" s="68" t="str">
        <f>VLOOKUP(A564,'BASE REGISTRO SEPTIEMBRE'!$A$1:$T$889,8,FALSE)</f>
        <v>no tiene</v>
      </c>
      <c r="I564" s="68">
        <f>VLOOKUP(A564,'BASE REGISTRO SEPTIEMBRE'!$A$1:$T$889,9,FALSE)</f>
        <v>0</v>
      </c>
      <c r="J564" s="68">
        <f>VLOOKUP(A564,'BASE REGISTRO SEPTIEMBRE'!$A$1:$T$889,10,FALSE)</f>
        <v>0</v>
      </c>
      <c r="K564" s="68" t="str">
        <f>VLOOKUP(A564,'BASE REGISTRO SEPTIEMBRE'!$A$1:$T$889,11,FALSE)</f>
        <v xml:space="preserve">Juan Francisco Calbucoy Guerrero
</v>
      </c>
      <c r="L564" s="68" t="str">
        <f>VLOOKUP(A564,'BASE REGISTRO SEPTIEMBRE'!$A$1:$T$889,12,FALSE)</f>
        <v xml:space="preserve">Federico Errázuriz Nº 210, Calbuco, Décima Región
</v>
      </c>
      <c r="M564" s="68" t="str">
        <f>VLOOKUP(A564,'BASE REGISTRO SEPTIEMBRE'!$A$1:$T$889,13,FALSE)</f>
        <v>X</v>
      </c>
      <c r="N564" s="68" t="str">
        <f>VLOOKUP(A564,'BASE REGISTRO SEPTIEMBRE'!$A$1:$T$889,14,FALSE)</f>
        <v>Calbuco</v>
      </c>
      <c r="O564" s="68" t="str">
        <f>VLOOKUP(A564,'BASE REGISTRO SEPTIEMBRE'!$A$1:$T$889,15,FALSE)</f>
        <v>Fono: 065- 2460701</v>
      </c>
      <c r="P564" s="68" t="str">
        <f>VLOOKUP(A564,'BASE REGISTRO SEPTIEMBRE'!$A$1:$T$889,16,FALSE)</f>
        <v>Correo electrónico: didecocalbuco@entelchile.net</v>
      </c>
      <c r="Q564" s="68">
        <f>VLOOKUP(A564,'BASE REGISTRO SEPTIEMBRE'!$A$1:$T$889,17,FALSE)</f>
        <v>0</v>
      </c>
      <c r="R564" s="68">
        <f>VLOOKUP(A564,'BASE REGISTRO SEPTIEMBRE'!$A$1:$T$889,18,FALSE)</f>
        <v>91001</v>
      </c>
      <c r="S564" s="68" t="str">
        <f>VLOOKUP(A564,'BASE REGISTRO SEPTIEMBRE'!$A$1:$T$889,19,FALSE)</f>
        <v xml:space="preserve">No se acompañan. Aplica Informe Jurídico Nº 09, de  fecha 14 de marzo de 2011 del Departamento Jurídico y Dictamen Nº 070791, de 2009, de la Contraloría General de la República.  
</v>
      </c>
      <c r="T564" s="188">
        <f>VLOOKUP(A564,'BASE REGISTRO SEPTIEMBRE'!$A$1:$T$889,20,FALSE)</f>
        <v>37970</v>
      </c>
      <c r="U564" s="175">
        <v>7018</v>
      </c>
      <c r="V564" s="186">
        <v>4893746</v>
      </c>
      <c r="W564" s="186">
        <v>39291898</v>
      </c>
      <c r="X564" s="187">
        <v>44469</v>
      </c>
      <c r="Y564" s="80" t="s">
        <v>6489</v>
      </c>
      <c r="Z564" s="80" t="s">
        <v>6490</v>
      </c>
      <c r="AA564" s="175" t="s">
        <v>6577</v>
      </c>
    </row>
    <row r="565" spans="1:27" ht="15.75" customHeight="1" x14ac:dyDescent="0.2">
      <c r="A565" s="185">
        <v>7021</v>
      </c>
      <c r="B565" s="68" t="str">
        <f>VLOOKUP(A565,'BASE REGISTRO SEPTIEMBRE'!$A$1:$T$889,2,FALSE)</f>
        <v xml:space="preserve">
I. Municipalidad de Aysén
</v>
      </c>
      <c r="C565" s="68" t="str">
        <f>VLOOKUP(A565,'BASE REGISTRO SEPTIEMBRE'!$A$1:$T$889,3,FALSE)</f>
        <v>69240100K</v>
      </c>
      <c r="D565" s="68" t="str">
        <f>VLOOKUP(A565,'BASE REGISTRO SEPTIEMBRE'!$A$1:$T$889,4,FALSE)</f>
        <v>Municipalidad</v>
      </c>
      <c r="E565" s="68" t="str">
        <f>VLOOKUP(A565,'BASE REGISTRO SEPTIEMBRE'!$A$1:$T$889,5,FALSE)</f>
        <v>Constitución Política de la República, art. 107.</v>
      </c>
      <c r="F565" s="68" t="str">
        <f>VLOOKUP(A565,'BASE REGISTRO SEPTIEMBRE'!$A$1:$T$889,6,FALSE)</f>
        <v>Indefinida.</v>
      </c>
      <c r="G565" s="68" t="str">
        <f>VLOOKUP(A565,'BASE REGISTRO SEPTIEMBRE'!$A$1:$T$889,7,FALSE)</f>
        <v>Según Ley Orgánica Nº 18.695, arts. 1º al 4º.</v>
      </c>
      <c r="H565" s="68" t="str">
        <f>VLOOKUP(A565,'BASE REGISTRO SEPTIEMBRE'!$A$1:$T$889,8,FALSE)</f>
        <v>no tiene</v>
      </c>
      <c r="I565" s="68">
        <f>VLOOKUP(A565,'BASE REGISTRO SEPTIEMBRE'!$A$1:$T$889,9,FALSE)</f>
        <v>0</v>
      </c>
      <c r="J565" s="68">
        <f>VLOOKUP(A565,'BASE REGISTRO SEPTIEMBRE'!$A$1:$T$889,10,FALSE)</f>
        <v>0</v>
      </c>
      <c r="K565" s="68" t="str">
        <f>VLOOKUP(A565,'BASE REGISTRO SEPTIEMBRE'!$A$1:$T$889,11,FALSE)</f>
        <v xml:space="preserve">Julio Esteban Confucio Uribe Alvarado
</v>
      </c>
      <c r="L565" s="68" t="str">
        <f>VLOOKUP(A565,'BASE REGISTRO SEPTIEMBRE'!$A$1:$T$889,12,FALSE)</f>
        <v xml:space="preserve">Esmeralda Nº 607, Aysén.
</v>
      </c>
      <c r="M565" s="68" t="str">
        <f>VLOOKUP(A565,'BASE REGISTRO SEPTIEMBRE'!$A$1:$T$889,13,FALSE)</f>
        <v>XI</v>
      </c>
      <c r="N565" s="68" t="str">
        <f>VLOOKUP(A565,'BASE REGISTRO SEPTIEMBRE'!$A$1:$T$889,14,FALSE)</f>
        <v>Aysén</v>
      </c>
      <c r="O565" s="68" t="str">
        <f>VLOOKUP(A565,'BASE REGISTRO SEPTIEMBRE'!$A$1:$T$889,15,FALSE)</f>
        <v>67-2336500.-</v>
      </c>
      <c r="P565" s="68" t="str">
        <f>VLOOKUP(A565,'BASE REGISTRO SEPTIEMBRE'!$A$1:$T$889,16,FALSE)</f>
        <v>Correos electrónicos de la institución.  juribe@puertoaysen.cl (Sr Alcalde)   - mconuecar@puertoaysen.cl (Jefe gabinete)  lmera@puertoaysen.cl (Secretaria Alcaldía)</v>
      </c>
      <c r="Q565" s="68">
        <f>VLOOKUP(A565,'BASE REGISTRO SEPTIEMBRE'!$A$1:$T$889,17,FALSE)</f>
        <v>0</v>
      </c>
      <c r="R565" s="68">
        <f>VLOOKUP(A565,'BASE REGISTRO SEPTIEMBRE'!$A$1:$T$889,18,FALSE)</f>
        <v>91001</v>
      </c>
      <c r="S565" s="68" t="str">
        <f>VLOOKUP(A565,'BASE REGISTRO SEPTIEMBRE'!$A$1:$T$889,19,FALSE)</f>
        <v xml:space="preserve">No se acompañan. Aplica Informe Jurídico Nº 09, de  fecha 14 de marzo de 2011 del Departamento Jurídico y Dictamen Nº 070791, de 2009, de la Contraloría General de la República.  
</v>
      </c>
      <c r="T565" s="188">
        <f>VLOOKUP(A565,'BASE REGISTRO SEPTIEMBRE'!$A$1:$T$889,20,FALSE)</f>
        <v>37970</v>
      </c>
      <c r="U565" s="175">
        <v>7021</v>
      </c>
      <c r="V565" s="186">
        <v>5265786</v>
      </c>
      <c r="W565" s="186">
        <v>36835188</v>
      </c>
      <c r="X565" s="187">
        <v>44469</v>
      </c>
      <c r="Y565" s="80" t="s">
        <v>6489</v>
      </c>
      <c r="Z565" s="80" t="s">
        <v>6490</v>
      </c>
      <c r="AA565" s="175" t="s">
        <v>6619</v>
      </c>
    </row>
    <row r="566" spans="1:27" ht="15.75" customHeight="1" x14ac:dyDescent="0.2">
      <c r="A566" s="185">
        <v>7027</v>
      </c>
      <c r="B566" s="68" t="str">
        <f>VLOOKUP(A566,'BASE REGISTRO SEPTIEMBRE'!$A$1:$T$889,2,FALSE)</f>
        <v xml:space="preserve">
Organización No Gubernamental de Desarrollo Centro de Promoción y Apoyo a la Infancia - ONG. PAICABI
</v>
      </c>
      <c r="C566" s="68">
        <f>VLOOKUP(A566,'BASE REGISTRO SEPTIEMBRE'!$A$1:$T$889,3,FALSE)</f>
        <v>650364007</v>
      </c>
      <c r="D566" s="68" t="str">
        <f>VLOOKUP(A566,'BASE REGISTRO SEPTIEMBRE'!$A$1:$T$889,4,FALSE)</f>
        <v>Corporación de Derecho Privado.</v>
      </c>
      <c r="E566" s="68" t="str">
        <f>VLOOKUP(A566,'BASE REGISTRO SEPTIEMBRE'!$A$1:$T$889,5,FALSE)</f>
        <v>Otorgado por Decreto Supremo Nº223, de fecha 23 de febrero de 2001, del Ministerio de Justicia.</v>
      </c>
      <c r="F566" s="68" t="str">
        <f>VLOOKUP(A566,'BASE REGISTRO SEPTIEMBRE'!$A$1:$T$889,6,FALSE)</f>
        <v>Certificado de Vigencia de Persona Jurídica sin Fines de Lucro Nº de Folio 500396931507, de 5 de julio de 2021, del Servicio de Registro Civil e Identificación.</v>
      </c>
      <c r="G566" s="68" t="str">
        <f>VLOOKUP(A566,'BASE REGISTRO SEPTIEMBRE'!$A$1:$T$889,7,FALSE)</f>
        <v>Promoción del desarrollo, especialmente de las personas, familias, grupos y comunidades que viven en condiciones de pobreza y/o marginalidad.</v>
      </c>
      <c r="H566" s="68" t="str">
        <f>VLOOKUP(A566,'BASE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66" s="68" t="str">
        <f>VLOOKUP(A566,'BASE REGISTRO SEPTIEMBRE'!$A$1:$T$889,9,FALSE)</f>
        <v>Cada dos Años</v>
      </c>
      <c r="J566" s="68" t="str">
        <f>VLOOKUP(A566,'BASE REGISTRO SEPTIEMBRE'!$A$1:$T$889,10,FALSE)</f>
        <v>Inicia el 01-09-2020</v>
      </c>
      <c r="K566" s="68" t="str">
        <f>VLOOKUP(A566,'BASE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66" s="68" t="str">
        <f>VLOOKUP(A566,'BASE REGISTRO SEPTIEMBRE'!$A$1:$T$889,12,FALSE)</f>
        <v xml:space="preserve">11 Norte 967, Viña del Mar. Quinta Región </v>
      </c>
      <c r="M566" s="68" t="str">
        <f>VLOOKUP(A566,'BASE REGISTRO SEPTIEMBRE'!$A$1:$T$889,13,FALSE)</f>
        <v>V</v>
      </c>
      <c r="N566" s="68" t="str">
        <f>VLOOKUP(A566,'BASE REGISTRO SEPTIEMBRE'!$A$1:$T$889,14,FALSE)</f>
        <v xml:space="preserve"> Viña del Mar</v>
      </c>
      <c r="O566" s="68" t="str">
        <f>VLOOKUP(A566,'BASE REGISTRO SEPTIEMBRE'!$A$1:$T$889,15,FALSE)</f>
        <v xml:space="preserve">Fono: (32) 2881777; 32/2683887; 32/2694140
Fono Director Ejecutivo Sr. Iván Zamora Zapata: 92401822
Fono Secretaria. Srta. Patricia Nanjari Valenzuela: 92541986
      </v>
      </c>
      <c r="P566" s="68" t="str">
        <f>VLOOKUP(A566,'BASE REGISTRO SEPTIEMBRE'!$A$1:$T$889,16,FALSE)</f>
        <v>paicabi@paicabi.cl</v>
      </c>
      <c r="Q566" s="68">
        <f>VLOOKUP(A566,'BASE REGISTRO SEPTIEMBRE'!$A$1:$T$889,17,FALSE)</f>
        <v>0</v>
      </c>
      <c r="R566" s="68" t="str">
        <f>VLOOKUP(A566,'BASE REGISTRO SEPTIEMBRE'!$A$1:$T$889,18,FALSE)</f>
        <v>93401: Institución de Asistencia Social</v>
      </c>
      <c r="S566" s="68" t="str">
        <f>VLOOKUP(A566,'BASE REGISTRO SEPTIEMBRE'!$A$1:$T$889,19,FALSE)</f>
        <v xml:space="preserve">Certificado Financiero correspondiente al año 2020, aprobado por USUFI
</v>
      </c>
      <c r="T566" s="188">
        <f>VLOOKUP(A566,'BASE REGISTRO SEPTIEMBRE'!$A$1:$T$889,20,FALSE)</f>
        <v>37970</v>
      </c>
      <c r="U566" s="175">
        <v>7027</v>
      </c>
      <c r="V566" s="186">
        <v>43129308</v>
      </c>
      <c r="W566" s="186">
        <v>197374024</v>
      </c>
      <c r="X566" s="187">
        <v>44469</v>
      </c>
      <c r="Y566" s="80" t="s">
        <v>6489</v>
      </c>
      <c r="Z566" s="80" t="s">
        <v>6490</v>
      </c>
      <c r="AA566" s="175" t="s">
        <v>6494</v>
      </c>
    </row>
    <row r="567" spans="1:27" ht="15.75" customHeight="1" x14ac:dyDescent="0.2">
      <c r="A567" s="185">
        <v>7027</v>
      </c>
      <c r="B567" s="68" t="str">
        <f>VLOOKUP(A567,'BASE REGISTRO SEPTIEMBRE'!$A$1:$T$889,2,FALSE)</f>
        <v xml:space="preserve">
Organización No Gubernamental de Desarrollo Centro de Promoción y Apoyo a la Infancia - ONG. PAICABI
</v>
      </c>
      <c r="C567" s="68">
        <f>VLOOKUP(A567,'BASE REGISTRO SEPTIEMBRE'!$A$1:$T$889,3,FALSE)</f>
        <v>650364007</v>
      </c>
      <c r="D567" s="68" t="str">
        <f>VLOOKUP(A567,'BASE REGISTRO SEPTIEMBRE'!$A$1:$T$889,4,FALSE)</f>
        <v>Corporación de Derecho Privado.</v>
      </c>
      <c r="E567" s="68" t="str">
        <f>VLOOKUP(A567,'BASE REGISTRO SEPTIEMBRE'!$A$1:$T$889,5,FALSE)</f>
        <v>Otorgado por Decreto Supremo Nº223, de fecha 23 de febrero de 2001, del Ministerio de Justicia.</v>
      </c>
      <c r="F567" s="68" t="str">
        <f>VLOOKUP(A567,'BASE REGISTRO SEPTIEMBRE'!$A$1:$T$889,6,FALSE)</f>
        <v>Certificado de Vigencia de Persona Jurídica sin Fines de Lucro Nº de Folio 500396931507, de 5 de julio de 2021, del Servicio de Registro Civil e Identificación.</v>
      </c>
      <c r="G567" s="68" t="str">
        <f>VLOOKUP(A567,'BASE REGISTRO SEPTIEMBRE'!$A$1:$T$889,7,FALSE)</f>
        <v>Promoción del desarrollo, especialmente de las personas, familias, grupos y comunidades que viven en condiciones de pobreza y/o marginalidad.</v>
      </c>
      <c r="H567" s="68" t="str">
        <f>VLOOKUP(A567,'BASE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67" s="68" t="str">
        <f>VLOOKUP(A567,'BASE REGISTRO SEPTIEMBRE'!$A$1:$T$889,9,FALSE)</f>
        <v>Cada dos Años</v>
      </c>
      <c r="J567" s="68" t="str">
        <f>VLOOKUP(A567,'BASE REGISTRO SEPTIEMBRE'!$A$1:$T$889,10,FALSE)</f>
        <v>Inicia el 01-09-2020</v>
      </c>
      <c r="K567" s="68" t="str">
        <f>VLOOKUP(A567,'BASE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67" s="68" t="str">
        <f>VLOOKUP(A567,'BASE REGISTRO SEPTIEMBRE'!$A$1:$T$889,12,FALSE)</f>
        <v xml:space="preserve">11 Norte 967, Viña del Mar. Quinta Región </v>
      </c>
      <c r="M567" s="68" t="str">
        <f>VLOOKUP(A567,'BASE REGISTRO SEPTIEMBRE'!$A$1:$T$889,13,FALSE)</f>
        <v>V</v>
      </c>
      <c r="N567" s="68" t="str">
        <f>VLOOKUP(A567,'BASE REGISTRO SEPTIEMBRE'!$A$1:$T$889,14,FALSE)</f>
        <v xml:space="preserve"> Viña del Mar</v>
      </c>
      <c r="O567" s="68" t="str">
        <f>VLOOKUP(A567,'BASE REGISTRO SEPTIEMBRE'!$A$1:$T$889,15,FALSE)</f>
        <v xml:space="preserve">Fono: (32) 2881777; 32/2683887; 32/2694140
Fono Director Ejecutivo Sr. Iván Zamora Zapata: 92401822
Fono Secretaria. Srta. Patricia Nanjari Valenzuela: 92541986
      </v>
      </c>
      <c r="P567" s="68" t="str">
        <f>VLOOKUP(A567,'BASE REGISTRO SEPTIEMBRE'!$A$1:$T$889,16,FALSE)</f>
        <v>paicabi@paicabi.cl</v>
      </c>
      <c r="Q567" s="68">
        <f>VLOOKUP(A567,'BASE REGISTRO SEPTIEMBRE'!$A$1:$T$889,17,FALSE)</f>
        <v>0</v>
      </c>
      <c r="R567" s="68" t="str">
        <f>VLOOKUP(A567,'BASE REGISTRO SEPTIEMBRE'!$A$1:$T$889,18,FALSE)</f>
        <v>93401: Institución de Asistencia Social</v>
      </c>
      <c r="S567" s="68" t="str">
        <f>VLOOKUP(A567,'BASE REGISTRO SEPTIEMBRE'!$A$1:$T$889,19,FALSE)</f>
        <v xml:space="preserve">Certificado Financiero correspondiente al año 2020, aprobado por USUFI
</v>
      </c>
      <c r="T567" s="188">
        <f>VLOOKUP(A567,'BASE REGISTRO SEPTIEMBRE'!$A$1:$T$889,20,FALSE)</f>
        <v>37970</v>
      </c>
      <c r="U567" s="175">
        <v>7027</v>
      </c>
      <c r="V567" s="186">
        <v>70281278</v>
      </c>
      <c r="W567" s="186">
        <v>579350209</v>
      </c>
      <c r="X567" s="187">
        <v>44469</v>
      </c>
      <c r="Y567" s="80" t="s">
        <v>6489</v>
      </c>
      <c r="Z567" s="80" t="s">
        <v>6490</v>
      </c>
      <c r="AA567" s="175" t="s">
        <v>6501</v>
      </c>
    </row>
    <row r="568" spans="1:27" ht="15.75" customHeight="1" x14ac:dyDescent="0.2">
      <c r="A568" s="185">
        <v>7027</v>
      </c>
      <c r="B568" s="68" t="str">
        <f>VLOOKUP(A568,'BASE REGISTRO SEPTIEMBRE'!$A$1:$T$889,2,FALSE)</f>
        <v xml:space="preserve">
Organización No Gubernamental de Desarrollo Centro de Promoción y Apoyo a la Infancia - ONG. PAICABI
</v>
      </c>
      <c r="C568" s="68">
        <f>VLOOKUP(A568,'BASE REGISTRO SEPTIEMBRE'!$A$1:$T$889,3,FALSE)</f>
        <v>650364007</v>
      </c>
      <c r="D568" s="68" t="str">
        <f>VLOOKUP(A568,'BASE REGISTRO SEPTIEMBRE'!$A$1:$T$889,4,FALSE)</f>
        <v>Corporación de Derecho Privado.</v>
      </c>
      <c r="E568" s="68" t="str">
        <f>VLOOKUP(A568,'BASE REGISTRO SEPTIEMBRE'!$A$1:$T$889,5,FALSE)</f>
        <v>Otorgado por Decreto Supremo Nº223, de fecha 23 de febrero de 2001, del Ministerio de Justicia.</v>
      </c>
      <c r="F568" s="68" t="str">
        <f>VLOOKUP(A568,'BASE REGISTRO SEPTIEMBRE'!$A$1:$T$889,6,FALSE)</f>
        <v>Certificado de Vigencia de Persona Jurídica sin Fines de Lucro Nº de Folio 500396931507, de 5 de julio de 2021, del Servicio de Registro Civil e Identificación.</v>
      </c>
      <c r="G568" s="68" t="str">
        <f>VLOOKUP(A568,'BASE REGISTRO SEPTIEMBRE'!$A$1:$T$889,7,FALSE)</f>
        <v>Promoción del desarrollo, especialmente de las personas, familias, grupos y comunidades que viven en condiciones de pobreza y/o marginalidad.</v>
      </c>
      <c r="H568" s="68" t="str">
        <f>VLOOKUP(A568,'BASE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68" s="68" t="str">
        <f>VLOOKUP(A568,'BASE REGISTRO SEPTIEMBRE'!$A$1:$T$889,9,FALSE)</f>
        <v>Cada dos Años</v>
      </c>
      <c r="J568" s="68" t="str">
        <f>VLOOKUP(A568,'BASE REGISTRO SEPTIEMBRE'!$A$1:$T$889,10,FALSE)</f>
        <v>Inicia el 01-09-2020</v>
      </c>
      <c r="K568" s="68" t="str">
        <f>VLOOKUP(A568,'BASE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68" s="68" t="str">
        <f>VLOOKUP(A568,'BASE REGISTRO SEPTIEMBRE'!$A$1:$T$889,12,FALSE)</f>
        <v xml:space="preserve">11 Norte 967, Viña del Mar. Quinta Región </v>
      </c>
      <c r="M568" s="68" t="str">
        <f>VLOOKUP(A568,'BASE REGISTRO SEPTIEMBRE'!$A$1:$T$889,13,FALSE)</f>
        <v>V</v>
      </c>
      <c r="N568" s="68" t="str">
        <f>VLOOKUP(A568,'BASE REGISTRO SEPTIEMBRE'!$A$1:$T$889,14,FALSE)</f>
        <v xml:space="preserve"> Viña del Mar</v>
      </c>
      <c r="O568" s="68" t="str">
        <f>VLOOKUP(A568,'BASE REGISTRO SEPTIEMBRE'!$A$1:$T$889,15,FALSE)</f>
        <v xml:space="preserve">Fono: (32) 2881777; 32/2683887; 32/2694140
Fono Director Ejecutivo Sr. Iván Zamora Zapata: 92401822
Fono Secretaria. Srta. Patricia Nanjari Valenzuela: 92541986
      </v>
      </c>
      <c r="P568" s="68" t="str">
        <f>VLOOKUP(A568,'BASE REGISTRO SEPTIEMBRE'!$A$1:$T$889,16,FALSE)</f>
        <v>paicabi@paicabi.cl</v>
      </c>
      <c r="Q568" s="68">
        <f>VLOOKUP(A568,'BASE REGISTRO SEPTIEMBRE'!$A$1:$T$889,17,FALSE)</f>
        <v>0</v>
      </c>
      <c r="R568" s="68" t="str">
        <f>VLOOKUP(A568,'BASE REGISTRO SEPTIEMBRE'!$A$1:$T$889,18,FALSE)</f>
        <v>93401: Institución de Asistencia Social</v>
      </c>
      <c r="S568" s="68" t="str">
        <f>VLOOKUP(A568,'BASE REGISTRO SEPTIEMBRE'!$A$1:$T$889,19,FALSE)</f>
        <v xml:space="preserve">Certificado Financiero correspondiente al año 2020, aprobado por USUFI
</v>
      </c>
      <c r="T568" s="188">
        <f>VLOOKUP(A568,'BASE REGISTRO SEPTIEMBRE'!$A$1:$T$889,20,FALSE)</f>
        <v>37970</v>
      </c>
      <c r="U568" s="175">
        <v>7027</v>
      </c>
      <c r="V568" s="186">
        <v>22606812</v>
      </c>
      <c r="W568" s="186">
        <v>114958044</v>
      </c>
      <c r="X568" s="187">
        <v>44469</v>
      </c>
      <c r="Y568" s="80" t="s">
        <v>6489</v>
      </c>
      <c r="Z568" s="80" t="s">
        <v>6490</v>
      </c>
      <c r="AA568" s="175" t="s">
        <v>6570</v>
      </c>
    </row>
    <row r="569" spans="1:27" ht="15.75" customHeight="1" x14ac:dyDescent="0.2">
      <c r="A569" s="185">
        <v>7027</v>
      </c>
      <c r="B569" s="68" t="str">
        <f>VLOOKUP(A569,'BASE REGISTRO SEPTIEMBRE'!$A$1:$T$889,2,FALSE)</f>
        <v xml:space="preserve">
Organización No Gubernamental de Desarrollo Centro de Promoción y Apoyo a la Infancia - ONG. PAICABI
</v>
      </c>
      <c r="C569" s="68">
        <f>VLOOKUP(A569,'BASE REGISTRO SEPTIEMBRE'!$A$1:$T$889,3,FALSE)</f>
        <v>650364007</v>
      </c>
      <c r="D569" s="68" t="str">
        <f>VLOOKUP(A569,'BASE REGISTRO SEPTIEMBRE'!$A$1:$T$889,4,FALSE)</f>
        <v>Corporación de Derecho Privado.</v>
      </c>
      <c r="E569" s="68" t="str">
        <f>VLOOKUP(A569,'BASE REGISTRO SEPTIEMBRE'!$A$1:$T$889,5,FALSE)</f>
        <v>Otorgado por Decreto Supremo Nº223, de fecha 23 de febrero de 2001, del Ministerio de Justicia.</v>
      </c>
      <c r="F569" s="68" t="str">
        <f>VLOOKUP(A569,'BASE REGISTRO SEPTIEMBRE'!$A$1:$T$889,6,FALSE)</f>
        <v>Certificado de Vigencia de Persona Jurídica sin Fines de Lucro Nº de Folio 500396931507, de 5 de julio de 2021, del Servicio de Registro Civil e Identificación.</v>
      </c>
      <c r="G569" s="68" t="str">
        <f>VLOOKUP(A569,'BASE REGISTRO SEPTIEMBRE'!$A$1:$T$889,7,FALSE)</f>
        <v>Promoción del desarrollo, especialmente de las personas, familias, grupos y comunidades que viven en condiciones de pobreza y/o marginalidad.</v>
      </c>
      <c r="H569" s="68" t="str">
        <f>VLOOKUP(A569,'BASE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69" s="68" t="str">
        <f>VLOOKUP(A569,'BASE REGISTRO SEPTIEMBRE'!$A$1:$T$889,9,FALSE)</f>
        <v>Cada dos Años</v>
      </c>
      <c r="J569" s="68" t="str">
        <f>VLOOKUP(A569,'BASE REGISTRO SEPTIEMBRE'!$A$1:$T$889,10,FALSE)</f>
        <v>Inicia el 01-09-2020</v>
      </c>
      <c r="K569" s="68" t="str">
        <f>VLOOKUP(A569,'BASE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69" s="68" t="str">
        <f>VLOOKUP(A569,'BASE REGISTRO SEPTIEMBRE'!$A$1:$T$889,12,FALSE)</f>
        <v xml:space="preserve">11 Norte 967, Viña del Mar. Quinta Región </v>
      </c>
      <c r="M569" s="68" t="str">
        <f>VLOOKUP(A569,'BASE REGISTRO SEPTIEMBRE'!$A$1:$T$889,13,FALSE)</f>
        <v>V</v>
      </c>
      <c r="N569" s="68" t="str">
        <f>VLOOKUP(A569,'BASE REGISTRO SEPTIEMBRE'!$A$1:$T$889,14,FALSE)</f>
        <v xml:space="preserve"> Viña del Mar</v>
      </c>
      <c r="O569" s="68" t="str">
        <f>VLOOKUP(A569,'BASE REGISTRO SEPTIEMBRE'!$A$1:$T$889,15,FALSE)</f>
        <v xml:space="preserve">Fono: (32) 2881777; 32/2683887; 32/2694140
Fono Director Ejecutivo Sr. Iván Zamora Zapata: 92401822
Fono Secretaria. Srta. Patricia Nanjari Valenzuela: 92541986
      </v>
      </c>
      <c r="P569" s="68" t="str">
        <f>VLOOKUP(A569,'BASE REGISTRO SEPTIEMBRE'!$A$1:$T$889,16,FALSE)</f>
        <v>paicabi@paicabi.cl</v>
      </c>
      <c r="Q569" s="68">
        <f>VLOOKUP(A569,'BASE REGISTRO SEPTIEMBRE'!$A$1:$T$889,17,FALSE)</f>
        <v>0</v>
      </c>
      <c r="R569" s="68" t="str">
        <f>VLOOKUP(A569,'BASE REGISTRO SEPTIEMBRE'!$A$1:$T$889,18,FALSE)</f>
        <v>93401: Institución de Asistencia Social</v>
      </c>
      <c r="S569" s="68" t="str">
        <f>VLOOKUP(A569,'BASE REGISTRO SEPTIEMBRE'!$A$1:$T$889,19,FALSE)</f>
        <v xml:space="preserve">Certificado Financiero correspondiente al año 2020, aprobado por USUFI
</v>
      </c>
      <c r="T569" s="188">
        <f>VLOOKUP(A569,'BASE REGISTRO SEPTIEMBRE'!$A$1:$T$889,20,FALSE)</f>
        <v>37970</v>
      </c>
      <c r="U569" s="175">
        <v>7027</v>
      </c>
      <c r="V569" s="186">
        <v>35112708</v>
      </c>
      <c r="W569" s="186">
        <v>277404250</v>
      </c>
      <c r="X569" s="187">
        <v>44469</v>
      </c>
      <c r="Y569" s="80" t="s">
        <v>6489</v>
      </c>
      <c r="Z569" s="80" t="s">
        <v>6490</v>
      </c>
      <c r="AA569" s="175" t="s">
        <v>6512</v>
      </c>
    </row>
    <row r="570" spans="1:27" ht="15.75" customHeight="1" x14ac:dyDescent="0.2">
      <c r="A570" s="185">
        <v>7027</v>
      </c>
      <c r="B570" s="68" t="str">
        <f>VLOOKUP(A570,'BASE REGISTRO SEPTIEMBRE'!$A$1:$T$889,2,FALSE)</f>
        <v xml:space="preserve">
Organización No Gubernamental de Desarrollo Centro de Promoción y Apoyo a la Infancia - ONG. PAICABI
</v>
      </c>
      <c r="C570" s="68">
        <f>VLOOKUP(A570,'BASE REGISTRO SEPTIEMBRE'!$A$1:$T$889,3,FALSE)</f>
        <v>650364007</v>
      </c>
      <c r="D570" s="68" t="str">
        <f>VLOOKUP(A570,'BASE REGISTRO SEPTIEMBRE'!$A$1:$T$889,4,FALSE)</f>
        <v>Corporación de Derecho Privado.</v>
      </c>
      <c r="E570" s="68" t="str">
        <f>VLOOKUP(A570,'BASE REGISTRO SEPTIEMBRE'!$A$1:$T$889,5,FALSE)</f>
        <v>Otorgado por Decreto Supremo Nº223, de fecha 23 de febrero de 2001, del Ministerio de Justicia.</v>
      </c>
      <c r="F570" s="68" t="str">
        <f>VLOOKUP(A570,'BASE REGISTRO SEPTIEMBRE'!$A$1:$T$889,6,FALSE)</f>
        <v>Certificado de Vigencia de Persona Jurídica sin Fines de Lucro Nº de Folio 500396931507, de 5 de julio de 2021, del Servicio de Registro Civil e Identificación.</v>
      </c>
      <c r="G570" s="68" t="str">
        <f>VLOOKUP(A570,'BASE REGISTRO SEPTIEMBRE'!$A$1:$T$889,7,FALSE)</f>
        <v>Promoción del desarrollo, especialmente de las personas, familias, grupos y comunidades que viven en condiciones de pobreza y/o marginalidad.</v>
      </c>
      <c r="H570" s="68" t="str">
        <f>VLOOKUP(A570,'BASE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0" s="68" t="str">
        <f>VLOOKUP(A570,'BASE REGISTRO SEPTIEMBRE'!$A$1:$T$889,9,FALSE)</f>
        <v>Cada dos Años</v>
      </c>
      <c r="J570" s="68" t="str">
        <f>VLOOKUP(A570,'BASE REGISTRO SEPTIEMBRE'!$A$1:$T$889,10,FALSE)</f>
        <v>Inicia el 01-09-2020</v>
      </c>
      <c r="K570" s="68" t="str">
        <f>VLOOKUP(A570,'BASE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0" s="68" t="str">
        <f>VLOOKUP(A570,'BASE REGISTRO SEPTIEMBRE'!$A$1:$T$889,12,FALSE)</f>
        <v xml:space="preserve">11 Norte 967, Viña del Mar. Quinta Región </v>
      </c>
      <c r="M570" s="68" t="str">
        <f>VLOOKUP(A570,'BASE REGISTRO SEPTIEMBRE'!$A$1:$T$889,13,FALSE)</f>
        <v>V</v>
      </c>
      <c r="N570" s="68" t="str">
        <f>VLOOKUP(A570,'BASE REGISTRO SEPTIEMBRE'!$A$1:$T$889,14,FALSE)</f>
        <v xml:space="preserve"> Viña del Mar</v>
      </c>
      <c r="O570" s="68" t="str">
        <f>VLOOKUP(A570,'BASE REGISTRO SEPTIEMBRE'!$A$1:$T$889,15,FALSE)</f>
        <v xml:space="preserve">Fono: (32) 2881777; 32/2683887; 32/2694140
Fono Director Ejecutivo Sr. Iván Zamora Zapata: 92401822
Fono Secretaria. Srta. Patricia Nanjari Valenzuela: 92541986
      </v>
      </c>
      <c r="P570" s="68" t="str">
        <f>VLOOKUP(A570,'BASE REGISTRO SEPTIEMBRE'!$A$1:$T$889,16,FALSE)</f>
        <v>paicabi@paicabi.cl</v>
      </c>
      <c r="Q570" s="68">
        <f>VLOOKUP(A570,'BASE REGISTRO SEPTIEMBRE'!$A$1:$T$889,17,FALSE)</f>
        <v>0</v>
      </c>
      <c r="R570" s="68" t="str">
        <f>VLOOKUP(A570,'BASE REGISTRO SEPTIEMBRE'!$A$1:$T$889,18,FALSE)</f>
        <v>93401: Institución de Asistencia Social</v>
      </c>
      <c r="S570" s="68" t="str">
        <f>VLOOKUP(A570,'BASE REGISTRO SEPTIEMBRE'!$A$1:$T$889,19,FALSE)</f>
        <v xml:space="preserve">Certificado Financiero correspondiente al año 2020, aprobado por USUFI
</v>
      </c>
      <c r="T570" s="188">
        <f>VLOOKUP(A570,'BASE REGISTRO SEPTIEMBRE'!$A$1:$T$889,20,FALSE)</f>
        <v>37970</v>
      </c>
      <c r="U570" s="175">
        <v>7027</v>
      </c>
      <c r="V570" s="186">
        <v>55564656</v>
      </c>
      <c r="W570" s="186">
        <v>484906839</v>
      </c>
      <c r="X570" s="187">
        <v>44469</v>
      </c>
      <c r="Y570" s="80" t="s">
        <v>6489</v>
      </c>
      <c r="Z570" s="80" t="s">
        <v>6490</v>
      </c>
      <c r="AA570" s="175" t="s">
        <v>6525</v>
      </c>
    </row>
    <row r="571" spans="1:27" ht="15.75" customHeight="1" x14ac:dyDescent="0.2">
      <c r="A571" s="185">
        <v>7027</v>
      </c>
      <c r="B571" s="68" t="str">
        <f>VLOOKUP(A571,'BASE REGISTRO SEPTIEMBRE'!$A$1:$T$889,2,FALSE)</f>
        <v xml:space="preserve">
Organización No Gubernamental de Desarrollo Centro de Promoción y Apoyo a la Infancia - ONG. PAICABI
</v>
      </c>
      <c r="C571" s="68">
        <f>VLOOKUP(A571,'BASE REGISTRO SEPTIEMBRE'!$A$1:$T$889,3,FALSE)</f>
        <v>650364007</v>
      </c>
      <c r="D571" s="68" t="str">
        <f>VLOOKUP(A571,'BASE REGISTRO SEPTIEMBRE'!$A$1:$T$889,4,FALSE)</f>
        <v>Corporación de Derecho Privado.</v>
      </c>
      <c r="E571" s="68" t="str">
        <f>VLOOKUP(A571,'BASE REGISTRO SEPTIEMBRE'!$A$1:$T$889,5,FALSE)</f>
        <v>Otorgado por Decreto Supremo Nº223, de fecha 23 de febrero de 2001, del Ministerio de Justicia.</v>
      </c>
      <c r="F571" s="68" t="str">
        <f>VLOOKUP(A571,'BASE REGISTRO SEPTIEMBRE'!$A$1:$T$889,6,FALSE)</f>
        <v>Certificado de Vigencia de Persona Jurídica sin Fines de Lucro Nº de Folio 500396931507, de 5 de julio de 2021, del Servicio de Registro Civil e Identificación.</v>
      </c>
      <c r="G571" s="68" t="str">
        <f>VLOOKUP(A571,'BASE REGISTRO SEPTIEMBRE'!$A$1:$T$889,7,FALSE)</f>
        <v>Promoción del desarrollo, especialmente de las personas, familias, grupos y comunidades que viven en condiciones de pobreza y/o marginalidad.</v>
      </c>
      <c r="H571" s="68" t="str">
        <f>VLOOKUP(A571,'BASE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1" s="68" t="str">
        <f>VLOOKUP(A571,'BASE REGISTRO SEPTIEMBRE'!$A$1:$T$889,9,FALSE)</f>
        <v>Cada dos Años</v>
      </c>
      <c r="J571" s="68" t="str">
        <f>VLOOKUP(A571,'BASE REGISTRO SEPTIEMBRE'!$A$1:$T$889,10,FALSE)</f>
        <v>Inicia el 01-09-2020</v>
      </c>
      <c r="K571" s="68" t="str">
        <f>VLOOKUP(A571,'BASE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1" s="68" t="str">
        <f>VLOOKUP(A571,'BASE REGISTRO SEPTIEMBRE'!$A$1:$T$889,12,FALSE)</f>
        <v xml:space="preserve">11 Norte 967, Viña del Mar. Quinta Región </v>
      </c>
      <c r="M571" s="68" t="str">
        <f>VLOOKUP(A571,'BASE REGISTRO SEPTIEMBRE'!$A$1:$T$889,13,FALSE)</f>
        <v>V</v>
      </c>
      <c r="N571" s="68" t="str">
        <f>VLOOKUP(A571,'BASE REGISTRO SEPTIEMBRE'!$A$1:$T$889,14,FALSE)</f>
        <v xml:space="preserve"> Viña del Mar</v>
      </c>
      <c r="O571" s="68" t="str">
        <f>VLOOKUP(A571,'BASE REGISTRO SEPTIEMBRE'!$A$1:$T$889,15,FALSE)</f>
        <v xml:space="preserve">Fono: (32) 2881777; 32/2683887; 32/2694140
Fono Director Ejecutivo Sr. Iván Zamora Zapata: 92401822
Fono Secretaria. Srta. Patricia Nanjari Valenzuela: 92541986
      </v>
      </c>
      <c r="P571" s="68" t="str">
        <f>VLOOKUP(A571,'BASE REGISTRO SEPTIEMBRE'!$A$1:$T$889,16,FALSE)</f>
        <v>paicabi@paicabi.cl</v>
      </c>
      <c r="Q571" s="68">
        <f>VLOOKUP(A571,'BASE REGISTRO SEPTIEMBRE'!$A$1:$T$889,17,FALSE)</f>
        <v>0</v>
      </c>
      <c r="R571" s="68" t="str">
        <f>VLOOKUP(A571,'BASE REGISTRO SEPTIEMBRE'!$A$1:$T$889,18,FALSE)</f>
        <v>93401: Institución de Asistencia Social</v>
      </c>
      <c r="S571" s="68" t="str">
        <f>VLOOKUP(A571,'BASE REGISTRO SEPTIEMBRE'!$A$1:$T$889,19,FALSE)</f>
        <v xml:space="preserve">Certificado Financiero correspondiente al año 2020, aprobado por USUFI
</v>
      </c>
      <c r="T571" s="188">
        <f>VLOOKUP(A571,'BASE REGISTRO SEPTIEMBRE'!$A$1:$T$889,20,FALSE)</f>
        <v>37970</v>
      </c>
      <c r="U571" s="175">
        <v>7027</v>
      </c>
      <c r="V571" s="186">
        <v>104857128</v>
      </c>
      <c r="W571" s="186">
        <v>425071993</v>
      </c>
      <c r="X571" s="187">
        <v>44469</v>
      </c>
      <c r="Y571" s="80" t="s">
        <v>6489</v>
      </c>
      <c r="Z571" s="80" t="s">
        <v>6490</v>
      </c>
      <c r="AA571" s="175" t="s">
        <v>6609</v>
      </c>
    </row>
    <row r="572" spans="1:27" ht="15.75" customHeight="1" x14ac:dyDescent="0.2">
      <c r="A572" s="185">
        <v>7027</v>
      </c>
      <c r="B572" s="68" t="str">
        <f>VLOOKUP(A572,'BASE REGISTRO SEPTIEMBRE'!$A$1:$T$889,2,FALSE)</f>
        <v xml:space="preserve">
Organización No Gubernamental de Desarrollo Centro de Promoción y Apoyo a la Infancia - ONG. PAICABI
</v>
      </c>
      <c r="C572" s="68">
        <f>VLOOKUP(A572,'BASE REGISTRO SEPTIEMBRE'!$A$1:$T$889,3,FALSE)</f>
        <v>650364007</v>
      </c>
      <c r="D572" s="68" t="str">
        <f>VLOOKUP(A572,'BASE REGISTRO SEPTIEMBRE'!$A$1:$T$889,4,FALSE)</f>
        <v>Corporación de Derecho Privado.</v>
      </c>
      <c r="E572" s="68" t="str">
        <f>VLOOKUP(A572,'BASE REGISTRO SEPTIEMBRE'!$A$1:$T$889,5,FALSE)</f>
        <v>Otorgado por Decreto Supremo Nº223, de fecha 23 de febrero de 2001, del Ministerio de Justicia.</v>
      </c>
      <c r="F572" s="68" t="str">
        <f>VLOOKUP(A572,'BASE REGISTRO SEPTIEMBRE'!$A$1:$T$889,6,FALSE)</f>
        <v>Certificado de Vigencia de Persona Jurídica sin Fines de Lucro Nº de Folio 500396931507, de 5 de julio de 2021, del Servicio de Registro Civil e Identificación.</v>
      </c>
      <c r="G572" s="68" t="str">
        <f>VLOOKUP(A572,'BASE REGISTRO SEPTIEMBRE'!$A$1:$T$889,7,FALSE)</f>
        <v>Promoción del desarrollo, especialmente de las personas, familias, grupos y comunidades que viven en condiciones de pobreza y/o marginalidad.</v>
      </c>
      <c r="H572" s="68" t="str">
        <f>VLOOKUP(A572,'BASE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2" s="68" t="str">
        <f>VLOOKUP(A572,'BASE REGISTRO SEPTIEMBRE'!$A$1:$T$889,9,FALSE)</f>
        <v>Cada dos Años</v>
      </c>
      <c r="J572" s="68" t="str">
        <f>VLOOKUP(A572,'BASE REGISTRO SEPTIEMBRE'!$A$1:$T$889,10,FALSE)</f>
        <v>Inicia el 01-09-2020</v>
      </c>
      <c r="K572" s="68" t="str">
        <f>VLOOKUP(A572,'BASE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2" s="68" t="str">
        <f>VLOOKUP(A572,'BASE REGISTRO SEPTIEMBRE'!$A$1:$T$889,12,FALSE)</f>
        <v xml:space="preserve">11 Norte 967, Viña del Mar. Quinta Región </v>
      </c>
      <c r="M572" s="68" t="str">
        <f>VLOOKUP(A572,'BASE REGISTRO SEPTIEMBRE'!$A$1:$T$889,13,FALSE)</f>
        <v>V</v>
      </c>
      <c r="N572" s="68" t="str">
        <f>VLOOKUP(A572,'BASE REGISTRO SEPTIEMBRE'!$A$1:$T$889,14,FALSE)</f>
        <v xml:space="preserve"> Viña del Mar</v>
      </c>
      <c r="O572" s="68" t="str">
        <f>VLOOKUP(A572,'BASE REGISTRO SEPTIEMBRE'!$A$1:$T$889,15,FALSE)</f>
        <v xml:space="preserve">Fono: (32) 2881777; 32/2683887; 32/2694140
Fono Director Ejecutivo Sr. Iván Zamora Zapata: 92401822
Fono Secretaria. Srta. Patricia Nanjari Valenzuela: 92541986
      </v>
      </c>
      <c r="P572" s="68" t="str">
        <f>VLOOKUP(A572,'BASE REGISTRO SEPTIEMBRE'!$A$1:$T$889,16,FALSE)</f>
        <v>paicabi@paicabi.cl</v>
      </c>
      <c r="Q572" s="68">
        <f>VLOOKUP(A572,'BASE REGISTRO SEPTIEMBRE'!$A$1:$T$889,17,FALSE)</f>
        <v>0</v>
      </c>
      <c r="R572" s="68" t="str">
        <f>VLOOKUP(A572,'BASE REGISTRO SEPTIEMBRE'!$A$1:$T$889,18,FALSE)</f>
        <v>93401: Institución de Asistencia Social</v>
      </c>
      <c r="S572" s="68" t="str">
        <f>VLOOKUP(A572,'BASE REGISTRO SEPTIEMBRE'!$A$1:$T$889,19,FALSE)</f>
        <v xml:space="preserve">Certificado Financiero correspondiente al año 2020, aprobado por USUFI
</v>
      </c>
      <c r="T572" s="188">
        <f>VLOOKUP(A572,'BASE REGISTRO SEPTIEMBRE'!$A$1:$T$889,20,FALSE)</f>
        <v>37970</v>
      </c>
      <c r="U572" s="175">
        <v>7027</v>
      </c>
      <c r="V572" s="186">
        <v>21202303</v>
      </c>
      <c r="W572" s="186">
        <v>184099972</v>
      </c>
      <c r="X572" s="187">
        <v>44469</v>
      </c>
      <c r="Y572" s="80" t="s">
        <v>6489</v>
      </c>
      <c r="Z572" s="80" t="s">
        <v>6490</v>
      </c>
      <c r="AA572" s="175" t="s">
        <v>6563</v>
      </c>
    </row>
    <row r="573" spans="1:27" ht="15.75" customHeight="1" x14ac:dyDescent="0.2">
      <c r="A573" s="185">
        <v>7027</v>
      </c>
      <c r="B573" s="68" t="str">
        <f>VLOOKUP(A573,'BASE REGISTRO SEPTIEMBRE'!$A$1:$T$889,2,FALSE)</f>
        <v xml:space="preserve">
Organización No Gubernamental de Desarrollo Centro de Promoción y Apoyo a la Infancia - ONG. PAICABI
</v>
      </c>
      <c r="C573" s="68">
        <f>VLOOKUP(A573,'BASE REGISTRO SEPTIEMBRE'!$A$1:$T$889,3,FALSE)</f>
        <v>650364007</v>
      </c>
      <c r="D573" s="68" t="str">
        <f>VLOOKUP(A573,'BASE REGISTRO SEPTIEMBRE'!$A$1:$T$889,4,FALSE)</f>
        <v>Corporación de Derecho Privado.</v>
      </c>
      <c r="E573" s="68" t="str">
        <f>VLOOKUP(A573,'BASE REGISTRO SEPTIEMBRE'!$A$1:$T$889,5,FALSE)</f>
        <v>Otorgado por Decreto Supremo Nº223, de fecha 23 de febrero de 2001, del Ministerio de Justicia.</v>
      </c>
      <c r="F573" s="68" t="str">
        <f>VLOOKUP(A573,'BASE REGISTRO SEPTIEMBRE'!$A$1:$T$889,6,FALSE)</f>
        <v>Certificado de Vigencia de Persona Jurídica sin Fines de Lucro Nº de Folio 500396931507, de 5 de julio de 2021, del Servicio de Registro Civil e Identificación.</v>
      </c>
      <c r="G573" s="68" t="str">
        <f>VLOOKUP(A573,'BASE REGISTRO SEPTIEMBRE'!$A$1:$T$889,7,FALSE)</f>
        <v>Promoción del desarrollo, especialmente de las personas, familias, grupos y comunidades que viven en condiciones de pobreza y/o marginalidad.</v>
      </c>
      <c r="H573" s="68" t="str">
        <f>VLOOKUP(A573,'BASE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3" s="68" t="str">
        <f>VLOOKUP(A573,'BASE REGISTRO SEPTIEMBRE'!$A$1:$T$889,9,FALSE)</f>
        <v>Cada dos Años</v>
      </c>
      <c r="J573" s="68" t="str">
        <f>VLOOKUP(A573,'BASE REGISTRO SEPTIEMBRE'!$A$1:$T$889,10,FALSE)</f>
        <v>Inicia el 01-09-2020</v>
      </c>
      <c r="K573" s="68" t="str">
        <f>VLOOKUP(A573,'BASE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3" s="68" t="str">
        <f>VLOOKUP(A573,'BASE REGISTRO SEPTIEMBRE'!$A$1:$T$889,12,FALSE)</f>
        <v xml:space="preserve">11 Norte 967, Viña del Mar. Quinta Región </v>
      </c>
      <c r="M573" s="68" t="str">
        <f>VLOOKUP(A573,'BASE REGISTRO SEPTIEMBRE'!$A$1:$T$889,13,FALSE)</f>
        <v>V</v>
      </c>
      <c r="N573" s="68" t="str">
        <f>VLOOKUP(A573,'BASE REGISTRO SEPTIEMBRE'!$A$1:$T$889,14,FALSE)</f>
        <v xml:space="preserve"> Viña del Mar</v>
      </c>
      <c r="O573" s="68" t="str">
        <f>VLOOKUP(A573,'BASE REGISTRO SEPTIEMBRE'!$A$1:$T$889,15,FALSE)</f>
        <v xml:space="preserve">Fono: (32) 2881777; 32/2683887; 32/2694140
Fono Director Ejecutivo Sr. Iván Zamora Zapata: 92401822
Fono Secretaria. Srta. Patricia Nanjari Valenzuela: 92541986
      </v>
      </c>
      <c r="P573" s="68" t="str">
        <f>VLOOKUP(A573,'BASE REGISTRO SEPTIEMBRE'!$A$1:$T$889,16,FALSE)</f>
        <v>paicabi@paicabi.cl</v>
      </c>
      <c r="Q573" s="68">
        <f>VLOOKUP(A573,'BASE REGISTRO SEPTIEMBRE'!$A$1:$T$889,17,FALSE)</f>
        <v>0</v>
      </c>
      <c r="R573" s="68" t="str">
        <f>VLOOKUP(A573,'BASE REGISTRO SEPTIEMBRE'!$A$1:$T$889,18,FALSE)</f>
        <v>93401: Institución de Asistencia Social</v>
      </c>
      <c r="S573" s="68" t="str">
        <f>VLOOKUP(A573,'BASE REGISTRO SEPTIEMBRE'!$A$1:$T$889,19,FALSE)</f>
        <v xml:space="preserve">Certificado Financiero correspondiente al año 2020, aprobado por USUFI
</v>
      </c>
      <c r="T573" s="188">
        <f>VLOOKUP(A573,'BASE REGISTRO SEPTIEMBRE'!$A$1:$T$889,20,FALSE)</f>
        <v>37970</v>
      </c>
      <c r="U573" s="175">
        <v>7027</v>
      </c>
      <c r="V573" s="186">
        <v>35326484</v>
      </c>
      <c r="W573" s="186">
        <v>211519749</v>
      </c>
      <c r="X573" s="187">
        <v>44469</v>
      </c>
      <c r="Y573" s="80" t="s">
        <v>6489</v>
      </c>
      <c r="Z573" s="80" t="s">
        <v>6490</v>
      </c>
      <c r="AA573" s="175" t="s">
        <v>6495</v>
      </c>
    </row>
    <row r="574" spans="1:27" ht="15.75" customHeight="1" x14ac:dyDescent="0.2">
      <c r="A574" s="185">
        <v>7027</v>
      </c>
      <c r="B574" s="68" t="str">
        <f>VLOOKUP(A574,'BASE REGISTRO SEPTIEMBRE'!$A$1:$T$889,2,FALSE)</f>
        <v xml:space="preserve">
Organización No Gubernamental de Desarrollo Centro de Promoción y Apoyo a la Infancia - ONG. PAICABI
</v>
      </c>
      <c r="C574" s="68">
        <f>VLOOKUP(A574,'BASE REGISTRO SEPTIEMBRE'!$A$1:$T$889,3,FALSE)</f>
        <v>650364007</v>
      </c>
      <c r="D574" s="68" t="str">
        <f>VLOOKUP(A574,'BASE REGISTRO SEPTIEMBRE'!$A$1:$T$889,4,FALSE)</f>
        <v>Corporación de Derecho Privado.</v>
      </c>
      <c r="E574" s="68" t="str">
        <f>VLOOKUP(A574,'BASE REGISTRO SEPTIEMBRE'!$A$1:$T$889,5,FALSE)</f>
        <v>Otorgado por Decreto Supremo Nº223, de fecha 23 de febrero de 2001, del Ministerio de Justicia.</v>
      </c>
      <c r="F574" s="68" t="str">
        <f>VLOOKUP(A574,'BASE REGISTRO SEPTIEMBRE'!$A$1:$T$889,6,FALSE)</f>
        <v>Certificado de Vigencia de Persona Jurídica sin Fines de Lucro Nº de Folio 500396931507, de 5 de julio de 2021, del Servicio de Registro Civil e Identificación.</v>
      </c>
      <c r="G574" s="68" t="str">
        <f>VLOOKUP(A574,'BASE REGISTRO SEPTIEMBRE'!$A$1:$T$889,7,FALSE)</f>
        <v>Promoción del desarrollo, especialmente de las personas, familias, grupos y comunidades que viven en condiciones de pobreza y/o marginalidad.</v>
      </c>
      <c r="H574" s="68" t="str">
        <f>VLOOKUP(A574,'BASE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4" s="68" t="str">
        <f>VLOOKUP(A574,'BASE REGISTRO SEPTIEMBRE'!$A$1:$T$889,9,FALSE)</f>
        <v>Cada dos Años</v>
      </c>
      <c r="J574" s="68" t="str">
        <f>VLOOKUP(A574,'BASE REGISTRO SEPTIEMBRE'!$A$1:$T$889,10,FALSE)</f>
        <v>Inicia el 01-09-2020</v>
      </c>
      <c r="K574" s="68" t="str">
        <f>VLOOKUP(A574,'BASE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4" s="68" t="str">
        <f>VLOOKUP(A574,'BASE REGISTRO SEPTIEMBRE'!$A$1:$T$889,12,FALSE)</f>
        <v xml:space="preserve">11 Norte 967, Viña del Mar. Quinta Región </v>
      </c>
      <c r="M574" s="68" t="str">
        <f>VLOOKUP(A574,'BASE REGISTRO SEPTIEMBRE'!$A$1:$T$889,13,FALSE)</f>
        <v>V</v>
      </c>
      <c r="N574" s="68" t="str">
        <f>VLOOKUP(A574,'BASE REGISTRO SEPTIEMBRE'!$A$1:$T$889,14,FALSE)</f>
        <v xml:space="preserve"> Viña del Mar</v>
      </c>
      <c r="O574" s="68" t="str">
        <f>VLOOKUP(A574,'BASE REGISTRO SEPTIEMBRE'!$A$1:$T$889,15,FALSE)</f>
        <v xml:space="preserve">Fono: (32) 2881777; 32/2683887; 32/2694140
Fono Director Ejecutivo Sr. Iván Zamora Zapata: 92401822
Fono Secretaria. Srta. Patricia Nanjari Valenzuela: 92541986
      </v>
      </c>
      <c r="P574" s="68" t="str">
        <f>VLOOKUP(A574,'BASE REGISTRO SEPTIEMBRE'!$A$1:$T$889,16,FALSE)</f>
        <v>paicabi@paicabi.cl</v>
      </c>
      <c r="Q574" s="68">
        <f>VLOOKUP(A574,'BASE REGISTRO SEPTIEMBRE'!$A$1:$T$889,17,FALSE)</f>
        <v>0</v>
      </c>
      <c r="R574" s="68" t="str">
        <f>VLOOKUP(A574,'BASE REGISTRO SEPTIEMBRE'!$A$1:$T$889,18,FALSE)</f>
        <v>93401: Institución de Asistencia Social</v>
      </c>
      <c r="S574" s="68" t="str">
        <f>VLOOKUP(A574,'BASE REGISTRO SEPTIEMBRE'!$A$1:$T$889,19,FALSE)</f>
        <v xml:space="preserve">Certificado Financiero correspondiente al año 2020, aprobado por USUFI
</v>
      </c>
      <c r="T574" s="188">
        <f>VLOOKUP(A574,'BASE REGISTRO SEPTIEMBRE'!$A$1:$T$889,20,FALSE)</f>
        <v>37970</v>
      </c>
      <c r="U574" s="175">
        <v>7027</v>
      </c>
      <c r="V574" s="186">
        <v>121691988</v>
      </c>
      <c r="W574" s="186">
        <v>497797920</v>
      </c>
      <c r="X574" s="187">
        <v>44469</v>
      </c>
      <c r="Y574" s="80" t="s">
        <v>6489</v>
      </c>
      <c r="Z574" s="80" t="s">
        <v>6490</v>
      </c>
      <c r="AA574" s="175" t="s">
        <v>6496</v>
      </c>
    </row>
    <row r="575" spans="1:27" ht="15.75" customHeight="1" x14ac:dyDescent="0.2">
      <c r="A575" s="185">
        <v>7027</v>
      </c>
      <c r="B575" s="68" t="str">
        <f>VLOOKUP(A575,'BASE REGISTRO SEPTIEMBRE'!$A$1:$T$889,2,FALSE)</f>
        <v xml:space="preserve">
Organización No Gubernamental de Desarrollo Centro de Promoción y Apoyo a la Infancia - ONG. PAICABI
</v>
      </c>
      <c r="C575" s="68">
        <f>VLOOKUP(A575,'BASE REGISTRO SEPTIEMBRE'!$A$1:$T$889,3,FALSE)</f>
        <v>650364007</v>
      </c>
      <c r="D575" s="68" t="str">
        <f>VLOOKUP(A575,'BASE REGISTRO SEPTIEMBRE'!$A$1:$T$889,4,FALSE)</f>
        <v>Corporación de Derecho Privado.</v>
      </c>
      <c r="E575" s="68" t="str">
        <f>VLOOKUP(A575,'BASE REGISTRO SEPTIEMBRE'!$A$1:$T$889,5,FALSE)</f>
        <v>Otorgado por Decreto Supremo Nº223, de fecha 23 de febrero de 2001, del Ministerio de Justicia.</v>
      </c>
      <c r="F575" s="68" t="str">
        <f>VLOOKUP(A575,'BASE REGISTRO SEPTIEMBRE'!$A$1:$T$889,6,FALSE)</f>
        <v>Certificado de Vigencia de Persona Jurídica sin Fines de Lucro Nº de Folio 500396931507, de 5 de julio de 2021, del Servicio de Registro Civil e Identificación.</v>
      </c>
      <c r="G575" s="68" t="str">
        <f>VLOOKUP(A575,'BASE REGISTRO SEPTIEMBRE'!$A$1:$T$889,7,FALSE)</f>
        <v>Promoción del desarrollo, especialmente de las personas, familias, grupos y comunidades que viven en condiciones de pobreza y/o marginalidad.</v>
      </c>
      <c r="H575" s="68" t="str">
        <f>VLOOKUP(A575,'BASE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5" s="68" t="str">
        <f>VLOOKUP(A575,'BASE REGISTRO SEPTIEMBRE'!$A$1:$T$889,9,FALSE)</f>
        <v>Cada dos Años</v>
      </c>
      <c r="J575" s="68" t="str">
        <f>VLOOKUP(A575,'BASE REGISTRO SEPTIEMBRE'!$A$1:$T$889,10,FALSE)</f>
        <v>Inicia el 01-09-2020</v>
      </c>
      <c r="K575" s="68" t="str">
        <f>VLOOKUP(A575,'BASE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5" s="68" t="str">
        <f>VLOOKUP(A575,'BASE REGISTRO SEPTIEMBRE'!$A$1:$T$889,12,FALSE)</f>
        <v xml:space="preserve">11 Norte 967, Viña del Mar. Quinta Región </v>
      </c>
      <c r="M575" s="68" t="str">
        <f>VLOOKUP(A575,'BASE REGISTRO SEPTIEMBRE'!$A$1:$T$889,13,FALSE)</f>
        <v>V</v>
      </c>
      <c r="N575" s="68" t="str">
        <f>VLOOKUP(A575,'BASE REGISTRO SEPTIEMBRE'!$A$1:$T$889,14,FALSE)</f>
        <v xml:space="preserve"> Viña del Mar</v>
      </c>
      <c r="O575" s="68" t="str">
        <f>VLOOKUP(A575,'BASE REGISTRO SEPTIEMBRE'!$A$1:$T$889,15,FALSE)</f>
        <v xml:space="preserve">Fono: (32) 2881777; 32/2683887; 32/2694140
Fono Director Ejecutivo Sr. Iván Zamora Zapata: 92401822
Fono Secretaria. Srta. Patricia Nanjari Valenzuela: 92541986
      </v>
      </c>
      <c r="P575" s="68" t="str">
        <f>VLOOKUP(A575,'BASE REGISTRO SEPTIEMBRE'!$A$1:$T$889,16,FALSE)</f>
        <v>paicabi@paicabi.cl</v>
      </c>
      <c r="Q575" s="68">
        <f>VLOOKUP(A575,'BASE REGISTRO SEPTIEMBRE'!$A$1:$T$889,17,FALSE)</f>
        <v>0</v>
      </c>
      <c r="R575" s="68" t="str">
        <f>VLOOKUP(A575,'BASE REGISTRO SEPTIEMBRE'!$A$1:$T$889,18,FALSE)</f>
        <v>93401: Institución de Asistencia Social</v>
      </c>
      <c r="S575" s="68" t="str">
        <f>VLOOKUP(A575,'BASE REGISTRO SEPTIEMBRE'!$A$1:$T$889,19,FALSE)</f>
        <v xml:space="preserve">Certificado Financiero correspondiente al año 2020, aprobado por USUFI
</v>
      </c>
      <c r="T575" s="188">
        <f>VLOOKUP(A575,'BASE REGISTRO SEPTIEMBRE'!$A$1:$T$889,20,FALSE)</f>
        <v>37970</v>
      </c>
      <c r="U575" s="175">
        <v>7027</v>
      </c>
      <c r="V575" s="186">
        <v>28446000</v>
      </c>
      <c r="W575" s="186">
        <v>179518419</v>
      </c>
      <c r="X575" s="187">
        <v>44469</v>
      </c>
      <c r="Y575" s="80" t="s">
        <v>6489</v>
      </c>
      <c r="Z575" s="80" t="s">
        <v>6490</v>
      </c>
      <c r="AA575" s="175" t="s">
        <v>6540</v>
      </c>
    </row>
    <row r="576" spans="1:27" ht="15.75" customHeight="1" x14ac:dyDescent="0.2">
      <c r="A576" s="185">
        <v>7027</v>
      </c>
      <c r="B576" s="68" t="str">
        <f>VLOOKUP(A576,'BASE REGISTRO SEPTIEMBRE'!$A$1:$T$889,2,FALSE)</f>
        <v xml:space="preserve">
Organización No Gubernamental de Desarrollo Centro de Promoción y Apoyo a la Infancia - ONG. PAICABI
</v>
      </c>
      <c r="C576" s="68">
        <f>VLOOKUP(A576,'BASE REGISTRO SEPTIEMBRE'!$A$1:$T$889,3,FALSE)</f>
        <v>650364007</v>
      </c>
      <c r="D576" s="68" t="str">
        <f>VLOOKUP(A576,'BASE REGISTRO SEPTIEMBRE'!$A$1:$T$889,4,FALSE)</f>
        <v>Corporación de Derecho Privado.</v>
      </c>
      <c r="E576" s="68" t="str">
        <f>VLOOKUP(A576,'BASE REGISTRO SEPTIEMBRE'!$A$1:$T$889,5,FALSE)</f>
        <v>Otorgado por Decreto Supremo Nº223, de fecha 23 de febrero de 2001, del Ministerio de Justicia.</v>
      </c>
      <c r="F576" s="68" t="str">
        <f>VLOOKUP(A576,'BASE REGISTRO SEPTIEMBRE'!$A$1:$T$889,6,FALSE)</f>
        <v>Certificado de Vigencia de Persona Jurídica sin Fines de Lucro Nº de Folio 500396931507, de 5 de julio de 2021, del Servicio de Registro Civil e Identificación.</v>
      </c>
      <c r="G576" s="68" t="str">
        <f>VLOOKUP(A576,'BASE REGISTRO SEPTIEMBRE'!$A$1:$T$889,7,FALSE)</f>
        <v>Promoción del desarrollo, especialmente de las personas, familias, grupos y comunidades que viven en condiciones de pobreza y/o marginalidad.</v>
      </c>
      <c r="H576" s="68" t="str">
        <f>VLOOKUP(A576,'BASE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6" s="68" t="str">
        <f>VLOOKUP(A576,'BASE REGISTRO SEPTIEMBRE'!$A$1:$T$889,9,FALSE)</f>
        <v>Cada dos Años</v>
      </c>
      <c r="J576" s="68" t="str">
        <f>VLOOKUP(A576,'BASE REGISTRO SEPTIEMBRE'!$A$1:$T$889,10,FALSE)</f>
        <v>Inicia el 01-09-2020</v>
      </c>
      <c r="K576" s="68" t="str">
        <f>VLOOKUP(A576,'BASE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6" s="68" t="str">
        <f>VLOOKUP(A576,'BASE REGISTRO SEPTIEMBRE'!$A$1:$T$889,12,FALSE)</f>
        <v xml:space="preserve">11 Norte 967, Viña del Mar. Quinta Región </v>
      </c>
      <c r="M576" s="68" t="str">
        <f>VLOOKUP(A576,'BASE REGISTRO SEPTIEMBRE'!$A$1:$T$889,13,FALSE)</f>
        <v>V</v>
      </c>
      <c r="N576" s="68" t="str">
        <f>VLOOKUP(A576,'BASE REGISTRO SEPTIEMBRE'!$A$1:$T$889,14,FALSE)</f>
        <v xml:space="preserve"> Viña del Mar</v>
      </c>
      <c r="O576" s="68" t="str">
        <f>VLOOKUP(A576,'BASE REGISTRO SEPTIEMBRE'!$A$1:$T$889,15,FALSE)</f>
        <v xml:space="preserve">Fono: (32) 2881777; 32/2683887; 32/2694140
Fono Director Ejecutivo Sr. Iván Zamora Zapata: 92401822
Fono Secretaria. Srta. Patricia Nanjari Valenzuela: 92541986
      </v>
      </c>
      <c r="P576" s="68" t="str">
        <f>VLOOKUP(A576,'BASE REGISTRO SEPTIEMBRE'!$A$1:$T$889,16,FALSE)</f>
        <v>paicabi@paicabi.cl</v>
      </c>
      <c r="Q576" s="68">
        <f>VLOOKUP(A576,'BASE REGISTRO SEPTIEMBRE'!$A$1:$T$889,17,FALSE)</f>
        <v>0</v>
      </c>
      <c r="R576" s="68" t="str">
        <f>VLOOKUP(A576,'BASE REGISTRO SEPTIEMBRE'!$A$1:$T$889,18,FALSE)</f>
        <v>93401: Institución de Asistencia Social</v>
      </c>
      <c r="S576" s="68" t="str">
        <f>VLOOKUP(A576,'BASE REGISTRO SEPTIEMBRE'!$A$1:$T$889,19,FALSE)</f>
        <v xml:space="preserve">Certificado Financiero correspondiente al año 2020, aprobado por USUFI
</v>
      </c>
      <c r="T576" s="188">
        <f>VLOOKUP(A576,'BASE REGISTRO SEPTIEMBRE'!$A$1:$T$889,20,FALSE)</f>
        <v>37970</v>
      </c>
      <c r="U576" s="175">
        <v>7027</v>
      </c>
      <c r="V576" s="186">
        <v>223337304</v>
      </c>
      <c r="W576" s="186">
        <v>1054363920</v>
      </c>
      <c r="X576" s="187">
        <v>44469</v>
      </c>
      <c r="Y576" s="80" t="s">
        <v>6489</v>
      </c>
      <c r="Z576" s="80" t="s">
        <v>6490</v>
      </c>
      <c r="AA576" s="175" t="s">
        <v>6498</v>
      </c>
    </row>
    <row r="577" spans="1:27" ht="15.75" customHeight="1" x14ac:dyDescent="0.2">
      <c r="A577" s="185">
        <v>7027</v>
      </c>
      <c r="B577" s="68" t="str">
        <f>VLOOKUP(A577,'BASE REGISTRO SEPTIEMBRE'!$A$1:$T$889,2,FALSE)</f>
        <v xml:space="preserve">
Organización No Gubernamental de Desarrollo Centro de Promoción y Apoyo a la Infancia - ONG. PAICABI
</v>
      </c>
      <c r="C577" s="68">
        <f>VLOOKUP(A577,'BASE REGISTRO SEPTIEMBRE'!$A$1:$T$889,3,FALSE)</f>
        <v>650364007</v>
      </c>
      <c r="D577" s="68" t="str">
        <f>VLOOKUP(A577,'BASE REGISTRO SEPTIEMBRE'!$A$1:$T$889,4,FALSE)</f>
        <v>Corporación de Derecho Privado.</v>
      </c>
      <c r="E577" s="68" t="str">
        <f>VLOOKUP(A577,'BASE REGISTRO SEPTIEMBRE'!$A$1:$T$889,5,FALSE)</f>
        <v>Otorgado por Decreto Supremo Nº223, de fecha 23 de febrero de 2001, del Ministerio de Justicia.</v>
      </c>
      <c r="F577" s="68" t="str">
        <f>VLOOKUP(A577,'BASE REGISTRO SEPTIEMBRE'!$A$1:$T$889,6,FALSE)</f>
        <v>Certificado de Vigencia de Persona Jurídica sin Fines de Lucro Nº de Folio 500396931507, de 5 de julio de 2021, del Servicio de Registro Civil e Identificación.</v>
      </c>
      <c r="G577" s="68" t="str">
        <f>VLOOKUP(A577,'BASE REGISTRO SEPTIEMBRE'!$A$1:$T$889,7,FALSE)</f>
        <v>Promoción del desarrollo, especialmente de las personas, familias, grupos y comunidades que viven en condiciones de pobreza y/o marginalidad.</v>
      </c>
      <c r="H577" s="68" t="str">
        <f>VLOOKUP(A577,'BASE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7" s="68" t="str">
        <f>VLOOKUP(A577,'BASE REGISTRO SEPTIEMBRE'!$A$1:$T$889,9,FALSE)</f>
        <v>Cada dos Años</v>
      </c>
      <c r="J577" s="68" t="str">
        <f>VLOOKUP(A577,'BASE REGISTRO SEPTIEMBRE'!$A$1:$T$889,10,FALSE)</f>
        <v>Inicia el 01-09-2020</v>
      </c>
      <c r="K577" s="68" t="str">
        <f>VLOOKUP(A577,'BASE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7" s="68" t="str">
        <f>VLOOKUP(A577,'BASE REGISTRO SEPTIEMBRE'!$A$1:$T$889,12,FALSE)</f>
        <v xml:space="preserve">11 Norte 967, Viña del Mar. Quinta Región </v>
      </c>
      <c r="M577" s="68" t="str">
        <f>VLOOKUP(A577,'BASE REGISTRO SEPTIEMBRE'!$A$1:$T$889,13,FALSE)</f>
        <v>V</v>
      </c>
      <c r="N577" s="68" t="str">
        <f>VLOOKUP(A577,'BASE REGISTRO SEPTIEMBRE'!$A$1:$T$889,14,FALSE)</f>
        <v xml:space="preserve"> Viña del Mar</v>
      </c>
      <c r="O577" s="68" t="str">
        <f>VLOOKUP(A577,'BASE REGISTRO SEPTIEMBRE'!$A$1:$T$889,15,FALSE)</f>
        <v xml:space="preserve">Fono: (32) 2881777; 32/2683887; 32/2694140
Fono Director Ejecutivo Sr. Iván Zamora Zapata: 92401822
Fono Secretaria. Srta. Patricia Nanjari Valenzuela: 92541986
      </v>
      </c>
      <c r="P577" s="68" t="str">
        <f>VLOOKUP(A577,'BASE REGISTRO SEPTIEMBRE'!$A$1:$T$889,16,FALSE)</f>
        <v>paicabi@paicabi.cl</v>
      </c>
      <c r="Q577" s="68">
        <f>VLOOKUP(A577,'BASE REGISTRO SEPTIEMBRE'!$A$1:$T$889,17,FALSE)</f>
        <v>0</v>
      </c>
      <c r="R577" s="68" t="str">
        <f>VLOOKUP(A577,'BASE REGISTRO SEPTIEMBRE'!$A$1:$T$889,18,FALSE)</f>
        <v>93401: Institución de Asistencia Social</v>
      </c>
      <c r="S577" s="68" t="str">
        <f>VLOOKUP(A577,'BASE REGISTRO SEPTIEMBRE'!$A$1:$T$889,19,FALSE)</f>
        <v xml:space="preserve">Certificado Financiero correspondiente al año 2020, aprobado por USUFI
</v>
      </c>
      <c r="T577" s="188">
        <f>VLOOKUP(A577,'BASE REGISTRO SEPTIEMBRE'!$A$1:$T$889,20,FALSE)</f>
        <v>37970</v>
      </c>
      <c r="U577" s="175">
        <v>7027</v>
      </c>
      <c r="V577" s="186">
        <v>9138924</v>
      </c>
      <c r="W577" s="186">
        <v>18277848</v>
      </c>
      <c r="X577" s="187">
        <v>44469</v>
      </c>
      <c r="Y577" s="80" t="s">
        <v>6489</v>
      </c>
      <c r="Z577" s="80" t="s">
        <v>6490</v>
      </c>
      <c r="AA577" s="175" t="s">
        <v>7479</v>
      </c>
    </row>
    <row r="578" spans="1:27" ht="15.75" customHeight="1" x14ac:dyDescent="0.2">
      <c r="A578" s="185">
        <v>7027</v>
      </c>
      <c r="B578" s="68" t="str">
        <f>VLOOKUP(A578,'BASE REGISTRO SEPTIEMBRE'!$A$1:$T$889,2,FALSE)</f>
        <v xml:space="preserve">
Organización No Gubernamental de Desarrollo Centro de Promoción y Apoyo a la Infancia - ONG. PAICABI
</v>
      </c>
      <c r="C578" s="68">
        <f>VLOOKUP(A578,'BASE REGISTRO SEPTIEMBRE'!$A$1:$T$889,3,FALSE)</f>
        <v>650364007</v>
      </c>
      <c r="D578" s="68" t="str">
        <f>VLOOKUP(A578,'BASE REGISTRO SEPTIEMBRE'!$A$1:$T$889,4,FALSE)</f>
        <v>Corporación de Derecho Privado.</v>
      </c>
      <c r="E578" s="68" t="str">
        <f>VLOOKUP(A578,'BASE REGISTRO SEPTIEMBRE'!$A$1:$T$889,5,FALSE)</f>
        <v>Otorgado por Decreto Supremo Nº223, de fecha 23 de febrero de 2001, del Ministerio de Justicia.</v>
      </c>
      <c r="F578" s="68" t="str">
        <f>VLOOKUP(A578,'BASE REGISTRO SEPTIEMBRE'!$A$1:$T$889,6,FALSE)</f>
        <v>Certificado de Vigencia de Persona Jurídica sin Fines de Lucro Nº de Folio 500396931507, de 5 de julio de 2021, del Servicio de Registro Civil e Identificación.</v>
      </c>
      <c r="G578" s="68" t="str">
        <f>VLOOKUP(A578,'BASE REGISTRO SEPTIEMBRE'!$A$1:$T$889,7,FALSE)</f>
        <v>Promoción del desarrollo, especialmente de las personas, familias, grupos y comunidades que viven en condiciones de pobreza y/o marginalidad.</v>
      </c>
      <c r="H578" s="68" t="str">
        <f>VLOOKUP(A578,'BASE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8" s="68" t="str">
        <f>VLOOKUP(A578,'BASE REGISTRO SEPTIEMBRE'!$A$1:$T$889,9,FALSE)</f>
        <v>Cada dos Años</v>
      </c>
      <c r="J578" s="68" t="str">
        <f>VLOOKUP(A578,'BASE REGISTRO SEPTIEMBRE'!$A$1:$T$889,10,FALSE)</f>
        <v>Inicia el 01-09-2020</v>
      </c>
      <c r="K578" s="68" t="str">
        <f>VLOOKUP(A578,'BASE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8" s="68" t="str">
        <f>VLOOKUP(A578,'BASE REGISTRO SEPTIEMBRE'!$A$1:$T$889,12,FALSE)</f>
        <v xml:space="preserve">11 Norte 967, Viña del Mar. Quinta Región </v>
      </c>
      <c r="M578" s="68" t="str">
        <f>VLOOKUP(A578,'BASE REGISTRO SEPTIEMBRE'!$A$1:$T$889,13,FALSE)</f>
        <v>V</v>
      </c>
      <c r="N578" s="68" t="str">
        <f>VLOOKUP(A578,'BASE REGISTRO SEPTIEMBRE'!$A$1:$T$889,14,FALSE)</f>
        <v xml:space="preserve"> Viña del Mar</v>
      </c>
      <c r="O578" s="68" t="str">
        <f>VLOOKUP(A578,'BASE REGISTRO SEPTIEMBRE'!$A$1:$T$889,15,FALSE)</f>
        <v xml:space="preserve">Fono: (32) 2881777; 32/2683887; 32/2694140
Fono Director Ejecutivo Sr. Iván Zamora Zapata: 92401822
Fono Secretaria. Srta. Patricia Nanjari Valenzuela: 92541986
      </v>
      </c>
      <c r="P578" s="68" t="str">
        <f>VLOOKUP(A578,'BASE REGISTRO SEPTIEMBRE'!$A$1:$T$889,16,FALSE)</f>
        <v>paicabi@paicabi.cl</v>
      </c>
      <c r="Q578" s="68">
        <f>VLOOKUP(A578,'BASE REGISTRO SEPTIEMBRE'!$A$1:$T$889,17,FALSE)</f>
        <v>0</v>
      </c>
      <c r="R578" s="68" t="str">
        <f>VLOOKUP(A578,'BASE REGISTRO SEPTIEMBRE'!$A$1:$T$889,18,FALSE)</f>
        <v>93401: Institución de Asistencia Social</v>
      </c>
      <c r="S578" s="68" t="str">
        <f>VLOOKUP(A578,'BASE REGISTRO SEPTIEMBRE'!$A$1:$T$889,19,FALSE)</f>
        <v xml:space="preserve">Certificado Financiero correspondiente al año 2020, aprobado por USUFI
</v>
      </c>
      <c r="T578" s="188">
        <f>VLOOKUP(A578,'BASE REGISTRO SEPTIEMBRE'!$A$1:$T$889,20,FALSE)</f>
        <v>37970</v>
      </c>
      <c r="U578" s="175">
        <v>7027</v>
      </c>
      <c r="V578" s="186">
        <v>45694620</v>
      </c>
      <c r="W578" s="186">
        <v>225907788</v>
      </c>
      <c r="X578" s="187">
        <v>44469</v>
      </c>
      <c r="Y578" s="80" t="s">
        <v>6489</v>
      </c>
      <c r="Z578" s="80" t="s">
        <v>6490</v>
      </c>
      <c r="AA578" s="175" t="s">
        <v>6546</v>
      </c>
    </row>
    <row r="579" spans="1:27" ht="15.75" customHeight="1" x14ac:dyDescent="0.2">
      <c r="A579" s="185">
        <v>7027</v>
      </c>
      <c r="B579" s="68" t="str">
        <f>VLOOKUP(A579,'BASE REGISTRO SEPTIEMBRE'!$A$1:$T$889,2,FALSE)</f>
        <v xml:space="preserve">
Organización No Gubernamental de Desarrollo Centro de Promoción y Apoyo a la Infancia - ONG. PAICABI
</v>
      </c>
      <c r="C579" s="68">
        <f>VLOOKUP(A579,'BASE REGISTRO SEPTIEMBRE'!$A$1:$T$889,3,FALSE)</f>
        <v>650364007</v>
      </c>
      <c r="D579" s="68" t="str">
        <f>VLOOKUP(A579,'BASE REGISTRO SEPTIEMBRE'!$A$1:$T$889,4,FALSE)</f>
        <v>Corporación de Derecho Privado.</v>
      </c>
      <c r="E579" s="68" t="str">
        <f>VLOOKUP(A579,'BASE REGISTRO SEPTIEMBRE'!$A$1:$T$889,5,FALSE)</f>
        <v>Otorgado por Decreto Supremo Nº223, de fecha 23 de febrero de 2001, del Ministerio de Justicia.</v>
      </c>
      <c r="F579" s="68" t="str">
        <f>VLOOKUP(A579,'BASE REGISTRO SEPTIEMBRE'!$A$1:$T$889,6,FALSE)</f>
        <v>Certificado de Vigencia de Persona Jurídica sin Fines de Lucro Nº de Folio 500396931507, de 5 de julio de 2021, del Servicio de Registro Civil e Identificación.</v>
      </c>
      <c r="G579" s="68" t="str">
        <f>VLOOKUP(A579,'BASE REGISTRO SEPTIEMBRE'!$A$1:$T$889,7,FALSE)</f>
        <v>Promoción del desarrollo, especialmente de las personas, familias, grupos y comunidades que viven en condiciones de pobreza y/o marginalidad.</v>
      </c>
      <c r="H579" s="68" t="str">
        <f>VLOOKUP(A579,'BASE REGISTRO SEPTIEMBRE'!$A$1:$T$889,8,FALSE)</f>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
      <c r="I579" s="68" t="str">
        <f>VLOOKUP(A579,'BASE REGISTRO SEPTIEMBRE'!$A$1:$T$889,9,FALSE)</f>
        <v>Cada dos Años</v>
      </c>
      <c r="J579" s="68" t="str">
        <f>VLOOKUP(A579,'BASE REGISTRO SEPTIEMBRE'!$A$1:$T$889,10,FALSE)</f>
        <v>Inicia el 01-09-2020</v>
      </c>
      <c r="K579" s="68" t="str">
        <f>VLOOKUP(A579,'BASE REGISTRO SEPTIEMBRE'!$A$1:$T$889,11,FALSE)</f>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
      <c r="L579" s="68" t="str">
        <f>VLOOKUP(A579,'BASE REGISTRO SEPTIEMBRE'!$A$1:$T$889,12,FALSE)</f>
        <v xml:space="preserve">11 Norte 967, Viña del Mar. Quinta Región </v>
      </c>
      <c r="M579" s="68" t="str">
        <f>VLOOKUP(A579,'BASE REGISTRO SEPTIEMBRE'!$A$1:$T$889,13,FALSE)</f>
        <v>V</v>
      </c>
      <c r="N579" s="68" t="str">
        <f>VLOOKUP(A579,'BASE REGISTRO SEPTIEMBRE'!$A$1:$T$889,14,FALSE)</f>
        <v xml:space="preserve"> Viña del Mar</v>
      </c>
      <c r="O579" s="68" t="str">
        <f>VLOOKUP(A579,'BASE REGISTRO SEPTIEMBRE'!$A$1:$T$889,15,FALSE)</f>
        <v xml:space="preserve">Fono: (32) 2881777; 32/2683887; 32/2694140
Fono Director Ejecutivo Sr. Iván Zamora Zapata: 92401822
Fono Secretaria. Srta. Patricia Nanjari Valenzuela: 92541986
      </v>
      </c>
      <c r="P579" s="68" t="str">
        <f>VLOOKUP(A579,'BASE REGISTRO SEPTIEMBRE'!$A$1:$T$889,16,FALSE)</f>
        <v>paicabi@paicabi.cl</v>
      </c>
      <c r="Q579" s="68">
        <f>VLOOKUP(A579,'BASE REGISTRO SEPTIEMBRE'!$A$1:$T$889,17,FALSE)</f>
        <v>0</v>
      </c>
      <c r="R579" s="68" t="str">
        <f>VLOOKUP(A579,'BASE REGISTRO SEPTIEMBRE'!$A$1:$T$889,18,FALSE)</f>
        <v>93401: Institución de Asistencia Social</v>
      </c>
      <c r="S579" s="68" t="str">
        <f>VLOOKUP(A579,'BASE REGISTRO SEPTIEMBRE'!$A$1:$T$889,19,FALSE)</f>
        <v xml:space="preserve">Certificado Financiero correspondiente al año 2020, aprobado por USUFI
</v>
      </c>
      <c r="T579" s="188">
        <f>VLOOKUP(A579,'BASE REGISTRO SEPTIEMBRE'!$A$1:$T$889,20,FALSE)</f>
        <v>37970</v>
      </c>
      <c r="U579" s="175">
        <v>7027</v>
      </c>
      <c r="V579" s="186">
        <v>96359532</v>
      </c>
      <c r="W579" s="186">
        <v>552343740</v>
      </c>
      <c r="X579" s="187">
        <v>44469</v>
      </c>
      <c r="Y579" s="80" t="s">
        <v>6489</v>
      </c>
      <c r="Z579" s="80" t="s">
        <v>6490</v>
      </c>
      <c r="AA579" s="175" t="s">
        <v>7475</v>
      </c>
    </row>
    <row r="580" spans="1:27" ht="15.75" customHeight="1" x14ac:dyDescent="0.2">
      <c r="A580" s="185">
        <v>7031</v>
      </c>
      <c r="B580" s="68" t="str">
        <f>VLOOKUP(A580,'BASE REGISTRO SEPTIEMBRE'!$A$1:$T$889,2,FALSE)</f>
        <v xml:space="preserve">
O.N.G. Corporación de Apoyo al Desarrollo Autogestionado Grada.
O.N.G. Grada.
</v>
      </c>
      <c r="C580" s="68">
        <f>VLOOKUP(A580,'BASE REGISTRO SEPTIEMBRE'!$A$1:$T$889,3,FALSE)</f>
        <v>731026009</v>
      </c>
      <c r="D580" s="68" t="str">
        <f>VLOOKUP(A580,'BASE REGISTRO SEPTIEMBRE'!$A$1:$T$889,4,FALSE)</f>
        <v>Corporación de Derecho Privado.</v>
      </c>
      <c r="E580" s="68" t="str">
        <f>VLOOKUP(A580,'BASE REGISTRO SEPTIEMBRE'!$A$1:$T$889,5,FALSE)</f>
        <v>Otorgado por Decreto Supremo Nº 256, de fecha 09 de Marzo de 1995, del Ministerio de Justicia.</v>
      </c>
      <c r="F580" s="68" t="str">
        <f>VLOOKUP(A580,'BASE REGISTRO SEPTIEMBRE'!$A$1:$T$889,6,FALSE)</f>
        <v>Se acompaña Certificado de Vigencia Folio 500402099520, de fecha 5 de agosto de 2021, del SRCEI</v>
      </c>
      <c r="G580" s="68" t="str">
        <f>VLOOKUP(A580,'BASE REGISTRO SEPTIEMBRE'!$A$1:$T$889,7,FALSE)</f>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
      <c r="H580" s="68" t="str">
        <f>VLOOKUP(A580,'BASE REGISTRO SEPTIEMBRE'!$A$1:$T$889,8,FALSE)</f>
        <v>Presidente: Marcelo Cristian Zambra Yáñez,         
Vicepresidente: Francisco Prado Oyarzo, 
Secretaria: Luz María Loreto Baghetti Gómez, 
Tesorero: José Guillermo Ríos Campos,           
Directora: María Elena Campusano Bakovic,</v>
      </c>
      <c r="I580" s="68" t="str">
        <f>VLOOKUP(A580,'BASE REGISTRO SEPTIEMBRE'!$A$1:$T$889,9,FALSE)</f>
        <v>Durarán dos años en sus cargos</v>
      </c>
      <c r="J580" s="68" t="str">
        <f>VLOOKUP(A580,'BASE REGISTRO SEPTIEMBRE'!$A$1:$T$889,10,FALSE)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K580" s="68" t="str">
        <f>VLOOKUP(A580,'BASE REGISTRO SEPTIEMBRE'!$A$1:$T$889,11,FALSE)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L580" s="68" t="str">
        <f>VLOOKUP(A580,'BASE REGISTRO SEPTIEMBRE'!$A$1:$T$889,12,FALSE)</f>
        <v xml:space="preserve">Carmen Covarrubias número 213, Comuna de Ñuñoa.
</v>
      </c>
      <c r="M580" s="68" t="str">
        <f>VLOOKUP(A580,'BASE REGISTRO SEPTIEMBRE'!$A$1:$T$889,13,FALSE)</f>
        <v>XIII</v>
      </c>
      <c r="N580" s="68" t="str">
        <f>VLOOKUP(A580,'BASE REGISTRO SEPTIEMBRE'!$A$1:$T$889,14,FALSE)</f>
        <v>Ñuñoa</v>
      </c>
      <c r="O580" s="68" t="str">
        <f>VLOOKUP(A580,'BASE REGISTRO SEPTIEMBRE'!$A$1:$T$889,15,FALSE)</f>
        <v xml:space="preserve">Fono 56-2-22693942
</v>
      </c>
      <c r="P580" s="68" t="str">
        <f>VLOOKUP(A580,'BASE REGISTRO SEPTIEMBRE'!$A$1:$T$889,16,FALSE)</f>
        <v xml:space="preserve">info@grada.cl  onggrada@gmail.com </v>
      </c>
      <c r="Q580" s="68">
        <f>VLOOKUP(A580,'BASE REGISTRO SEPTIEMBRE'!$A$1:$T$889,17,FALSE)</f>
        <v>0</v>
      </c>
      <c r="R580" s="68" t="str">
        <f>VLOOKUP(A580,'BASE REGISTRO SEPTIEMBRE'!$A$1:$T$889,18,FALSE)</f>
        <v xml:space="preserve">
93401
</v>
      </c>
      <c r="S580" s="68" t="str">
        <f>VLOOKUP(A580,'BASE REGISTRO SEPTIEMBRE'!$A$1:$T$889,19,FALSE)</f>
        <v xml:space="preserve">Se acompaña Certificado Financiero al año 2020, el cual ha sido aprobado por USUFI. Se hace presente que éste no ha sido autorizado ante notario. </v>
      </c>
      <c r="T580" s="188">
        <f>VLOOKUP(A580,'BASE REGISTRO SEPTIEMBRE'!$A$1:$T$889,20,FALSE)</f>
        <v>37970</v>
      </c>
      <c r="U580" s="175">
        <v>7031</v>
      </c>
      <c r="V580" s="186">
        <v>16882131</v>
      </c>
      <c r="W580" s="186">
        <v>118215734</v>
      </c>
      <c r="X580" s="187">
        <v>44469</v>
      </c>
      <c r="Y580" s="80" t="s">
        <v>6489</v>
      </c>
      <c r="Z580" s="80" t="s">
        <v>6490</v>
      </c>
      <c r="AA580" s="175" t="s">
        <v>7480</v>
      </c>
    </row>
    <row r="581" spans="1:27" ht="15.75" customHeight="1" x14ac:dyDescent="0.2">
      <c r="A581" s="185">
        <v>7036</v>
      </c>
      <c r="B581" s="68" t="str">
        <f>VLOOKUP(A581,'BASE REGISTRO SEPTIEMBRE'!$A$1:$T$889,2,FALSE)</f>
        <v xml:space="preserve">
Fundación  María de la Luz Zañartu
</v>
      </c>
      <c r="C581" s="68" t="str">
        <f>VLOOKUP(A581,'BASE REGISTRO SEPTIEMBRE'!$A$1:$T$889,3,FALSE)</f>
        <v>75187300K</v>
      </c>
      <c r="D581" s="68" t="str">
        <f>VLOOKUP(A581,'BASE REGISTRO SEPTIEMBRE'!$A$1:$T$889,4,FALSE)</f>
        <v>Fundación de Derecho Privado</v>
      </c>
      <c r="E581" s="68" t="str">
        <f>VLOOKUP(A581,'BASE REGISTRO SEPTIEMBRE'!$A$1:$T$889,5,FALSE)</f>
        <v>Otorgado por Decreto Supremo Nº496, de fecha 18 de mayo de 1999, del Ministerio de Justicia.</v>
      </c>
      <c r="F581" s="68" t="str">
        <f>VLOOKUP(A581,'BASE REGISTRO SEPTIEMBRE'!$A$1:$T$889,6,FALSE)</f>
        <v xml:space="preserve">Certificado de Vigencia folio Nº 500401914204, de fecha 04-08-2021, emitido por el Servicio de Registro Civil e Identificación. </v>
      </c>
      <c r="G581" s="68" t="str">
        <f>VLOOKUP(A581,'BASE REGISTRO SEPTIEMBRE'!$A$1:$T$889,7,FALSE)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81" s="68" t="str">
        <f>VLOOKUP(A581,'BASE REGISTRO SEPTIEMBRE'!$A$1:$T$889,8,FALSE)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
      <c r="I581" s="68" t="str">
        <f>VLOOKUP(A581,'BASE REGISTRO SEPTIEMBRE'!$A$1:$T$889,9,FALSE)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81" s="68" t="str">
        <f>VLOOKUP(A581,'BASE REGISTRO SEPTIEMBRE'!$A$1:$T$889,10,FALSE)</f>
        <v>10 de julio de 2017, según Certificado de directorio de persona jurídica, folio Nº 500348005479, de fecha 29 de septiembre de 2020, emitido por el Servicio de Registro Civil e Identificación</v>
      </c>
      <c r="K581" s="68" t="str">
        <f>VLOOKUP(A581,'BASE REGISTRO SEPTIEMBRE'!$A$1:$T$889,11,FALSE)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81" s="68" t="str">
        <f>VLOOKUP(A581,'BASE REGISTRO SEPTIEMBRE'!$A$1:$T$889,12,FALSE)</f>
        <v xml:space="preserve">Calle Uno Nº 3011, comuna de Quilicura, Región Metropolitana.
</v>
      </c>
      <c r="M581" s="68" t="str">
        <f>VLOOKUP(A581,'BASE REGISTRO SEPTIEMBRE'!$A$1:$T$889,13,FALSE)</f>
        <v>XIII</v>
      </c>
      <c r="N581" s="68" t="str">
        <f>VLOOKUP(A581,'BASE REGISTRO SEPTIEMBRE'!$A$1:$T$889,14,FALSE)</f>
        <v>Quilicura</v>
      </c>
      <c r="O581" s="68" t="str">
        <f>VLOOKUP(A581,'BASE REGISTRO SEPTIEMBRE'!$A$1:$T$889,15,FALSE)</f>
        <v>984991231 y red fija 224731095</v>
      </c>
      <c r="P581" s="68" t="str">
        <f>VLOOKUP(A581,'BASE REGISTRO SEPTIEMBRE'!$A$1:$T$889,16,FALSE)</f>
        <v>lisette@fundacionmariadelaluz.cl 
gerente@fmdl.cl</v>
      </c>
      <c r="Q581" s="68">
        <f>VLOOKUP(A581,'BASE REGISTRO SEPTIEMBRE'!$A$1:$T$889,17,FALSE)</f>
        <v>0</v>
      </c>
      <c r="R581" s="68" t="str">
        <f>VLOOKUP(A581,'BASE REGISTRO SEPTIEMBRE'!$A$1:$T$889,18,FALSE)</f>
        <v>93401: Instituciones de asistencia social.</v>
      </c>
      <c r="S581" s="68" t="str">
        <f>VLOOKUP(A581,'BASE REGISTRO SEPTIEMBRE'!$A$1:$T$889,19,FALSE)</f>
        <v>Se acompaña certificado financiero correspondiente al año 2020, aprobados por el Sub Departamento de Supervisión Financiera Nacional</v>
      </c>
      <c r="T581" s="188">
        <f>VLOOKUP(A581,'BASE REGISTRO SEPTIEMBRE'!$A$1:$T$889,20,FALSE)</f>
        <v>37970</v>
      </c>
      <c r="U581" s="175">
        <v>7036</v>
      </c>
      <c r="V581" s="186">
        <v>23578835</v>
      </c>
      <c r="W581" s="186">
        <v>199265758</v>
      </c>
      <c r="X581" s="187">
        <v>44469</v>
      </c>
      <c r="Y581" s="80" t="s">
        <v>6489</v>
      </c>
      <c r="Z581" s="80" t="s">
        <v>6490</v>
      </c>
      <c r="AA581" s="175" t="s">
        <v>6658</v>
      </c>
    </row>
    <row r="582" spans="1:27" ht="15.75" customHeight="1" x14ac:dyDescent="0.2">
      <c r="A582" s="185">
        <v>7036</v>
      </c>
      <c r="B582" s="68" t="str">
        <f>VLOOKUP(A582,'BASE REGISTRO SEPTIEMBRE'!$A$1:$T$889,2,FALSE)</f>
        <v xml:space="preserve">
Fundación  María de la Luz Zañartu
</v>
      </c>
      <c r="C582" s="68" t="str">
        <f>VLOOKUP(A582,'BASE REGISTRO SEPTIEMBRE'!$A$1:$T$889,3,FALSE)</f>
        <v>75187300K</v>
      </c>
      <c r="D582" s="68" t="str">
        <f>VLOOKUP(A582,'BASE REGISTRO SEPTIEMBRE'!$A$1:$T$889,4,FALSE)</f>
        <v>Fundación de Derecho Privado</v>
      </c>
      <c r="E582" s="68" t="str">
        <f>VLOOKUP(A582,'BASE REGISTRO SEPTIEMBRE'!$A$1:$T$889,5,FALSE)</f>
        <v>Otorgado por Decreto Supremo Nº496, de fecha 18 de mayo de 1999, del Ministerio de Justicia.</v>
      </c>
      <c r="F582" s="68" t="str">
        <f>VLOOKUP(A582,'BASE REGISTRO SEPTIEMBRE'!$A$1:$T$889,6,FALSE)</f>
        <v xml:space="preserve">Certificado de Vigencia folio Nº 500401914204, de fecha 04-08-2021, emitido por el Servicio de Registro Civil e Identificación. </v>
      </c>
      <c r="G582" s="68" t="str">
        <f>VLOOKUP(A582,'BASE REGISTRO SEPTIEMBRE'!$A$1:$T$889,7,FALSE)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82" s="68" t="str">
        <f>VLOOKUP(A582,'BASE REGISTRO SEPTIEMBRE'!$A$1:$T$889,8,FALSE)</f>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
      <c r="I582" s="68" t="str">
        <f>VLOOKUP(A582,'BASE REGISTRO SEPTIEMBRE'!$A$1:$T$889,9,FALSE)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82" s="68" t="str">
        <f>VLOOKUP(A582,'BASE REGISTRO SEPTIEMBRE'!$A$1:$T$889,10,FALSE)</f>
        <v>10 de julio de 2017, según Certificado de directorio de persona jurídica, folio Nº 500348005479, de fecha 29 de septiembre de 2020, emitido por el Servicio de Registro Civil e Identificación</v>
      </c>
      <c r="K582" s="68" t="str">
        <f>VLOOKUP(A582,'BASE REGISTRO SEPTIEMBRE'!$A$1:$T$889,11,FALSE)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82" s="68" t="str">
        <f>VLOOKUP(A582,'BASE REGISTRO SEPTIEMBRE'!$A$1:$T$889,12,FALSE)</f>
        <v xml:space="preserve">Calle Uno Nº 3011, comuna de Quilicura, Región Metropolitana.
</v>
      </c>
      <c r="M582" s="68" t="str">
        <f>VLOOKUP(A582,'BASE REGISTRO SEPTIEMBRE'!$A$1:$T$889,13,FALSE)</f>
        <v>XIII</v>
      </c>
      <c r="N582" s="68" t="str">
        <f>VLOOKUP(A582,'BASE REGISTRO SEPTIEMBRE'!$A$1:$T$889,14,FALSE)</f>
        <v>Quilicura</v>
      </c>
      <c r="O582" s="68" t="str">
        <f>VLOOKUP(A582,'BASE REGISTRO SEPTIEMBRE'!$A$1:$T$889,15,FALSE)</f>
        <v>984991231 y red fija 224731095</v>
      </c>
      <c r="P582" s="68" t="str">
        <f>VLOOKUP(A582,'BASE REGISTRO SEPTIEMBRE'!$A$1:$T$889,16,FALSE)</f>
        <v>lisette@fundacionmariadelaluz.cl 
gerente@fmdl.cl</v>
      </c>
      <c r="Q582" s="68">
        <f>VLOOKUP(A582,'BASE REGISTRO SEPTIEMBRE'!$A$1:$T$889,17,FALSE)</f>
        <v>0</v>
      </c>
      <c r="R582" s="68" t="str">
        <f>VLOOKUP(A582,'BASE REGISTRO SEPTIEMBRE'!$A$1:$T$889,18,FALSE)</f>
        <v>93401: Instituciones de asistencia social.</v>
      </c>
      <c r="S582" s="68" t="str">
        <f>VLOOKUP(A582,'BASE REGISTRO SEPTIEMBRE'!$A$1:$T$889,19,FALSE)</f>
        <v>Se acompaña certificado financiero correspondiente al año 2020, aprobados por el Sub Departamento de Supervisión Financiera Nacional</v>
      </c>
      <c r="T582" s="188">
        <f>VLOOKUP(A582,'BASE REGISTRO SEPTIEMBRE'!$A$1:$T$889,20,FALSE)</f>
        <v>37970</v>
      </c>
      <c r="U582" s="175">
        <v>7036</v>
      </c>
      <c r="V582" s="186">
        <v>35253412</v>
      </c>
      <c r="W582" s="186">
        <v>325996254</v>
      </c>
      <c r="X582" s="187">
        <v>44469</v>
      </c>
      <c r="Y582" s="80" t="s">
        <v>6489</v>
      </c>
      <c r="Z582" s="80" t="s">
        <v>6490</v>
      </c>
      <c r="AA582" s="175" t="s">
        <v>6497</v>
      </c>
    </row>
    <row r="583" spans="1:27" ht="15.75" customHeight="1" x14ac:dyDescent="0.2">
      <c r="A583" s="185">
        <v>7037</v>
      </c>
      <c r="B583" s="68" t="str">
        <f>VLOOKUP(A583,'BASE REGISTRO SEPTIEMBRE'!$A$1:$T$889,2,FALSE)</f>
        <v xml:space="preserve">
Organización no gubernamental de Desarrollo Integral del Joven y su Familia Surcos, u ONG Surcos.
</v>
      </c>
      <c r="C583" s="68">
        <f>VLOOKUP(A583,'BASE REGISTRO SEPTIEMBRE'!$A$1:$T$889,3,FALSE)</f>
        <v>753474005</v>
      </c>
      <c r="D583" s="68" t="str">
        <f>VLOOKUP(A583,'BASE REGISTRO SEPTIEMBRE'!$A$1:$T$889,4,FALSE)</f>
        <v>Corporación de Derecho Privado.</v>
      </c>
      <c r="E583" s="68" t="str">
        <f>VLOOKUP(A583,'BASE REGISTRO SEPTIEMBRE'!$A$1:$T$889,5,FALSE)</f>
        <v>Decreto Supremo Nº 739, de 7 de septiembre de 1999, del Ministerio de Justicia.</v>
      </c>
      <c r="F583" s="68" t="str">
        <f>VLOOKUP(A583,'BASE REGISTRO SEPTIEMBRE'!$A$1:$T$889,6,FALSE)</f>
        <v>Certificado de Vigencia Folio Nº 500403860751, 16 de agosto de 2021, emitido por el Servicio de Registro Civil e Identificación.</v>
      </c>
      <c r="G583" s="68" t="str">
        <f>VLOOKUP(A583,'BASE REGISTRO SEPTIEMBRE'!$A$1:$T$889,7,FALSE)</f>
        <v xml:space="preserve">Promoción y desarrollo, especialmente de las personas, familias, grupos y comunidades que viven en condiciones de pobreza y/o marginalidad.  </v>
      </c>
      <c r="H583" s="68" t="str">
        <f>VLOOKUP(A583,'BASE REGISTRO SEPTIEMBRE'!$A$1:$T$889,8,FALSE)</f>
        <v xml:space="preserve">Presidente: Marcelo Ovalle Briones, 
Vicepresidente: Emma Alejandra Miranda Luna, 
Secretario: Marjorie Alejandra Martínez Marciel, 
Tesorero: Claudio Iván Gutierrez Torres, </v>
      </c>
      <c r="I583" s="68" t="str">
        <f>VLOOKUP(A583,'BASE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3" s="68" t="str">
        <f>VLOOKUP(A583,'BASE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3" s="68" t="str">
        <f>VLOOKUP(A583,'BASE REGISTRO SEPTIEMBRE'!$A$1:$T$889,11,FALSE)</f>
        <v xml:space="preserve">Presidente: Marcelo Ovalle Briones 
Ercilia Bereniche Silva Barra, 
</v>
      </c>
      <c r="L583" s="68" t="str">
        <f>VLOOKUP(A583,'BASE REGISTRO SEPTIEMBRE'!$A$1:$T$889,12,FALSE)</f>
        <v xml:space="preserve">Teatinos N°371 OF 401, comuna de Santiago, Región Metropolitana. 
</v>
      </c>
      <c r="M583" s="68" t="str">
        <f>VLOOKUP(A583,'BASE REGISTRO SEPTIEMBRE'!$A$1:$T$889,13,FALSE)</f>
        <v>XIII</v>
      </c>
      <c r="N583" s="68" t="str">
        <f>VLOOKUP(A583,'BASE REGISTRO SEPTIEMBRE'!$A$1:$T$889,14,FALSE)</f>
        <v>Santiago</v>
      </c>
      <c r="O583" s="68" t="str">
        <f>VLOOKUP(A583,'BASE REGISTRO SEPTIEMBRE'!$A$1:$T$889,15,FALSE)</f>
        <v>569-8807662 y 569-93296189</v>
      </c>
      <c r="P583" s="68" t="str">
        <f>VLOOKUP(A583,'BASE REGISTRO SEPTIEMBRE'!$A$1:$T$889,16,FALSE)</f>
        <v>jvelasquezt@ongsurcos.cl/ bsilvabarra@gmail.com</v>
      </c>
      <c r="Q583" s="68">
        <f>VLOOKUP(A583,'BASE REGISTRO SEPTIEMBRE'!$A$1:$T$889,17,FALSE)</f>
        <v>0</v>
      </c>
      <c r="R583" s="68" t="str">
        <f>VLOOKUP(A583,'BASE REGISTRO SEPTIEMBRE'!$A$1:$T$889,18,FALSE)</f>
        <v>93401 Institución de Asistencia Social.</v>
      </c>
      <c r="S583" s="68" t="str">
        <f>VLOOKUP(A583,'BASE REGISTRO SEPTIEMBRE'!$A$1:$T$889,19,FALSE)</f>
        <v>Certificado de antecedentes financieros correspondientes al año 2020 aprobados por el Subdepartamento de Supervisión Nacional.</v>
      </c>
      <c r="T583" s="188">
        <f>VLOOKUP(A583,'BASE REGISTRO SEPTIEMBRE'!$A$1:$T$889,20,FALSE)</f>
        <v>37970</v>
      </c>
      <c r="U583" s="175">
        <v>7037</v>
      </c>
      <c r="V583" s="186">
        <v>6516720</v>
      </c>
      <c r="W583" s="186">
        <v>56323079</v>
      </c>
      <c r="X583" s="187">
        <v>44469</v>
      </c>
      <c r="Y583" s="80" t="s">
        <v>6489</v>
      </c>
      <c r="Z583" s="80" t="s">
        <v>6490</v>
      </c>
      <c r="AA583" s="175" t="s">
        <v>6556</v>
      </c>
    </row>
    <row r="584" spans="1:27" ht="15.75" customHeight="1" x14ac:dyDescent="0.2">
      <c r="A584" s="185">
        <v>7037</v>
      </c>
      <c r="B584" s="68" t="str">
        <f>VLOOKUP(A584,'BASE REGISTRO SEPTIEMBRE'!$A$1:$T$889,2,FALSE)</f>
        <v xml:space="preserve">
Organización no gubernamental de Desarrollo Integral del Joven y su Familia Surcos, u ONG Surcos.
</v>
      </c>
      <c r="C584" s="68">
        <f>VLOOKUP(A584,'BASE REGISTRO SEPTIEMBRE'!$A$1:$T$889,3,FALSE)</f>
        <v>753474005</v>
      </c>
      <c r="D584" s="68" t="str">
        <f>VLOOKUP(A584,'BASE REGISTRO SEPTIEMBRE'!$A$1:$T$889,4,FALSE)</f>
        <v>Corporación de Derecho Privado.</v>
      </c>
      <c r="E584" s="68" t="str">
        <f>VLOOKUP(A584,'BASE REGISTRO SEPTIEMBRE'!$A$1:$T$889,5,FALSE)</f>
        <v>Decreto Supremo Nº 739, de 7 de septiembre de 1999, del Ministerio de Justicia.</v>
      </c>
      <c r="F584" s="68" t="str">
        <f>VLOOKUP(A584,'BASE REGISTRO SEPTIEMBRE'!$A$1:$T$889,6,FALSE)</f>
        <v>Certificado de Vigencia Folio Nº 500403860751, 16 de agosto de 2021, emitido por el Servicio de Registro Civil e Identificación.</v>
      </c>
      <c r="G584" s="68" t="str">
        <f>VLOOKUP(A584,'BASE REGISTRO SEPTIEMBRE'!$A$1:$T$889,7,FALSE)</f>
        <v xml:space="preserve">Promoción y desarrollo, especialmente de las personas, familias, grupos y comunidades que viven en condiciones de pobreza y/o marginalidad.  </v>
      </c>
      <c r="H584" s="68" t="str">
        <f>VLOOKUP(A584,'BASE REGISTRO SEPTIEMBRE'!$A$1:$T$889,8,FALSE)</f>
        <v xml:space="preserve">Presidente: Marcelo Ovalle Briones, 
Vicepresidente: Emma Alejandra Miranda Luna, 
Secretario: Marjorie Alejandra Martínez Marciel, 
Tesorero: Claudio Iván Gutierrez Torres, </v>
      </c>
      <c r="I584" s="68" t="str">
        <f>VLOOKUP(A584,'BASE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4" s="68" t="str">
        <f>VLOOKUP(A584,'BASE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4" s="68" t="str">
        <f>VLOOKUP(A584,'BASE REGISTRO SEPTIEMBRE'!$A$1:$T$889,11,FALSE)</f>
        <v xml:space="preserve">Presidente: Marcelo Ovalle Briones 
Ercilia Bereniche Silva Barra, 
</v>
      </c>
      <c r="L584" s="68" t="str">
        <f>VLOOKUP(A584,'BASE REGISTRO SEPTIEMBRE'!$A$1:$T$889,12,FALSE)</f>
        <v xml:space="preserve">Teatinos N°371 OF 401, comuna de Santiago, Región Metropolitana. 
</v>
      </c>
      <c r="M584" s="68" t="str">
        <f>VLOOKUP(A584,'BASE REGISTRO SEPTIEMBRE'!$A$1:$T$889,13,FALSE)</f>
        <v>XIII</v>
      </c>
      <c r="N584" s="68" t="str">
        <f>VLOOKUP(A584,'BASE REGISTRO SEPTIEMBRE'!$A$1:$T$889,14,FALSE)</f>
        <v>Santiago</v>
      </c>
      <c r="O584" s="68" t="str">
        <f>VLOOKUP(A584,'BASE REGISTRO SEPTIEMBRE'!$A$1:$T$889,15,FALSE)</f>
        <v>569-8807662 y 569-93296189</v>
      </c>
      <c r="P584" s="68" t="str">
        <f>VLOOKUP(A584,'BASE REGISTRO SEPTIEMBRE'!$A$1:$T$889,16,FALSE)</f>
        <v>jvelasquezt@ongsurcos.cl/ bsilvabarra@gmail.com</v>
      </c>
      <c r="Q584" s="68">
        <f>VLOOKUP(A584,'BASE REGISTRO SEPTIEMBRE'!$A$1:$T$889,17,FALSE)</f>
        <v>0</v>
      </c>
      <c r="R584" s="68" t="str">
        <f>VLOOKUP(A584,'BASE REGISTRO SEPTIEMBRE'!$A$1:$T$889,18,FALSE)</f>
        <v>93401 Institución de Asistencia Social.</v>
      </c>
      <c r="S584" s="68" t="str">
        <f>VLOOKUP(A584,'BASE REGISTRO SEPTIEMBRE'!$A$1:$T$889,19,FALSE)</f>
        <v>Certificado de antecedentes financieros correspondientes al año 2020 aprobados por el Subdepartamento de Supervisión Nacional.</v>
      </c>
      <c r="T584" s="188">
        <f>VLOOKUP(A584,'BASE REGISTRO SEPTIEMBRE'!$A$1:$T$889,20,FALSE)</f>
        <v>37970</v>
      </c>
      <c r="U584" s="175">
        <v>7037</v>
      </c>
      <c r="V584" s="186">
        <v>6206400</v>
      </c>
      <c r="W584" s="186">
        <v>58377600</v>
      </c>
      <c r="X584" s="187">
        <v>44469</v>
      </c>
      <c r="Y584" s="80" t="s">
        <v>6489</v>
      </c>
      <c r="Z584" s="80" t="s">
        <v>6490</v>
      </c>
      <c r="AA584" s="175" t="s">
        <v>6572</v>
      </c>
    </row>
    <row r="585" spans="1:27" ht="15.75" customHeight="1" x14ac:dyDescent="0.2">
      <c r="A585" s="185">
        <v>7037</v>
      </c>
      <c r="B585" s="68" t="str">
        <f>VLOOKUP(A585,'BASE REGISTRO SEPTIEMBRE'!$A$1:$T$889,2,FALSE)</f>
        <v xml:space="preserve">
Organización no gubernamental de Desarrollo Integral del Joven y su Familia Surcos, u ONG Surcos.
</v>
      </c>
      <c r="C585" s="68">
        <f>VLOOKUP(A585,'BASE REGISTRO SEPTIEMBRE'!$A$1:$T$889,3,FALSE)</f>
        <v>753474005</v>
      </c>
      <c r="D585" s="68" t="str">
        <f>VLOOKUP(A585,'BASE REGISTRO SEPTIEMBRE'!$A$1:$T$889,4,FALSE)</f>
        <v>Corporación de Derecho Privado.</v>
      </c>
      <c r="E585" s="68" t="str">
        <f>VLOOKUP(A585,'BASE REGISTRO SEPTIEMBRE'!$A$1:$T$889,5,FALSE)</f>
        <v>Decreto Supremo Nº 739, de 7 de septiembre de 1999, del Ministerio de Justicia.</v>
      </c>
      <c r="F585" s="68" t="str">
        <f>VLOOKUP(A585,'BASE REGISTRO SEPTIEMBRE'!$A$1:$T$889,6,FALSE)</f>
        <v>Certificado de Vigencia Folio Nº 500403860751, 16 de agosto de 2021, emitido por el Servicio de Registro Civil e Identificación.</v>
      </c>
      <c r="G585" s="68" t="str">
        <f>VLOOKUP(A585,'BASE REGISTRO SEPTIEMBRE'!$A$1:$T$889,7,FALSE)</f>
        <v xml:space="preserve">Promoción y desarrollo, especialmente de las personas, familias, grupos y comunidades que viven en condiciones de pobreza y/o marginalidad.  </v>
      </c>
      <c r="H585" s="68" t="str">
        <f>VLOOKUP(A585,'BASE REGISTRO SEPTIEMBRE'!$A$1:$T$889,8,FALSE)</f>
        <v xml:space="preserve">Presidente: Marcelo Ovalle Briones, 
Vicepresidente: Emma Alejandra Miranda Luna, 
Secretario: Marjorie Alejandra Martínez Marciel, 
Tesorero: Claudio Iván Gutierrez Torres, </v>
      </c>
      <c r="I585" s="68" t="str">
        <f>VLOOKUP(A585,'BASE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5" s="68" t="str">
        <f>VLOOKUP(A585,'BASE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5" s="68" t="str">
        <f>VLOOKUP(A585,'BASE REGISTRO SEPTIEMBRE'!$A$1:$T$889,11,FALSE)</f>
        <v xml:space="preserve">Presidente: Marcelo Ovalle Briones 
Ercilia Bereniche Silva Barra, 
</v>
      </c>
      <c r="L585" s="68" t="str">
        <f>VLOOKUP(A585,'BASE REGISTRO SEPTIEMBRE'!$A$1:$T$889,12,FALSE)</f>
        <v xml:space="preserve">Teatinos N°371 OF 401, comuna de Santiago, Región Metropolitana. 
</v>
      </c>
      <c r="M585" s="68" t="str">
        <f>VLOOKUP(A585,'BASE REGISTRO SEPTIEMBRE'!$A$1:$T$889,13,FALSE)</f>
        <v>XIII</v>
      </c>
      <c r="N585" s="68" t="str">
        <f>VLOOKUP(A585,'BASE REGISTRO SEPTIEMBRE'!$A$1:$T$889,14,FALSE)</f>
        <v>Santiago</v>
      </c>
      <c r="O585" s="68" t="str">
        <f>VLOOKUP(A585,'BASE REGISTRO SEPTIEMBRE'!$A$1:$T$889,15,FALSE)</f>
        <v>569-8807662 y 569-93296189</v>
      </c>
      <c r="P585" s="68" t="str">
        <f>VLOOKUP(A585,'BASE REGISTRO SEPTIEMBRE'!$A$1:$T$889,16,FALSE)</f>
        <v>jvelasquezt@ongsurcos.cl/ bsilvabarra@gmail.com</v>
      </c>
      <c r="Q585" s="68">
        <f>VLOOKUP(A585,'BASE REGISTRO SEPTIEMBRE'!$A$1:$T$889,17,FALSE)</f>
        <v>0</v>
      </c>
      <c r="R585" s="68" t="str">
        <f>VLOOKUP(A585,'BASE REGISTRO SEPTIEMBRE'!$A$1:$T$889,18,FALSE)</f>
        <v>93401 Institución de Asistencia Social.</v>
      </c>
      <c r="S585" s="68" t="str">
        <f>VLOOKUP(A585,'BASE REGISTRO SEPTIEMBRE'!$A$1:$T$889,19,FALSE)</f>
        <v>Certificado de antecedentes financieros correspondientes al año 2020 aprobados por el Subdepartamento de Supervisión Nacional.</v>
      </c>
      <c r="T585" s="188">
        <f>VLOOKUP(A585,'BASE REGISTRO SEPTIEMBRE'!$A$1:$T$889,20,FALSE)</f>
        <v>37970</v>
      </c>
      <c r="U585" s="175">
        <v>7037</v>
      </c>
      <c r="V585" s="186">
        <v>0</v>
      </c>
      <c r="W585" s="186">
        <v>43522380</v>
      </c>
      <c r="X585" s="187">
        <v>44469</v>
      </c>
      <c r="Y585" s="80" t="s">
        <v>6489</v>
      </c>
      <c r="Z585" s="80" t="s">
        <v>6490</v>
      </c>
      <c r="AA585" s="175" t="s">
        <v>6583</v>
      </c>
    </row>
    <row r="586" spans="1:27" ht="15.75" customHeight="1" x14ac:dyDescent="0.2">
      <c r="A586" s="185">
        <v>7037</v>
      </c>
      <c r="B586" s="68" t="str">
        <f>VLOOKUP(A586,'BASE REGISTRO SEPTIEMBRE'!$A$1:$T$889,2,FALSE)</f>
        <v xml:space="preserve">
Organización no gubernamental de Desarrollo Integral del Joven y su Familia Surcos, u ONG Surcos.
</v>
      </c>
      <c r="C586" s="68">
        <f>VLOOKUP(A586,'BASE REGISTRO SEPTIEMBRE'!$A$1:$T$889,3,FALSE)</f>
        <v>753474005</v>
      </c>
      <c r="D586" s="68" t="str">
        <f>VLOOKUP(A586,'BASE REGISTRO SEPTIEMBRE'!$A$1:$T$889,4,FALSE)</f>
        <v>Corporación de Derecho Privado.</v>
      </c>
      <c r="E586" s="68" t="str">
        <f>VLOOKUP(A586,'BASE REGISTRO SEPTIEMBRE'!$A$1:$T$889,5,FALSE)</f>
        <v>Decreto Supremo Nº 739, de 7 de septiembre de 1999, del Ministerio de Justicia.</v>
      </c>
      <c r="F586" s="68" t="str">
        <f>VLOOKUP(A586,'BASE REGISTRO SEPTIEMBRE'!$A$1:$T$889,6,FALSE)</f>
        <v>Certificado de Vigencia Folio Nº 500403860751, 16 de agosto de 2021, emitido por el Servicio de Registro Civil e Identificación.</v>
      </c>
      <c r="G586" s="68" t="str">
        <f>VLOOKUP(A586,'BASE REGISTRO SEPTIEMBRE'!$A$1:$T$889,7,FALSE)</f>
        <v xml:space="preserve">Promoción y desarrollo, especialmente de las personas, familias, grupos y comunidades que viven en condiciones de pobreza y/o marginalidad.  </v>
      </c>
      <c r="H586" s="68" t="str">
        <f>VLOOKUP(A586,'BASE REGISTRO SEPTIEMBRE'!$A$1:$T$889,8,FALSE)</f>
        <v xml:space="preserve">Presidente: Marcelo Ovalle Briones, 
Vicepresidente: Emma Alejandra Miranda Luna, 
Secretario: Marjorie Alejandra Martínez Marciel, 
Tesorero: Claudio Iván Gutierrez Torres, </v>
      </c>
      <c r="I586" s="68" t="str">
        <f>VLOOKUP(A586,'BASE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6" s="68" t="str">
        <f>VLOOKUP(A586,'BASE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6" s="68" t="str">
        <f>VLOOKUP(A586,'BASE REGISTRO SEPTIEMBRE'!$A$1:$T$889,11,FALSE)</f>
        <v xml:space="preserve">Presidente: Marcelo Ovalle Briones 
Ercilia Bereniche Silva Barra, 
</v>
      </c>
      <c r="L586" s="68" t="str">
        <f>VLOOKUP(A586,'BASE REGISTRO SEPTIEMBRE'!$A$1:$T$889,12,FALSE)</f>
        <v xml:space="preserve">Teatinos N°371 OF 401, comuna de Santiago, Región Metropolitana. 
</v>
      </c>
      <c r="M586" s="68" t="str">
        <f>VLOOKUP(A586,'BASE REGISTRO SEPTIEMBRE'!$A$1:$T$889,13,FALSE)</f>
        <v>XIII</v>
      </c>
      <c r="N586" s="68" t="str">
        <f>VLOOKUP(A586,'BASE REGISTRO SEPTIEMBRE'!$A$1:$T$889,14,FALSE)</f>
        <v>Santiago</v>
      </c>
      <c r="O586" s="68" t="str">
        <f>VLOOKUP(A586,'BASE REGISTRO SEPTIEMBRE'!$A$1:$T$889,15,FALSE)</f>
        <v>569-8807662 y 569-93296189</v>
      </c>
      <c r="P586" s="68" t="str">
        <f>VLOOKUP(A586,'BASE REGISTRO SEPTIEMBRE'!$A$1:$T$889,16,FALSE)</f>
        <v>jvelasquezt@ongsurcos.cl/ bsilvabarra@gmail.com</v>
      </c>
      <c r="Q586" s="68">
        <f>VLOOKUP(A586,'BASE REGISTRO SEPTIEMBRE'!$A$1:$T$889,17,FALSE)</f>
        <v>0</v>
      </c>
      <c r="R586" s="68" t="str">
        <f>VLOOKUP(A586,'BASE REGISTRO SEPTIEMBRE'!$A$1:$T$889,18,FALSE)</f>
        <v>93401 Institución de Asistencia Social.</v>
      </c>
      <c r="S586" s="68" t="str">
        <f>VLOOKUP(A586,'BASE REGISTRO SEPTIEMBRE'!$A$1:$T$889,19,FALSE)</f>
        <v>Certificado de antecedentes financieros correspondientes al año 2020 aprobados por el Subdepartamento de Supervisión Nacional.</v>
      </c>
      <c r="T586" s="188">
        <f>VLOOKUP(A586,'BASE REGISTRO SEPTIEMBRE'!$A$1:$T$889,20,FALSE)</f>
        <v>37970</v>
      </c>
      <c r="U586" s="175">
        <v>7037</v>
      </c>
      <c r="V586" s="186">
        <v>8081250</v>
      </c>
      <c r="W586" s="186">
        <v>83954490</v>
      </c>
      <c r="X586" s="187">
        <v>44469</v>
      </c>
      <c r="Y586" s="80" t="s">
        <v>6489</v>
      </c>
      <c r="Z586" s="80" t="s">
        <v>6490</v>
      </c>
      <c r="AA586" s="175" t="s">
        <v>6600</v>
      </c>
    </row>
    <row r="587" spans="1:27" ht="15.75" customHeight="1" x14ac:dyDescent="0.2">
      <c r="A587" s="185">
        <v>7037</v>
      </c>
      <c r="B587" s="68" t="str">
        <f>VLOOKUP(A587,'BASE REGISTRO SEPTIEMBRE'!$A$1:$T$889,2,FALSE)</f>
        <v xml:space="preserve">
Organización no gubernamental de Desarrollo Integral del Joven y su Familia Surcos, u ONG Surcos.
</v>
      </c>
      <c r="C587" s="68">
        <f>VLOOKUP(A587,'BASE REGISTRO SEPTIEMBRE'!$A$1:$T$889,3,FALSE)</f>
        <v>753474005</v>
      </c>
      <c r="D587" s="68" t="str">
        <f>VLOOKUP(A587,'BASE REGISTRO SEPTIEMBRE'!$A$1:$T$889,4,FALSE)</f>
        <v>Corporación de Derecho Privado.</v>
      </c>
      <c r="E587" s="68" t="str">
        <f>VLOOKUP(A587,'BASE REGISTRO SEPTIEMBRE'!$A$1:$T$889,5,FALSE)</f>
        <v>Decreto Supremo Nº 739, de 7 de septiembre de 1999, del Ministerio de Justicia.</v>
      </c>
      <c r="F587" s="68" t="str">
        <f>VLOOKUP(A587,'BASE REGISTRO SEPTIEMBRE'!$A$1:$T$889,6,FALSE)</f>
        <v>Certificado de Vigencia Folio Nº 500403860751, 16 de agosto de 2021, emitido por el Servicio de Registro Civil e Identificación.</v>
      </c>
      <c r="G587" s="68" t="str">
        <f>VLOOKUP(A587,'BASE REGISTRO SEPTIEMBRE'!$A$1:$T$889,7,FALSE)</f>
        <v xml:space="preserve">Promoción y desarrollo, especialmente de las personas, familias, grupos y comunidades que viven en condiciones de pobreza y/o marginalidad.  </v>
      </c>
      <c r="H587" s="68" t="str">
        <f>VLOOKUP(A587,'BASE REGISTRO SEPTIEMBRE'!$A$1:$T$889,8,FALSE)</f>
        <v xml:space="preserve">Presidente: Marcelo Ovalle Briones, 
Vicepresidente: Emma Alejandra Miranda Luna, 
Secretario: Marjorie Alejandra Martínez Marciel, 
Tesorero: Claudio Iván Gutierrez Torres, </v>
      </c>
      <c r="I587" s="68" t="str">
        <f>VLOOKUP(A587,'BASE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7" s="68" t="str">
        <f>VLOOKUP(A587,'BASE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7" s="68" t="str">
        <f>VLOOKUP(A587,'BASE REGISTRO SEPTIEMBRE'!$A$1:$T$889,11,FALSE)</f>
        <v xml:space="preserve">Presidente: Marcelo Ovalle Briones 
Ercilia Bereniche Silva Barra, 
</v>
      </c>
      <c r="L587" s="68" t="str">
        <f>VLOOKUP(A587,'BASE REGISTRO SEPTIEMBRE'!$A$1:$T$889,12,FALSE)</f>
        <v xml:space="preserve">Teatinos N°371 OF 401, comuna de Santiago, Región Metropolitana. 
</v>
      </c>
      <c r="M587" s="68" t="str">
        <f>VLOOKUP(A587,'BASE REGISTRO SEPTIEMBRE'!$A$1:$T$889,13,FALSE)</f>
        <v>XIII</v>
      </c>
      <c r="N587" s="68" t="str">
        <f>VLOOKUP(A587,'BASE REGISTRO SEPTIEMBRE'!$A$1:$T$889,14,FALSE)</f>
        <v>Santiago</v>
      </c>
      <c r="O587" s="68" t="str">
        <f>VLOOKUP(A587,'BASE REGISTRO SEPTIEMBRE'!$A$1:$T$889,15,FALSE)</f>
        <v>569-8807662 y 569-93296189</v>
      </c>
      <c r="P587" s="68" t="str">
        <f>VLOOKUP(A587,'BASE REGISTRO SEPTIEMBRE'!$A$1:$T$889,16,FALSE)</f>
        <v>jvelasquezt@ongsurcos.cl/ bsilvabarra@gmail.com</v>
      </c>
      <c r="Q587" s="68">
        <f>VLOOKUP(A587,'BASE REGISTRO SEPTIEMBRE'!$A$1:$T$889,17,FALSE)</f>
        <v>0</v>
      </c>
      <c r="R587" s="68" t="str">
        <f>VLOOKUP(A587,'BASE REGISTRO SEPTIEMBRE'!$A$1:$T$889,18,FALSE)</f>
        <v>93401 Institución de Asistencia Social.</v>
      </c>
      <c r="S587" s="68" t="str">
        <f>VLOOKUP(A587,'BASE REGISTRO SEPTIEMBRE'!$A$1:$T$889,19,FALSE)</f>
        <v>Certificado de antecedentes financieros correspondientes al año 2020 aprobados por el Subdepartamento de Supervisión Nacional.</v>
      </c>
      <c r="T587" s="188">
        <f>VLOOKUP(A587,'BASE REGISTRO SEPTIEMBRE'!$A$1:$T$889,20,FALSE)</f>
        <v>37970</v>
      </c>
      <c r="U587" s="175">
        <v>7037</v>
      </c>
      <c r="V587" s="186">
        <v>6542580</v>
      </c>
      <c r="W587" s="186">
        <v>65891280</v>
      </c>
      <c r="X587" s="187">
        <v>44469</v>
      </c>
      <c r="Y587" s="80" t="s">
        <v>6489</v>
      </c>
      <c r="Z587" s="80" t="s">
        <v>6490</v>
      </c>
      <c r="AA587" s="175" t="s">
        <v>6585</v>
      </c>
    </row>
    <row r="588" spans="1:27" ht="15.75" customHeight="1" x14ac:dyDescent="0.2">
      <c r="A588" s="185">
        <v>7037</v>
      </c>
      <c r="B588" s="68" t="str">
        <f>VLOOKUP(A588,'BASE REGISTRO SEPTIEMBRE'!$A$1:$T$889,2,FALSE)</f>
        <v xml:space="preserve">
Organización no gubernamental de Desarrollo Integral del Joven y su Familia Surcos, u ONG Surcos.
</v>
      </c>
      <c r="C588" s="68">
        <f>VLOOKUP(A588,'BASE REGISTRO SEPTIEMBRE'!$A$1:$T$889,3,FALSE)</f>
        <v>753474005</v>
      </c>
      <c r="D588" s="68" t="str">
        <f>VLOOKUP(A588,'BASE REGISTRO SEPTIEMBRE'!$A$1:$T$889,4,FALSE)</f>
        <v>Corporación de Derecho Privado.</v>
      </c>
      <c r="E588" s="68" t="str">
        <f>VLOOKUP(A588,'BASE REGISTRO SEPTIEMBRE'!$A$1:$T$889,5,FALSE)</f>
        <v>Decreto Supremo Nº 739, de 7 de septiembre de 1999, del Ministerio de Justicia.</v>
      </c>
      <c r="F588" s="68" t="str">
        <f>VLOOKUP(A588,'BASE REGISTRO SEPTIEMBRE'!$A$1:$T$889,6,FALSE)</f>
        <v>Certificado de Vigencia Folio Nº 500403860751, 16 de agosto de 2021, emitido por el Servicio de Registro Civil e Identificación.</v>
      </c>
      <c r="G588" s="68" t="str">
        <f>VLOOKUP(A588,'BASE REGISTRO SEPTIEMBRE'!$A$1:$T$889,7,FALSE)</f>
        <v xml:space="preserve">Promoción y desarrollo, especialmente de las personas, familias, grupos y comunidades que viven en condiciones de pobreza y/o marginalidad.  </v>
      </c>
      <c r="H588" s="68" t="str">
        <f>VLOOKUP(A588,'BASE REGISTRO SEPTIEMBRE'!$A$1:$T$889,8,FALSE)</f>
        <v xml:space="preserve">Presidente: Marcelo Ovalle Briones, 
Vicepresidente: Emma Alejandra Miranda Luna, 
Secretario: Marjorie Alejandra Martínez Marciel, 
Tesorero: Claudio Iván Gutierrez Torres, </v>
      </c>
      <c r="I588" s="68" t="str">
        <f>VLOOKUP(A588,'BASE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8" s="68" t="str">
        <f>VLOOKUP(A588,'BASE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8" s="68" t="str">
        <f>VLOOKUP(A588,'BASE REGISTRO SEPTIEMBRE'!$A$1:$T$889,11,FALSE)</f>
        <v xml:space="preserve">Presidente: Marcelo Ovalle Briones 
Ercilia Bereniche Silva Barra, 
</v>
      </c>
      <c r="L588" s="68" t="str">
        <f>VLOOKUP(A588,'BASE REGISTRO SEPTIEMBRE'!$A$1:$T$889,12,FALSE)</f>
        <v xml:space="preserve">Teatinos N°371 OF 401, comuna de Santiago, Región Metropolitana. 
</v>
      </c>
      <c r="M588" s="68" t="str">
        <f>VLOOKUP(A588,'BASE REGISTRO SEPTIEMBRE'!$A$1:$T$889,13,FALSE)</f>
        <v>XIII</v>
      </c>
      <c r="N588" s="68" t="str">
        <f>VLOOKUP(A588,'BASE REGISTRO SEPTIEMBRE'!$A$1:$T$889,14,FALSE)</f>
        <v>Santiago</v>
      </c>
      <c r="O588" s="68" t="str">
        <f>VLOOKUP(A588,'BASE REGISTRO SEPTIEMBRE'!$A$1:$T$889,15,FALSE)</f>
        <v>569-8807662 y 569-93296189</v>
      </c>
      <c r="P588" s="68" t="str">
        <f>VLOOKUP(A588,'BASE REGISTRO SEPTIEMBRE'!$A$1:$T$889,16,FALSE)</f>
        <v>jvelasquezt@ongsurcos.cl/ bsilvabarra@gmail.com</v>
      </c>
      <c r="Q588" s="68">
        <f>VLOOKUP(A588,'BASE REGISTRO SEPTIEMBRE'!$A$1:$T$889,17,FALSE)</f>
        <v>0</v>
      </c>
      <c r="R588" s="68" t="str">
        <f>VLOOKUP(A588,'BASE REGISTRO SEPTIEMBRE'!$A$1:$T$889,18,FALSE)</f>
        <v>93401 Institución de Asistencia Social.</v>
      </c>
      <c r="S588" s="68" t="str">
        <f>VLOOKUP(A588,'BASE REGISTRO SEPTIEMBRE'!$A$1:$T$889,19,FALSE)</f>
        <v>Certificado de antecedentes financieros correspondientes al año 2020 aprobados por el Subdepartamento de Supervisión Nacional.</v>
      </c>
      <c r="T588" s="188">
        <f>VLOOKUP(A588,'BASE REGISTRO SEPTIEMBRE'!$A$1:$T$889,20,FALSE)</f>
        <v>37970</v>
      </c>
      <c r="U588" s="175">
        <v>7037</v>
      </c>
      <c r="V588" s="186">
        <v>17403780</v>
      </c>
      <c r="W588" s="186">
        <v>92796330</v>
      </c>
      <c r="X588" s="187">
        <v>44469</v>
      </c>
      <c r="Y588" s="80" t="s">
        <v>6489</v>
      </c>
      <c r="Z588" s="80" t="s">
        <v>6490</v>
      </c>
      <c r="AA588" s="175" t="s">
        <v>6529</v>
      </c>
    </row>
    <row r="589" spans="1:27" ht="15.75" customHeight="1" x14ac:dyDescent="0.2">
      <c r="A589" s="185">
        <v>7037</v>
      </c>
      <c r="B589" s="68" t="str">
        <f>VLOOKUP(A589,'BASE REGISTRO SEPTIEMBRE'!$A$1:$T$889,2,FALSE)</f>
        <v xml:space="preserve">
Organización no gubernamental de Desarrollo Integral del Joven y su Familia Surcos, u ONG Surcos.
</v>
      </c>
      <c r="C589" s="68">
        <f>VLOOKUP(A589,'BASE REGISTRO SEPTIEMBRE'!$A$1:$T$889,3,FALSE)</f>
        <v>753474005</v>
      </c>
      <c r="D589" s="68" t="str">
        <f>VLOOKUP(A589,'BASE REGISTRO SEPTIEMBRE'!$A$1:$T$889,4,FALSE)</f>
        <v>Corporación de Derecho Privado.</v>
      </c>
      <c r="E589" s="68" t="str">
        <f>VLOOKUP(A589,'BASE REGISTRO SEPTIEMBRE'!$A$1:$T$889,5,FALSE)</f>
        <v>Decreto Supremo Nº 739, de 7 de septiembre de 1999, del Ministerio de Justicia.</v>
      </c>
      <c r="F589" s="68" t="str">
        <f>VLOOKUP(A589,'BASE REGISTRO SEPTIEMBRE'!$A$1:$T$889,6,FALSE)</f>
        <v>Certificado de Vigencia Folio Nº 500403860751, 16 de agosto de 2021, emitido por el Servicio de Registro Civil e Identificación.</v>
      </c>
      <c r="G589" s="68" t="str">
        <f>VLOOKUP(A589,'BASE REGISTRO SEPTIEMBRE'!$A$1:$T$889,7,FALSE)</f>
        <v xml:space="preserve">Promoción y desarrollo, especialmente de las personas, familias, grupos y comunidades que viven en condiciones de pobreza y/o marginalidad.  </v>
      </c>
      <c r="H589" s="68" t="str">
        <f>VLOOKUP(A589,'BASE REGISTRO SEPTIEMBRE'!$A$1:$T$889,8,FALSE)</f>
        <v xml:space="preserve">Presidente: Marcelo Ovalle Briones, 
Vicepresidente: Emma Alejandra Miranda Luna, 
Secretario: Marjorie Alejandra Martínez Marciel, 
Tesorero: Claudio Iván Gutierrez Torres, </v>
      </c>
      <c r="I589" s="68" t="str">
        <f>VLOOKUP(A589,'BASE REGISTRO SEPTIEMBRE'!$A$1:$T$889,9,FALSE)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9" s="68" t="str">
        <f>VLOOKUP(A589,'BASE REGISTRO SEPTIEMBRE'!$A$1:$T$889,10,FALSE)</f>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
      <c r="K589" s="68" t="str">
        <f>VLOOKUP(A589,'BASE REGISTRO SEPTIEMBRE'!$A$1:$T$889,11,FALSE)</f>
        <v xml:space="preserve">Presidente: Marcelo Ovalle Briones 
Ercilia Bereniche Silva Barra, 
</v>
      </c>
      <c r="L589" s="68" t="str">
        <f>VLOOKUP(A589,'BASE REGISTRO SEPTIEMBRE'!$A$1:$T$889,12,FALSE)</f>
        <v xml:space="preserve">Teatinos N°371 OF 401, comuna de Santiago, Región Metropolitana. 
</v>
      </c>
      <c r="M589" s="68" t="str">
        <f>VLOOKUP(A589,'BASE REGISTRO SEPTIEMBRE'!$A$1:$T$889,13,FALSE)</f>
        <v>XIII</v>
      </c>
      <c r="N589" s="68" t="str">
        <f>VLOOKUP(A589,'BASE REGISTRO SEPTIEMBRE'!$A$1:$T$889,14,FALSE)</f>
        <v>Santiago</v>
      </c>
      <c r="O589" s="68" t="str">
        <f>VLOOKUP(A589,'BASE REGISTRO SEPTIEMBRE'!$A$1:$T$889,15,FALSE)</f>
        <v>569-8807662 y 569-93296189</v>
      </c>
      <c r="P589" s="68" t="str">
        <f>VLOOKUP(A589,'BASE REGISTRO SEPTIEMBRE'!$A$1:$T$889,16,FALSE)</f>
        <v>jvelasquezt@ongsurcos.cl/ bsilvabarra@gmail.com</v>
      </c>
      <c r="Q589" s="68">
        <f>VLOOKUP(A589,'BASE REGISTRO SEPTIEMBRE'!$A$1:$T$889,17,FALSE)</f>
        <v>0</v>
      </c>
      <c r="R589" s="68" t="str">
        <f>VLOOKUP(A589,'BASE REGISTRO SEPTIEMBRE'!$A$1:$T$889,18,FALSE)</f>
        <v>93401 Institución de Asistencia Social.</v>
      </c>
      <c r="S589" s="68" t="str">
        <f>VLOOKUP(A589,'BASE REGISTRO SEPTIEMBRE'!$A$1:$T$889,19,FALSE)</f>
        <v>Certificado de antecedentes financieros correspondientes al año 2020 aprobados por el Subdepartamento de Supervisión Nacional.</v>
      </c>
      <c r="T589" s="188">
        <f>VLOOKUP(A589,'BASE REGISTRO SEPTIEMBRE'!$A$1:$T$889,20,FALSE)</f>
        <v>37970</v>
      </c>
      <c r="U589" s="175">
        <v>7037</v>
      </c>
      <c r="V589" s="186">
        <v>6206400</v>
      </c>
      <c r="W589" s="186">
        <v>56012759</v>
      </c>
      <c r="X589" s="187">
        <v>44469</v>
      </c>
      <c r="Y589" s="80" t="s">
        <v>6489</v>
      </c>
      <c r="Z589" s="80" t="s">
        <v>6490</v>
      </c>
      <c r="AA589" s="175" t="s">
        <v>6575</v>
      </c>
    </row>
    <row r="590" spans="1:27" ht="15.75" customHeight="1" x14ac:dyDescent="0.2">
      <c r="A590" s="185">
        <v>7038</v>
      </c>
      <c r="B590" s="68" t="str">
        <f>VLOOKUP(A590,'BASE REGISTRO SEPTIEMBRE'!$A$1:$T$889,2,FALSE)</f>
        <v xml:space="preserve">
Organización no gubernamental de desarrollo María Madre.
</v>
      </c>
      <c r="C590" s="68">
        <f>VLOOKUP(A590,'BASE REGISTRO SEPTIEMBRE'!$A$1:$T$889,3,FALSE)</f>
        <v>759418204</v>
      </c>
      <c r="D590" s="68" t="str">
        <f>VLOOKUP(A590,'BASE REGISTRO SEPTIEMBRE'!$A$1:$T$889,4,FALSE)</f>
        <v>Corporación de Derecho Privado.</v>
      </c>
      <c r="E590" s="68" t="str">
        <f>VLOOKUP(A590,'BASE REGISTRO SEPTIEMBRE'!$A$1:$T$889,5,FALSE)</f>
        <v>Decreto Nº 1222, de 29 de noviembre de 1996, del Ministerio de Justicia.</v>
      </c>
      <c r="F590" s="68" t="str">
        <f>VLOOKUP(A590,'BASE REGISTRO SEPTIEMBRE'!$A$1:$T$889,6,FALSE)</f>
        <v>Certificado de Vigencia  de persona jurídica sin fines de lucro, folio Nº 500395543196, emitido el 25 de junio de 2021 por el SRCeI</v>
      </c>
      <c r="G590" s="68" t="str">
        <f>VLOOKUP(A590,'BASE REGISTRO SEPTIEMBRE'!$A$1:$T$889,7,FALSE)</f>
        <v xml:space="preserve">La promoción y desarrollo, especialmente de las personas, familias, grupos y comunidades que viven en condiciones de pobreza y/o marginalidad.  </v>
      </c>
      <c r="H590" s="68" t="str">
        <f>VLOOKUP(A590,'BASE REGISTRO SEPTIEMBRE'!$A$1:$T$889,8,FALSE)</f>
        <v>Claudia Elizabeth Marambio Valencia,  (Presidenta y Representante Legal)
Alejandra Ríos Irarrázaval,  (Vice Presidenta)
Lorena del Carmen Fonzo Cruzat,  (Secretaria)
María Verónica Preneste,  (Tesorera)
Loreto Monique Fonzo Cruzat, (Protesorera)
Carmen Gloria Marín Martínez, , (Directora)</v>
      </c>
      <c r="I590" s="68" t="str">
        <f>VLOOKUP(A590,'BASE REGISTRO SEPTIEMBRE'!$A$1:$T$889,9,FALSE)</f>
        <v xml:space="preserve">
Conforme a Estatutos de la ONG de Desarrollo María Madre, la elección del Directorio se realiza cada 2 años</v>
      </c>
      <c r="J590" s="68" t="str">
        <f>VLOOKUP(A590,'BASE REGISTRO SEPTIEMBRE'!$A$1:$T$889,10,FALSE)</f>
        <v xml:space="preserve">2 años (Desde el 03 de agosto de 2018 al 03 de agosto de 2020, de manera que el Directorio se encuentra vencido.
</v>
      </c>
      <c r="K590" s="68" t="str">
        <f>VLOOKUP(A590,'BASE REGISTRO SEPTIEMBRE'!$A$1:$T$889,11,FALSE)</f>
        <v xml:space="preserve">Claudia Marambio Valencia, </v>
      </c>
      <c r="L590" s="68" t="str">
        <f>VLOOKUP(A590,'BASE REGISTRO SEPTIEMBRE'!$A$1:$T$889,12,FALSE)</f>
        <v xml:space="preserve">Madrid Nº 570, Recreo, Viña del Mar, Región de Valparaíso.
</v>
      </c>
      <c r="M590" s="68" t="str">
        <f>VLOOKUP(A590,'BASE REGISTRO SEPTIEMBRE'!$A$1:$T$889,13,FALSE)</f>
        <v>V</v>
      </c>
      <c r="N590" s="68" t="str">
        <f>VLOOKUP(A590,'BASE REGISTRO SEPTIEMBRE'!$A$1:$T$889,14,FALSE)</f>
        <v>Viña del Mar</v>
      </c>
      <c r="O590" s="68" t="str">
        <f>VLOOKUP(A590,'BASE REGISTRO SEPTIEMBRE'!$A$1:$T$889,15,FALSE)</f>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
      <c r="P590" s="68">
        <f>VLOOKUP(A590,'BASE REGISTRO SEPTIEMBRE'!$A$1:$T$889,16,FALSE)</f>
        <v>0</v>
      </c>
      <c r="Q590" s="68">
        <f>VLOOKUP(A590,'BASE REGISTRO SEPTIEMBRE'!$A$1:$T$889,17,FALSE)</f>
        <v>0</v>
      </c>
      <c r="R590" s="68" t="str">
        <f>VLOOKUP(A590,'BASE REGISTRO SEPTIEMBRE'!$A$1:$T$889,18,FALSE)</f>
        <v>93401 Institución de Asistencia Social.</v>
      </c>
      <c r="S590" s="68" t="str">
        <f>VLOOKUP(A590,'BASE REGISTRO SEPTIEMBRE'!$A$1:$T$889,19,FALSE)</f>
        <v xml:space="preserve">
Antecedentes financieros del año 2020, aprobados por el Subbdepartamento de Supervisión Financiera.-
</v>
      </c>
      <c r="T590" s="188">
        <f>VLOOKUP(A590,'BASE REGISTRO SEPTIEMBRE'!$A$1:$T$889,20,FALSE)</f>
        <v>37970</v>
      </c>
      <c r="U590" s="175">
        <v>7038</v>
      </c>
      <c r="V590" s="186">
        <v>18507585</v>
      </c>
      <c r="W590" s="186">
        <v>193379924</v>
      </c>
      <c r="X590" s="187">
        <v>44469</v>
      </c>
      <c r="Y590" s="80" t="s">
        <v>6489</v>
      </c>
      <c r="Z590" s="80" t="s">
        <v>6490</v>
      </c>
      <c r="AA590" s="175" t="s">
        <v>7475</v>
      </c>
    </row>
    <row r="591" spans="1:27" ht="15.75" customHeight="1" x14ac:dyDescent="0.2">
      <c r="A591" s="185">
        <v>7039</v>
      </c>
      <c r="B591" s="68" t="str">
        <f>VLOOKUP(A591,'BASE REGISTRO SEPTIEMBRE'!$A$1:$T$889,2,FALSE)</f>
        <v>Fundación de Beneficencia Hogar de Niños San José</v>
      </c>
      <c r="C591" s="68">
        <f>VLOOKUP(A591,'BASE REGISTRO SEPTIEMBRE'!$A$1:$T$889,3,FALSE)</f>
        <v>700249204</v>
      </c>
      <c r="D591" s="68" t="str">
        <f>VLOOKUP(A591,'BASE REGISTRO SEPTIEMBRE'!$A$1:$T$889,4,FALSE)</f>
        <v>Fundación de Derecho Privado.</v>
      </c>
      <c r="E591" s="68" t="str">
        <f>VLOOKUP(A591,'BASE REGISTRO SEPTIEMBRE'!$A$1:$T$889,5,FALSE)</f>
        <v xml:space="preserve">Decreto Supremo Nº2962, de 15 de octubre de 1964, del Ministerio de Justicia. </v>
      </c>
      <c r="F591" s="68" t="str">
        <f>VLOOKUP(A591,'BASE REGISTRO SEPTIEMBRE'!$A$1:$T$889,6,FALSE)</f>
        <v>Certificado de Vigencia Folio Nº 500396356941, de fecha 01 de julio de 2021, del Servicio de Registro Civil e Identificación.</v>
      </c>
      <c r="G591" s="68" t="str">
        <f>VLOOKUP(A591,'BASE REGISTRO SEPTIEMBRE'!$A$1:$T$889,7,FALSE)</f>
        <v xml:space="preserve">La creación, atención y mantenimiento de hogares para niños huérfanos, indigentes o abandonados por sus familiares y la creación de establecimientos educacionales que permitan un desarrollo integral del menor en situación irregular.
</v>
      </c>
      <c r="H591" s="68" t="str">
        <f>VLOOKUP(A591,'BASE REGISTRO SEPTIEMBRE'!$A$1:$T$889,8,FALSE)</f>
        <v xml:space="preserve">Presidente: José Esteban Raúl Ahumada Figueroa, 
Secretario: Martín Santa María Oyanadel, 
Tesorero: Ricardo Majluf Sapag, 
Consejeros:
Pablo Vicente Gonzalez Figari 
Daniel Panchot Schaefer 
Ximena Osorio Urzúa 
Paulina Soto Calisto 
</v>
      </c>
      <c r="I591" s="68" t="str">
        <f>VLOOKUP(A591,'BASE REGISTRO SEPTIEMBRE'!$A$1:$T$889,9,FALSE)</f>
        <v xml:space="preserve">Los religiosos duran 3 años en sus cargos y los laicos, 4 años.
Renovación parcial anual.
</v>
      </c>
      <c r="J591" s="68" t="str">
        <f>VLOOKUP(A591,'BASE REGISTRO SEPTIEMBRE'!$A$1:$T$889,10,FALSE)</f>
        <v xml:space="preserve">13 de abril de 2021 al 13 de abril de 2024.
</v>
      </c>
      <c r="K591" s="68" t="str">
        <f>VLOOKUP(A591,'BASE REGISTRO SEPTIEMBRE'!$A$1:$T$889,11,FALSE)</f>
        <v xml:space="preserve">José Esteban Raúl Ahumada Figueroa, 
Poder de Representación:
María Jesús Egaña Velarde, 
María Dolores González Ramírez, 
Daniel Anthony Panchot Schaefer, 
Directora Ejecutiva: Carola Judith Gana Ahumada,
</v>
      </c>
      <c r="L591" s="68" t="str">
        <f>VLOOKUP(A591,'BASE REGISTRO SEPTIEMBRE'!$A$1:$T$889,12,FALSE)</f>
        <v xml:space="preserve">Egaña N°940, comuna de Peñalolen, Región Metropolitana
</v>
      </c>
      <c r="M591" s="68" t="str">
        <f>VLOOKUP(A591,'BASE REGISTRO SEPTIEMBRE'!$A$1:$T$889,13,FALSE)</f>
        <v>XIII</v>
      </c>
      <c r="N591" s="68" t="str">
        <f>VLOOKUP(A591,'BASE REGISTRO SEPTIEMBRE'!$A$1:$T$889,14,FALSE)</f>
        <v>Peñalolen</v>
      </c>
      <c r="O591" s="68" t="str">
        <f>VLOOKUP(A591,'BASE REGISTRO SEPTIEMBRE'!$A$1:$T$889,15,FALSE)</f>
        <v>222273131 – 222273036</v>
      </c>
      <c r="P591" s="68" t="str">
        <f>VLOOKUP(A591,'BASE REGISTRO SEPTIEMBRE'!$A$1:$T$889,16,FALSE)</f>
        <v>fundamor@fundamor.cl
e-mdoloresama@hotmail.com
mdolores@fundamor.cl
proyectos@fundamor.cl</v>
      </c>
      <c r="Q591" s="68">
        <f>VLOOKUP(A591,'BASE REGISTRO SEPTIEMBRE'!$A$1:$T$889,17,FALSE)</f>
        <v>0</v>
      </c>
      <c r="R591" s="68" t="str">
        <f>VLOOKUP(A591,'BASE REGISTRO SEPTIEMBRE'!$A$1:$T$889,18,FALSE)</f>
        <v>93401: Institución de Asistencia Social.</v>
      </c>
      <c r="S591" s="68" t="str">
        <f>VLOOKUP(A591,'BASE REGISTRO SEPTIEMBRE'!$A$1:$T$889,19,FALSE)</f>
        <v>Antecedentes Financieros correspondientes al año 2020 aprobados por el Subdepartamento de Supervisión Financiera Nacional.</v>
      </c>
      <c r="T591" s="188">
        <f>VLOOKUP(A591,'BASE REGISTRO SEPTIEMBRE'!$A$1:$T$889,20,FALSE)</f>
        <v>37970</v>
      </c>
      <c r="U591" s="175">
        <v>7039</v>
      </c>
      <c r="V591" s="186">
        <v>38975636</v>
      </c>
      <c r="W591" s="186">
        <v>405032175</v>
      </c>
      <c r="X591" s="187">
        <v>44469</v>
      </c>
      <c r="Y591" s="80" t="s">
        <v>6489</v>
      </c>
      <c r="Z591" s="80" t="s">
        <v>6490</v>
      </c>
      <c r="AA591" s="175" t="s">
        <v>7481</v>
      </c>
    </row>
    <row r="592" spans="1:27" ht="15.75" customHeight="1" x14ac:dyDescent="0.2">
      <c r="A592" s="185">
        <v>7041</v>
      </c>
      <c r="B592" s="68" t="str">
        <f>VLOOKUP(A592,'BASE REGISTRO SEPTIEMBRE'!$A$1:$T$889,2,FALSE)</f>
        <v>Corporación de Educación y Desarrollo Popular “El Trampolín”</v>
      </c>
      <c r="C592" s="68">
        <f>VLOOKUP(A592,'BASE REGISTRO SEPTIEMBRE'!$A$1:$T$889,3,FALSE)</f>
        <v>725712006</v>
      </c>
      <c r="D592" s="68" t="str">
        <f>VLOOKUP(A592,'BASE REGISTRO SEPTIEMBRE'!$A$1:$T$889,4,FALSE)</f>
        <v>Corporación de Derecho Privado.</v>
      </c>
      <c r="E592" s="68" t="str">
        <f>VLOOKUP(A592,'BASE REGISTRO SEPTIEMBRE'!$A$1:$T$889,5,FALSE)</f>
        <v>Otorgada por Decreto Supremo Nº 833, de fecha 31 de mayo de 1994, del Ministerio de Justicia, publicado en el Diario Oficial el día 27 de julio de 1994.</v>
      </c>
      <c r="F592" s="68" t="str">
        <f>VLOOKUP(A592,'BASE REGISTRO SEPTIEMBRE'!$A$1:$T$889,6,FALSE)</f>
        <v>Certificado de directorio de persona jurídica sin fines de lucro, donde consta su vigencia, folio Nº 500393971944, de fecha 16 de junio de 2021, del Servicio de Registro Civil e Identificación.</v>
      </c>
      <c r="G592" s="68" t="str">
        <f>VLOOKUP(A592,'BASE REGISTRO SEPTIEMBRE'!$A$1:$T$889,7,FALSE)</f>
        <v xml:space="preserve">La promoción del desarrollo, especialmente de las personas, famitas, grupos y comunidades que viven en condiciones de pobreza y/o marginalidad.  </v>
      </c>
      <c r="H592" s="68" t="str">
        <f>VLOOKUP(A592,'BASE REGISTRO SEPTIEMBRE'!$A$1:$T$889,8,FALSE)</f>
        <v xml:space="preserve">Presidente: Hugo Francisco Palma Aguilera
Vicepresidenta: Marlene Sepúlveda Penroz, 
Secretaria: Vilma Chavarría Rubilar,
Tesorera: Nancy Pennings, 
Primera Directora: Paula Villablanca Plaza, 
Segunda Directora: Vilma Elizabeth Aguilera Saavedra, 
</v>
      </c>
      <c r="I592" s="68" t="str">
        <f>VLOOKUP(A592,'BASE REGISTRO SEPTIEMBRE'!$A$1:$T$889,9,FALSE)</f>
        <v xml:space="preserve">Durarán 01 año en sus cargos.
</v>
      </c>
      <c r="J592" s="68" t="str">
        <f>VLOOKUP(A592,'BASE REGISTRO SEPTIEMBRE'!$A$1:$T$889,10,FALSE)</f>
        <v>14 de abril de 2021 al 14 de abril de 2022</v>
      </c>
      <c r="K592" s="68" t="str">
        <f>VLOOKUP(A592,'BASE REGISTRO SEPTIEMBRE'!$A$1:$T$889,11,FALSE)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92" s="68" t="str">
        <f>VLOOKUP(A592,'BASE REGISTRO SEPTIEMBRE'!$A$1:$T$889,12,FALSE)</f>
        <v xml:space="preserve">La Candelaria Nº 1998,Villa San Luis IV,  comuna de Maipú, Región Metropolitana,  </v>
      </c>
      <c r="M592" s="68" t="str">
        <f>VLOOKUP(A592,'BASE REGISTRO SEPTIEMBRE'!$A$1:$T$889,13,FALSE)</f>
        <v>XIII</v>
      </c>
      <c r="N592" s="68" t="str">
        <f>VLOOKUP(A592,'BASE REGISTRO SEPTIEMBRE'!$A$1:$T$889,14,FALSE)</f>
        <v>maipú</v>
      </c>
      <c r="O592" s="68">
        <f>VLOOKUP(A592,'BASE REGISTRO SEPTIEMBRE'!$A$1:$T$889,15,FALSE)</f>
        <v>56933337595</v>
      </c>
      <c r="P592" s="68" t="str">
        <f>VLOOKUP(A592,'BASE REGISTRO SEPTIEMBRE'!$A$1:$T$889,16,FALSE)</f>
        <v>trampolinad1@gmail.com</v>
      </c>
      <c r="Q592" s="68">
        <f>VLOOKUP(A592,'BASE REGISTRO SEPTIEMBRE'!$A$1:$T$889,17,FALSE)</f>
        <v>0</v>
      </c>
      <c r="R592" s="68" t="str">
        <f>VLOOKUP(A592,'BASE REGISTRO SEPTIEMBRE'!$A$1:$T$889,18,FALSE)</f>
        <v>93401: Institución de Asistencia Social</v>
      </c>
      <c r="S592" s="68" t="str">
        <f>VLOOKUP(A592,'BASE REGISTRO SEPTIEMBRE'!$A$1:$T$889,19,FALSE)</f>
        <v xml:space="preserve">Se acompaña certificado financiero, correspondiente al año 2020 y balance general año 2020, aprobado por el Sub Departamento de Supervisión Financiera Nacional. </v>
      </c>
      <c r="T592" s="188">
        <f>VLOOKUP(A592,'BASE REGISTRO SEPTIEMBRE'!$A$1:$T$889,20,FALSE)</f>
        <v>37970</v>
      </c>
      <c r="U592" s="175">
        <v>7041</v>
      </c>
      <c r="V592" s="186">
        <v>8932562</v>
      </c>
      <c r="W592" s="186">
        <v>70752944</v>
      </c>
      <c r="X592" s="187">
        <v>44469</v>
      </c>
      <c r="Y592" s="80" t="s">
        <v>6489</v>
      </c>
      <c r="Z592" s="80" t="s">
        <v>6490</v>
      </c>
      <c r="AA592" s="175" t="s">
        <v>6659</v>
      </c>
    </row>
    <row r="593" spans="1:27" ht="15.75" customHeight="1" x14ac:dyDescent="0.2">
      <c r="A593" s="185">
        <v>7041</v>
      </c>
      <c r="B593" s="68" t="str">
        <f>VLOOKUP(A593,'BASE REGISTRO SEPTIEMBRE'!$A$1:$T$889,2,FALSE)</f>
        <v>Corporación de Educación y Desarrollo Popular “El Trampolín”</v>
      </c>
      <c r="C593" s="68">
        <f>VLOOKUP(A593,'BASE REGISTRO SEPTIEMBRE'!$A$1:$T$889,3,FALSE)</f>
        <v>725712006</v>
      </c>
      <c r="D593" s="68" t="str">
        <f>VLOOKUP(A593,'BASE REGISTRO SEPTIEMBRE'!$A$1:$T$889,4,FALSE)</f>
        <v>Corporación de Derecho Privado.</v>
      </c>
      <c r="E593" s="68" t="str">
        <f>VLOOKUP(A593,'BASE REGISTRO SEPTIEMBRE'!$A$1:$T$889,5,FALSE)</f>
        <v>Otorgada por Decreto Supremo Nº 833, de fecha 31 de mayo de 1994, del Ministerio de Justicia, publicado en el Diario Oficial el día 27 de julio de 1994.</v>
      </c>
      <c r="F593" s="68" t="str">
        <f>VLOOKUP(A593,'BASE REGISTRO SEPTIEMBRE'!$A$1:$T$889,6,FALSE)</f>
        <v>Certificado de directorio de persona jurídica sin fines de lucro, donde consta su vigencia, folio Nº 500393971944, de fecha 16 de junio de 2021, del Servicio de Registro Civil e Identificación.</v>
      </c>
      <c r="G593" s="68" t="str">
        <f>VLOOKUP(A593,'BASE REGISTRO SEPTIEMBRE'!$A$1:$T$889,7,FALSE)</f>
        <v xml:space="preserve">La promoción del desarrollo, especialmente de las personas, famitas, grupos y comunidades que viven en condiciones de pobreza y/o marginalidad.  </v>
      </c>
      <c r="H593" s="68" t="str">
        <f>VLOOKUP(A593,'BASE REGISTRO SEPTIEMBRE'!$A$1:$T$889,8,FALSE)</f>
        <v xml:space="preserve">Presidente: Hugo Francisco Palma Aguilera
Vicepresidenta: Marlene Sepúlveda Penroz, 
Secretaria: Vilma Chavarría Rubilar,
Tesorera: Nancy Pennings, 
Primera Directora: Paula Villablanca Plaza, 
Segunda Directora: Vilma Elizabeth Aguilera Saavedra, 
</v>
      </c>
      <c r="I593" s="68" t="str">
        <f>VLOOKUP(A593,'BASE REGISTRO SEPTIEMBRE'!$A$1:$T$889,9,FALSE)</f>
        <v xml:space="preserve">Durarán 01 año en sus cargos.
</v>
      </c>
      <c r="J593" s="68" t="str">
        <f>VLOOKUP(A593,'BASE REGISTRO SEPTIEMBRE'!$A$1:$T$889,10,FALSE)</f>
        <v>14 de abril de 2021 al 14 de abril de 2022</v>
      </c>
      <c r="K593" s="68" t="str">
        <f>VLOOKUP(A593,'BASE REGISTRO SEPTIEMBRE'!$A$1:$T$889,11,FALSE)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93" s="68" t="str">
        <f>VLOOKUP(A593,'BASE REGISTRO SEPTIEMBRE'!$A$1:$T$889,12,FALSE)</f>
        <v xml:space="preserve">La Candelaria Nº 1998,Villa San Luis IV,  comuna de Maipú, Región Metropolitana,  </v>
      </c>
      <c r="M593" s="68" t="str">
        <f>VLOOKUP(A593,'BASE REGISTRO SEPTIEMBRE'!$A$1:$T$889,13,FALSE)</f>
        <v>XIII</v>
      </c>
      <c r="N593" s="68" t="str">
        <f>VLOOKUP(A593,'BASE REGISTRO SEPTIEMBRE'!$A$1:$T$889,14,FALSE)</f>
        <v>maipú</v>
      </c>
      <c r="O593" s="68">
        <f>VLOOKUP(A593,'BASE REGISTRO SEPTIEMBRE'!$A$1:$T$889,15,FALSE)</f>
        <v>56933337595</v>
      </c>
      <c r="P593" s="68" t="str">
        <f>VLOOKUP(A593,'BASE REGISTRO SEPTIEMBRE'!$A$1:$T$889,16,FALSE)</f>
        <v>trampolinad1@gmail.com</v>
      </c>
      <c r="Q593" s="68">
        <f>VLOOKUP(A593,'BASE REGISTRO SEPTIEMBRE'!$A$1:$T$889,17,FALSE)</f>
        <v>0</v>
      </c>
      <c r="R593" s="68" t="str">
        <f>VLOOKUP(A593,'BASE REGISTRO SEPTIEMBRE'!$A$1:$T$889,18,FALSE)</f>
        <v>93401: Institución de Asistencia Social</v>
      </c>
      <c r="S593" s="68" t="str">
        <f>VLOOKUP(A593,'BASE REGISTRO SEPTIEMBRE'!$A$1:$T$889,19,FALSE)</f>
        <v xml:space="preserve">Se acompaña certificado financiero, correspondiente al año 2020 y balance general año 2020, aprobado por el Sub Departamento de Supervisión Financiera Nacional. </v>
      </c>
      <c r="T593" s="188">
        <f>VLOOKUP(A593,'BASE REGISTRO SEPTIEMBRE'!$A$1:$T$889,20,FALSE)</f>
        <v>37970</v>
      </c>
      <c r="U593" s="175">
        <v>7041</v>
      </c>
      <c r="V593" s="186">
        <v>9852660</v>
      </c>
      <c r="W593" s="186">
        <v>61831260</v>
      </c>
      <c r="X593" s="187">
        <v>44469</v>
      </c>
      <c r="Y593" s="80" t="s">
        <v>6489</v>
      </c>
      <c r="Z593" s="80" t="s">
        <v>6490</v>
      </c>
      <c r="AA593" s="175" t="s">
        <v>6529</v>
      </c>
    </row>
    <row r="594" spans="1:27" ht="15.75" customHeight="1" x14ac:dyDescent="0.2">
      <c r="A594" s="185">
        <v>7049</v>
      </c>
      <c r="B594" s="68" t="str">
        <f>VLOOKUP(A594,'BASE REGISTRO SEPTIEMBRE'!$A$1:$T$889,2,FALSE)</f>
        <v xml:space="preserve">
I. Municipalidad de Valparaíso
</v>
      </c>
      <c r="C594" s="68">
        <f>VLOOKUP(A594,'BASE REGISTRO SEPTIEMBRE'!$A$1:$T$889,3,FALSE)</f>
        <v>690609002</v>
      </c>
      <c r="D594" s="68" t="str">
        <f>VLOOKUP(A594,'BASE REGISTRO SEPTIEMBRE'!$A$1:$T$889,4,FALSE)</f>
        <v>Municipalidad</v>
      </c>
      <c r="E594" s="68" t="str">
        <f>VLOOKUP(A594,'BASE REGISTRO SEPTIEMBRE'!$A$1:$T$889,5,FALSE)</f>
        <v>Constitución Política de la República, art. 118</v>
      </c>
      <c r="F594" s="68" t="str">
        <f>VLOOKUP(A594,'BASE REGISTRO SEPTIEMBRE'!$A$1:$T$889,6,FALSE)</f>
        <v>Indefinida.</v>
      </c>
      <c r="G594" s="68" t="str">
        <f>VLOOKUP(A594,'BASE REGISTRO SEPTIEMBRE'!$A$1:$T$889,7,FALSE)</f>
        <v>Según Ley Orgánica Nº 18.695, arts. 1º al 4º.</v>
      </c>
      <c r="H594" s="68" t="str">
        <f>VLOOKUP(A594,'BASE REGISTRO SEPTIEMBRE'!$A$1:$T$889,8,FALSE)</f>
        <v>no tiene</v>
      </c>
      <c r="I594" s="68">
        <f>VLOOKUP(A594,'BASE REGISTRO SEPTIEMBRE'!$A$1:$T$889,9,FALSE)</f>
        <v>0</v>
      </c>
      <c r="J594" s="68">
        <f>VLOOKUP(A594,'BASE REGISTRO SEPTIEMBRE'!$A$1:$T$889,10,FALSE)</f>
        <v>0</v>
      </c>
      <c r="K594" s="68" t="str">
        <f>VLOOKUP(A594,'BASE REGISTRO SEPTIEMBRE'!$A$1:$T$889,11,FALSE)</f>
        <v xml:space="preserve">Jorge Enrique Castro Múñoz, </v>
      </c>
      <c r="L594" s="68" t="str">
        <f>VLOOKUP(A594,'BASE REGISTRO SEPTIEMBRE'!$A$1:$T$889,12,FALSE)</f>
        <v>Condell Nº 1490, Valparaíso, Quinta Región.</v>
      </c>
      <c r="M594" s="68" t="str">
        <f>VLOOKUP(A594,'BASE REGISTRO SEPTIEMBRE'!$A$1:$T$889,13,FALSE)</f>
        <v>V</v>
      </c>
      <c r="N594" s="68" t="str">
        <f>VLOOKUP(A594,'BASE REGISTRO SEPTIEMBRE'!$A$1:$T$889,14,FALSE)</f>
        <v>Valparaíso</v>
      </c>
      <c r="O594" s="68">
        <f>VLOOKUP(A594,'BASE REGISTRO SEPTIEMBRE'!$A$1:$T$889,15,FALSE)</f>
        <v>0</v>
      </c>
      <c r="P594" s="68">
        <f>VLOOKUP(A594,'BASE REGISTRO SEPTIEMBRE'!$A$1:$T$889,16,FALSE)</f>
        <v>0</v>
      </c>
      <c r="Q594" s="68">
        <f>VLOOKUP(A594,'BASE REGISTRO SEPTIEMBRE'!$A$1:$T$889,17,FALSE)</f>
        <v>0</v>
      </c>
      <c r="R594" s="68">
        <f>VLOOKUP(A594,'BASE REGISTRO SEPTIEMBRE'!$A$1:$T$889,18,FALSE)</f>
        <v>91001</v>
      </c>
      <c r="S594" s="68" t="str">
        <f>VLOOKUP(A594,'BASE REGISTRO SEPTIEMBRE'!$A$1:$T$889,19,FALSE)</f>
        <v xml:space="preserve">No se acompañan. Aplica Informe Jurídico Nº 09, de  fecha 14 de marzo de 2011 del Departamento Jurídico y Dictamen Nº 070791, de 2009, de la Contraloría General de la República.  
</v>
      </c>
      <c r="T594" s="188">
        <f>VLOOKUP(A594,'BASE REGISTRO SEPTIEMBRE'!$A$1:$T$889,20,FALSE)</f>
        <v>37970</v>
      </c>
      <c r="U594" s="175">
        <v>7049</v>
      </c>
      <c r="V594" s="186">
        <v>30109419</v>
      </c>
      <c r="W594" s="186">
        <v>90328257</v>
      </c>
      <c r="X594" s="187">
        <v>44469</v>
      </c>
      <c r="Y594" s="80" t="s">
        <v>6489</v>
      </c>
      <c r="Z594" s="80" t="s">
        <v>6490</v>
      </c>
      <c r="AA594" s="175" t="s">
        <v>6498</v>
      </c>
    </row>
    <row r="595" spans="1:27" ht="15.75" customHeight="1" x14ac:dyDescent="0.2">
      <c r="A595" s="185">
        <v>7050</v>
      </c>
      <c r="B595" s="68" t="str">
        <f>VLOOKUP(A595,'BASE REGISTRO SEPTIEMBRE'!$A$1:$T$889,2,FALSE)</f>
        <v>I. Municipalidad de Talcahuano</v>
      </c>
      <c r="C595" s="68">
        <f>VLOOKUP(A595,'BASE REGISTRO SEPTIEMBRE'!$A$1:$T$889,3,FALSE)</f>
        <v>691508005</v>
      </c>
      <c r="D595" s="68" t="str">
        <f>VLOOKUP(A595,'BASE REGISTRO SEPTIEMBRE'!$A$1:$T$889,4,FALSE)</f>
        <v>Municipalidad</v>
      </c>
      <c r="E595" s="68" t="str">
        <f>VLOOKUP(A595,'BASE REGISTRO SEPTIEMBRE'!$A$1:$T$889,5,FALSE)</f>
        <v>Constitución Política de la República, art. 107.</v>
      </c>
      <c r="F595" s="68" t="str">
        <f>VLOOKUP(A595,'BASE REGISTRO SEPTIEMBRE'!$A$1:$T$889,6,FALSE)</f>
        <v>Indefinida.</v>
      </c>
      <c r="G595" s="68" t="str">
        <f>VLOOKUP(A595,'BASE REGISTRO SEPTIEMBRE'!$A$1:$T$889,7,FALSE)</f>
        <v>Según Ley Orgánica Nº 18.695, arts. 1º al 4º.</v>
      </c>
      <c r="H595" s="68" t="str">
        <f>VLOOKUP(A595,'BASE REGISTRO SEPTIEMBRE'!$A$1:$T$889,8,FALSE)</f>
        <v>no tiene</v>
      </c>
      <c r="I595" s="68">
        <f>VLOOKUP(A595,'BASE REGISTRO SEPTIEMBRE'!$A$1:$T$889,9,FALSE)</f>
        <v>0</v>
      </c>
      <c r="J595" s="68">
        <f>VLOOKUP(A595,'BASE REGISTRO SEPTIEMBRE'!$A$1:$T$889,10,FALSE)</f>
        <v>0</v>
      </c>
      <c r="K595" s="68" t="str">
        <f>VLOOKUP(A595,'BASE REGISTRO SEPTIEMBRE'!$A$1:$T$889,11,FALSE)</f>
        <v xml:space="preserve">Henry Campos Coa,                 </v>
      </c>
      <c r="L595" s="68" t="str">
        <f>VLOOKUP(A595,'BASE REGISTRO SEPTIEMBRE'!$A$1:$T$889,12,FALSE)</f>
        <v>Sargento Aldea Nº250, Talcahuano, Octava Región.</v>
      </c>
      <c r="M595" s="68" t="str">
        <f>VLOOKUP(A595,'BASE REGISTRO SEPTIEMBRE'!$A$1:$T$889,13,FALSE)</f>
        <v>VIII</v>
      </c>
      <c r="N595" s="68" t="str">
        <f>VLOOKUP(A595,'BASE REGISTRO SEPTIEMBRE'!$A$1:$T$889,14,FALSE)</f>
        <v xml:space="preserve"> Talcahuano</v>
      </c>
      <c r="O595" s="68" t="str">
        <f>VLOOKUP(A595,'BASE REGISTRO SEPTIEMBRE'!$A$1:$T$889,15,FALSE)</f>
        <v xml:space="preserve">Teléfonos: 41-3835302- 98088293
</v>
      </c>
      <c r="P595" s="68" t="str">
        <f>VLOOKUP(A595,'BASE REGISTRO SEPTIEMBRE'!$A$1:$T$889,16,FALSE)</f>
        <v>alcaldia@talcahuano.cl
Ximena.pantoja@talcahuano.cl</v>
      </c>
      <c r="Q595" s="68">
        <f>VLOOKUP(A595,'BASE REGISTRO SEPTIEMBRE'!$A$1:$T$889,17,FALSE)</f>
        <v>0</v>
      </c>
      <c r="R595" s="68">
        <f>VLOOKUP(A595,'BASE REGISTRO SEPTIEMBRE'!$A$1:$T$889,18,FALSE)</f>
        <v>91001</v>
      </c>
      <c r="S595" s="68" t="str">
        <f>VLOOKUP(A595,'BASE REGISTRO SEPTIEMBRE'!$A$1:$T$889,19,FALSE)</f>
        <v xml:space="preserve">No se acompañan. Aplica Informe Jurídico Nº 09, de  fecha 14 de marzo de 2011 del Departamento Jurídico y Dictamen Nº 070791, de 2009, de la Contraloría General de la República.  
</v>
      </c>
      <c r="T595" s="188">
        <f>VLOOKUP(A595,'BASE REGISTRO SEPTIEMBRE'!$A$1:$T$889,20,FALSE)</f>
        <v>37970</v>
      </c>
      <c r="U595" s="175">
        <v>7050</v>
      </c>
      <c r="V595" s="186">
        <v>5981245</v>
      </c>
      <c r="W595" s="186">
        <v>63609368</v>
      </c>
      <c r="X595" s="187">
        <v>44469</v>
      </c>
      <c r="Y595" s="80" t="s">
        <v>6489</v>
      </c>
      <c r="Z595" s="80" t="s">
        <v>6490</v>
      </c>
      <c r="AA595" s="175" t="s">
        <v>6571</v>
      </c>
    </row>
    <row r="596" spans="1:27" ht="15.75" customHeight="1" x14ac:dyDescent="0.2">
      <c r="A596" s="185">
        <v>7051</v>
      </c>
      <c r="B596" s="68" t="str">
        <f>VLOOKUP(A596,'BASE REGISTRO SEPTIEMBRE'!$A$1:$T$889,2,FALSE)</f>
        <v xml:space="preserve">
I. Municipalidad de La Pintana
</v>
      </c>
      <c r="C596" s="68">
        <f>VLOOKUP(A596,'BASE REGISTRO SEPTIEMBRE'!$A$1:$T$889,3,FALSE)</f>
        <v>692538005</v>
      </c>
      <c r="D596" s="68" t="str">
        <f>VLOOKUP(A596,'BASE REGISTRO SEPTIEMBRE'!$A$1:$T$889,4,FALSE)</f>
        <v>Municipalidad</v>
      </c>
      <c r="E596" s="68" t="str">
        <f>VLOOKUP(A596,'BASE REGISTRO SEPTIEMBRE'!$A$1:$T$889,5,FALSE)</f>
        <v>Constitución Política de la República, art. 107.</v>
      </c>
      <c r="F596" s="68" t="str">
        <f>VLOOKUP(A596,'BASE REGISTRO SEPTIEMBRE'!$A$1:$T$889,6,FALSE)</f>
        <v>Indefinida.</v>
      </c>
      <c r="G596" s="68" t="str">
        <f>VLOOKUP(A596,'BASE REGISTRO SEPTIEMBRE'!$A$1:$T$889,7,FALSE)</f>
        <v>Según Ley Orgánica Nº 18.695, arts. 1º al 4º.</v>
      </c>
      <c r="H596" s="68" t="str">
        <f>VLOOKUP(A596,'BASE REGISTRO SEPTIEMBRE'!$A$1:$T$889,8,FALSE)</f>
        <v>no tiene</v>
      </c>
      <c r="I596" s="68">
        <f>VLOOKUP(A596,'BASE REGISTRO SEPTIEMBRE'!$A$1:$T$889,9,FALSE)</f>
        <v>0</v>
      </c>
      <c r="J596" s="68">
        <f>VLOOKUP(A596,'BASE REGISTRO SEPTIEMBRE'!$A$1:$T$889,10,FALSE)</f>
        <v>0</v>
      </c>
      <c r="K596" s="68" t="str">
        <f>VLOOKUP(A596,'BASE REGISTRO SEPTIEMBRE'!$A$1:$T$889,11,FALSE)</f>
        <v xml:space="preserve">Claudia Gerlene Pizarro Peña, </v>
      </c>
      <c r="L596" s="68" t="str">
        <f>VLOOKUP(A596,'BASE REGISTRO SEPTIEMBRE'!$A$1:$T$889,12,FALSE)</f>
        <v>Santa Rosa Nº 12.975, comuna de La Pintana, Región Metropolitana.</v>
      </c>
      <c r="M596" s="68" t="str">
        <f>VLOOKUP(A596,'BASE REGISTRO SEPTIEMBRE'!$A$1:$T$889,13,FALSE)</f>
        <v>XIII</v>
      </c>
      <c r="N596" s="68" t="str">
        <f>VLOOKUP(A596,'BASE REGISTRO SEPTIEMBRE'!$A$1:$T$889,14,FALSE)</f>
        <v>La Pintana</v>
      </c>
      <c r="O596" s="68">
        <f>VLOOKUP(A596,'BASE REGISTRO SEPTIEMBRE'!$A$1:$T$889,15,FALSE)</f>
        <v>0</v>
      </c>
      <c r="P596" s="68">
        <f>VLOOKUP(A596,'BASE REGISTRO SEPTIEMBRE'!$A$1:$T$889,16,FALSE)</f>
        <v>0</v>
      </c>
      <c r="Q596" s="68">
        <f>VLOOKUP(A596,'BASE REGISTRO SEPTIEMBRE'!$A$1:$T$889,17,FALSE)</f>
        <v>0</v>
      </c>
      <c r="R596" s="68">
        <f>VLOOKUP(A596,'BASE REGISTRO SEPTIEMBRE'!$A$1:$T$889,18,FALSE)</f>
        <v>91001</v>
      </c>
      <c r="S596" s="68" t="str">
        <f>VLOOKUP(A596,'BASE REGISTRO SEPTIEMBRE'!$A$1:$T$889,19,FALSE)</f>
        <v xml:space="preserve"> No se acompañan. Aplica Informe Jurídico Nº 09, de  fecha 14 de marzo de 2011 del Departamento Jurídico y Dictamen Nº 070791, de 2009, de la Contraloría General de la República.  
</v>
      </c>
      <c r="T596" s="188">
        <f>VLOOKUP(A596,'BASE REGISTRO SEPTIEMBRE'!$A$1:$T$889,20,FALSE)</f>
        <v>37970</v>
      </c>
      <c r="U596" s="175">
        <v>7051</v>
      </c>
      <c r="V596" s="186">
        <v>26775444</v>
      </c>
      <c r="W596" s="186">
        <v>321602520</v>
      </c>
      <c r="X596" s="187">
        <v>44469</v>
      </c>
      <c r="Y596" s="80" t="s">
        <v>6489</v>
      </c>
      <c r="Z596" s="80" t="s">
        <v>6490</v>
      </c>
      <c r="AA596" s="175" t="s">
        <v>6548</v>
      </c>
    </row>
    <row r="597" spans="1:27" ht="15.75" customHeight="1" x14ac:dyDescent="0.2">
      <c r="A597" s="185">
        <v>7052</v>
      </c>
      <c r="B597" s="68" t="str">
        <f>VLOOKUP(A597,'BASE REGISTRO SEPTIEMBRE'!$A$1:$T$889,2,FALSE)</f>
        <v xml:space="preserve">
I. Municipalidad de Rengo
</v>
      </c>
      <c r="C597" s="68">
        <f>VLOOKUP(A597,'BASE REGISTRO SEPTIEMBRE'!$A$1:$T$889,3,FALSE)</f>
        <v>690812002</v>
      </c>
      <c r="D597" s="68" t="str">
        <f>VLOOKUP(A597,'BASE REGISTRO SEPTIEMBRE'!$A$1:$T$889,4,FALSE)</f>
        <v>Municipalidad</v>
      </c>
      <c r="E597" s="68" t="str">
        <f>VLOOKUP(A597,'BASE REGISTRO SEPTIEMBRE'!$A$1:$T$889,5,FALSE)</f>
        <v>Constitución Política de la República, art. 107.</v>
      </c>
      <c r="F597" s="68" t="str">
        <f>VLOOKUP(A597,'BASE REGISTRO SEPTIEMBRE'!$A$1:$T$889,6,FALSE)</f>
        <v>Indefinida.</v>
      </c>
      <c r="G597" s="68" t="str">
        <f>VLOOKUP(A597,'BASE REGISTRO SEPTIEMBRE'!$A$1:$T$889,7,FALSE)</f>
        <v>Según Ley Orgánica Nº 18.695, arts. 1º al 4º.</v>
      </c>
      <c r="H597" s="68" t="str">
        <f>VLOOKUP(A597,'BASE REGISTRO SEPTIEMBRE'!$A$1:$T$889,8,FALSE)</f>
        <v>no tiene</v>
      </c>
      <c r="I597" s="68">
        <f>VLOOKUP(A597,'BASE REGISTRO SEPTIEMBRE'!$A$1:$T$889,9,FALSE)</f>
        <v>0</v>
      </c>
      <c r="J597" s="68">
        <f>VLOOKUP(A597,'BASE REGISTRO SEPTIEMBRE'!$A$1:$T$889,10,FALSE)</f>
        <v>0</v>
      </c>
      <c r="K597" s="68" t="str">
        <f>VLOOKUP(A597,'BASE REGISTRO SEPTIEMBRE'!$A$1:$T$889,11,FALSE)</f>
        <v>Andrés Maxim Roldan Grez</v>
      </c>
      <c r="L597" s="68" t="str">
        <f>VLOOKUP(A597,'BASE REGISTRO SEPTIEMBRE'!$A$1:$T$889,12,FALSE)</f>
        <v xml:space="preserve">Urriola Nº26, Rengo, Sexta Región. </v>
      </c>
      <c r="M597" s="68" t="str">
        <f>VLOOKUP(A597,'BASE REGISTRO SEPTIEMBRE'!$A$1:$T$889,13,FALSE)</f>
        <v>VI</v>
      </c>
      <c r="N597" s="68" t="str">
        <f>VLOOKUP(A597,'BASE REGISTRO SEPTIEMBRE'!$A$1:$T$889,14,FALSE)</f>
        <v>Rengo</v>
      </c>
      <c r="O597" s="68" t="str">
        <f>VLOOKUP(A597,'BASE REGISTRO SEPTIEMBRE'!$A$1:$T$889,15,FALSE)</f>
        <v>Teléfono (72) 512060</v>
      </c>
      <c r="P597" s="68">
        <f>VLOOKUP(A597,'BASE REGISTRO SEPTIEMBRE'!$A$1:$T$889,16,FALSE)</f>
        <v>0</v>
      </c>
      <c r="Q597" s="68">
        <f>VLOOKUP(A597,'BASE REGISTRO SEPTIEMBRE'!$A$1:$T$889,17,FALSE)</f>
        <v>0</v>
      </c>
      <c r="R597" s="68">
        <f>VLOOKUP(A597,'BASE REGISTRO SEPTIEMBRE'!$A$1:$T$889,18,FALSE)</f>
        <v>91001</v>
      </c>
      <c r="S597" s="68" t="str">
        <f>VLOOKUP(A597,'BASE REGISTRO SEPTIEMBRE'!$A$1:$T$889,19,FALSE)</f>
        <v xml:space="preserve">No se acompañan. Aplica Informe Jurídico Nº 09, de  fecha 14 de marzo de 2011 del Departamento Jurídico y Dictamen Nº 070791, de 2009, de la Contraloría General de la República.  
</v>
      </c>
      <c r="T597" s="188">
        <f>VLOOKUP(A597,'BASE REGISTRO SEPTIEMBRE'!$A$1:$T$889,20,FALSE)</f>
        <v>37970</v>
      </c>
      <c r="U597" s="175">
        <v>7052</v>
      </c>
      <c r="V597" s="186">
        <v>3577300</v>
      </c>
      <c r="W597" s="186">
        <v>38043880</v>
      </c>
      <c r="X597" s="187">
        <v>44469</v>
      </c>
      <c r="Y597" s="80" t="s">
        <v>6489</v>
      </c>
      <c r="Z597" s="80" t="s">
        <v>6490</v>
      </c>
      <c r="AA597" s="175" t="s">
        <v>6574</v>
      </c>
    </row>
    <row r="598" spans="1:27" ht="15.75" customHeight="1" x14ac:dyDescent="0.2">
      <c r="A598" s="185">
        <v>7054</v>
      </c>
      <c r="B598" s="68" t="str">
        <f>VLOOKUP(A598,'BASE REGISTRO SEPTIEMBRE'!$A$1:$T$889,2,FALSE)</f>
        <v xml:space="preserve">
I. Municipalidad de Cerro Navia
</v>
      </c>
      <c r="C598" s="68">
        <f>VLOOKUP(A598,'BASE REGISTRO SEPTIEMBRE'!$A$1:$T$889,3,FALSE)</f>
        <v>692542002</v>
      </c>
      <c r="D598" s="68" t="str">
        <f>VLOOKUP(A598,'BASE REGISTRO SEPTIEMBRE'!$A$1:$T$889,4,FALSE)</f>
        <v>Municipalidad</v>
      </c>
      <c r="E598" s="68" t="str">
        <f>VLOOKUP(A598,'BASE REGISTRO SEPTIEMBRE'!$A$1:$T$889,5,FALSE)</f>
        <v>Constitución Política de la República, art. 107.</v>
      </c>
      <c r="F598" s="68" t="str">
        <f>VLOOKUP(A598,'BASE REGISTRO SEPTIEMBRE'!$A$1:$T$889,6,FALSE)</f>
        <v>Indefinida.</v>
      </c>
      <c r="G598" s="68" t="str">
        <f>VLOOKUP(A598,'BASE REGISTRO SEPTIEMBRE'!$A$1:$T$889,7,FALSE)</f>
        <v>Según Ley Orgánica Nº 18.695, arts. 1º al 4º.</v>
      </c>
      <c r="H598" s="68" t="str">
        <f>VLOOKUP(A598,'BASE REGISTRO SEPTIEMBRE'!$A$1:$T$889,8,FALSE)</f>
        <v>no tiene</v>
      </c>
      <c r="I598" s="68">
        <f>VLOOKUP(A598,'BASE REGISTRO SEPTIEMBRE'!$A$1:$T$889,9,FALSE)</f>
        <v>0</v>
      </c>
      <c r="J598" s="68">
        <f>VLOOKUP(A598,'BASE REGISTRO SEPTIEMBRE'!$A$1:$T$889,10,FALSE)</f>
        <v>0</v>
      </c>
      <c r="K598" s="68" t="str">
        <f>VLOOKUP(A598,'BASE REGISTRO SEPTIEMBRE'!$A$1:$T$889,11,FALSE)</f>
        <v xml:space="preserve">Mauro Elias Tamayo Rozas, </v>
      </c>
      <c r="L598" s="68" t="str">
        <f>VLOOKUP(A598,'BASE REGISTRO SEPTIEMBRE'!$A$1:$T$889,12,FALSE)</f>
        <v xml:space="preserve">Del Consistorial Nº 6645, comuna de Cerro Navia, Región Metropolitana.
</v>
      </c>
      <c r="M598" s="68" t="str">
        <f>VLOOKUP(A598,'BASE REGISTRO SEPTIEMBRE'!$A$1:$T$889,13,FALSE)</f>
        <v>XIII</v>
      </c>
      <c r="N598" s="68" t="str">
        <f>VLOOKUP(A598,'BASE REGISTRO SEPTIEMBRE'!$A$1:$T$889,14,FALSE)</f>
        <v>Cerro Navia</v>
      </c>
      <c r="O598" s="68" t="str">
        <f>VLOOKUP(A598,'BASE REGISTRO SEPTIEMBRE'!$A$1:$T$889,15,FALSE)</f>
        <v xml:space="preserve">Teléfono Alcalde: 223804196, 
Teléfono Jefe de Gabinete: 223804020,
Teléfono Jefe de la Oficina de la Niñez: 223804024,
</v>
      </c>
      <c r="P598" s="68" t="str">
        <f>VLOOKUP(A598,'BASE REGISTRO SEPTIEMBRE'!$A$1:$T$889,16,FALSE)</f>
        <v xml:space="preserve">E-mail Alcalde:mauro.tamayo@cerronavia.cl
E-mail Jefe de Gabinete: nicolas.cataldo@cerronavia.cl
E-mail Jefe de la Oficina de la Niñez: juan.veloz@cerronavia.cl.
</v>
      </c>
      <c r="Q598" s="68">
        <f>VLOOKUP(A598,'BASE REGISTRO SEPTIEMBRE'!$A$1:$T$889,17,FALSE)</f>
        <v>0</v>
      </c>
      <c r="R598" s="68">
        <f>VLOOKUP(A598,'BASE REGISTRO SEPTIEMBRE'!$A$1:$T$889,18,FALSE)</f>
        <v>91001</v>
      </c>
      <c r="S598" s="68" t="str">
        <f>VLOOKUP(A598,'BASE REGISTRO SEPTIEMBRE'!$A$1:$T$889,19,FALSE)</f>
        <v xml:space="preserve">No se acompañan. Aplica Informe Jurídico Nº 09, de  fecha 14 de marzo de 2011 del Departamento Jurídico y Dictamen Nº 070791, de 2009, de la Contraloría General de la República.  
</v>
      </c>
      <c r="T598" s="188">
        <f>VLOOKUP(A598,'BASE REGISTRO SEPTIEMBRE'!$A$1:$T$889,20,FALSE)</f>
        <v>37970</v>
      </c>
      <c r="U598" s="175">
        <v>7054</v>
      </c>
      <c r="V598" s="186">
        <v>9014796</v>
      </c>
      <c r="W598" s="186">
        <v>72379818</v>
      </c>
      <c r="X598" s="187">
        <v>44469</v>
      </c>
      <c r="Y598" s="80" t="s">
        <v>6489</v>
      </c>
      <c r="Z598" s="80" t="s">
        <v>6490</v>
      </c>
      <c r="AA598" s="175" t="s">
        <v>6620</v>
      </c>
    </row>
    <row r="599" spans="1:27" ht="15.75" customHeight="1" x14ac:dyDescent="0.2">
      <c r="A599" s="185">
        <v>7056</v>
      </c>
      <c r="B599" s="68" t="str">
        <f>VLOOKUP(A599,'BASE REGISTRO SEPTIEMBRE'!$A$1:$T$889,2,FALSE)</f>
        <v xml:space="preserve">
I. Municipalidad de Quilicura
</v>
      </c>
      <c r="C599" s="68">
        <f>VLOOKUP(A599,'BASE REGISTRO SEPTIEMBRE'!$A$1:$T$889,3,FALSE)</f>
        <v>690713004</v>
      </c>
      <c r="D599" s="68" t="str">
        <f>VLOOKUP(A599,'BASE REGISTRO SEPTIEMBRE'!$A$1:$T$889,4,FALSE)</f>
        <v>Municipalidad</v>
      </c>
      <c r="E599" s="68" t="str">
        <f>VLOOKUP(A599,'BASE REGISTRO SEPTIEMBRE'!$A$1:$T$889,5,FALSE)</f>
        <v>Constitución Política de la República, art. 107.</v>
      </c>
      <c r="F599" s="68" t="str">
        <f>VLOOKUP(A599,'BASE REGISTRO SEPTIEMBRE'!$A$1:$T$889,6,FALSE)</f>
        <v>Indefinida.</v>
      </c>
      <c r="G599" s="68" t="str">
        <f>VLOOKUP(A599,'BASE REGISTRO SEPTIEMBRE'!$A$1:$T$889,7,FALSE)</f>
        <v>Según Ley Orgánica Nº 18.695, arts. 1º al 4º.</v>
      </c>
      <c r="H599" s="68" t="str">
        <f>VLOOKUP(A599,'BASE REGISTRO SEPTIEMBRE'!$A$1:$T$889,8,FALSE)</f>
        <v>no tiene</v>
      </c>
      <c r="I599" s="68">
        <f>VLOOKUP(A599,'BASE REGISTRO SEPTIEMBRE'!$A$1:$T$889,9,FALSE)</f>
        <v>0</v>
      </c>
      <c r="J599" s="68">
        <f>VLOOKUP(A599,'BASE REGISTRO SEPTIEMBRE'!$A$1:$T$889,10,FALSE)</f>
        <v>0</v>
      </c>
      <c r="K599" s="68" t="str">
        <f>VLOOKUP(A599,'BASE REGISTRO SEPTIEMBRE'!$A$1:$T$889,11,FALSE)</f>
        <v xml:space="preserve">Paulina Rebeca Bobadilla Navarrete
</v>
      </c>
      <c r="L599" s="68" t="str">
        <f>VLOOKUP(A599,'BASE REGISTRO SEPTIEMBRE'!$A$1:$T$889,12,FALSE)</f>
        <v xml:space="preserve">José Francisco Vergara Nº450, Quilicura, Región Metropolitana. </v>
      </c>
      <c r="M599" s="68" t="str">
        <f>VLOOKUP(A599,'BASE REGISTRO SEPTIEMBRE'!$A$1:$T$889,13,FALSE)</f>
        <v>XIII</v>
      </c>
      <c r="N599" s="68" t="str">
        <f>VLOOKUP(A599,'BASE REGISTRO SEPTIEMBRE'!$A$1:$T$889,14,FALSE)</f>
        <v>Quilicura</v>
      </c>
      <c r="O599" s="68" t="str">
        <f>VLOOKUP(A599,'BASE REGISTRO SEPTIEMBRE'!$A$1:$T$889,15,FALSE)</f>
        <v>Fono mesa central 3666700, Dideco 3666730.</v>
      </c>
      <c r="P599" s="68">
        <f>VLOOKUP(A599,'BASE REGISTRO SEPTIEMBRE'!$A$1:$T$889,16,FALSE)</f>
        <v>0</v>
      </c>
      <c r="Q599" s="68">
        <f>VLOOKUP(A599,'BASE REGISTRO SEPTIEMBRE'!$A$1:$T$889,17,FALSE)</f>
        <v>0</v>
      </c>
      <c r="R599" s="68">
        <f>VLOOKUP(A599,'BASE REGISTRO SEPTIEMBRE'!$A$1:$T$889,18,FALSE)</f>
        <v>91001</v>
      </c>
      <c r="S599" s="68" t="str">
        <f>VLOOKUP(A599,'BASE REGISTRO SEPTIEMBRE'!$A$1:$T$889,19,FALSE)</f>
        <v xml:space="preserve">No se acompañan. Aplica Informe Jurídico Nº 09, de  fecha 14 de marzo de 2011 del Departamento Jurídico y Dictamen Nº 070791, de 2009, de la Contraloría General de la República.  
</v>
      </c>
      <c r="T599" s="188">
        <f>VLOOKUP(A599,'BASE REGISTRO SEPTIEMBRE'!$A$1:$T$889,20,FALSE)</f>
        <v>37970</v>
      </c>
      <c r="U599" s="175">
        <v>7056</v>
      </c>
      <c r="V599" s="186">
        <v>12516240</v>
      </c>
      <c r="W599" s="186">
        <v>160273911</v>
      </c>
      <c r="X599" s="187">
        <v>44469</v>
      </c>
      <c r="Y599" s="80" t="s">
        <v>6489</v>
      </c>
      <c r="Z599" s="80" t="s">
        <v>6490</v>
      </c>
      <c r="AA599" s="175" t="s">
        <v>6537</v>
      </c>
    </row>
    <row r="600" spans="1:27" ht="15.75" customHeight="1" x14ac:dyDescent="0.2">
      <c r="A600" s="185">
        <v>7057</v>
      </c>
      <c r="B600" s="68" t="str">
        <f>VLOOKUP(A600,'BASE REGISTRO SEPTIEMBRE'!$A$1:$T$889,2,FALSE)</f>
        <v xml:space="preserve">
I. Municipalidad de Temuco
</v>
      </c>
      <c r="C600" s="68">
        <f>VLOOKUP(A600,'BASE REGISTRO SEPTIEMBRE'!$A$1:$T$889,3,FALSE)</f>
        <v>691907007</v>
      </c>
      <c r="D600" s="68" t="str">
        <f>VLOOKUP(A600,'BASE REGISTRO SEPTIEMBRE'!$A$1:$T$889,4,FALSE)</f>
        <v>Municipalidad</v>
      </c>
      <c r="E600" s="68" t="str">
        <f>VLOOKUP(A600,'BASE REGISTRO SEPTIEMBRE'!$A$1:$T$889,5,FALSE)</f>
        <v>Constitución Política de la República, art. 107.</v>
      </c>
      <c r="F600" s="68" t="str">
        <f>VLOOKUP(A600,'BASE REGISTRO SEPTIEMBRE'!$A$1:$T$889,6,FALSE)</f>
        <v>Indefinida.</v>
      </c>
      <c r="G600" s="68" t="str">
        <f>VLOOKUP(A600,'BASE REGISTRO SEPTIEMBRE'!$A$1:$T$889,7,FALSE)</f>
        <v>Según Ley Orgánica Nº 18.695, arts. 1º al 4º.</v>
      </c>
      <c r="H600" s="68" t="str">
        <f>VLOOKUP(A600,'BASE REGISTRO SEPTIEMBRE'!$A$1:$T$889,8,FALSE)</f>
        <v>no tiene</v>
      </c>
      <c r="I600" s="68">
        <f>VLOOKUP(A600,'BASE REGISTRO SEPTIEMBRE'!$A$1:$T$889,9,FALSE)</f>
        <v>0</v>
      </c>
      <c r="J600" s="68">
        <f>VLOOKUP(A600,'BASE REGISTRO SEPTIEMBRE'!$A$1:$T$889,10,FALSE)</f>
        <v>0</v>
      </c>
      <c r="K600" s="68" t="str">
        <f>VLOOKUP(A600,'BASE REGISTRO SEPTIEMBRE'!$A$1:$T$889,11,FALSE)</f>
        <v xml:space="preserve">Roberto Francisco Neira Aburto
</v>
      </c>
      <c r="L600" s="68" t="str">
        <f>VLOOKUP(A600,'BASE REGISTRO SEPTIEMBRE'!$A$1:$T$889,12,FALSE)</f>
        <v xml:space="preserve">Arturo Prat Nº 650, Temuco, Novena Región.
</v>
      </c>
      <c r="M600" s="68" t="str">
        <f>VLOOKUP(A600,'BASE REGISTRO SEPTIEMBRE'!$A$1:$T$889,13,FALSE)</f>
        <v>IX</v>
      </c>
      <c r="N600" s="68" t="str">
        <f>VLOOKUP(A600,'BASE REGISTRO SEPTIEMBRE'!$A$1:$T$889,14,FALSE)</f>
        <v xml:space="preserve"> Temuco,</v>
      </c>
      <c r="O600" s="68" t="str">
        <f>VLOOKUP(A600,'BASE REGISTRO SEPTIEMBRE'!$A$1:$T$889,15,FALSE)</f>
        <v>Teléfono: 452973427- 453973437</v>
      </c>
      <c r="P600" s="68" t="str">
        <f>VLOOKUP(A600,'BASE REGISTRO SEPTIEMBRE'!$A$1:$T$889,16,FALSE)</f>
        <v>rneira@temuco.cl</v>
      </c>
      <c r="Q600" s="68">
        <f>VLOOKUP(A600,'BASE REGISTRO SEPTIEMBRE'!$A$1:$T$889,17,FALSE)</f>
        <v>0</v>
      </c>
      <c r="R600" s="68">
        <f>VLOOKUP(A600,'BASE REGISTRO SEPTIEMBRE'!$A$1:$T$889,18,FALSE)</f>
        <v>91001</v>
      </c>
      <c r="S600" s="68" t="str">
        <f>VLOOKUP(A600,'BASE REGISTRO SEPTIEMBRE'!$A$1:$T$889,19,FALSE)</f>
        <v xml:space="preserve">No se acompañan. Aplica Informe Jurídico Nº 09, de  fecha 14 de marzo de 2011 del Departamento Jurídico y Dictamen Nº 070791, de 2009, de la Contraloría General de la República.  
</v>
      </c>
      <c r="T600" s="188">
        <f>VLOOKUP(A600,'BASE REGISTRO SEPTIEMBRE'!$A$1:$T$889,20,FALSE)</f>
        <v>37970</v>
      </c>
      <c r="U600" s="175">
        <v>7057</v>
      </c>
      <c r="V600" s="186">
        <v>10603117</v>
      </c>
      <c r="W600" s="186">
        <v>85132451</v>
      </c>
      <c r="X600" s="187">
        <v>44469</v>
      </c>
      <c r="Y600" s="80" t="s">
        <v>6489</v>
      </c>
      <c r="Z600" s="80" t="s">
        <v>6490</v>
      </c>
      <c r="AA600" s="175" t="s">
        <v>181</v>
      </c>
    </row>
    <row r="601" spans="1:27" ht="15.75" customHeight="1" x14ac:dyDescent="0.2">
      <c r="A601" s="185">
        <v>7064</v>
      </c>
      <c r="B601" s="68" t="str">
        <f>VLOOKUP(A601,'BASE REGISTRO SEPTIEMBRE'!$A$1:$T$889,2,FALSE)</f>
        <v xml:space="preserve">
I. Municipalidad de Quillota
</v>
      </c>
      <c r="C601" s="68">
        <f>VLOOKUP(A601,'BASE REGISTRO SEPTIEMBRE'!$A$1:$T$889,3,FALSE)</f>
        <v>690601001</v>
      </c>
      <c r="D601" s="68" t="str">
        <f>VLOOKUP(A601,'BASE REGISTRO SEPTIEMBRE'!$A$1:$T$889,4,FALSE)</f>
        <v>Municipalidad</v>
      </c>
      <c r="E601" s="68" t="str">
        <f>VLOOKUP(A601,'BASE REGISTRO SEPTIEMBRE'!$A$1:$T$889,5,FALSE)</f>
        <v>Constitución Política de la República, artículo 107</v>
      </c>
      <c r="F601" s="68" t="str">
        <f>VLOOKUP(A601,'BASE REGISTRO SEPTIEMBRE'!$A$1:$T$889,6,FALSE)</f>
        <v>Indefinida</v>
      </c>
      <c r="G601" s="68" t="str">
        <f>VLOOKUP(A601,'BASE REGISTRO SEPTIEMBRE'!$A$1:$T$889,7,FALSE)</f>
        <v>Según Ley Orgánica N° 18.695, artículos 1°al 4°</v>
      </c>
      <c r="H601" s="68" t="str">
        <f>VLOOKUP(A601,'BASE REGISTRO SEPTIEMBRE'!$A$1:$T$889,8,FALSE)</f>
        <v>no tiene</v>
      </c>
      <c r="I601" s="68">
        <f>VLOOKUP(A601,'BASE REGISTRO SEPTIEMBRE'!$A$1:$T$889,9,FALSE)</f>
        <v>0</v>
      </c>
      <c r="J601" s="68">
        <f>VLOOKUP(A601,'BASE REGISTRO SEPTIEMBRE'!$A$1:$T$889,10,FALSE)</f>
        <v>0</v>
      </c>
      <c r="K601" s="68" t="str">
        <f>VLOOKUP(A601,'BASE REGISTRO SEPTIEMBRE'!$A$1:$T$889,11,FALSE)</f>
        <v xml:space="preserve">Oscar Rodolfo Calderón Sánchez
</v>
      </c>
      <c r="L601" s="68" t="str">
        <f>VLOOKUP(A601,'BASE REGISTRO SEPTIEMBRE'!$A$1:$T$889,12,FALSE)</f>
        <v xml:space="preserve">Maipú N°330, comuna de Quillota, Quinta Región.
</v>
      </c>
      <c r="M601" s="68" t="str">
        <f>VLOOKUP(A601,'BASE REGISTRO SEPTIEMBRE'!$A$1:$T$889,13,FALSE)</f>
        <v>V</v>
      </c>
      <c r="N601" s="68" t="str">
        <f>VLOOKUP(A601,'BASE REGISTRO SEPTIEMBRE'!$A$1:$T$889,14,FALSE)</f>
        <v>Quillota</v>
      </c>
      <c r="O601" s="68" t="str">
        <f>VLOOKUP(A601,'BASE REGISTRO SEPTIEMBRE'!$A$1:$T$889,15,FALSE)</f>
        <v>332291134
332291138</v>
      </c>
      <c r="P601" s="68" t="str">
        <f>VLOOKUP(A601,'BASE REGISTRO SEPTIEMBRE'!$A$1:$T$889,16,FALSE)</f>
        <v>Oscar.calderon@quillota.cl
Luz.sepulveda@quillota.cl</v>
      </c>
      <c r="Q601" s="68">
        <f>VLOOKUP(A601,'BASE REGISTRO SEPTIEMBRE'!$A$1:$T$889,17,FALSE)</f>
        <v>0</v>
      </c>
      <c r="R601" s="68">
        <f>VLOOKUP(A601,'BASE REGISTRO SEPTIEMBRE'!$A$1:$T$889,18,FALSE)</f>
        <v>91001</v>
      </c>
      <c r="S601" s="68" t="str">
        <f>VLOOKUP(A601,'BASE REGISTRO SEPTIEMBRE'!$A$1:$T$889,19,FALSE)</f>
        <v xml:space="preserve">No se acompañan. Aplica Informe Jurídico Nº 09, de  fecha 14 de marzo de 2011 del Departamento Jurídico y Dictamen Nº 070791, de 2009, de la Contraloría General de la República.  </v>
      </c>
      <c r="T601" s="188">
        <f>VLOOKUP(A601,'BASE REGISTRO SEPTIEMBRE'!$A$1:$T$889,20,FALSE)</f>
        <v>37970</v>
      </c>
      <c r="U601" s="175">
        <v>7064</v>
      </c>
      <c r="V601" s="186">
        <v>6439140</v>
      </c>
      <c r="W601" s="186">
        <v>51699870</v>
      </c>
      <c r="X601" s="187">
        <v>44469</v>
      </c>
      <c r="Y601" s="80" t="s">
        <v>6489</v>
      </c>
      <c r="Z601" s="80" t="s">
        <v>6490</v>
      </c>
      <c r="AA601" s="175" t="s">
        <v>6495</v>
      </c>
    </row>
    <row r="602" spans="1:27" ht="15.75" customHeight="1" x14ac:dyDescent="0.2">
      <c r="A602" s="185">
        <v>7066</v>
      </c>
      <c r="B602" s="68" t="str">
        <f>VLOOKUP(A602,'BASE REGISTRO SEPTIEMBRE'!$A$1:$T$889,2,FALSE)</f>
        <v xml:space="preserve">
I. Municipalidad de Ñuñoa
</v>
      </c>
      <c r="C602" s="68">
        <f>VLOOKUP(A602,'BASE REGISTRO SEPTIEMBRE'!$A$1:$T$889,3,FALSE)</f>
        <v>690705001</v>
      </c>
      <c r="D602" s="68" t="str">
        <f>VLOOKUP(A602,'BASE REGISTRO SEPTIEMBRE'!$A$1:$T$889,4,FALSE)</f>
        <v>Municipalidad</v>
      </c>
      <c r="E602" s="68" t="str">
        <f>VLOOKUP(A602,'BASE REGISTRO SEPTIEMBRE'!$A$1:$T$889,5,FALSE)</f>
        <v>Constitución Política de la República, art. 107.</v>
      </c>
      <c r="F602" s="68" t="str">
        <f>VLOOKUP(A602,'BASE REGISTRO SEPTIEMBRE'!$A$1:$T$889,6,FALSE)</f>
        <v>Indefinida.</v>
      </c>
      <c r="G602" s="68" t="str">
        <f>VLOOKUP(A602,'BASE REGISTRO SEPTIEMBRE'!$A$1:$T$889,7,FALSE)</f>
        <v>Según Ley Orgánica Nº 18.695, arts. 1º al 4º.</v>
      </c>
      <c r="H602" s="68" t="str">
        <f>VLOOKUP(A602,'BASE REGISTRO SEPTIEMBRE'!$A$1:$T$889,8,FALSE)</f>
        <v>no tiene</v>
      </c>
      <c r="I602" s="68">
        <f>VLOOKUP(A602,'BASE REGISTRO SEPTIEMBRE'!$A$1:$T$889,9,FALSE)</f>
        <v>0</v>
      </c>
      <c r="J602" s="68">
        <f>VLOOKUP(A602,'BASE REGISTRO SEPTIEMBRE'!$A$1:$T$889,10,FALSE)</f>
        <v>0</v>
      </c>
      <c r="K602" s="68" t="str">
        <f>VLOOKUP(A602,'BASE REGISTRO SEPTIEMBRE'!$A$1:$T$889,11,FALSE)</f>
        <v xml:space="preserve">Cristina Emilia Rios Saavedra </v>
      </c>
      <c r="L602" s="68" t="str">
        <f>VLOOKUP(A602,'BASE REGISTRO SEPTIEMBRE'!$A$1:$T$889,12,FALSE)</f>
        <v>Avenida Irarrázaval Nº3550, Ñuñoa, Región Metropolitana.</v>
      </c>
      <c r="M602" s="68" t="str">
        <f>VLOOKUP(A602,'BASE REGISTRO SEPTIEMBRE'!$A$1:$T$889,13,FALSE)</f>
        <v>XIII</v>
      </c>
      <c r="N602" s="68" t="str">
        <f>VLOOKUP(A602,'BASE REGISTRO SEPTIEMBRE'!$A$1:$T$889,14,FALSE)</f>
        <v>Ñuñoa</v>
      </c>
      <c r="O602" s="68" t="str">
        <f>VLOOKUP(A602,'BASE REGISTRO SEPTIEMBRE'!$A$1:$T$889,15,FALSE)</f>
        <v>232407050/ 232407005</v>
      </c>
      <c r="P602" s="68" t="str">
        <f>VLOOKUP(A602,'BASE REGISTRO SEPTIEMBRE'!$A$1:$T$889,16,FALSE)</f>
        <v xml:space="preserve">Correo electrónico: alcalde@nunoa.cl
</v>
      </c>
      <c r="Q602" s="68">
        <f>VLOOKUP(A602,'BASE REGISTRO SEPTIEMBRE'!$A$1:$T$889,17,FALSE)</f>
        <v>0</v>
      </c>
      <c r="R602" s="68">
        <f>VLOOKUP(A602,'BASE REGISTRO SEPTIEMBRE'!$A$1:$T$889,18,FALSE)</f>
        <v>91001</v>
      </c>
      <c r="S602" s="68" t="str">
        <f>VLOOKUP(A602,'BASE REGISTRO SEPTIEMBRE'!$A$1:$T$889,19,FALSE)</f>
        <v xml:space="preserve">No se acompañan. Aplica Informe Jurídico Nº 09, de  fecha 14 de marzo de 2011 del Departamento Jurídico y Dictamen Nº 070791, de 2009, de la Contraloría General de la República.  
.
</v>
      </c>
      <c r="T602" s="188">
        <f>VLOOKUP(A602,'BASE REGISTRO SEPTIEMBRE'!$A$1:$T$889,20,FALSE)</f>
        <v>37970</v>
      </c>
      <c r="U602" s="175">
        <v>7066</v>
      </c>
      <c r="V602" s="186">
        <v>6868416</v>
      </c>
      <c r="W602" s="186">
        <v>55146528</v>
      </c>
      <c r="X602" s="187">
        <v>44469</v>
      </c>
      <c r="Y602" s="80" t="s">
        <v>6489</v>
      </c>
      <c r="Z602" s="80" t="s">
        <v>6490</v>
      </c>
      <c r="AA602" s="175" t="s">
        <v>7480</v>
      </c>
    </row>
    <row r="603" spans="1:27" ht="15.75" customHeight="1" x14ac:dyDescent="0.2">
      <c r="A603" s="185">
        <v>7067</v>
      </c>
      <c r="B603" s="68" t="str">
        <f>VLOOKUP(A603,'BASE REGISTRO SEPTIEMBRE'!$A$1:$T$889,2,FALSE)</f>
        <v xml:space="preserve">
Instituto de Educación y Desarrollo Carlos Casanueva.
</v>
      </c>
      <c r="C603" s="68">
        <f>VLOOKUP(A603,'BASE REGISTRO SEPTIEMBRE'!$A$1:$T$889,3,FALSE)</f>
        <v>825652000</v>
      </c>
      <c r="D603" s="68" t="str">
        <f>VLOOKUP(A603,'BASE REGISTRO SEPTIEMBRE'!$A$1:$T$889,4,FALSE)</f>
        <v xml:space="preserve">Corporación de Desarrollo Privado.
</v>
      </c>
      <c r="E603" s="68" t="str">
        <f>VLOOKUP(A603,'BASE REGISTRO SEPTIEMBRE'!$A$1:$T$889,5,FALSE)</f>
        <v xml:space="preserve">Otorgado por Decreto Supremo Nº 1118 de 24 de junio de 1968, del Ministerio de Justicia.
</v>
      </c>
      <c r="F603" s="68" t="str">
        <f>VLOOKUP(A603,'BASE REGISTRO SEPTIEMBRE'!$A$1:$T$889,6,FALSE)</f>
        <v xml:space="preserve">Certificado de Vigencia Folio Nº 500399826033, de 23 de julio de 2021, emitido por el Servicio de Registro Civil e Identificación..
</v>
      </c>
      <c r="G603" s="68" t="str">
        <f>VLOOKUP(A603,'BASE REGISTRO SEPTIEMBRE'!$A$1:$T$889,7,FALSE)</f>
        <v xml:space="preserve">Promover el desarrollo educacional, social, cultural y comunitario de todos sus asociados y de todos los habitantes del país.
</v>
      </c>
      <c r="H603" s="68" t="str">
        <f>VLOOKUP(A603,'BASE REGISTRO SEPTIEMBRE'!$A$1:$T$889,8,FALSE)</f>
        <v xml:space="preserve">Presidente: 
Carlos Espinoza Villanueva 
Vice Presidenta: 
Patricia Caselli de la Carrera. 
Secretario:
Francisco Gallegos Vivanco.
Tesorero:
Jaime Hueraleo Vega.
Director: 
Juan Carlos Figueroa Huenumilla. </v>
      </c>
      <c r="I603" s="68" t="str">
        <f>VLOOKUP(A603,'BASE REGISTRO SEPTIEMBRE'!$A$1:$T$889,9,FALSE)</f>
        <v>Directorio dura dos años</v>
      </c>
      <c r="J603" s="68" t="str">
        <f>VLOOKUP(A603,'BASE REGISTRO SEPTIEMBRE'!$A$1:$T$889,10,FALSE)</f>
        <v>De 7 de junio de 2021 a 7 de junio de 2023.</v>
      </c>
      <c r="K603" s="68" t="str">
        <f>VLOOKUP(A603,'BASE REGISTRO SEPTIEMBRE'!$A$1:$T$889,11,FALSE)</f>
        <v xml:space="preserve">Presidente: Carlos Espinoza Villanueva 
</v>
      </c>
      <c r="L603" s="68" t="str">
        <f>VLOOKUP(A603,'BASE REGISTRO SEPTIEMBRE'!$A$1:$T$889,12,FALSE)</f>
        <v xml:space="preserve">José Miguel Carrera Nº 027, Quilicura, Región Metropolitana.
</v>
      </c>
      <c r="M603" s="68" t="str">
        <f>VLOOKUP(A603,'BASE REGISTRO SEPTIEMBRE'!$A$1:$T$889,13,FALSE)</f>
        <v>XIII</v>
      </c>
      <c r="N603" s="68" t="str">
        <f>VLOOKUP(A603,'BASE REGISTRO SEPTIEMBRE'!$A$1:$T$889,14,FALSE)</f>
        <v>Quilicura</v>
      </c>
      <c r="O603" s="68" t="str">
        <f>VLOOKUP(A603,'BASE REGISTRO SEPTIEMBRE'!$A$1:$T$889,15,FALSE)</f>
        <v>Teléfonos: Patricia Caselli de la carrera: Representante legal –  973042713
Carlos Espinoza Villanueva: Vicepresidente
95776114
Oficina: 232541305 Central
PIE JOVEN EN RED MAIPU: 22 9208838
PIE ENACCION JOVEN QUILICURA: 22 8130821
TELÉFONO:  22 681 6762
ANEXO 605</v>
      </c>
      <c r="P603" s="68" t="str">
        <f>VLOOKUP(A603,'BASE REGISTRO SEPTIEMBRE'!$A$1:$T$889,16,FALSE)</f>
        <v xml:space="preserve">
corporacion.carloscasanueva@gmail.com acentral.ccc@gmail.com</v>
      </c>
      <c r="Q603" s="68">
        <f>VLOOKUP(A603,'BASE REGISTRO SEPTIEMBRE'!$A$1:$T$889,17,FALSE)</f>
        <v>0</v>
      </c>
      <c r="R603" s="68" t="str">
        <f>VLOOKUP(A603,'BASE REGISTRO SEPTIEMBRE'!$A$1:$T$889,18,FALSE)</f>
        <v>93401 Institución de Asistencia Social.</v>
      </c>
      <c r="S603" s="68" t="str">
        <f>VLOOKUP(A603,'BASE REGISTRO SEPTIEMBRE'!$A$1:$T$889,19,FALSE)</f>
        <v>Certificado correspondiente al año 2020, aprobado por el Sub Departamento de Supervisión Financiera.</v>
      </c>
      <c r="T603" s="188">
        <f>VLOOKUP(A603,'BASE REGISTRO SEPTIEMBRE'!$A$1:$T$889,20,FALSE)</f>
        <v>37970</v>
      </c>
      <c r="U603" s="175">
        <v>7067</v>
      </c>
      <c r="V603" s="186">
        <v>8016600</v>
      </c>
      <c r="W603" s="186">
        <v>72149400</v>
      </c>
      <c r="X603" s="187">
        <v>44469</v>
      </c>
      <c r="Y603" s="80" t="s">
        <v>6489</v>
      </c>
      <c r="Z603" s="80" t="s">
        <v>6490</v>
      </c>
      <c r="AA603" s="175" t="s">
        <v>6529</v>
      </c>
    </row>
    <row r="604" spans="1:27" ht="15.75" customHeight="1" x14ac:dyDescent="0.2">
      <c r="A604" s="185">
        <v>7067</v>
      </c>
      <c r="B604" s="68" t="str">
        <f>VLOOKUP(A604,'BASE REGISTRO SEPTIEMBRE'!$A$1:$T$889,2,FALSE)</f>
        <v xml:space="preserve">
Instituto de Educación y Desarrollo Carlos Casanueva.
</v>
      </c>
      <c r="C604" s="68">
        <f>VLOOKUP(A604,'BASE REGISTRO SEPTIEMBRE'!$A$1:$T$889,3,FALSE)</f>
        <v>825652000</v>
      </c>
      <c r="D604" s="68" t="str">
        <f>VLOOKUP(A604,'BASE REGISTRO SEPTIEMBRE'!$A$1:$T$889,4,FALSE)</f>
        <v xml:space="preserve">Corporación de Desarrollo Privado.
</v>
      </c>
      <c r="E604" s="68" t="str">
        <f>VLOOKUP(A604,'BASE REGISTRO SEPTIEMBRE'!$A$1:$T$889,5,FALSE)</f>
        <v xml:space="preserve">Otorgado por Decreto Supremo Nº 1118 de 24 de junio de 1968, del Ministerio de Justicia.
</v>
      </c>
      <c r="F604" s="68" t="str">
        <f>VLOOKUP(A604,'BASE REGISTRO SEPTIEMBRE'!$A$1:$T$889,6,FALSE)</f>
        <v xml:space="preserve">Certificado de Vigencia Folio Nº 500399826033, de 23 de julio de 2021, emitido por el Servicio de Registro Civil e Identificación..
</v>
      </c>
      <c r="G604" s="68" t="str">
        <f>VLOOKUP(A604,'BASE REGISTRO SEPTIEMBRE'!$A$1:$T$889,7,FALSE)</f>
        <v xml:space="preserve">Promover el desarrollo educacional, social, cultural y comunitario de todos sus asociados y de todos los habitantes del país.
</v>
      </c>
      <c r="H604" s="68" t="str">
        <f>VLOOKUP(A604,'BASE REGISTRO SEPTIEMBRE'!$A$1:$T$889,8,FALSE)</f>
        <v xml:space="preserve">Presidente: 
Carlos Espinoza Villanueva 
Vice Presidenta: 
Patricia Caselli de la Carrera. 
Secretario:
Francisco Gallegos Vivanco.
Tesorero:
Jaime Hueraleo Vega.
Director: 
Juan Carlos Figueroa Huenumilla. </v>
      </c>
      <c r="I604" s="68" t="str">
        <f>VLOOKUP(A604,'BASE REGISTRO SEPTIEMBRE'!$A$1:$T$889,9,FALSE)</f>
        <v>Directorio dura dos años</v>
      </c>
      <c r="J604" s="68" t="str">
        <f>VLOOKUP(A604,'BASE REGISTRO SEPTIEMBRE'!$A$1:$T$889,10,FALSE)</f>
        <v>De 7 de junio de 2021 a 7 de junio de 2023.</v>
      </c>
      <c r="K604" s="68" t="str">
        <f>VLOOKUP(A604,'BASE REGISTRO SEPTIEMBRE'!$A$1:$T$889,11,FALSE)</f>
        <v xml:space="preserve">Presidente: Carlos Espinoza Villanueva 
</v>
      </c>
      <c r="L604" s="68" t="str">
        <f>VLOOKUP(A604,'BASE REGISTRO SEPTIEMBRE'!$A$1:$T$889,12,FALSE)</f>
        <v xml:space="preserve">José Miguel Carrera Nº 027, Quilicura, Región Metropolitana.
</v>
      </c>
      <c r="M604" s="68" t="str">
        <f>VLOOKUP(A604,'BASE REGISTRO SEPTIEMBRE'!$A$1:$T$889,13,FALSE)</f>
        <v>XIII</v>
      </c>
      <c r="N604" s="68" t="str">
        <f>VLOOKUP(A604,'BASE REGISTRO SEPTIEMBRE'!$A$1:$T$889,14,FALSE)</f>
        <v>Quilicura</v>
      </c>
      <c r="O604" s="68" t="str">
        <f>VLOOKUP(A604,'BASE REGISTRO SEPTIEMBRE'!$A$1:$T$889,15,FALSE)</f>
        <v>Teléfonos: Patricia Caselli de la carrera: Representante legal –  973042713
Carlos Espinoza Villanueva: Vicepresidente
95776114
Oficina: 232541305 Central
PIE JOVEN EN RED MAIPU: 22 9208838
PIE ENACCION JOVEN QUILICURA: 22 8130821
TELÉFONO:  22 681 6762
ANEXO 605</v>
      </c>
      <c r="P604" s="68" t="str">
        <f>VLOOKUP(A604,'BASE REGISTRO SEPTIEMBRE'!$A$1:$T$889,16,FALSE)</f>
        <v xml:space="preserve">
corporacion.carloscasanueva@gmail.com acentral.ccc@gmail.com</v>
      </c>
      <c r="Q604" s="68">
        <f>VLOOKUP(A604,'BASE REGISTRO SEPTIEMBRE'!$A$1:$T$889,17,FALSE)</f>
        <v>0</v>
      </c>
      <c r="R604" s="68" t="str">
        <f>VLOOKUP(A604,'BASE REGISTRO SEPTIEMBRE'!$A$1:$T$889,18,FALSE)</f>
        <v>93401 Institución de Asistencia Social.</v>
      </c>
      <c r="S604" s="68" t="str">
        <f>VLOOKUP(A604,'BASE REGISTRO SEPTIEMBRE'!$A$1:$T$889,19,FALSE)</f>
        <v>Certificado correspondiente al año 2020, aprobado por el Sub Departamento de Supervisión Financiera.</v>
      </c>
      <c r="T604" s="188">
        <f>VLOOKUP(A604,'BASE REGISTRO SEPTIEMBRE'!$A$1:$T$889,20,FALSE)</f>
        <v>37970</v>
      </c>
      <c r="U604" s="175">
        <v>7067</v>
      </c>
      <c r="V604" s="186">
        <v>8016600</v>
      </c>
      <c r="W604" s="186">
        <v>72149400</v>
      </c>
      <c r="X604" s="187">
        <v>44469</v>
      </c>
      <c r="Y604" s="80" t="s">
        <v>6489</v>
      </c>
      <c r="Z604" s="80" t="s">
        <v>6490</v>
      </c>
      <c r="AA604" s="175" t="s">
        <v>6537</v>
      </c>
    </row>
    <row r="605" spans="1:27" ht="15.75" customHeight="1" x14ac:dyDescent="0.2">
      <c r="A605" s="185">
        <v>7071</v>
      </c>
      <c r="B605" s="68" t="str">
        <f>VLOOKUP(A605,'BASE REGISTRO SEPTIEMBRE'!$A$1:$T$889,2,FALSE)</f>
        <v xml:space="preserve">
I. Municipalidad de Lo Prado
</v>
      </c>
      <c r="C605" s="68">
        <f>VLOOKUP(A605,'BASE REGISTRO SEPTIEMBRE'!$A$1:$T$889,3,FALSE)</f>
        <v>692541006</v>
      </c>
      <c r="D605" s="68" t="str">
        <f>VLOOKUP(A605,'BASE REGISTRO SEPTIEMBRE'!$A$1:$T$889,4,FALSE)</f>
        <v>Municipalidad</v>
      </c>
      <c r="E605" s="68" t="str">
        <f>VLOOKUP(A605,'BASE REGISTRO SEPTIEMBRE'!$A$1:$T$889,5,FALSE)</f>
        <v>Constitución Política de la República, art. 107.</v>
      </c>
      <c r="F605" s="68" t="str">
        <f>VLOOKUP(A605,'BASE REGISTRO SEPTIEMBRE'!$A$1:$T$889,6,FALSE)</f>
        <v>Indefinida.</v>
      </c>
      <c r="G605" s="68" t="str">
        <f>VLOOKUP(A605,'BASE REGISTRO SEPTIEMBRE'!$A$1:$T$889,7,FALSE)</f>
        <v>Según Ley Orgánica Nº 18.695, arts. 1º al 4º.</v>
      </c>
      <c r="H605" s="68" t="str">
        <f>VLOOKUP(A605,'BASE REGISTRO SEPTIEMBRE'!$A$1:$T$889,8,FALSE)</f>
        <v>no tiene</v>
      </c>
      <c r="I605" s="68">
        <f>VLOOKUP(A605,'BASE REGISTRO SEPTIEMBRE'!$A$1:$T$889,9,FALSE)</f>
        <v>0</v>
      </c>
      <c r="J605" s="68">
        <f>VLOOKUP(A605,'BASE REGISTRO SEPTIEMBRE'!$A$1:$T$889,10,FALSE)</f>
        <v>0</v>
      </c>
      <c r="K605" s="68" t="str">
        <f>VLOOKUP(A605,'BASE REGISTRO SEPTIEMBRE'!$A$1:$T$889,11,FALSE)</f>
        <v xml:space="preserve">Maximiliano Ríos Galleguillos. </v>
      </c>
      <c r="L605" s="68" t="str">
        <f>VLOOKUP(A605,'BASE REGISTRO SEPTIEMBRE'!$A$1:$T$889,12,FALSE)</f>
        <v>Avenida San Pablo Nº5959, Lo Prado, Región Metropolitana.</v>
      </c>
      <c r="M605" s="68" t="str">
        <f>VLOOKUP(A605,'BASE REGISTRO SEPTIEMBRE'!$A$1:$T$889,13,FALSE)</f>
        <v>XIII</v>
      </c>
      <c r="N605" s="68" t="str">
        <f>VLOOKUP(A605,'BASE REGISTRO SEPTIEMBRE'!$A$1:$T$889,14,FALSE)</f>
        <v>Lo Prado</v>
      </c>
      <c r="O605" s="68" t="str">
        <f>VLOOKUP(A605,'BASE REGISTRO SEPTIEMBRE'!$A$1:$T$889,15,FALSE)</f>
        <v>223887679-223887678</v>
      </c>
      <c r="P605" s="68" t="str">
        <f>VLOOKUP(A605,'BASE REGISTRO SEPTIEMBRE'!$A$1:$T$889,16,FALSE)</f>
        <v>alcaldiaq@loprado.cl</v>
      </c>
      <c r="Q605" s="68">
        <f>VLOOKUP(A605,'BASE REGISTRO SEPTIEMBRE'!$A$1:$T$889,17,FALSE)</f>
        <v>0</v>
      </c>
      <c r="R605" s="68">
        <f>VLOOKUP(A605,'BASE REGISTRO SEPTIEMBRE'!$A$1:$T$889,18,FALSE)</f>
        <v>91001</v>
      </c>
      <c r="S605" s="68" t="str">
        <f>VLOOKUP(A605,'BASE REGISTRO SEPTIEMBRE'!$A$1:$T$889,19,FALSE)</f>
        <v xml:space="preserve">No se acompañan. Aplica Informe Jurídico Nº 09, de  fecha 14 de marzo de 2011 del Departamento Jurídico y Dictamen Nº 070791, de 2009, de la Contraloría General de la República.  
</v>
      </c>
      <c r="T605" s="188">
        <f>VLOOKUP(A605,'BASE REGISTRO SEPTIEMBRE'!$A$1:$T$889,20,FALSE)</f>
        <v>37970</v>
      </c>
      <c r="U605" s="175">
        <v>7071</v>
      </c>
      <c r="V605" s="186">
        <v>9014796</v>
      </c>
      <c r="W605" s="186">
        <v>81133164</v>
      </c>
      <c r="X605" s="187">
        <v>44469</v>
      </c>
      <c r="Y605" s="80" t="s">
        <v>6489</v>
      </c>
      <c r="Z605" s="80" t="s">
        <v>6490</v>
      </c>
      <c r="AA605" s="175" t="s">
        <v>6585</v>
      </c>
    </row>
    <row r="606" spans="1:27" ht="15.75" customHeight="1" x14ac:dyDescent="0.2">
      <c r="A606" s="185">
        <v>7072</v>
      </c>
      <c r="B606" s="68" t="str">
        <f>VLOOKUP(A606,'BASE REGISTRO SEPTIEMBRE'!$A$1:$T$889,2,FALSE)</f>
        <v xml:space="preserve">
I. Municipalidad de Coquimbo
</v>
      </c>
      <c r="C606" s="68">
        <f>VLOOKUP(A606,'BASE REGISTRO SEPTIEMBRE'!$A$1:$T$889,3,FALSE)</f>
        <v>690403005</v>
      </c>
      <c r="D606" s="68" t="str">
        <f>VLOOKUP(A606,'BASE REGISTRO SEPTIEMBRE'!$A$1:$T$889,4,FALSE)</f>
        <v>Municipalidad</v>
      </c>
      <c r="E606" s="68" t="str">
        <f>VLOOKUP(A606,'BASE REGISTRO SEPTIEMBRE'!$A$1:$T$889,5,FALSE)</f>
        <v>Constitución Política de la República, art. 107.</v>
      </c>
      <c r="F606" s="68" t="str">
        <f>VLOOKUP(A606,'BASE REGISTRO SEPTIEMBRE'!$A$1:$T$889,6,FALSE)</f>
        <v>Indefinida.</v>
      </c>
      <c r="G606" s="68" t="str">
        <f>VLOOKUP(A606,'BASE REGISTRO SEPTIEMBRE'!$A$1:$T$889,7,FALSE)</f>
        <v>Según Ley Orgánica Nº 18.695, arts. 1º al 4º.</v>
      </c>
      <c r="H606" s="68" t="str">
        <f>VLOOKUP(A606,'BASE REGISTRO SEPTIEMBRE'!$A$1:$T$889,8,FALSE)</f>
        <v>no tiene</v>
      </c>
      <c r="I606" s="68">
        <f>VLOOKUP(A606,'BASE REGISTRO SEPTIEMBRE'!$A$1:$T$889,9,FALSE)</f>
        <v>0</v>
      </c>
      <c r="J606" s="68">
        <f>VLOOKUP(A606,'BASE REGISTRO SEPTIEMBRE'!$A$1:$T$889,10,FALSE)</f>
        <v>0</v>
      </c>
      <c r="K606" s="68" t="str">
        <f>VLOOKUP(A606,'BASE REGISTRO SEPTIEMBRE'!$A$1:$T$889,11,FALSE)</f>
        <v>Ali Manuel Manouchehri Moghadam Kashan Lobos ,</v>
      </c>
      <c r="L606" s="68" t="str">
        <f>VLOOKUP(A606,'BASE REGISTRO SEPTIEMBRE'!$A$1:$T$889,12,FALSE)</f>
        <v xml:space="preserve">Bilbao Nº 348, ciudad de Coquimbo, Cuarta Región.
</v>
      </c>
      <c r="M606" s="68" t="str">
        <f>VLOOKUP(A606,'BASE REGISTRO SEPTIEMBRE'!$A$1:$T$889,13,FALSE)</f>
        <v>IV</v>
      </c>
      <c r="N606" s="68" t="str">
        <f>VLOOKUP(A606,'BASE REGISTRO SEPTIEMBRE'!$A$1:$T$889,14,FALSE)</f>
        <v>Coquimbo</v>
      </c>
      <c r="O606" s="68" t="str">
        <f>VLOOKUP(A606,'BASE REGISTRO SEPTIEMBRE'!$A$1:$T$889,15,FALSE)</f>
        <v>Fono 51- 335300</v>
      </c>
      <c r="P606" s="68">
        <f>VLOOKUP(A606,'BASE REGISTRO SEPTIEMBRE'!$A$1:$T$889,16,FALSE)</f>
        <v>0</v>
      </c>
      <c r="Q606" s="68">
        <f>VLOOKUP(A606,'BASE REGISTRO SEPTIEMBRE'!$A$1:$T$889,17,FALSE)</f>
        <v>0</v>
      </c>
      <c r="R606" s="68">
        <f>VLOOKUP(A606,'BASE REGISTRO SEPTIEMBRE'!$A$1:$T$889,18,FALSE)</f>
        <v>91001</v>
      </c>
      <c r="S606" s="68" t="str">
        <f>VLOOKUP(A606,'BASE REGISTRO SEPTIEMBRE'!$A$1:$T$889,19,FALSE)</f>
        <v xml:space="preserve">No se acompañan. Aplica Informe Jurídico Nº 09, de  fecha 14 de marzo de 2011 del Departamento Jurídico y Dictamen Nº 070791, de 2009, de la Contraloría General de la República.  
</v>
      </c>
      <c r="T606" s="188">
        <f>VLOOKUP(A606,'BASE REGISTRO SEPTIEMBRE'!$A$1:$T$889,20,FALSE)</f>
        <v>37970</v>
      </c>
      <c r="U606" s="175">
        <v>7072</v>
      </c>
      <c r="V606" s="186">
        <v>92771871</v>
      </c>
      <c r="W606" s="186">
        <v>690400289</v>
      </c>
      <c r="X606" s="187">
        <v>44469</v>
      </c>
      <c r="Y606" s="80" t="s">
        <v>6489</v>
      </c>
      <c r="Z606" s="80" t="s">
        <v>6490</v>
      </c>
      <c r="AA606" s="175" t="s">
        <v>6501</v>
      </c>
    </row>
    <row r="607" spans="1:27" ht="15.75" customHeight="1" x14ac:dyDescent="0.2">
      <c r="A607" s="185">
        <v>7076</v>
      </c>
      <c r="B607" s="68" t="str">
        <f>VLOOKUP(A607,'BASE REGISTRO SEPTIEMBRE'!$A$1:$T$889,2,FALSE)</f>
        <v xml:space="preserve">Organización No Gubernamental de Desarrollo Corporación Educación El Quijote O.N.G. El Quijote
</v>
      </c>
      <c r="C607" s="68">
        <f>VLOOKUP(A607,'BASE REGISTRO SEPTIEMBRE'!$A$1:$T$889,3,FALSE)</f>
        <v>650852001</v>
      </c>
      <c r="D607" s="68" t="str">
        <f>VLOOKUP(A607,'BASE REGISTRO SEPTIEMBRE'!$A$1:$T$889,4,FALSE)</f>
        <v>Corporación de Derecho Privado.</v>
      </c>
      <c r="E607" s="68" t="str">
        <f>VLOOKUP(A607,'BASE REGISTRO SEPTIEMBRE'!$A$1:$T$889,5,FALSE)</f>
        <v>Otorgado por Decreto Supremo Nº 646, de fecha 29 de junio de 2001, del Ministerio de Justicia.</v>
      </c>
      <c r="F607" s="68" t="str">
        <f>VLOOKUP(A607,'BASE REGISTRO SEPTIEMBRE'!$A$1:$T$889,6,FALSE)</f>
        <v>Certificado de Vigencia del Servicio de Registro Civil e Identificación, emitido con fecha 23 de agosto de 2020, Folio N° 500342012564.</v>
      </c>
      <c r="G607" s="68" t="str">
        <f>VLOOKUP(A607,'BASE REGISTRO SEPTIEMBRE'!$A$1:$T$889,7,FALSE)</f>
        <v>Promoción del desarrollo, especialmente de las personas, familias, grupos y comunidades que viven en condiciones de pobreza y/o marginalidad.</v>
      </c>
      <c r="H607" s="68" t="str">
        <f>VLOOKUP(A607,'BASE REGISTRO SEPTIEMBRE'!$A$1:$T$889,8,FALSE)</f>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
      <c r="I607" s="68" t="str">
        <f>VLOOKUP(A607,'BASE REGISTRO SEPTIEMBRE'!$A$1:$T$889,9,FALSE)</f>
        <v>Durarán dos años en sus cargos.</v>
      </c>
      <c r="J607" s="68" t="str">
        <f>VLOOKUP(A607,'BASE REGISTRO SEPTIEMBRE'!$A$1:$T$889,10,FALSE)</f>
        <v>Periodo 6 de octubre del 2018 al 6 de octubre del 2020.</v>
      </c>
      <c r="K607" s="68" t="str">
        <f>VLOOKUP(A607,'BASE REGISTRO SEPTIEMBRE'!$A$1:$T$889,11,FALSE)</f>
        <v xml:space="preserve"> Presidente: María Cecilia Sarmiento Videla  
</v>
      </c>
      <c r="L607" s="68" t="str">
        <f>VLOOKUP(A607,'BASE REGISTRO SEPTIEMBRE'!$A$1:$T$889,12,FALSE)</f>
        <v xml:space="preserve">CalleAlmirante Cristobal Colón N° 523, Quilicura, Región Metropolitana.
</v>
      </c>
      <c r="M607" s="68" t="str">
        <f>VLOOKUP(A607,'BASE REGISTRO SEPTIEMBRE'!$A$1:$T$889,13,FALSE)</f>
        <v>XIII</v>
      </c>
      <c r="N607" s="68" t="str">
        <f>VLOOKUP(A607,'BASE REGISTRO SEPTIEMBRE'!$A$1:$T$889,14,FALSE)</f>
        <v>Quilicura</v>
      </c>
      <c r="O607" s="68">
        <f>VLOOKUP(A607,'BASE REGISTRO SEPTIEMBRE'!$A$1:$T$889,15,FALSE)</f>
        <v>981829131</v>
      </c>
      <c r="P607" s="68" t="str">
        <f>VLOOKUP(A607,'BASE REGISTRO SEPTIEMBRE'!$A$1:$T$889,16,FALSE)</f>
        <v>elquijote5@gmail.com</v>
      </c>
      <c r="Q607" s="68">
        <f>VLOOKUP(A607,'BASE REGISTRO SEPTIEMBRE'!$A$1:$T$889,17,FALSE)</f>
        <v>0</v>
      </c>
      <c r="R607" s="68" t="str">
        <f>VLOOKUP(A607,'BASE REGISTRO SEPTIEMBRE'!$A$1:$T$889,18,FALSE)</f>
        <v>93401: Institución de Asistencia Social</v>
      </c>
      <c r="S607" s="68" t="str">
        <f>VLOOKUP(A607,'BASE REGISTRO SEPTIEMBRE'!$A$1:$T$889,19,FALSE)</f>
        <v>Acompañó Certificado financiero correspondiente al año 2019, aprobado por el Sub Departamento de Supervisión Financiera</v>
      </c>
      <c r="T607" s="188">
        <f>VLOOKUP(A607,'BASE REGISTRO SEPTIEMBRE'!$A$1:$T$889,20,FALSE)</f>
        <v>37970</v>
      </c>
      <c r="U607" s="175">
        <v>7076</v>
      </c>
      <c r="V607" s="186">
        <v>0</v>
      </c>
      <c r="W607" s="186">
        <v>132273900</v>
      </c>
      <c r="X607" s="187">
        <v>44469</v>
      </c>
      <c r="Y607" s="80" t="s">
        <v>6489</v>
      </c>
      <c r="Z607" s="80" t="s">
        <v>6490</v>
      </c>
      <c r="AA607" s="175" t="s">
        <v>65</v>
      </c>
    </row>
    <row r="608" spans="1:27" ht="15.75" customHeight="1" x14ac:dyDescent="0.2">
      <c r="A608" s="185">
        <v>7079</v>
      </c>
      <c r="B608" s="68" t="str">
        <f>VLOOKUP(A608,'BASE REGISTRO SEPTIEMBRE'!$A$1:$T$889,2,FALSE)</f>
        <v>Corporación Municipal de Castro para la Educación, Salud y Atención al Menor</v>
      </c>
      <c r="C608" s="68">
        <f>VLOOKUP(A608,'BASE REGISTRO SEPTIEMBRE'!$A$1:$T$889,3,FALSE)</f>
        <v>711497005</v>
      </c>
      <c r="D608" s="68" t="str">
        <f>VLOOKUP(A608,'BASE REGISTRO SEPTIEMBRE'!$A$1:$T$889,4,FALSE)</f>
        <v>Corporación de Derecho Privado.</v>
      </c>
      <c r="E608" s="68" t="str">
        <f>VLOOKUP(A608,'BASE REGISTRO SEPTIEMBRE'!$A$1:$T$889,5,FALSE)</f>
        <v xml:space="preserve">Decreto Supremo Nº 530, de 26 de junio de 1984, del Ministerio de Justicia. </v>
      </c>
      <c r="F608" s="68" t="str">
        <f>VLOOKUP(A608,'BASE REGISTRO SEPTIEMBRE'!$A$1:$T$889,6,FALSE)</f>
        <v>Certificado de Vigencia Folio Nº 500363461027, de 28 de diciembre de 2020, del Servicio de Registro Civil e Identificación.</v>
      </c>
      <c r="G608" s="68" t="str">
        <f>VLOOKUP(A608,'BASE REGISTRO SEPTIEMBRE'!$A$1:$T$889,7,FALSE)</f>
        <v xml:space="preserve">Administrar y operar servicios en las áreas de educación, salud, cultura, recreación y atención de menores que haya tomado a su cargo la I. Municipalidad de Castro, adoptando las medidas necesarias para su dotación, ampliación y perfeccionamiento.
</v>
      </c>
      <c r="H608" s="68" t="str">
        <f>VLOOKUP(A608,'BASE REGISTRO SEPTIEMBRE'!$A$1:$T$889,8,FALSE)</f>
        <v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v>
      </c>
      <c r="I608" s="68" t="str">
        <f>VLOOKUP(A608,'BASE REGISTRO SEPTIEMBRE'!$A$1:$T$889,9,FALSE)</f>
        <v>Durarán 2 años en sus cargos.</v>
      </c>
      <c r="J608" s="68" t="str">
        <f>VLOOKUP(A608,'BASE REGISTRO SEPTIEMBRE'!$A$1:$T$889,10,FALSE)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
      <c r="K608" s="68" t="str">
        <f>VLOOKUP(A608,'BASE REGISTRO SEPTIEMBRE'!$A$1:$T$889,11,FALSE)</f>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
      <c r="L608" s="68" t="str">
        <f>VLOOKUP(A608,'BASE REGISTRO SEPTIEMBRE'!$A$1:$T$889,12,FALSE)</f>
        <v xml:space="preserve">Bernardo O´Higgins N° 557,  comuna de Castro, Décima Región 
</v>
      </c>
      <c r="M608" s="68" t="str">
        <f>VLOOKUP(A608,'BASE REGISTRO SEPTIEMBRE'!$A$1:$T$889,13,FALSE)</f>
        <v>X</v>
      </c>
      <c r="N608" s="68" t="str">
        <f>VLOOKUP(A608,'BASE REGISTRO SEPTIEMBRE'!$A$1:$T$889,14,FALSE)</f>
        <v>Castro</v>
      </c>
      <c r="O608" s="68" t="str">
        <f>VLOOKUP(A608,'BASE REGISTRO SEPTIEMBRE'!$A$1:$T$889,15,FALSE)</f>
        <v xml:space="preserve">652537501 - 652537502
Fax: 531101
 </v>
      </c>
      <c r="P608" s="68" t="str">
        <f>VLOOKUP(A608,'BASE REGISTRO SEPTIEMBRE'!$A$1:$T$889,16,FALSE)</f>
        <v xml:space="preserve">secretaria@corpocas.cl
Correo Marcelo Fuentes García (Secretario General) mfuentes@corpocas.cl 
</v>
      </c>
      <c r="Q608" s="68">
        <f>VLOOKUP(A608,'BASE REGISTRO SEPTIEMBRE'!$A$1:$T$889,17,FALSE)</f>
        <v>0</v>
      </c>
      <c r="R608" s="68">
        <f>VLOOKUP(A608,'BASE REGISTRO SEPTIEMBRE'!$A$1:$T$889,18,FALSE)</f>
        <v>93401</v>
      </c>
      <c r="S608" s="68" t="str">
        <f>VLOOKUP(A608,'BASE REGISTRO SEPTIEMBRE'!$A$1:$T$889,19,FALSE)</f>
        <v xml:space="preserve">Se acompaña Certificado Financiero de la Institución, correspondiente al año 2019, y aprobado por el Subdepartamento de  Supervisión Financiera Nacional. </v>
      </c>
      <c r="T608" s="188">
        <f>VLOOKUP(A608,'BASE REGISTRO SEPTIEMBRE'!$A$1:$T$889,20,FALSE)</f>
        <v>37970</v>
      </c>
      <c r="U608" s="175">
        <v>7079</v>
      </c>
      <c r="V608" s="186">
        <v>12821044</v>
      </c>
      <c r="W608" s="186">
        <v>51470095</v>
      </c>
      <c r="X608" s="187">
        <v>44469</v>
      </c>
      <c r="Y608" s="80" t="s">
        <v>6489</v>
      </c>
      <c r="Z608" s="80" t="s">
        <v>6490</v>
      </c>
      <c r="AA608" s="175" t="s">
        <v>6516</v>
      </c>
    </row>
    <row r="609" spans="1:27" ht="15.75" customHeight="1" x14ac:dyDescent="0.2">
      <c r="A609" s="185">
        <v>7081</v>
      </c>
      <c r="B609" s="68" t="str">
        <f>VLOOKUP(A609,'BASE REGISTRO SEPTIEMBRE'!$A$1:$T$889,2,FALSE)</f>
        <v xml:space="preserve">
I. Municipalidad de Macul
</v>
      </c>
      <c r="C609" s="68">
        <f>VLOOKUP(A609,'BASE REGISTRO SEPTIEMBRE'!$A$1:$T$889,3,FALSE)</f>
        <v>692537009</v>
      </c>
      <c r="D609" s="68" t="str">
        <f>VLOOKUP(A609,'BASE REGISTRO SEPTIEMBRE'!$A$1:$T$889,4,FALSE)</f>
        <v xml:space="preserve">Municipalidad
</v>
      </c>
      <c r="E609" s="68" t="str">
        <f>VLOOKUP(A609,'BASE REGISTRO SEPTIEMBRE'!$A$1:$T$889,5,FALSE)</f>
        <v>Constitución Política de la República, art. 107.</v>
      </c>
      <c r="F609" s="68" t="str">
        <f>VLOOKUP(A609,'BASE REGISTRO SEPTIEMBRE'!$A$1:$T$889,6,FALSE)</f>
        <v xml:space="preserve">Indefinida.
</v>
      </c>
      <c r="G609" s="68" t="str">
        <f>VLOOKUP(A609,'BASE REGISTRO SEPTIEMBRE'!$A$1:$T$889,7,FALSE)</f>
        <v>Según Ley Orgánica Nº 18.695, arts. 1º al 4º.</v>
      </c>
      <c r="H609" s="68" t="str">
        <f>VLOOKUP(A609,'BASE REGISTRO SEPTIEMBRE'!$A$1:$T$889,8,FALSE)</f>
        <v>no tiene</v>
      </c>
      <c r="I609" s="68">
        <f>VLOOKUP(A609,'BASE REGISTRO SEPTIEMBRE'!$A$1:$T$889,9,FALSE)</f>
        <v>0</v>
      </c>
      <c r="J609" s="68">
        <f>VLOOKUP(A609,'BASE REGISTRO SEPTIEMBRE'!$A$1:$T$889,10,FALSE)</f>
        <v>0</v>
      </c>
      <c r="K609" s="68" t="str">
        <f>VLOOKUP(A609,'BASE REGISTRO SEPTIEMBRE'!$A$1:$T$889,11,FALSE)</f>
        <v xml:space="preserve">Gonzalo Eugenio Montoya Riquelme  </v>
      </c>
      <c r="L609" s="68" t="str">
        <f>VLOOKUP(A609,'BASE REGISTRO SEPTIEMBRE'!$A$1:$T$889,12,FALSE)</f>
        <v xml:space="preserve">Avenida Los Plátanos Nº3130, Macul, Región Metropolitana.
</v>
      </c>
      <c r="M609" s="68" t="str">
        <f>VLOOKUP(A609,'BASE REGISTRO SEPTIEMBRE'!$A$1:$T$889,13,FALSE)</f>
        <v>XIII</v>
      </c>
      <c r="N609" s="68" t="str">
        <f>VLOOKUP(A609,'BASE REGISTRO SEPTIEMBRE'!$A$1:$T$889,14,FALSE)</f>
        <v>Macul</v>
      </c>
      <c r="O609" s="68" t="str">
        <f>VLOOKUP(A609,'BASE REGISTRO SEPTIEMBRE'!$A$1:$T$889,15,FALSE)</f>
        <v>Fono: 56) - (2) - 28100600</v>
      </c>
      <c r="P609" s="68" t="str">
        <f>VLOOKUP(A609,'BASE REGISTRO SEPTIEMBRE'!$A$1:$T$889,16,FALSE)</f>
        <v xml:space="preserve">gmontoya@munimacul.cl
acampos@munimacul.cl
evaldesm@munimacul.cl
</v>
      </c>
      <c r="Q609" s="68">
        <f>VLOOKUP(A609,'BASE REGISTRO SEPTIEMBRE'!$A$1:$T$889,17,FALSE)</f>
        <v>0</v>
      </c>
      <c r="R609" s="68">
        <f>VLOOKUP(A609,'BASE REGISTRO SEPTIEMBRE'!$A$1:$T$889,18,FALSE)</f>
        <v>91001</v>
      </c>
      <c r="S609" s="68" t="str">
        <f>VLOOKUP(A609,'BASE REGISTRO SEPTIEMBRE'!$A$1:$T$889,19,FALSE)</f>
        <v xml:space="preserve">No se acompañan. Aplica Informe Jurídico Nº 09, de  fecha 14 de marzo de 2011 del Departamento Jurídico y Dictamen Nº 070791, de 2009, de la Contraloría General de la República.  
</v>
      </c>
      <c r="T609" s="188">
        <f>VLOOKUP(A609,'BASE REGISTRO SEPTIEMBRE'!$A$1:$T$889,20,FALSE)</f>
        <v>37970</v>
      </c>
      <c r="U609" s="175">
        <v>7081</v>
      </c>
      <c r="V609" s="186">
        <v>9014796</v>
      </c>
      <c r="W609" s="186">
        <v>80987389</v>
      </c>
      <c r="X609" s="187">
        <v>44469</v>
      </c>
      <c r="Y609" s="80" t="s">
        <v>6489</v>
      </c>
      <c r="Z609" s="80" t="s">
        <v>6490</v>
      </c>
      <c r="AA609" s="175" t="s">
        <v>6557</v>
      </c>
    </row>
    <row r="610" spans="1:27" ht="15.75" customHeight="1" x14ac:dyDescent="0.2">
      <c r="A610" s="185">
        <v>7082</v>
      </c>
      <c r="B610" s="68" t="str">
        <f>VLOOKUP(A610,'BASE REGISTRO SEPTIEMBRE'!$A$1:$T$889,2,FALSE)</f>
        <v xml:space="preserve">
I. Municipalidad de San Bernardo
</v>
      </c>
      <c r="C610" s="68">
        <f>VLOOKUP(A610,'BASE REGISTRO SEPTIEMBRE'!$A$1:$T$889,3,FALSE)</f>
        <v>690727005</v>
      </c>
      <c r="D610" s="68" t="str">
        <f>VLOOKUP(A610,'BASE REGISTRO SEPTIEMBRE'!$A$1:$T$889,4,FALSE)</f>
        <v>Municipalidad</v>
      </c>
      <c r="E610" s="68" t="str">
        <f>VLOOKUP(A610,'BASE REGISTRO SEPTIEMBRE'!$A$1:$T$889,5,FALSE)</f>
        <v>Constitución Política de la República, art. 107.</v>
      </c>
      <c r="F610" s="68" t="str">
        <f>VLOOKUP(A610,'BASE REGISTRO SEPTIEMBRE'!$A$1:$T$889,6,FALSE)</f>
        <v>Indefinida.</v>
      </c>
      <c r="G610" s="68" t="str">
        <f>VLOOKUP(A610,'BASE REGISTRO SEPTIEMBRE'!$A$1:$T$889,7,FALSE)</f>
        <v>Según Ley Orgánica Nº 18.695, arts. 1º al 4º.</v>
      </c>
      <c r="H610" s="68" t="str">
        <f>VLOOKUP(A610,'BASE REGISTRO SEPTIEMBRE'!$A$1:$T$889,8,FALSE)</f>
        <v>no tiene</v>
      </c>
      <c r="I610" s="68">
        <f>VLOOKUP(A610,'BASE REGISTRO SEPTIEMBRE'!$A$1:$T$889,9,FALSE)</f>
        <v>0</v>
      </c>
      <c r="J610" s="68">
        <f>VLOOKUP(A610,'BASE REGISTRO SEPTIEMBRE'!$A$1:$T$889,10,FALSE)</f>
        <v>0</v>
      </c>
      <c r="K610" s="68" t="str">
        <f>VLOOKUP(A610,'BASE REGISTRO SEPTIEMBRE'!$A$1:$T$889,11,FALSE)</f>
        <v xml:space="preserve">CHRISTOPHER ANTNIO WITHE BAHAMONDES
</v>
      </c>
      <c r="L610" s="68" t="str">
        <f>VLOOKUP(A610,'BASE REGISTRO SEPTIEMBRE'!$A$1:$T$889,12,FALSE)</f>
        <v xml:space="preserve">Eyzaguirre Nº 450, San Bernardo, Región Metropolitana.
</v>
      </c>
      <c r="M610" s="68" t="str">
        <f>VLOOKUP(A610,'BASE REGISTRO SEPTIEMBRE'!$A$1:$T$889,13,FALSE)</f>
        <v>XIII</v>
      </c>
      <c r="N610" s="68" t="str">
        <f>VLOOKUP(A610,'BASE REGISTRO SEPTIEMBRE'!$A$1:$T$889,14,FALSE)</f>
        <v>San Bernardo</v>
      </c>
      <c r="O610" s="68" t="str">
        <f>VLOOKUP(A610,'BASE REGISTRO SEPTIEMBRE'!$A$1:$T$889,15,FALSE)</f>
        <v xml:space="preserve">Fono: 2927 0000 – 2927 0724
</v>
      </c>
      <c r="P610" s="68">
        <f>VLOOKUP(A610,'BASE REGISTRO SEPTIEMBRE'!$A$1:$T$889,16,FALSE)</f>
        <v>0</v>
      </c>
      <c r="Q610" s="68">
        <f>VLOOKUP(A610,'BASE REGISTRO SEPTIEMBRE'!$A$1:$T$889,17,FALSE)</f>
        <v>0</v>
      </c>
      <c r="R610" s="68">
        <f>VLOOKUP(A610,'BASE REGISTRO SEPTIEMBRE'!$A$1:$T$889,18,FALSE)</f>
        <v>91001</v>
      </c>
      <c r="S610" s="68" t="str">
        <f>VLOOKUP(A610,'BASE REGISTRO SEPTIEMBRE'!$A$1:$T$889,19,FALSE)</f>
        <v>No se acompañan. Aplica Informe Jurídico Nº 09, de fecha 14 de marzo de 2011 del Departamento Jurídico y Dictamen Nº 070791, de 2009, de la Contraloría General de la República.</v>
      </c>
      <c r="T610" s="188">
        <f>VLOOKUP(A610,'BASE REGISTRO SEPTIEMBRE'!$A$1:$T$889,20,FALSE)</f>
        <v>37970</v>
      </c>
      <c r="U610" s="175">
        <v>7082</v>
      </c>
      <c r="V610" s="186">
        <v>10016440</v>
      </c>
      <c r="W610" s="186">
        <v>91292696</v>
      </c>
      <c r="X610" s="187">
        <v>44469</v>
      </c>
      <c r="Y610" s="80" t="s">
        <v>6489</v>
      </c>
      <c r="Z610" s="80" t="s">
        <v>6490</v>
      </c>
      <c r="AA610" s="175" t="s">
        <v>6575</v>
      </c>
    </row>
    <row r="611" spans="1:27" ht="15.75" customHeight="1" x14ac:dyDescent="0.2">
      <c r="A611" s="185">
        <v>7083</v>
      </c>
      <c r="B611" s="68" t="str">
        <f>VLOOKUP(A611,'BASE REGISTRO SEPTIEMBRE'!$A$1:$T$889,2,FALSE)</f>
        <v xml:space="preserve">
I. Municipalidad de Copiapó
</v>
      </c>
      <c r="C611" s="68">
        <f>VLOOKUP(A611,'BASE REGISTRO SEPTIEMBRE'!$A$1:$T$889,3,FALSE)</f>
        <v>690302004</v>
      </c>
      <c r="D611" s="68" t="str">
        <f>VLOOKUP(A611,'BASE REGISTRO SEPTIEMBRE'!$A$1:$T$889,4,FALSE)</f>
        <v>Municipalidad</v>
      </c>
      <c r="E611" s="68" t="str">
        <f>VLOOKUP(A611,'BASE REGISTRO SEPTIEMBRE'!$A$1:$T$889,5,FALSE)</f>
        <v>Constitución Política de la República, art. 107.</v>
      </c>
      <c r="F611" s="68" t="str">
        <f>VLOOKUP(A611,'BASE REGISTRO SEPTIEMBRE'!$A$1:$T$889,6,FALSE)</f>
        <v>Indefinida.</v>
      </c>
      <c r="G611" s="68" t="str">
        <f>VLOOKUP(A611,'BASE REGISTRO SEPTIEMBRE'!$A$1:$T$889,7,FALSE)</f>
        <v>Según Ley Orgánica Nº 18.695, arts. 1º al 4º.</v>
      </c>
      <c r="H611" s="68" t="str">
        <f>VLOOKUP(A611,'BASE REGISTRO SEPTIEMBRE'!$A$1:$T$889,8,FALSE)</f>
        <v>no tiene</v>
      </c>
      <c r="I611" s="68">
        <f>VLOOKUP(A611,'BASE REGISTRO SEPTIEMBRE'!$A$1:$T$889,9,FALSE)</f>
        <v>0</v>
      </c>
      <c r="J611" s="68">
        <f>VLOOKUP(A611,'BASE REGISTRO SEPTIEMBRE'!$A$1:$T$889,10,FALSE)</f>
        <v>0</v>
      </c>
      <c r="K611" s="68" t="str">
        <f>VLOOKUP(A611,'BASE REGISTRO SEPTIEMBRE'!$A$1:$T$889,11,FALSE)</f>
        <v>Marcos Rodrigo López Rivera</v>
      </c>
      <c r="L611" s="68" t="str">
        <f>VLOOKUP(A611,'BASE REGISTRO SEPTIEMBRE'!$A$1:$T$889,12,FALSE)</f>
        <v>Chacabuco Nº 857, Copiapó, Tercera Región</v>
      </c>
      <c r="M611" s="68" t="str">
        <f>VLOOKUP(A611,'BASE REGISTRO SEPTIEMBRE'!$A$1:$T$889,13,FALSE)</f>
        <v>III</v>
      </c>
      <c r="N611" s="68" t="str">
        <f>VLOOKUP(A611,'BASE REGISTRO SEPTIEMBRE'!$A$1:$T$889,14,FALSE)</f>
        <v>Copiapó</v>
      </c>
      <c r="O611" s="68">
        <f>VLOOKUP(A611,'BASE REGISTRO SEPTIEMBRE'!$A$1:$T$889,15,FALSE)</f>
        <v>0</v>
      </c>
      <c r="P611" s="68">
        <f>VLOOKUP(A611,'BASE REGISTRO SEPTIEMBRE'!$A$1:$T$889,16,FALSE)</f>
        <v>0</v>
      </c>
      <c r="Q611" s="68">
        <f>VLOOKUP(A611,'BASE REGISTRO SEPTIEMBRE'!$A$1:$T$889,17,FALSE)</f>
        <v>0</v>
      </c>
      <c r="R611" s="68" t="str">
        <f>VLOOKUP(A611,'BASE REGISTRO SEPTIEMBRE'!$A$1:$T$889,18,FALSE)</f>
        <v>91001: Administración Pública</v>
      </c>
      <c r="S611" s="68" t="str">
        <f>VLOOKUP(A611,'BASE REGISTRO SEPTIEMBRE'!$A$1:$T$889,19,FALSE)</f>
        <v xml:space="preserve">Se acompañan Balance de comprobación y de Saldos, correspondientes al año 2009, aprobados por la Unidad de Supervisión Financiera Nacional. </v>
      </c>
      <c r="T611" s="188">
        <f>VLOOKUP(A611,'BASE REGISTRO SEPTIEMBRE'!$A$1:$T$889,20,FALSE)</f>
        <v>37970</v>
      </c>
      <c r="U611" s="175">
        <v>7083</v>
      </c>
      <c r="V611" s="186">
        <v>9298118</v>
      </c>
      <c r="W611" s="186">
        <v>107554735</v>
      </c>
      <c r="X611" s="187">
        <v>44469</v>
      </c>
      <c r="Y611" s="80" t="s">
        <v>6489</v>
      </c>
      <c r="Z611" s="80" t="s">
        <v>6490</v>
      </c>
      <c r="AA611" s="175" t="s">
        <v>6561</v>
      </c>
    </row>
    <row r="612" spans="1:27" ht="15.75" customHeight="1" x14ac:dyDescent="0.2">
      <c r="A612" s="185">
        <v>7085</v>
      </c>
      <c r="B612" s="68" t="str">
        <f>VLOOKUP(A612,'BASE REGISTRO SEPTIEMBRE'!$A$1:$T$889,2,FALSE)</f>
        <v>Corporación Educacional y de Beneficencia Cristo Joven</v>
      </c>
      <c r="C612" s="68">
        <f>VLOOKUP(A612,'BASE REGISTRO SEPTIEMBRE'!$A$1:$T$889,3,FALSE)</f>
        <v>730998007</v>
      </c>
      <c r="D612" s="68" t="str">
        <f>VLOOKUP(A612,'BASE REGISTRO SEPTIEMBRE'!$A$1:$T$889,4,FALSE)</f>
        <v>Corporación de Derecho Privado.</v>
      </c>
      <c r="E612" s="68" t="str">
        <f>VLOOKUP(A612,'BASE REGISTRO SEPTIEMBRE'!$A$1:$T$889,5,FALSE)</f>
        <v>Otorgada por Decreto Supremo Nº 93, de fecha 23 de enero de 1995, del Ministerio de Justicia, publicado en el Diario Oficial el día 23 de enero de 1995.</v>
      </c>
      <c r="F612" s="68" t="str">
        <f>VLOOKUP(A612,'BASE REGISTRO SEPTIEMBRE'!$A$1:$T$889,6,FALSE)</f>
        <v xml:space="preserve">Certificado de vigencia, folio Nº 500400217696, de fecha 26 de julio de 2021, del Servicio de Registro Civil e Identificación. </v>
      </c>
      <c r="G612" s="68" t="str">
        <f>VLOOKUP(A612,'BASE REGISTRO SEPTIEMBRE'!$A$1:$T$889,7,FALSE)</f>
        <v xml:space="preserve">Contribuir al pleno ejercicio de los derechos del niño, niña y adolescente a través de un real protagonismo de éstos en el establecimiento de sus derechos, como así también en el desarrollo de actitudes tendientes al respeto de dichos derechos.  </v>
      </c>
      <c r="H612" s="68" t="str">
        <f>VLOOKUP(A612,'BASE REGISTRO SEPTIEMBRE'!$A$1:$T$889,8,FALSE)</f>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
      <c r="I612" s="68" t="str">
        <f>VLOOKUP(A612,'BASE REGISTRO SEPTIEMBRE'!$A$1:$T$889,9,FALSE)</f>
        <v xml:space="preserve">Durarán 01 año en sus cargos.
</v>
      </c>
      <c r="J612" s="68" t="str">
        <f>VLOOKUP(A612,'BASE REGISTRO SEPTIEMBRE'!$A$1:$T$889,10,FALSE)</f>
        <v>De 26 de junio de 2020 al 26 de junio de 2021</v>
      </c>
      <c r="K612" s="68" t="str">
        <f>VLOOKUP(A612,'BASE REGISTRO SEPTIEMBRE'!$A$1:$T$889,11,FALSE)</f>
        <v xml:space="preserve">Presidenta: Ana María Ordenes Lopez 
Director Ejecutivo: Justo Pastor Valdes Manzanares
</v>
      </c>
      <c r="L612" s="68" t="str">
        <f>VLOOKUP(A612,'BASE REGISTRO SEPTIEMBRE'!$A$1:$T$889,12,FALSE)</f>
        <v xml:space="preserve">Venezuela Nº 5950, Lo Hermida, comuna de Peñalolén, Región Metropolitana. 
</v>
      </c>
      <c r="M612" s="68" t="str">
        <f>VLOOKUP(A612,'BASE REGISTRO SEPTIEMBRE'!$A$1:$T$889,13,FALSE)</f>
        <v>XIII</v>
      </c>
      <c r="N612" s="68" t="str">
        <f>VLOOKUP(A612,'BASE REGISTRO SEPTIEMBRE'!$A$1:$T$889,14,FALSE)</f>
        <v>Peñalolén</v>
      </c>
      <c r="O612" s="68" t="str">
        <f>VLOOKUP(A612,'BASE REGISTRO SEPTIEMBRE'!$A$1:$T$889,15,FALSE)</f>
        <v>(02) 2728144- 2716913</v>
      </c>
      <c r="P612" s="68" t="str">
        <f>VLOOKUP(A612,'BASE REGISTRO SEPTIEMBRE'!$A$1:$T$889,16,FALSE)</f>
        <v xml:space="preserve">corporación@cristojoven.cl
www.cristojoven.cl 
</v>
      </c>
      <c r="Q612" s="68">
        <f>VLOOKUP(A612,'BASE REGISTRO SEPTIEMBRE'!$A$1:$T$889,17,FALSE)</f>
        <v>0</v>
      </c>
      <c r="R612" s="68" t="str">
        <f>VLOOKUP(A612,'BASE REGISTRO SEPTIEMBRE'!$A$1:$T$889,18,FALSE)</f>
        <v>93401: Institución de Asistencia Social</v>
      </c>
      <c r="S612" s="68" t="str">
        <f>VLOOKUP(A612,'BASE REGISTRO SEPTIEMBRE'!$A$1:$T$889,19,FALSE)</f>
        <v>Se acompaña certificado financiero correspondiente al año 2020 aprobado por el  Sub Departamento de Supervisión Financiera Nacional.</v>
      </c>
      <c r="T612" s="188">
        <f>VLOOKUP(A612,'BASE REGISTRO SEPTIEMBRE'!$A$1:$T$889,20,FALSE)</f>
        <v>37970</v>
      </c>
      <c r="U612" s="175">
        <v>7085</v>
      </c>
      <c r="V612" s="186">
        <v>7059780</v>
      </c>
      <c r="W612" s="186">
        <v>57331620</v>
      </c>
      <c r="X612" s="187">
        <v>44469</v>
      </c>
      <c r="Y612" s="80" t="s">
        <v>6489</v>
      </c>
      <c r="Z612" s="80" t="s">
        <v>6490</v>
      </c>
      <c r="AA612" s="175" t="s">
        <v>7481</v>
      </c>
    </row>
    <row r="613" spans="1:27" ht="15.75" customHeight="1" x14ac:dyDescent="0.2">
      <c r="A613" s="185">
        <v>7086</v>
      </c>
      <c r="B613" s="68" t="str">
        <f>VLOOKUP(A613,'BASE REGISTRO SEPTIEMBRE'!$A$1:$T$889,2,FALSE)</f>
        <v xml:space="preserve">Organización No Gubernamental de Desarrollo socialcreativa -  O.N.G. SocialCreativa (ex ONG Cordillera).
</v>
      </c>
      <c r="C613" s="68">
        <f>VLOOKUP(A613,'BASE REGISTRO SEPTIEMBRE'!$A$1:$T$889,3,FALSE)</f>
        <v>746157002</v>
      </c>
      <c r="D613" s="68" t="str">
        <f>VLOOKUP(A613,'BASE REGISTRO SEPTIEMBRE'!$A$1:$T$889,4,FALSE)</f>
        <v>Corporación de Derecho Privado.</v>
      </c>
      <c r="E613" s="68" t="str">
        <f>VLOOKUP(A613,'BASE REGISTRO SEPTIEMBRE'!$A$1:$T$889,5,FALSE)</f>
        <v>Otorgado por Decreto Supremo Nº 1314, de fecha 10 de diciembre de 1998, del Ministerio de Justicia.</v>
      </c>
      <c r="F613" s="68" t="str">
        <f>VLOOKUP(A613,'BASE REGISTRO SEPTIEMBRE'!$A$1:$T$889,6,FALSE)</f>
        <v xml:space="preserve">Certificado de Vigencia de persona jurídica sin fines de lucro, folio Nº 500396182733, emitido el 30 de junio de  2021 por el SRCEI </v>
      </c>
      <c r="G613" s="68" t="str">
        <f>VLOOKUP(A613,'BASE REGISTRO SEPTIEMBRE'!$A$1:$T$889,7,FALSE)</f>
        <v>Promoción del desarrollo, especialmente de las personas, familias, grupos y comunidades que viven en condiciones de pobreza y/o marginalidad.</v>
      </c>
      <c r="H613" s="68" t="str">
        <f>VLOOKUP(A613,'BASE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3" s="68" t="str">
        <f>VLOOKUP(A613,'BASE REGISTRO SEPTIEMBRE'!$A$1:$T$889,9,FALSE)</f>
        <v>Durarán dos años en sus cargos</v>
      </c>
      <c r="J613" s="68" t="str">
        <f>VLOOKUP(A613,'BASE REGISTRO SEPTIEMBRE'!$A$1:$T$889,10,FALSE)</f>
        <v>Del 19 de julio de 2018 al 19 de julio de 2020, de manera que el Directorio se encuentra vencido.
Obs: Se solicitarán antecedentes mediante correo electrónico.</v>
      </c>
      <c r="K613" s="68" t="str">
        <f>VLOOKUP(A613,'BASE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3" s="68" t="str">
        <f>VLOOKUP(A613,'BASE REGISTRO SEPTIEMBRE'!$A$1:$T$889,12,FALSE)</f>
        <v xml:space="preserve">Juan de Pineda 7580, La Florida, Santiago
</v>
      </c>
      <c r="M613" s="68" t="str">
        <f>VLOOKUP(A613,'BASE REGISTRO SEPTIEMBRE'!$A$1:$T$889,13,FALSE)</f>
        <v>XIII</v>
      </c>
      <c r="N613" s="68" t="str">
        <f>VLOOKUP(A613,'BASE REGISTRO SEPTIEMBRE'!$A$1:$T$889,14,FALSE)</f>
        <v>La Florida</v>
      </c>
      <c r="O613" s="68" t="str">
        <f>VLOOKUP(A613,'BASE REGISTRO SEPTIEMBRE'!$A$1:$T$889,15,FALSE)</f>
        <v xml:space="preserve">224000227.
</v>
      </c>
      <c r="P613" s="68" t="str">
        <f>VLOOKUP(A613,'BASE REGISTRO SEPTIEMBRE'!$A$1:$T$889,16,FALSE)</f>
        <v>direccionadministrativa@socialcreativa.cl</v>
      </c>
      <c r="Q613" s="68">
        <f>VLOOKUP(A613,'BASE REGISTRO SEPTIEMBRE'!$A$1:$T$889,17,FALSE)</f>
        <v>0</v>
      </c>
      <c r="R613" s="68" t="str">
        <f>VLOOKUP(A613,'BASE REGISTRO SEPTIEMBRE'!$A$1:$T$889,18,FALSE)</f>
        <v>93401: Institución de Asistencia Social</v>
      </c>
      <c r="S613" s="68" t="str">
        <f>VLOOKUP(A613,'BASE REGISTRO SEPTIEMBRE'!$A$1:$T$889,19,FALSE)</f>
        <v xml:space="preserve">Antecedentes financieros correspondientes al año 2020, aprobados por el Subdepartamento de Supervisión Financiera Nacional. </v>
      </c>
      <c r="T613" s="188">
        <f>VLOOKUP(A613,'BASE REGISTRO SEPTIEMBRE'!$A$1:$T$889,20,FALSE)</f>
        <v>37970</v>
      </c>
      <c r="U613" s="175">
        <v>7086</v>
      </c>
      <c r="V613" s="186">
        <v>961992</v>
      </c>
      <c r="W613" s="186">
        <v>103414140</v>
      </c>
      <c r="X613" s="187">
        <v>44469</v>
      </c>
      <c r="Y613" s="80" t="s">
        <v>6489</v>
      </c>
      <c r="Z613" s="80" t="s">
        <v>6490</v>
      </c>
      <c r="AA613" s="175" t="s">
        <v>6556</v>
      </c>
    </row>
    <row r="614" spans="1:27" ht="15.75" customHeight="1" x14ac:dyDescent="0.2">
      <c r="A614" s="185">
        <v>7086</v>
      </c>
      <c r="B614" s="68" t="str">
        <f>VLOOKUP(A614,'BASE REGISTRO SEPTIEMBRE'!$A$1:$T$889,2,FALSE)</f>
        <v xml:space="preserve">Organización No Gubernamental de Desarrollo socialcreativa -  O.N.G. SocialCreativa (ex ONG Cordillera).
</v>
      </c>
      <c r="C614" s="68">
        <f>VLOOKUP(A614,'BASE REGISTRO SEPTIEMBRE'!$A$1:$T$889,3,FALSE)</f>
        <v>746157002</v>
      </c>
      <c r="D614" s="68" t="str">
        <f>VLOOKUP(A614,'BASE REGISTRO SEPTIEMBRE'!$A$1:$T$889,4,FALSE)</f>
        <v>Corporación de Derecho Privado.</v>
      </c>
      <c r="E614" s="68" t="str">
        <f>VLOOKUP(A614,'BASE REGISTRO SEPTIEMBRE'!$A$1:$T$889,5,FALSE)</f>
        <v>Otorgado por Decreto Supremo Nº 1314, de fecha 10 de diciembre de 1998, del Ministerio de Justicia.</v>
      </c>
      <c r="F614" s="68" t="str">
        <f>VLOOKUP(A614,'BASE REGISTRO SEPTIEMBRE'!$A$1:$T$889,6,FALSE)</f>
        <v xml:space="preserve">Certificado de Vigencia de persona jurídica sin fines de lucro, folio Nº 500396182733, emitido el 30 de junio de  2021 por el SRCEI </v>
      </c>
      <c r="G614" s="68" t="str">
        <f>VLOOKUP(A614,'BASE REGISTRO SEPTIEMBRE'!$A$1:$T$889,7,FALSE)</f>
        <v>Promoción del desarrollo, especialmente de las personas, familias, grupos y comunidades que viven en condiciones de pobreza y/o marginalidad.</v>
      </c>
      <c r="H614" s="68" t="str">
        <f>VLOOKUP(A614,'BASE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4" s="68" t="str">
        <f>VLOOKUP(A614,'BASE REGISTRO SEPTIEMBRE'!$A$1:$T$889,9,FALSE)</f>
        <v>Durarán dos años en sus cargos</v>
      </c>
      <c r="J614" s="68" t="str">
        <f>VLOOKUP(A614,'BASE REGISTRO SEPTIEMBRE'!$A$1:$T$889,10,FALSE)</f>
        <v>Del 19 de julio de 2018 al 19 de julio de 2020, de manera que el Directorio se encuentra vencido.
Obs: Se solicitarán antecedentes mediante correo electrónico.</v>
      </c>
      <c r="K614" s="68" t="str">
        <f>VLOOKUP(A614,'BASE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4" s="68" t="str">
        <f>VLOOKUP(A614,'BASE REGISTRO SEPTIEMBRE'!$A$1:$T$889,12,FALSE)</f>
        <v xml:space="preserve">Juan de Pineda 7580, La Florida, Santiago
</v>
      </c>
      <c r="M614" s="68" t="str">
        <f>VLOOKUP(A614,'BASE REGISTRO SEPTIEMBRE'!$A$1:$T$889,13,FALSE)</f>
        <v>XIII</v>
      </c>
      <c r="N614" s="68" t="str">
        <f>VLOOKUP(A614,'BASE REGISTRO SEPTIEMBRE'!$A$1:$T$889,14,FALSE)</f>
        <v>La Florida</v>
      </c>
      <c r="O614" s="68" t="str">
        <f>VLOOKUP(A614,'BASE REGISTRO SEPTIEMBRE'!$A$1:$T$889,15,FALSE)</f>
        <v xml:space="preserve">224000227.
</v>
      </c>
      <c r="P614" s="68" t="str">
        <f>VLOOKUP(A614,'BASE REGISTRO SEPTIEMBRE'!$A$1:$T$889,16,FALSE)</f>
        <v>direccionadministrativa@socialcreativa.cl</v>
      </c>
      <c r="Q614" s="68">
        <f>VLOOKUP(A614,'BASE REGISTRO SEPTIEMBRE'!$A$1:$T$889,17,FALSE)</f>
        <v>0</v>
      </c>
      <c r="R614" s="68" t="str">
        <f>VLOOKUP(A614,'BASE REGISTRO SEPTIEMBRE'!$A$1:$T$889,18,FALSE)</f>
        <v>93401: Institución de Asistencia Social</v>
      </c>
      <c r="S614" s="68" t="str">
        <f>VLOOKUP(A614,'BASE REGISTRO SEPTIEMBRE'!$A$1:$T$889,19,FALSE)</f>
        <v xml:space="preserve">Antecedentes financieros correspondientes al año 2020, aprobados por el Subdepartamento de Supervisión Financiera Nacional. </v>
      </c>
      <c r="T614" s="188">
        <f>VLOOKUP(A614,'BASE REGISTRO SEPTIEMBRE'!$A$1:$T$889,20,FALSE)</f>
        <v>37970</v>
      </c>
      <c r="U614" s="175">
        <v>7086</v>
      </c>
      <c r="V614" s="186">
        <v>15277575</v>
      </c>
      <c r="W614" s="186">
        <v>115645407</v>
      </c>
      <c r="X614" s="187">
        <v>44469</v>
      </c>
      <c r="Y614" s="80" t="s">
        <v>6489</v>
      </c>
      <c r="Z614" s="80" t="s">
        <v>6490</v>
      </c>
      <c r="AA614" s="175" t="s">
        <v>6566</v>
      </c>
    </row>
    <row r="615" spans="1:27" ht="15.75" customHeight="1" x14ac:dyDescent="0.2">
      <c r="A615" s="185">
        <v>7086</v>
      </c>
      <c r="B615" s="68" t="str">
        <f>VLOOKUP(A615,'BASE REGISTRO SEPTIEMBRE'!$A$1:$T$889,2,FALSE)</f>
        <v xml:space="preserve">Organización No Gubernamental de Desarrollo socialcreativa -  O.N.G. SocialCreativa (ex ONG Cordillera).
</v>
      </c>
      <c r="C615" s="68">
        <f>VLOOKUP(A615,'BASE REGISTRO SEPTIEMBRE'!$A$1:$T$889,3,FALSE)</f>
        <v>746157002</v>
      </c>
      <c r="D615" s="68" t="str">
        <f>VLOOKUP(A615,'BASE REGISTRO SEPTIEMBRE'!$A$1:$T$889,4,FALSE)</f>
        <v>Corporación de Derecho Privado.</v>
      </c>
      <c r="E615" s="68" t="str">
        <f>VLOOKUP(A615,'BASE REGISTRO SEPTIEMBRE'!$A$1:$T$889,5,FALSE)</f>
        <v>Otorgado por Decreto Supremo Nº 1314, de fecha 10 de diciembre de 1998, del Ministerio de Justicia.</v>
      </c>
      <c r="F615" s="68" t="str">
        <f>VLOOKUP(A615,'BASE REGISTRO SEPTIEMBRE'!$A$1:$T$889,6,FALSE)</f>
        <v xml:space="preserve">Certificado de Vigencia de persona jurídica sin fines de lucro, folio Nº 500396182733, emitido el 30 de junio de  2021 por el SRCEI </v>
      </c>
      <c r="G615" s="68" t="str">
        <f>VLOOKUP(A615,'BASE REGISTRO SEPTIEMBRE'!$A$1:$T$889,7,FALSE)</f>
        <v>Promoción del desarrollo, especialmente de las personas, familias, grupos y comunidades que viven en condiciones de pobreza y/o marginalidad.</v>
      </c>
      <c r="H615" s="68" t="str">
        <f>VLOOKUP(A615,'BASE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5" s="68" t="str">
        <f>VLOOKUP(A615,'BASE REGISTRO SEPTIEMBRE'!$A$1:$T$889,9,FALSE)</f>
        <v>Durarán dos años en sus cargos</v>
      </c>
      <c r="J615" s="68" t="str">
        <f>VLOOKUP(A615,'BASE REGISTRO SEPTIEMBRE'!$A$1:$T$889,10,FALSE)</f>
        <v>Del 19 de julio de 2018 al 19 de julio de 2020, de manera que el Directorio se encuentra vencido.
Obs: Se solicitarán antecedentes mediante correo electrónico.</v>
      </c>
      <c r="K615" s="68" t="str">
        <f>VLOOKUP(A615,'BASE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5" s="68" t="str">
        <f>VLOOKUP(A615,'BASE REGISTRO SEPTIEMBRE'!$A$1:$T$889,12,FALSE)</f>
        <v xml:space="preserve">Juan de Pineda 7580, La Florida, Santiago
</v>
      </c>
      <c r="M615" s="68" t="str">
        <f>VLOOKUP(A615,'BASE REGISTRO SEPTIEMBRE'!$A$1:$T$889,13,FALSE)</f>
        <v>XIII</v>
      </c>
      <c r="N615" s="68" t="str">
        <f>VLOOKUP(A615,'BASE REGISTRO SEPTIEMBRE'!$A$1:$T$889,14,FALSE)</f>
        <v>La Florida</v>
      </c>
      <c r="O615" s="68" t="str">
        <f>VLOOKUP(A615,'BASE REGISTRO SEPTIEMBRE'!$A$1:$T$889,15,FALSE)</f>
        <v xml:space="preserve">224000227.
</v>
      </c>
      <c r="P615" s="68" t="str">
        <f>VLOOKUP(A615,'BASE REGISTRO SEPTIEMBRE'!$A$1:$T$889,16,FALSE)</f>
        <v>direccionadministrativa@socialcreativa.cl</v>
      </c>
      <c r="Q615" s="68">
        <f>VLOOKUP(A615,'BASE REGISTRO SEPTIEMBRE'!$A$1:$T$889,17,FALSE)</f>
        <v>0</v>
      </c>
      <c r="R615" s="68" t="str">
        <f>VLOOKUP(A615,'BASE REGISTRO SEPTIEMBRE'!$A$1:$T$889,18,FALSE)</f>
        <v>93401: Institución de Asistencia Social</v>
      </c>
      <c r="S615" s="68" t="str">
        <f>VLOOKUP(A615,'BASE REGISTRO SEPTIEMBRE'!$A$1:$T$889,19,FALSE)</f>
        <v xml:space="preserve">Antecedentes financieros correspondientes al año 2020, aprobados por el Subdepartamento de Supervisión Financiera Nacional. </v>
      </c>
      <c r="T615" s="188">
        <f>VLOOKUP(A615,'BASE REGISTRO SEPTIEMBRE'!$A$1:$T$889,20,FALSE)</f>
        <v>37970</v>
      </c>
      <c r="U615" s="175">
        <v>7086</v>
      </c>
      <c r="V615" s="186">
        <v>25492788</v>
      </c>
      <c r="W615" s="186">
        <v>79043676</v>
      </c>
      <c r="X615" s="187">
        <v>44469</v>
      </c>
      <c r="Y615" s="80" t="s">
        <v>6489</v>
      </c>
      <c r="Z615" s="80" t="s">
        <v>6490</v>
      </c>
      <c r="AA615" s="175" t="s">
        <v>6583</v>
      </c>
    </row>
    <row r="616" spans="1:27" ht="15.75" customHeight="1" x14ac:dyDescent="0.2">
      <c r="A616" s="185">
        <v>7086</v>
      </c>
      <c r="B616" s="68" t="str">
        <f>VLOOKUP(A616,'BASE REGISTRO SEPTIEMBRE'!$A$1:$T$889,2,FALSE)</f>
        <v xml:space="preserve">Organización No Gubernamental de Desarrollo socialcreativa -  O.N.G. SocialCreativa (ex ONG Cordillera).
</v>
      </c>
      <c r="C616" s="68">
        <f>VLOOKUP(A616,'BASE REGISTRO SEPTIEMBRE'!$A$1:$T$889,3,FALSE)</f>
        <v>746157002</v>
      </c>
      <c r="D616" s="68" t="str">
        <f>VLOOKUP(A616,'BASE REGISTRO SEPTIEMBRE'!$A$1:$T$889,4,FALSE)</f>
        <v>Corporación de Derecho Privado.</v>
      </c>
      <c r="E616" s="68" t="str">
        <f>VLOOKUP(A616,'BASE REGISTRO SEPTIEMBRE'!$A$1:$T$889,5,FALSE)</f>
        <v>Otorgado por Decreto Supremo Nº 1314, de fecha 10 de diciembre de 1998, del Ministerio de Justicia.</v>
      </c>
      <c r="F616" s="68" t="str">
        <f>VLOOKUP(A616,'BASE REGISTRO SEPTIEMBRE'!$A$1:$T$889,6,FALSE)</f>
        <v xml:space="preserve">Certificado de Vigencia de persona jurídica sin fines de lucro, folio Nº 500396182733, emitido el 30 de junio de  2021 por el SRCEI </v>
      </c>
      <c r="G616" s="68" t="str">
        <f>VLOOKUP(A616,'BASE REGISTRO SEPTIEMBRE'!$A$1:$T$889,7,FALSE)</f>
        <v>Promoción del desarrollo, especialmente de las personas, familias, grupos y comunidades que viven en condiciones de pobreza y/o marginalidad.</v>
      </c>
      <c r="H616" s="68" t="str">
        <f>VLOOKUP(A616,'BASE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6" s="68" t="str">
        <f>VLOOKUP(A616,'BASE REGISTRO SEPTIEMBRE'!$A$1:$T$889,9,FALSE)</f>
        <v>Durarán dos años en sus cargos</v>
      </c>
      <c r="J616" s="68" t="str">
        <f>VLOOKUP(A616,'BASE REGISTRO SEPTIEMBRE'!$A$1:$T$889,10,FALSE)</f>
        <v>Del 19 de julio de 2018 al 19 de julio de 2020, de manera que el Directorio se encuentra vencido.
Obs: Se solicitarán antecedentes mediante correo electrónico.</v>
      </c>
      <c r="K616" s="68" t="str">
        <f>VLOOKUP(A616,'BASE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6" s="68" t="str">
        <f>VLOOKUP(A616,'BASE REGISTRO SEPTIEMBRE'!$A$1:$T$889,12,FALSE)</f>
        <v xml:space="preserve">Juan de Pineda 7580, La Florida, Santiago
</v>
      </c>
      <c r="M616" s="68" t="str">
        <f>VLOOKUP(A616,'BASE REGISTRO SEPTIEMBRE'!$A$1:$T$889,13,FALSE)</f>
        <v>XIII</v>
      </c>
      <c r="N616" s="68" t="str">
        <f>VLOOKUP(A616,'BASE REGISTRO SEPTIEMBRE'!$A$1:$T$889,14,FALSE)</f>
        <v>La Florida</v>
      </c>
      <c r="O616" s="68" t="str">
        <f>VLOOKUP(A616,'BASE REGISTRO SEPTIEMBRE'!$A$1:$T$889,15,FALSE)</f>
        <v xml:space="preserve">224000227.
</v>
      </c>
      <c r="P616" s="68" t="str">
        <f>VLOOKUP(A616,'BASE REGISTRO SEPTIEMBRE'!$A$1:$T$889,16,FALSE)</f>
        <v>direccionadministrativa@socialcreativa.cl</v>
      </c>
      <c r="Q616" s="68">
        <f>VLOOKUP(A616,'BASE REGISTRO SEPTIEMBRE'!$A$1:$T$889,17,FALSE)</f>
        <v>0</v>
      </c>
      <c r="R616" s="68" t="str">
        <f>VLOOKUP(A616,'BASE REGISTRO SEPTIEMBRE'!$A$1:$T$889,18,FALSE)</f>
        <v>93401: Institución de Asistencia Social</v>
      </c>
      <c r="S616" s="68" t="str">
        <f>VLOOKUP(A616,'BASE REGISTRO SEPTIEMBRE'!$A$1:$T$889,19,FALSE)</f>
        <v xml:space="preserve">Antecedentes financieros correspondientes al año 2020, aprobados por el Subdepartamento de Supervisión Financiera Nacional. </v>
      </c>
      <c r="T616" s="188">
        <f>VLOOKUP(A616,'BASE REGISTRO SEPTIEMBRE'!$A$1:$T$889,20,FALSE)</f>
        <v>37970</v>
      </c>
      <c r="U616" s="175">
        <v>7086</v>
      </c>
      <c r="V616" s="186">
        <v>0</v>
      </c>
      <c r="W616" s="186">
        <v>55635204</v>
      </c>
      <c r="X616" s="187">
        <v>44469</v>
      </c>
      <c r="Y616" s="80" t="s">
        <v>6489</v>
      </c>
      <c r="Z616" s="80" t="s">
        <v>6490</v>
      </c>
      <c r="AA616" s="175" t="s">
        <v>6548</v>
      </c>
    </row>
    <row r="617" spans="1:27" ht="15.75" customHeight="1" x14ac:dyDescent="0.2">
      <c r="A617" s="185">
        <v>7086</v>
      </c>
      <c r="B617" s="68" t="str">
        <f>VLOOKUP(A617,'BASE REGISTRO SEPTIEMBRE'!$A$1:$T$889,2,FALSE)</f>
        <v xml:space="preserve">Organización No Gubernamental de Desarrollo socialcreativa -  O.N.G. SocialCreativa (ex ONG Cordillera).
</v>
      </c>
      <c r="C617" s="68">
        <f>VLOOKUP(A617,'BASE REGISTRO SEPTIEMBRE'!$A$1:$T$889,3,FALSE)</f>
        <v>746157002</v>
      </c>
      <c r="D617" s="68" t="str">
        <f>VLOOKUP(A617,'BASE REGISTRO SEPTIEMBRE'!$A$1:$T$889,4,FALSE)</f>
        <v>Corporación de Derecho Privado.</v>
      </c>
      <c r="E617" s="68" t="str">
        <f>VLOOKUP(A617,'BASE REGISTRO SEPTIEMBRE'!$A$1:$T$889,5,FALSE)</f>
        <v>Otorgado por Decreto Supremo Nº 1314, de fecha 10 de diciembre de 1998, del Ministerio de Justicia.</v>
      </c>
      <c r="F617" s="68" t="str">
        <f>VLOOKUP(A617,'BASE REGISTRO SEPTIEMBRE'!$A$1:$T$889,6,FALSE)</f>
        <v xml:space="preserve">Certificado de Vigencia de persona jurídica sin fines de lucro, folio Nº 500396182733, emitido el 30 de junio de  2021 por el SRCEI </v>
      </c>
      <c r="G617" s="68" t="str">
        <f>VLOOKUP(A617,'BASE REGISTRO SEPTIEMBRE'!$A$1:$T$889,7,FALSE)</f>
        <v>Promoción del desarrollo, especialmente de las personas, familias, grupos y comunidades que viven en condiciones de pobreza y/o marginalidad.</v>
      </c>
      <c r="H617" s="68" t="str">
        <f>VLOOKUP(A617,'BASE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7" s="68" t="str">
        <f>VLOOKUP(A617,'BASE REGISTRO SEPTIEMBRE'!$A$1:$T$889,9,FALSE)</f>
        <v>Durarán dos años en sus cargos</v>
      </c>
      <c r="J617" s="68" t="str">
        <f>VLOOKUP(A617,'BASE REGISTRO SEPTIEMBRE'!$A$1:$T$889,10,FALSE)</f>
        <v>Del 19 de julio de 2018 al 19 de julio de 2020, de manera que el Directorio se encuentra vencido.
Obs: Se solicitarán antecedentes mediante correo electrónico.</v>
      </c>
      <c r="K617" s="68" t="str">
        <f>VLOOKUP(A617,'BASE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7" s="68" t="str">
        <f>VLOOKUP(A617,'BASE REGISTRO SEPTIEMBRE'!$A$1:$T$889,12,FALSE)</f>
        <v xml:space="preserve">Juan de Pineda 7580, La Florida, Santiago
</v>
      </c>
      <c r="M617" s="68" t="str">
        <f>VLOOKUP(A617,'BASE REGISTRO SEPTIEMBRE'!$A$1:$T$889,13,FALSE)</f>
        <v>XIII</v>
      </c>
      <c r="N617" s="68" t="str">
        <f>VLOOKUP(A617,'BASE REGISTRO SEPTIEMBRE'!$A$1:$T$889,14,FALSE)</f>
        <v>La Florida</v>
      </c>
      <c r="O617" s="68" t="str">
        <f>VLOOKUP(A617,'BASE REGISTRO SEPTIEMBRE'!$A$1:$T$889,15,FALSE)</f>
        <v xml:space="preserve">224000227.
</v>
      </c>
      <c r="P617" s="68" t="str">
        <f>VLOOKUP(A617,'BASE REGISTRO SEPTIEMBRE'!$A$1:$T$889,16,FALSE)</f>
        <v>direccionadministrativa@socialcreativa.cl</v>
      </c>
      <c r="Q617" s="68">
        <f>VLOOKUP(A617,'BASE REGISTRO SEPTIEMBRE'!$A$1:$T$889,17,FALSE)</f>
        <v>0</v>
      </c>
      <c r="R617" s="68" t="str">
        <f>VLOOKUP(A617,'BASE REGISTRO SEPTIEMBRE'!$A$1:$T$889,18,FALSE)</f>
        <v>93401: Institución de Asistencia Social</v>
      </c>
      <c r="S617" s="68" t="str">
        <f>VLOOKUP(A617,'BASE REGISTRO SEPTIEMBRE'!$A$1:$T$889,19,FALSE)</f>
        <v xml:space="preserve">Antecedentes financieros correspondientes al año 2020, aprobados por el Subdepartamento de Supervisión Financiera Nacional. </v>
      </c>
      <c r="T617" s="188">
        <f>VLOOKUP(A617,'BASE REGISTRO SEPTIEMBRE'!$A$1:$T$889,20,FALSE)</f>
        <v>37970</v>
      </c>
      <c r="U617" s="175">
        <v>7086</v>
      </c>
      <c r="V617" s="186">
        <v>17957184</v>
      </c>
      <c r="W617" s="186">
        <v>79043676</v>
      </c>
      <c r="X617" s="187">
        <v>44469</v>
      </c>
      <c r="Y617" s="80" t="s">
        <v>6489</v>
      </c>
      <c r="Z617" s="80" t="s">
        <v>6490</v>
      </c>
      <c r="AA617" s="175" t="s">
        <v>6600</v>
      </c>
    </row>
    <row r="618" spans="1:27" ht="15.75" customHeight="1" x14ac:dyDescent="0.2">
      <c r="A618" s="185">
        <v>7086</v>
      </c>
      <c r="B618" s="68" t="str">
        <f>VLOOKUP(A618,'BASE REGISTRO SEPTIEMBRE'!$A$1:$T$889,2,FALSE)</f>
        <v xml:space="preserve">Organización No Gubernamental de Desarrollo socialcreativa -  O.N.G. SocialCreativa (ex ONG Cordillera).
</v>
      </c>
      <c r="C618" s="68">
        <f>VLOOKUP(A618,'BASE REGISTRO SEPTIEMBRE'!$A$1:$T$889,3,FALSE)</f>
        <v>746157002</v>
      </c>
      <c r="D618" s="68" t="str">
        <f>VLOOKUP(A618,'BASE REGISTRO SEPTIEMBRE'!$A$1:$T$889,4,FALSE)</f>
        <v>Corporación de Derecho Privado.</v>
      </c>
      <c r="E618" s="68" t="str">
        <f>VLOOKUP(A618,'BASE REGISTRO SEPTIEMBRE'!$A$1:$T$889,5,FALSE)</f>
        <v>Otorgado por Decreto Supremo Nº 1314, de fecha 10 de diciembre de 1998, del Ministerio de Justicia.</v>
      </c>
      <c r="F618" s="68" t="str">
        <f>VLOOKUP(A618,'BASE REGISTRO SEPTIEMBRE'!$A$1:$T$889,6,FALSE)</f>
        <v xml:space="preserve">Certificado de Vigencia de persona jurídica sin fines de lucro, folio Nº 500396182733, emitido el 30 de junio de  2021 por el SRCEI </v>
      </c>
      <c r="G618" s="68" t="str">
        <f>VLOOKUP(A618,'BASE REGISTRO SEPTIEMBRE'!$A$1:$T$889,7,FALSE)</f>
        <v>Promoción del desarrollo, especialmente de las personas, familias, grupos y comunidades que viven en condiciones de pobreza y/o marginalidad.</v>
      </c>
      <c r="H618" s="68" t="str">
        <f>VLOOKUP(A618,'BASE REGISTRO SEPTIEMBRE'!$A$1:$T$889,8,FALSE)</f>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
      <c r="I618" s="68" t="str">
        <f>VLOOKUP(A618,'BASE REGISTRO SEPTIEMBRE'!$A$1:$T$889,9,FALSE)</f>
        <v>Durarán dos años en sus cargos</v>
      </c>
      <c r="J618" s="68" t="str">
        <f>VLOOKUP(A618,'BASE REGISTRO SEPTIEMBRE'!$A$1:$T$889,10,FALSE)</f>
        <v>Del 19 de julio de 2018 al 19 de julio de 2020, de manera que el Directorio se encuentra vencido.
Obs: Se solicitarán antecedentes mediante correo electrónico.</v>
      </c>
      <c r="K618" s="68" t="str">
        <f>VLOOKUP(A618,'BASE REGISTRO SEPTIEMBRE'!$A$1:$T$889,11,FALSE)</f>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
      <c r="L618" s="68" t="str">
        <f>VLOOKUP(A618,'BASE REGISTRO SEPTIEMBRE'!$A$1:$T$889,12,FALSE)</f>
        <v xml:space="preserve">Juan de Pineda 7580, La Florida, Santiago
</v>
      </c>
      <c r="M618" s="68" t="str">
        <f>VLOOKUP(A618,'BASE REGISTRO SEPTIEMBRE'!$A$1:$T$889,13,FALSE)</f>
        <v>XIII</v>
      </c>
      <c r="N618" s="68" t="str">
        <f>VLOOKUP(A618,'BASE REGISTRO SEPTIEMBRE'!$A$1:$T$889,14,FALSE)</f>
        <v>La Florida</v>
      </c>
      <c r="O618" s="68" t="str">
        <f>VLOOKUP(A618,'BASE REGISTRO SEPTIEMBRE'!$A$1:$T$889,15,FALSE)</f>
        <v xml:space="preserve">224000227.
</v>
      </c>
      <c r="P618" s="68" t="str">
        <f>VLOOKUP(A618,'BASE REGISTRO SEPTIEMBRE'!$A$1:$T$889,16,FALSE)</f>
        <v>direccionadministrativa@socialcreativa.cl</v>
      </c>
      <c r="Q618" s="68">
        <f>VLOOKUP(A618,'BASE REGISTRO SEPTIEMBRE'!$A$1:$T$889,17,FALSE)</f>
        <v>0</v>
      </c>
      <c r="R618" s="68" t="str">
        <f>VLOOKUP(A618,'BASE REGISTRO SEPTIEMBRE'!$A$1:$T$889,18,FALSE)</f>
        <v>93401: Institución de Asistencia Social</v>
      </c>
      <c r="S618" s="68" t="str">
        <f>VLOOKUP(A618,'BASE REGISTRO SEPTIEMBRE'!$A$1:$T$889,19,FALSE)</f>
        <v xml:space="preserve">Antecedentes financieros correspondientes al año 2020, aprobados por el Subdepartamento de Supervisión Financiera Nacional. </v>
      </c>
      <c r="T618" s="188">
        <f>VLOOKUP(A618,'BASE REGISTRO SEPTIEMBRE'!$A$1:$T$889,20,FALSE)</f>
        <v>37970</v>
      </c>
      <c r="U618" s="175">
        <v>7086</v>
      </c>
      <c r="V618" s="186">
        <v>16995192</v>
      </c>
      <c r="W618" s="186">
        <v>74875044</v>
      </c>
      <c r="X618" s="187">
        <v>44469</v>
      </c>
      <c r="Y618" s="80" t="s">
        <v>6489</v>
      </c>
      <c r="Z618" s="80" t="s">
        <v>6490</v>
      </c>
      <c r="AA618" s="175" t="s">
        <v>6534</v>
      </c>
    </row>
    <row r="619" spans="1:27" ht="15.75" customHeight="1" x14ac:dyDescent="0.2">
      <c r="A619" s="185">
        <v>7087</v>
      </c>
      <c r="B619" s="68" t="str">
        <f>VLOOKUP(A619,'BASE REGISTRO SEPTIEMBRE'!$A$1:$T$889,2,FALSE)</f>
        <v xml:space="preserve">
I. Municipalidad de Calama
</v>
      </c>
      <c r="C619" s="68" t="str">
        <f>VLOOKUP(A619,'BASE REGISTRO SEPTIEMBRE'!$A$1:$T$889,3,FALSE)</f>
        <v>69020200K</v>
      </c>
      <c r="D619" s="68" t="str">
        <f>VLOOKUP(A619,'BASE REGISTRO SEPTIEMBRE'!$A$1:$T$889,4,FALSE)</f>
        <v>Municipalidad</v>
      </c>
      <c r="E619" s="68" t="str">
        <f>VLOOKUP(A619,'BASE REGISTRO SEPTIEMBRE'!$A$1:$T$889,5,FALSE)</f>
        <v>Constitución Política de la República, art. 107.</v>
      </c>
      <c r="F619" s="68" t="str">
        <f>VLOOKUP(A619,'BASE REGISTRO SEPTIEMBRE'!$A$1:$T$889,6,FALSE)</f>
        <v>Indefinida.</v>
      </c>
      <c r="G619" s="68" t="str">
        <f>VLOOKUP(A619,'BASE REGISTRO SEPTIEMBRE'!$A$1:$T$889,7,FALSE)</f>
        <v>Según Ley Orgánica Nº 18.695, arts. 1º al 4º.</v>
      </c>
      <c r="H619" s="68" t="str">
        <f>VLOOKUP(A619,'BASE REGISTRO SEPTIEMBRE'!$A$1:$T$889,8,FALSE)</f>
        <v>no tiene</v>
      </c>
      <c r="I619" s="68">
        <f>VLOOKUP(A619,'BASE REGISTRO SEPTIEMBRE'!$A$1:$T$889,9,FALSE)</f>
        <v>0</v>
      </c>
      <c r="J619" s="68">
        <f>VLOOKUP(A619,'BASE REGISTRO SEPTIEMBRE'!$A$1:$T$889,10,FALSE)</f>
        <v>0</v>
      </c>
      <c r="K619" s="68" t="str">
        <f>VLOOKUP(A619,'BASE REGISTRO SEPTIEMBRE'!$A$1:$T$889,11,FALSE)</f>
        <v xml:space="preserve">Roberto Eliecer Daniel Chamorro Vargas
</v>
      </c>
      <c r="L619" s="68" t="str">
        <f>VLOOKUP(A619,'BASE REGISTRO SEPTIEMBRE'!$A$1:$T$889,12,FALSE)</f>
        <v>Vicuña Mackenna Nº 2001, Calama.</v>
      </c>
      <c r="M619" s="68" t="str">
        <f>VLOOKUP(A619,'BASE REGISTRO SEPTIEMBRE'!$A$1:$T$889,13,FALSE)</f>
        <v>III</v>
      </c>
      <c r="N619" s="68" t="str">
        <f>VLOOKUP(A619,'BASE REGISTRO SEPTIEMBRE'!$A$1:$T$889,14,FALSE)</f>
        <v>Calama</v>
      </c>
      <c r="O619" s="68" t="str">
        <f>VLOOKUP(A619,'BASE REGISTRO SEPTIEMBRE'!$A$1:$T$889,15,FALSE)</f>
        <v xml:space="preserve">Teléfono Alcaldía: (52-2) 890296 – 890201.
</v>
      </c>
      <c r="P619" s="68" t="str">
        <f>VLOOKUP(A619,'BASE REGISTRO SEPTIEMBRE'!$A$1:$T$889,16,FALSE)</f>
        <v>E-Mail: alcaldia@municipalidadcalama.cl.</v>
      </c>
      <c r="Q619" s="68">
        <f>VLOOKUP(A619,'BASE REGISTRO SEPTIEMBRE'!$A$1:$T$889,17,FALSE)</f>
        <v>0</v>
      </c>
      <c r="R619" s="68">
        <f>VLOOKUP(A619,'BASE REGISTRO SEPTIEMBRE'!$A$1:$T$889,18,FALSE)</f>
        <v>91001</v>
      </c>
      <c r="S619" s="68" t="str">
        <f>VLOOKUP(A619,'BASE REGISTRO SEPTIEMBRE'!$A$1:$T$889,19,FALSE)</f>
        <v xml:space="preserve">No se acompañan. Aplica Informe Jurídico Nº 09, de  fecha 14 de marzo de 2011 del Departamento Jurídico y Dictamen Nº 070791, de 2009, de la Contraloría General de la República.  </v>
      </c>
      <c r="T619" s="188">
        <f>VLOOKUP(A619,'BASE REGISTRO SEPTIEMBRE'!$A$1:$T$889,20,FALSE)</f>
        <v>37970</v>
      </c>
      <c r="U619" s="175">
        <v>7087</v>
      </c>
      <c r="V619" s="186">
        <v>0</v>
      </c>
      <c r="W619" s="186">
        <v>47634403</v>
      </c>
      <c r="X619" s="187">
        <v>44469</v>
      </c>
      <c r="Y619" s="80" t="s">
        <v>6489</v>
      </c>
      <c r="Z619" s="80" t="s">
        <v>6490</v>
      </c>
      <c r="AA619" s="175" t="s">
        <v>6493</v>
      </c>
    </row>
    <row r="620" spans="1:27" ht="15.75" customHeight="1" x14ac:dyDescent="0.2">
      <c r="A620" s="185">
        <v>7090</v>
      </c>
      <c r="B620" s="68" t="str">
        <f>VLOOKUP(A620,'BASE REGISTRO SEPTIEMBRE'!$A$1:$T$889,2,FALSE)</f>
        <v xml:space="preserve">
I. Municipalidad de Lota
</v>
      </c>
      <c r="C620" s="68">
        <f>VLOOKUP(A620,'BASE REGISTRO SEPTIEMBRE'!$A$1:$T$889,3,FALSE)</f>
        <v>691513009</v>
      </c>
      <c r="D620" s="68" t="str">
        <f>VLOOKUP(A620,'BASE REGISTRO SEPTIEMBRE'!$A$1:$T$889,4,FALSE)</f>
        <v>Municipalidad</v>
      </c>
      <c r="E620" s="68" t="str">
        <f>VLOOKUP(A620,'BASE REGISTRO SEPTIEMBRE'!$A$1:$T$889,5,FALSE)</f>
        <v>Constitución Política de la República, art. 107.</v>
      </c>
      <c r="F620" s="68" t="str">
        <f>VLOOKUP(A620,'BASE REGISTRO SEPTIEMBRE'!$A$1:$T$889,6,FALSE)</f>
        <v>Indefinida.</v>
      </c>
      <c r="G620" s="68" t="str">
        <f>VLOOKUP(A620,'BASE REGISTRO SEPTIEMBRE'!$A$1:$T$889,7,FALSE)</f>
        <v>Según Ley Orgánica Nº 18.695, arts. 1º al 4º.</v>
      </c>
      <c r="H620" s="68" t="str">
        <f>VLOOKUP(A620,'BASE REGISTRO SEPTIEMBRE'!$A$1:$T$889,8,FALSE)</f>
        <v>no tiene</v>
      </c>
      <c r="I620" s="68">
        <f>VLOOKUP(A620,'BASE REGISTRO SEPTIEMBRE'!$A$1:$T$889,9,FALSE)</f>
        <v>0</v>
      </c>
      <c r="J620" s="68">
        <f>VLOOKUP(A620,'BASE REGISTRO SEPTIEMBRE'!$A$1:$T$889,10,FALSE)</f>
        <v>0</v>
      </c>
      <c r="K620" s="68" t="str">
        <f>VLOOKUP(A620,'BASE REGISTRO SEPTIEMBRE'!$A$1:$T$889,11,FALSE)</f>
        <v xml:space="preserve">Victor Patricio Marchant Ulloa </v>
      </c>
      <c r="L620" s="68" t="str">
        <f>VLOOKUP(A620,'BASE REGISTRO SEPTIEMBRE'!$A$1:$T$889,12,FALSE)</f>
        <v xml:space="preserve">Pedro Aguirre Cerda Nº302, Lota, Octava Región.
</v>
      </c>
      <c r="M620" s="68" t="str">
        <f>VLOOKUP(A620,'BASE REGISTRO SEPTIEMBRE'!$A$1:$T$889,13,FALSE)</f>
        <v>VIII</v>
      </c>
      <c r="N620" s="68" t="str">
        <f>VLOOKUP(A620,'BASE REGISTRO SEPTIEMBRE'!$A$1:$T$889,14,FALSE)</f>
        <v>Lota</v>
      </c>
      <c r="O620" s="68" t="str">
        <f>VLOOKUP(A620,'BASE REGISTRO SEPTIEMBRE'!$A$1:$T$889,15,FALSE)</f>
        <v xml:space="preserve">Mesa Central: (41) 2405000 </v>
      </c>
      <c r="P620" s="68" t="str">
        <f>VLOOKUP(A620,'BASE REGISTRO SEPTIEMBRE'!$A$1:$T$889,16,FALSE)</f>
        <v xml:space="preserve"> comunicaciones@lota.cl </v>
      </c>
      <c r="Q620" s="68">
        <f>VLOOKUP(A620,'BASE REGISTRO SEPTIEMBRE'!$A$1:$T$889,17,FALSE)</f>
        <v>0</v>
      </c>
      <c r="R620" s="68">
        <f>VLOOKUP(A620,'BASE REGISTRO SEPTIEMBRE'!$A$1:$T$889,18,FALSE)</f>
        <v>91001</v>
      </c>
      <c r="S620" s="68" t="str">
        <f>VLOOKUP(A620,'BASE REGISTRO SEPTIEMBRE'!$A$1:$T$889,19,FALSE)</f>
        <v xml:space="preserve">No se acompañan. Aplica Informe Jurídico Nº 09, de  fecha 14 de marzo de 2011 del Departamento Jurídico y Dictamen Nº 070791, de 2009, de la Contraloría General de la República.  
</v>
      </c>
      <c r="T620" s="188">
        <f>VLOOKUP(A620,'BASE REGISTRO SEPTIEMBRE'!$A$1:$T$889,20,FALSE)</f>
        <v>37970</v>
      </c>
      <c r="U620" s="175">
        <v>7090</v>
      </c>
      <c r="V620" s="186">
        <v>4945260</v>
      </c>
      <c r="W620" s="186">
        <v>39705504</v>
      </c>
      <c r="X620" s="187">
        <v>44469</v>
      </c>
      <c r="Y620" s="80" t="s">
        <v>6489</v>
      </c>
      <c r="Z620" s="80" t="s">
        <v>6490</v>
      </c>
      <c r="AA620" s="175" t="s">
        <v>6528</v>
      </c>
    </row>
    <row r="621" spans="1:27" ht="15.75" customHeight="1" x14ac:dyDescent="0.2">
      <c r="A621" s="185">
        <v>7091</v>
      </c>
      <c r="B621" s="68" t="str">
        <f>VLOOKUP(A621,'BASE REGISTRO SEPTIEMBRE'!$A$1:$T$889,2,FALSE)</f>
        <v xml:space="preserve">
I. Municipalidad de Graneros 
</v>
      </c>
      <c r="C621" s="68">
        <f>VLOOKUP(A621,'BASE REGISTRO SEPTIEMBRE'!$A$1:$T$889,3,FALSE)</f>
        <v>690803003</v>
      </c>
      <c r="D621" s="68" t="str">
        <f>VLOOKUP(A621,'BASE REGISTRO SEPTIEMBRE'!$A$1:$T$889,4,FALSE)</f>
        <v>Municipalidad</v>
      </c>
      <c r="E621" s="68" t="str">
        <f>VLOOKUP(A621,'BASE REGISTRO SEPTIEMBRE'!$A$1:$T$889,5,FALSE)</f>
        <v>Constitución Política de la República, art. 107.</v>
      </c>
      <c r="F621" s="68" t="str">
        <f>VLOOKUP(A621,'BASE REGISTRO SEPTIEMBRE'!$A$1:$T$889,6,FALSE)</f>
        <v>Indefinida.</v>
      </c>
      <c r="G621" s="68" t="str">
        <f>VLOOKUP(A621,'BASE REGISTRO SEPTIEMBRE'!$A$1:$T$889,7,FALSE)</f>
        <v>Según Ley Orgánica Nº 18.695, arts. 1º al 4º.</v>
      </c>
      <c r="H621" s="68" t="str">
        <f>VLOOKUP(A621,'BASE REGISTRO SEPTIEMBRE'!$A$1:$T$889,8,FALSE)</f>
        <v>no tiene</v>
      </c>
      <c r="I621" s="68">
        <f>VLOOKUP(A621,'BASE REGISTRO SEPTIEMBRE'!$A$1:$T$889,9,FALSE)</f>
        <v>0</v>
      </c>
      <c r="J621" s="68">
        <f>VLOOKUP(A621,'BASE REGISTRO SEPTIEMBRE'!$A$1:$T$889,10,FALSE)</f>
        <v>0</v>
      </c>
      <c r="K621" s="68" t="str">
        <f>VLOOKUP(A621,'BASE REGISTRO SEPTIEMBRE'!$A$1:$T$889,11,FALSE)</f>
        <v xml:space="preserve">Claudio Rafael Segovia Cofré </v>
      </c>
      <c r="L621" s="68" t="str">
        <f>VLOOKUP(A621,'BASE REGISTRO SEPTIEMBRE'!$A$1:$T$889,12,FALSE)</f>
        <v>Plaza de Armas S/Nº, Graneros, Sexta Región.</v>
      </c>
      <c r="M621" s="68" t="str">
        <f>VLOOKUP(A621,'BASE REGISTRO SEPTIEMBRE'!$A$1:$T$889,13,FALSE)</f>
        <v>VI</v>
      </c>
      <c r="N621" s="68" t="str">
        <f>VLOOKUP(A621,'BASE REGISTRO SEPTIEMBRE'!$A$1:$T$889,14,FALSE)</f>
        <v xml:space="preserve"> Graneros</v>
      </c>
      <c r="O621" s="68">
        <f>VLOOKUP(A621,'BASE REGISTRO SEPTIEMBRE'!$A$1:$T$889,15,FALSE)</f>
        <v>0</v>
      </c>
      <c r="P621" s="68">
        <f>VLOOKUP(A621,'BASE REGISTRO SEPTIEMBRE'!$A$1:$T$889,16,FALSE)</f>
        <v>0</v>
      </c>
      <c r="Q621" s="68">
        <f>VLOOKUP(A621,'BASE REGISTRO SEPTIEMBRE'!$A$1:$T$889,17,FALSE)</f>
        <v>0</v>
      </c>
      <c r="R621" s="68">
        <f>VLOOKUP(A621,'BASE REGISTRO SEPTIEMBRE'!$A$1:$T$889,18,FALSE)</f>
        <v>91001</v>
      </c>
      <c r="S621" s="68" t="str">
        <f>VLOOKUP(A621,'BASE REGISTRO SEPTIEMBRE'!$A$1:$T$889,19,FALSE)</f>
        <v xml:space="preserve">No se acompañan. Aplica Informe Jurídico Nº 09, de fecha 14 de marzo de 2011 del Departamento Jurídico y Dictamen Nº 070791, de 2009, de la Contraloría General de la República.  
</v>
      </c>
      <c r="T621" s="188">
        <f>VLOOKUP(A621,'BASE REGISTRO SEPTIEMBRE'!$A$1:$T$889,20,FALSE)</f>
        <v>37970</v>
      </c>
      <c r="U621" s="175">
        <v>7091</v>
      </c>
      <c r="V621" s="186">
        <v>11824595</v>
      </c>
      <c r="W621" s="186">
        <v>39798949</v>
      </c>
      <c r="X621" s="187">
        <v>44469</v>
      </c>
      <c r="Y621" s="80" t="s">
        <v>6489</v>
      </c>
      <c r="Z621" s="80" t="s">
        <v>6490</v>
      </c>
      <c r="AA621" s="175" t="s">
        <v>6576</v>
      </c>
    </row>
    <row r="622" spans="1:27" ht="15.75" customHeight="1" x14ac:dyDescent="0.2">
      <c r="A622" s="185">
        <v>7092</v>
      </c>
      <c r="B622" s="68" t="str">
        <f>VLOOKUP(A622,'BASE REGISTRO SEPTIEMBRE'!$A$1:$T$889,2,FALSE)</f>
        <v xml:space="preserve">
I. Municipalidad de Valdivia
</v>
      </c>
      <c r="C622" s="68">
        <f>VLOOKUP(A622,'BASE REGISTRO SEPTIEMBRE'!$A$1:$T$889,3,FALSE)</f>
        <v>692001001</v>
      </c>
      <c r="D622" s="68" t="str">
        <f>VLOOKUP(A622,'BASE REGISTRO SEPTIEMBRE'!$A$1:$T$889,4,FALSE)</f>
        <v>Municipalidad</v>
      </c>
      <c r="E622" s="68" t="str">
        <f>VLOOKUP(A622,'BASE REGISTRO SEPTIEMBRE'!$A$1:$T$889,5,FALSE)</f>
        <v>Constitución Política de la República, art. 107.</v>
      </c>
      <c r="F622" s="68" t="str">
        <f>VLOOKUP(A622,'BASE REGISTRO SEPTIEMBRE'!$A$1:$T$889,6,FALSE)</f>
        <v>Indefinida.</v>
      </c>
      <c r="G622" s="68" t="str">
        <f>VLOOKUP(A622,'BASE REGISTRO SEPTIEMBRE'!$A$1:$T$889,7,FALSE)</f>
        <v>Según Ley Orgánica Nº 18.695, arts. 1º al 4º.</v>
      </c>
      <c r="H622" s="68" t="str">
        <f>VLOOKUP(A622,'BASE REGISTRO SEPTIEMBRE'!$A$1:$T$889,8,FALSE)</f>
        <v>no tiene</v>
      </c>
      <c r="I622" s="68">
        <f>VLOOKUP(A622,'BASE REGISTRO SEPTIEMBRE'!$A$1:$T$889,9,FALSE)</f>
        <v>0</v>
      </c>
      <c r="J622" s="68">
        <f>VLOOKUP(A622,'BASE REGISTRO SEPTIEMBRE'!$A$1:$T$889,10,FALSE)</f>
        <v>0</v>
      </c>
      <c r="K622" s="68" t="str">
        <f>VLOOKUP(A622,'BASE REGISTRO SEPTIEMBRE'!$A$1:$T$889,11,FALSE)</f>
        <v xml:space="preserve">Carla Andrea Amtmann Fecci
</v>
      </c>
      <c r="L622" s="68" t="str">
        <f>VLOOKUP(A622,'BASE REGISTRO SEPTIEMBRE'!$A$1:$T$889,12,FALSE)</f>
        <v>Independencia Nº 455, Valdivia, Décima Cuarta Región</v>
      </c>
      <c r="M622" s="68" t="str">
        <f>VLOOKUP(A622,'BASE REGISTRO SEPTIEMBRE'!$A$1:$T$889,13,FALSE)</f>
        <v>XIV</v>
      </c>
      <c r="N622" s="68" t="str">
        <f>VLOOKUP(A622,'BASE REGISTRO SEPTIEMBRE'!$A$1:$T$889,14,FALSE)</f>
        <v>Valdivia</v>
      </c>
      <c r="O622" s="68">
        <f>VLOOKUP(A622,'BASE REGISTRO SEPTIEMBRE'!$A$1:$T$889,15,FALSE)</f>
        <v>0</v>
      </c>
      <c r="P622" s="68">
        <f>VLOOKUP(A622,'BASE REGISTRO SEPTIEMBRE'!$A$1:$T$889,16,FALSE)</f>
        <v>0</v>
      </c>
      <c r="Q622" s="68">
        <f>VLOOKUP(A622,'BASE REGISTRO SEPTIEMBRE'!$A$1:$T$889,17,FALSE)</f>
        <v>0</v>
      </c>
      <c r="R622" s="68">
        <f>VLOOKUP(A622,'BASE REGISTRO SEPTIEMBRE'!$A$1:$T$889,18,FALSE)</f>
        <v>91001</v>
      </c>
      <c r="S622" s="68" t="str">
        <f>VLOOKUP(A622,'BASE REGISTRO SEPTIEMBRE'!$A$1:$T$889,19,FALSE)</f>
        <v xml:space="preserve">No se acompañan. Aplica Informe Jurídico Nº 09, de  fecha 14 de marzo de 2011 del Departamento Jurídico y Dictamen Nº 070791, de 2009, de la Contraloría General de la República.  
</v>
      </c>
      <c r="T622" s="188">
        <f>VLOOKUP(A622,'BASE REGISTRO SEPTIEMBRE'!$A$1:$T$889,20,FALSE)</f>
        <v>37970</v>
      </c>
      <c r="U622" s="175">
        <v>7092</v>
      </c>
      <c r="V622" s="186">
        <v>6524995</v>
      </c>
      <c r="W622" s="186">
        <v>52389200</v>
      </c>
      <c r="X622" s="187">
        <v>44469</v>
      </c>
      <c r="Y622" s="80" t="s">
        <v>6489</v>
      </c>
      <c r="Z622" s="80" t="s">
        <v>6490</v>
      </c>
      <c r="AA622" s="175" t="s">
        <v>6545</v>
      </c>
    </row>
    <row r="623" spans="1:27" ht="15.75" customHeight="1" x14ac:dyDescent="0.2">
      <c r="A623" s="185">
        <v>7095</v>
      </c>
      <c r="B623" s="68" t="str">
        <f>VLOOKUP(A623,'BASE REGISTRO SEPTIEMBRE'!$A$1:$T$889,2,FALSE)</f>
        <v xml:space="preserve">
I. Municipalidad de Galvarino
</v>
      </c>
      <c r="C623" s="68">
        <f>VLOOKUP(A623,'BASE REGISTRO SEPTIEMBRE'!$A$1:$T$889,3,FALSE)</f>
        <v>691902005</v>
      </c>
      <c r="D623" s="68" t="str">
        <f>VLOOKUP(A623,'BASE REGISTRO SEPTIEMBRE'!$A$1:$T$889,4,FALSE)</f>
        <v>Municipalidad</v>
      </c>
      <c r="E623" s="68" t="str">
        <f>VLOOKUP(A623,'BASE REGISTRO SEPTIEMBRE'!$A$1:$T$889,5,FALSE)</f>
        <v>Constitución Política de la República, art. 107.</v>
      </c>
      <c r="F623" s="68" t="str">
        <f>VLOOKUP(A623,'BASE REGISTRO SEPTIEMBRE'!$A$1:$T$889,6,FALSE)</f>
        <v>Indefinida.</v>
      </c>
      <c r="G623" s="68" t="str">
        <f>VLOOKUP(A623,'BASE REGISTRO SEPTIEMBRE'!$A$1:$T$889,7,FALSE)</f>
        <v>Según Ley Orgánica Nº 18.695, arts. 1º al 4º.</v>
      </c>
      <c r="H623" s="68" t="str">
        <f>VLOOKUP(A623,'BASE REGISTRO SEPTIEMBRE'!$A$1:$T$889,8,FALSE)</f>
        <v>no tiene</v>
      </c>
      <c r="I623" s="68">
        <f>VLOOKUP(A623,'BASE REGISTRO SEPTIEMBRE'!$A$1:$T$889,9,FALSE)</f>
        <v>0</v>
      </c>
      <c r="J623" s="68">
        <f>VLOOKUP(A623,'BASE REGISTRO SEPTIEMBRE'!$A$1:$T$889,10,FALSE)</f>
        <v>0</v>
      </c>
      <c r="K623" s="68" t="str">
        <f>VLOOKUP(A623,'BASE REGISTRO SEPTIEMBRE'!$A$1:$T$889,11,FALSE)</f>
        <v xml:space="preserve">José Miguel Hernández Saffirio       </v>
      </c>
      <c r="L623" s="68" t="str">
        <f>VLOOKUP(A623,'BASE REGISTRO SEPTIEMBRE'!$A$1:$T$889,12,FALSE)</f>
        <v>Independencia Nº 90, Galvarino, Novena Región</v>
      </c>
      <c r="M623" s="68" t="str">
        <f>VLOOKUP(A623,'BASE REGISTRO SEPTIEMBRE'!$A$1:$T$889,13,FALSE)</f>
        <v>IX</v>
      </c>
      <c r="N623" s="68" t="str">
        <f>VLOOKUP(A623,'BASE REGISTRO SEPTIEMBRE'!$A$1:$T$889,14,FALSE)</f>
        <v>Galvarino</v>
      </c>
      <c r="O623" s="68">
        <f>VLOOKUP(A623,'BASE REGISTRO SEPTIEMBRE'!$A$1:$T$889,15,FALSE)</f>
        <v>0</v>
      </c>
      <c r="P623" s="68">
        <f>VLOOKUP(A623,'BASE REGISTRO SEPTIEMBRE'!$A$1:$T$889,16,FALSE)</f>
        <v>0</v>
      </c>
      <c r="Q623" s="68">
        <f>VLOOKUP(A623,'BASE REGISTRO SEPTIEMBRE'!$A$1:$T$889,17,FALSE)</f>
        <v>0</v>
      </c>
      <c r="R623" s="68">
        <f>VLOOKUP(A623,'BASE REGISTRO SEPTIEMBRE'!$A$1:$T$889,18,FALSE)</f>
        <v>91001</v>
      </c>
      <c r="S623" s="68" t="str">
        <f>VLOOKUP(A623,'BASE REGISTRO SEPTIEMBRE'!$A$1:$T$889,19,FALSE)</f>
        <v>Se acompaña Certificado Financiero correspondiente al 2008, aprobado por la Unidad de Supervisión Nacional.</v>
      </c>
      <c r="T623" s="188">
        <f>VLOOKUP(A623,'BASE REGISTRO SEPTIEMBRE'!$A$1:$T$889,20,FALSE)</f>
        <v>37970</v>
      </c>
      <c r="U623" s="175">
        <v>7095</v>
      </c>
      <c r="V623" s="186">
        <v>4730622</v>
      </c>
      <c r="W623" s="186">
        <v>37982175</v>
      </c>
      <c r="X623" s="187">
        <v>44469</v>
      </c>
      <c r="Y623" s="80" t="s">
        <v>6489</v>
      </c>
      <c r="Z623" s="80" t="s">
        <v>6490</v>
      </c>
      <c r="AA623" s="175" t="s">
        <v>6660</v>
      </c>
    </row>
    <row r="624" spans="1:27" ht="15.75" customHeight="1" x14ac:dyDescent="0.2">
      <c r="A624" s="185">
        <v>7102</v>
      </c>
      <c r="B624" s="68" t="str">
        <f>VLOOKUP(A624,'BASE REGISTRO SEPTIEMBRE'!$A$1:$T$889,2,FALSE)</f>
        <v>Corporación “Chile Derechos Centro de Estudios y Desarrollo Social”, CHILE DERECHOS o CHIDERE.</v>
      </c>
      <c r="C624" s="68">
        <f>VLOOKUP(A624,'BASE REGISTRO SEPTIEMBRE'!$A$1:$T$889,3,FALSE)</f>
        <v>651853702</v>
      </c>
      <c r="D624" s="68" t="str">
        <f>VLOOKUP(A624,'BASE REGISTRO SEPTIEMBRE'!$A$1:$T$889,4,FALSE)</f>
        <v>Corporación de Derecho Privado.</v>
      </c>
      <c r="E624" s="68" t="str">
        <f>VLOOKUP(A624,'BASE REGISTRO SEPTIEMBRE'!$A$1:$T$889,5,FALSE)</f>
        <v>Otorgado por Decreto Supremo Nº 13, de fecha 8 de enero de 2003, por el Ministerio de Justicia.  Publicado en el Diario Oficial con fecha 24 de enero de 2003</v>
      </c>
      <c r="F624" s="68" t="str">
        <f>VLOOKUP(A624,'BASE REGISTRO SEPTIEMBRE'!$A$1:$T$889,6,FALSE)</f>
        <v>Certificado de Vigencia de Persona Jurídica Sin Fines de Lucro Folio Nº 500398149755, de fecha 12 de julio de 2021, emitido por el Servicio de Registro Civil e Identificación.</v>
      </c>
      <c r="G624" s="68" t="str">
        <f>VLOOKUP(A624,'BASE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4" s="68" t="str">
        <f>VLOOKUP(A624,'BASE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4" s="68" t="str">
        <f>VLOOKUP(A624,'BASE REGISTRO SEPTIEMBRE'!$A$1:$T$889,9,FALSE)</f>
        <v>Durarán 02 años en sus cargos.</v>
      </c>
      <c r="J624" s="68" t="str">
        <f>VLOOKUP(A624,'BASE REGISTRO SEPTIEMBRE'!$A$1:$T$889,10,FALSE)</f>
        <v>Del 18 de julio de 2019 al 18 de julio de 2021</v>
      </c>
      <c r="K624" s="68" t="str">
        <f>VLOOKUP(A624,'BASE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4" s="68" t="str">
        <f>VLOOKUP(A624,'BASE REGISTRO SEPTIEMBRE'!$A$1:$T$889,12,FALSE)</f>
        <v xml:space="preserve">Litoral Nº 6225, Lo Hermida, Peñalolén
</v>
      </c>
      <c r="M624" s="68" t="str">
        <f>VLOOKUP(A624,'BASE REGISTRO SEPTIEMBRE'!$A$1:$T$889,13,FALSE)</f>
        <v>XIII</v>
      </c>
      <c r="N624" s="68" t="str">
        <f>VLOOKUP(A624,'BASE REGISTRO SEPTIEMBRE'!$A$1:$T$889,14,FALSE)</f>
        <v xml:space="preserve">Peñañolén </v>
      </c>
      <c r="O624" s="68" t="str">
        <f>VLOOKUP(A624,'BASE REGISTRO SEPTIEMBRE'!$A$1:$T$889,15,FALSE)</f>
        <v>22724279
cel  954233521 (María Eugenia Pino)</v>
      </c>
      <c r="P624" s="68" t="str">
        <f>VLOOKUP(A624,'BASE REGISTRO SEPTIEMBRE'!$A$1:$T$889,16,FALSE)</f>
        <v xml:space="preserve">chilederecho@gmail.com
direccion@chilederechos.cl .     
mepderecho@gmail.com
</v>
      </c>
      <c r="Q624" s="68">
        <f>VLOOKUP(A624,'BASE REGISTRO SEPTIEMBRE'!$A$1:$T$889,17,FALSE)</f>
        <v>0</v>
      </c>
      <c r="R624" s="68">
        <f>VLOOKUP(A624,'BASE REGISTRO SEPTIEMBRE'!$A$1:$T$889,18,FALSE)</f>
        <v>93991</v>
      </c>
      <c r="S624" s="68" t="str">
        <f>VLOOKUP(A624,'BASE REGISTRO SEPTIEMBRE'!$A$1:$T$889,19,FALSE)</f>
        <v>Se acompaña certificado financiero correspondiente al año 202o, aprobado por el Sub Departamento de Supervisión Financiera Nacional.</v>
      </c>
      <c r="T624" s="188">
        <f>VLOOKUP(A624,'BASE REGISTRO SEPTIEMBRE'!$A$1:$T$889,20,FALSE)</f>
        <v>37970</v>
      </c>
      <c r="U624" s="175">
        <v>7102</v>
      </c>
      <c r="V624" s="186">
        <v>6413280</v>
      </c>
      <c r="W624" s="186">
        <v>57719520</v>
      </c>
      <c r="X624" s="187">
        <v>44469</v>
      </c>
      <c r="Y624" s="80" t="s">
        <v>6489</v>
      </c>
      <c r="Z624" s="80" t="s">
        <v>6490</v>
      </c>
      <c r="AA624" s="175" t="s">
        <v>6620</v>
      </c>
    </row>
    <row r="625" spans="1:27" ht="15.75" customHeight="1" x14ac:dyDescent="0.2">
      <c r="A625" s="185">
        <v>7102</v>
      </c>
      <c r="B625" s="68" t="str">
        <f>VLOOKUP(A625,'BASE REGISTRO SEPTIEMBRE'!$A$1:$T$889,2,FALSE)</f>
        <v>Corporación “Chile Derechos Centro de Estudios y Desarrollo Social”, CHILE DERECHOS o CHIDERE.</v>
      </c>
      <c r="C625" s="68">
        <f>VLOOKUP(A625,'BASE REGISTRO SEPTIEMBRE'!$A$1:$T$889,3,FALSE)</f>
        <v>651853702</v>
      </c>
      <c r="D625" s="68" t="str">
        <f>VLOOKUP(A625,'BASE REGISTRO SEPTIEMBRE'!$A$1:$T$889,4,FALSE)</f>
        <v>Corporación de Derecho Privado.</v>
      </c>
      <c r="E625" s="68" t="str">
        <f>VLOOKUP(A625,'BASE REGISTRO SEPTIEMBRE'!$A$1:$T$889,5,FALSE)</f>
        <v>Otorgado por Decreto Supremo Nº 13, de fecha 8 de enero de 2003, por el Ministerio de Justicia.  Publicado en el Diario Oficial con fecha 24 de enero de 2003</v>
      </c>
      <c r="F625" s="68" t="str">
        <f>VLOOKUP(A625,'BASE REGISTRO SEPTIEMBRE'!$A$1:$T$889,6,FALSE)</f>
        <v>Certificado de Vigencia de Persona Jurídica Sin Fines de Lucro Folio Nº 500398149755, de fecha 12 de julio de 2021, emitido por el Servicio de Registro Civil e Identificación.</v>
      </c>
      <c r="G625" s="68" t="str">
        <f>VLOOKUP(A625,'BASE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5" s="68" t="str">
        <f>VLOOKUP(A625,'BASE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5" s="68" t="str">
        <f>VLOOKUP(A625,'BASE REGISTRO SEPTIEMBRE'!$A$1:$T$889,9,FALSE)</f>
        <v>Durarán 02 años en sus cargos.</v>
      </c>
      <c r="J625" s="68" t="str">
        <f>VLOOKUP(A625,'BASE REGISTRO SEPTIEMBRE'!$A$1:$T$889,10,FALSE)</f>
        <v>Del 18 de julio de 2019 al 18 de julio de 2021</v>
      </c>
      <c r="K625" s="68" t="str">
        <f>VLOOKUP(A625,'BASE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5" s="68" t="str">
        <f>VLOOKUP(A625,'BASE REGISTRO SEPTIEMBRE'!$A$1:$T$889,12,FALSE)</f>
        <v xml:space="preserve">Litoral Nº 6225, Lo Hermida, Peñalolén
</v>
      </c>
      <c r="M625" s="68" t="str">
        <f>VLOOKUP(A625,'BASE REGISTRO SEPTIEMBRE'!$A$1:$T$889,13,FALSE)</f>
        <v>XIII</v>
      </c>
      <c r="N625" s="68" t="str">
        <f>VLOOKUP(A625,'BASE REGISTRO SEPTIEMBRE'!$A$1:$T$889,14,FALSE)</f>
        <v xml:space="preserve">Peñañolén </v>
      </c>
      <c r="O625" s="68" t="str">
        <f>VLOOKUP(A625,'BASE REGISTRO SEPTIEMBRE'!$A$1:$T$889,15,FALSE)</f>
        <v>22724279
cel  954233521 (María Eugenia Pino)</v>
      </c>
      <c r="P625" s="68" t="str">
        <f>VLOOKUP(A625,'BASE REGISTRO SEPTIEMBRE'!$A$1:$T$889,16,FALSE)</f>
        <v xml:space="preserve">chilederecho@gmail.com
direccion@chilederechos.cl .     
mepderecho@gmail.com
</v>
      </c>
      <c r="Q625" s="68">
        <f>VLOOKUP(A625,'BASE REGISTRO SEPTIEMBRE'!$A$1:$T$889,17,FALSE)</f>
        <v>0</v>
      </c>
      <c r="R625" s="68">
        <f>VLOOKUP(A625,'BASE REGISTRO SEPTIEMBRE'!$A$1:$T$889,18,FALSE)</f>
        <v>93991</v>
      </c>
      <c r="S625" s="68" t="str">
        <f>VLOOKUP(A625,'BASE REGISTRO SEPTIEMBRE'!$A$1:$T$889,19,FALSE)</f>
        <v>Se acompaña certificado financiero correspondiente al año 202o, aprobado por el Sub Departamento de Supervisión Financiera Nacional.</v>
      </c>
      <c r="T625" s="188">
        <f>VLOOKUP(A625,'BASE REGISTRO SEPTIEMBRE'!$A$1:$T$889,20,FALSE)</f>
        <v>37970</v>
      </c>
      <c r="U625" s="175">
        <v>7102</v>
      </c>
      <c r="V625" s="186">
        <v>6733944</v>
      </c>
      <c r="W625" s="186">
        <v>58205166</v>
      </c>
      <c r="X625" s="187">
        <v>44469</v>
      </c>
      <c r="Y625" s="80" t="s">
        <v>6489</v>
      </c>
      <c r="Z625" s="80" t="s">
        <v>6490</v>
      </c>
      <c r="AA625" s="175" t="s">
        <v>6572</v>
      </c>
    </row>
    <row r="626" spans="1:27" ht="15.75" customHeight="1" x14ac:dyDescent="0.2">
      <c r="A626" s="185">
        <v>7102</v>
      </c>
      <c r="B626" s="68" t="str">
        <f>VLOOKUP(A626,'BASE REGISTRO SEPTIEMBRE'!$A$1:$T$889,2,FALSE)</f>
        <v>Corporación “Chile Derechos Centro de Estudios y Desarrollo Social”, CHILE DERECHOS o CHIDERE.</v>
      </c>
      <c r="C626" s="68">
        <f>VLOOKUP(A626,'BASE REGISTRO SEPTIEMBRE'!$A$1:$T$889,3,FALSE)</f>
        <v>651853702</v>
      </c>
      <c r="D626" s="68" t="str">
        <f>VLOOKUP(A626,'BASE REGISTRO SEPTIEMBRE'!$A$1:$T$889,4,FALSE)</f>
        <v>Corporación de Derecho Privado.</v>
      </c>
      <c r="E626" s="68" t="str">
        <f>VLOOKUP(A626,'BASE REGISTRO SEPTIEMBRE'!$A$1:$T$889,5,FALSE)</f>
        <v>Otorgado por Decreto Supremo Nº 13, de fecha 8 de enero de 2003, por el Ministerio de Justicia.  Publicado en el Diario Oficial con fecha 24 de enero de 2003</v>
      </c>
      <c r="F626" s="68" t="str">
        <f>VLOOKUP(A626,'BASE REGISTRO SEPTIEMBRE'!$A$1:$T$889,6,FALSE)</f>
        <v>Certificado de Vigencia de Persona Jurídica Sin Fines de Lucro Folio Nº 500398149755, de fecha 12 de julio de 2021, emitido por el Servicio de Registro Civil e Identificación.</v>
      </c>
      <c r="G626" s="68" t="str">
        <f>VLOOKUP(A626,'BASE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6" s="68" t="str">
        <f>VLOOKUP(A626,'BASE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6" s="68" t="str">
        <f>VLOOKUP(A626,'BASE REGISTRO SEPTIEMBRE'!$A$1:$T$889,9,FALSE)</f>
        <v>Durarán 02 años en sus cargos.</v>
      </c>
      <c r="J626" s="68" t="str">
        <f>VLOOKUP(A626,'BASE REGISTRO SEPTIEMBRE'!$A$1:$T$889,10,FALSE)</f>
        <v>Del 18 de julio de 2019 al 18 de julio de 2021</v>
      </c>
      <c r="K626" s="68" t="str">
        <f>VLOOKUP(A626,'BASE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6" s="68" t="str">
        <f>VLOOKUP(A626,'BASE REGISTRO SEPTIEMBRE'!$A$1:$T$889,12,FALSE)</f>
        <v xml:space="preserve">Litoral Nº 6225, Lo Hermida, Peñalolén
</v>
      </c>
      <c r="M626" s="68" t="str">
        <f>VLOOKUP(A626,'BASE REGISTRO SEPTIEMBRE'!$A$1:$T$889,13,FALSE)</f>
        <v>XIII</v>
      </c>
      <c r="N626" s="68" t="str">
        <f>VLOOKUP(A626,'BASE REGISTRO SEPTIEMBRE'!$A$1:$T$889,14,FALSE)</f>
        <v xml:space="preserve">Peñañolén </v>
      </c>
      <c r="O626" s="68" t="str">
        <f>VLOOKUP(A626,'BASE REGISTRO SEPTIEMBRE'!$A$1:$T$889,15,FALSE)</f>
        <v>22724279
cel  954233521 (María Eugenia Pino)</v>
      </c>
      <c r="P626" s="68" t="str">
        <f>VLOOKUP(A626,'BASE REGISTRO SEPTIEMBRE'!$A$1:$T$889,16,FALSE)</f>
        <v xml:space="preserve">chilederecho@gmail.com
direccion@chilederechos.cl .     
mepderecho@gmail.com
</v>
      </c>
      <c r="Q626" s="68">
        <f>VLOOKUP(A626,'BASE REGISTRO SEPTIEMBRE'!$A$1:$T$889,17,FALSE)</f>
        <v>0</v>
      </c>
      <c r="R626" s="68">
        <f>VLOOKUP(A626,'BASE REGISTRO SEPTIEMBRE'!$A$1:$T$889,18,FALSE)</f>
        <v>93991</v>
      </c>
      <c r="S626" s="68" t="str">
        <f>VLOOKUP(A626,'BASE REGISTRO SEPTIEMBRE'!$A$1:$T$889,19,FALSE)</f>
        <v>Se acompaña certificado financiero correspondiente al año 202o, aprobado por el Sub Departamento de Supervisión Financiera Nacional.</v>
      </c>
      <c r="T626" s="188">
        <f>VLOOKUP(A626,'BASE REGISTRO SEPTIEMBRE'!$A$1:$T$889,20,FALSE)</f>
        <v>37970</v>
      </c>
      <c r="U626" s="175">
        <v>7102</v>
      </c>
      <c r="V626" s="186">
        <v>11223240</v>
      </c>
      <c r="W626" s="186">
        <v>101009160</v>
      </c>
      <c r="X626" s="187">
        <v>44469</v>
      </c>
      <c r="Y626" s="80" t="s">
        <v>6489</v>
      </c>
      <c r="Z626" s="80" t="s">
        <v>6490</v>
      </c>
      <c r="AA626" s="175" t="s">
        <v>6551</v>
      </c>
    </row>
    <row r="627" spans="1:27" ht="15.75" customHeight="1" x14ac:dyDescent="0.2">
      <c r="A627" s="185">
        <v>7102</v>
      </c>
      <c r="B627" s="68" t="str">
        <f>VLOOKUP(A627,'BASE REGISTRO SEPTIEMBRE'!$A$1:$T$889,2,FALSE)</f>
        <v>Corporación “Chile Derechos Centro de Estudios y Desarrollo Social”, CHILE DERECHOS o CHIDERE.</v>
      </c>
      <c r="C627" s="68">
        <f>VLOOKUP(A627,'BASE REGISTRO SEPTIEMBRE'!$A$1:$T$889,3,FALSE)</f>
        <v>651853702</v>
      </c>
      <c r="D627" s="68" t="str">
        <f>VLOOKUP(A627,'BASE REGISTRO SEPTIEMBRE'!$A$1:$T$889,4,FALSE)</f>
        <v>Corporación de Derecho Privado.</v>
      </c>
      <c r="E627" s="68" t="str">
        <f>VLOOKUP(A627,'BASE REGISTRO SEPTIEMBRE'!$A$1:$T$889,5,FALSE)</f>
        <v>Otorgado por Decreto Supremo Nº 13, de fecha 8 de enero de 2003, por el Ministerio de Justicia.  Publicado en el Diario Oficial con fecha 24 de enero de 2003</v>
      </c>
      <c r="F627" s="68" t="str">
        <f>VLOOKUP(A627,'BASE REGISTRO SEPTIEMBRE'!$A$1:$T$889,6,FALSE)</f>
        <v>Certificado de Vigencia de Persona Jurídica Sin Fines de Lucro Folio Nº 500398149755, de fecha 12 de julio de 2021, emitido por el Servicio de Registro Civil e Identificación.</v>
      </c>
      <c r="G627" s="68" t="str">
        <f>VLOOKUP(A627,'BASE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7" s="68" t="str">
        <f>VLOOKUP(A627,'BASE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7" s="68" t="str">
        <f>VLOOKUP(A627,'BASE REGISTRO SEPTIEMBRE'!$A$1:$T$889,9,FALSE)</f>
        <v>Durarán 02 años en sus cargos.</v>
      </c>
      <c r="J627" s="68" t="str">
        <f>VLOOKUP(A627,'BASE REGISTRO SEPTIEMBRE'!$A$1:$T$889,10,FALSE)</f>
        <v>Del 18 de julio de 2019 al 18 de julio de 2021</v>
      </c>
      <c r="K627" s="68" t="str">
        <f>VLOOKUP(A627,'BASE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7" s="68" t="str">
        <f>VLOOKUP(A627,'BASE REGISTRO SEPTIEMBRE'!$A$1:$T$889,12,FALSE)</f>
        <v xml:space="preserve">Litoral Nº 6225, Lo Hermida, Peñalolén
</v>
      </c>
      <c r="M627" s="68" t="str">
        <f>VLOOKUP(A627,'BASE REGISTRO SEPTIEMBRE'!$A$1:$T$889,13,FALSE)</f>
        <v>XIII</v>
      </c>
      <c r="N627" s="68" t="str">
        <f>VLOOKUP(A627,'BASE REGISTRO SEPTIEMBRE'!$A$1:$T$889,14,FALSE)</f>
        <v xml:space="preserve">Peñañolén </v>
      </c>
      <c r="O627" s="68" t="str">
        <f>VLOOKUP(A627,'BASE REGISTRO SEPTIEMBRE'!$A$1:$T$889,15,FALSE)</f>
        <v>22724279
cel  954233521 (María Eugenia Pino)</v>
      </c>
      <c r="P627" s="68" t="str">
        <f>VLOOKUP(A627,'BASE REGISTRO SEPTIEMBRE'!$A$1:$T$889,16,FALSE)</f>
        <v xml:space="preserve">chilederecho@gmail.com
direccion@chilederechos.cl .     
mepderecho@gmail.com
</v>
      </c>
      <c r="Q627" s="68">
        <f>VLOOKUP(A627,'BASE REGISTRO SEPTIEMBRE'!$A$1:$T$889,17,FALSE)</f>
        <v>0</v>
      </c>
      <c r="R627" s="68">
        <f>VLOOKUP(A627,'BASE REGISTRO SEPTIEMBRE'!$A$1:$T$889,18,FALSE)</f>
        <v>93991</v>
      </c>
      <c r="S627" s="68" t="str">
        <f>VLOOKUP(A627,'BASE REGISTRO SEPTIEMBRE'!$A$1:$T$889,19,FALSE)</f>
        <v>Se acompaña certificado financiero correspondiente al año 202o, aprobado por el Sub Departamento de Supervisión Financiera Nacional.</v>
      </c>
      <c r="T627" s="188">
        <f>VLOOKUP(A627,'BASE REGISTRO SEPTIEMBRE'!$A$1:$T$889,20,FALSE)</f>
        <v>37970</v>
      </c>
      <c r="U627" s="175">
        <v>7102</v>
      </c>
      <c r="V627" s="186">
        <v>5451288</v>
      </c>
      <c r="W627" s="186">
        <v>15071208</v>
      </c>
      <c r="X627" s="187">
        <v>44469</v>
      </c>
      <c r="Y627" s="80" t="s">
        <v>6489</v>
      </c>
      <c r="Z627" s="80" t="s">
        <v>6490</v>
      </c>
      <c r="AA627" s="175" t="s">
        <v>6566</v>
      </c>
    </row>
    <row r="628" spans="1:27" ht="15.75" customHeight="1" x14ac:dyDescent="0.2">
      <c r="A628" s="185">
        <v>7102</v>
      </c>
      <c r="B628" s="68" t="str">
        <f>VLOOKUP(A628,'BASE REGISTRO SEPTIEMBRE'!$A$1:$T$889,2,FALSE)</f>
        <v>Corporación “Chile Derechos Centro de Estudios y Desarrollo Social”, CHILE DERECHOS o CHIDERE.</v>
      </c>
      <c r="C628" s="68">
        <f>VLOOKUP(A628,'BASE REGISTRO SEPTIEMBRE'!$A$1:$T$889,3,FALSE)</f>
        <v>651853702</v>
      </c>
      <c r="D628" s="68" t="str">
        <f>VLOOKUP(A628,'BASE REGISTRO SEPTIEMBRE'!$A$1:$T$889,4,FALSE)</f>
        <v>Corporación de Derecho Privado.</v>
      </c>
      <c r="E628" s="68" t="str">
        <f>VLOOKUP(A628,'BASE REGISTRO SEPTIEMBRE'!$A$1:$T$889,5,FALSE)</f>
        <v>Otorgado por Decreto Supremo Nº 13, de fecha 8 de enero de 2003, por el Ministerio de Justicia.  Publicado en el Diario Oficial con fecha 24 de enero de 2003</v>
      </c>
      <c r="F628" s="68" t="str">
        <f>VLOOKUP(A628,'BASE REGISTRO SEPTIEMBRE'!$A$1:$T$889,6,FALSE)</f>
        <v>Certificado de Vigencia de Persona Jurídica Sin Fines de Lucro Folio Nº 500398149755, de fecha 12 de julio de 2021, emitido por el Servicio de Registro Civil e Identificación.</v>
      </c>
      <c r="G628" s="68" t="str">
        <f>VLOOKUP(A628,'BASE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8" s="68" t="str">
        <f>VLOOKUP(A628,'BASE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8" s="68" t="str">
        <f>VLOOKUP(A628,'BASE REGISTRO SEPTIEMBRE'!$A$1:$T$889,9,FALSE)</f>
        <v>Durarán 02 años en sus cargos.</v>
      </c>
      <c r="J628" s="68" t="str">
        <f>VLOOKUP(A628,'BASE REGISTRO SEPTIEMBRE'!$A$1:$T$889,10,FALSE)</f>
        <v>Del 18 de julio de 2019 al 18 de julio de 2021</v>
      </c>
      <c r="K628" s="68" t="str">
        <f>VLOOKUP(A628,'BASE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8" s="68" t="str">
        <f>VLOOKUP(A628,'BASE REGISTRO SEPTIEMBRE'!$A$1:$T$889,12,FALSE)</f>
        <v xml:space="preserve">Litoral Nº 6225, Lo Hermida, Peñalolén
</v>
      </c>
      <c r="M628" s="68" t="str">
        <f>VLOOKUP(A628,'BASE REGISTRO SEPTIEMBRE'!$A$1:$T$889,13,FALSE)</f>
        <v>XIII</v>
      </c>
      <c r="N628" s="68" t="str">
        <f>VLOOKUP(A628,'BASE REGISTRO SEPTIEMBRE'!$A$1:$T$889,14,FALSE)</f>
        <v xml:space="preserve">Peñañolén </v>
      </c>
      <c r="O628" s="68" t="str">
        <f>VLOOKUP(A628,'BASE REGISTRO SEPTIEMBRE'!$A$1:$T$889,15,FALSE)</f>
        <v>22724279
cel  954233521 (María Eugenia Pino)</v>
      </c>
      <c r="P628" s="68" t="str">
        <f>VLOOKUP(A628,'BASE REGISTRO SEPTIEMBRE'!$A$1:$T$889,16,FALSE)</f>
        <v xml:space="preserve">chilederecho@gmail.com
direccion@chilederechos.cl .     
mepderecho@gmail.com
</v>
      </c>
      <c r="Q628" s="68">
        <f>VLOOKUP(A628,'BASE REGISTRO SEPTIEMBRE'!$A$1:$T$889,17,FALSE)</f>
        <v>0</v>
      </c>
      <c r="R628" s="68">
        <f>VLOOKUP(A628,'BASE REGISTRO SEPTIEMBRE'!$A$1:$T$889,18,FALSE)</f>
        <v>93991</v>
      </c>
      <c r="S628" s="68" t="str">
        <f>VLOOKUP(A628,'BASE REGISTRO SEPTIEMBRE'!$A$1:$T$889,19,FALSE)</f>
        <v>Se acompaña certificado financiero correspondiente al año 202o, aprobado por el Sub Departamento de Supervisión Financiera Nacional.</v>
      </c>
      <c r="T628" s="188">
        <f>VLOOKUP(A628,'BASE REGISTRO SEPTIEMBRE'!$A$1:$T$889,20,FALSE)</f>
        <v>37970</v>
      </c>
      <c r="U628" s="175">
        <v>7102</v>
      </c>
      <c r="V628" s="186">
        <v>6680500</v>
      </c>
      <c r="W628" s="186">
        <v>19186396</v>
      </c>
      <c r="X628" s="187">
        <v>44469</v>
      </c>
      <c r="Y628" s="80" t="s">
        <v>6489</v>
      </c>
      <c r="Z628" s="80" t="s">
        <v>6490</v>
      </c>
      <c r="AA628" s="175" t="s">
        <v>6548</v>
      </c>
    </row>
    <row r="629" spans="1:27" ht="15.75" customHeight="1" x14ac:dyDescent="0.2">
      <c r="A629" s="185">
        <v>7102</v>
      </c>
      <c r="B629" s="68" t="str">
        <f>VLOOKUP(A629,'BASE REGISTRO SEPTIEMBRE'!$A$1:$T$889,2,FALSE)</f>
        <v>Corporación “Chile Derechos Centro de Estudios y Desarrollo Social”, CHILE DERECHOS o CHIDERE.</v>
      </c>
      <c r="C629" s="68">
        <f>VLOOKUP(A629,'BASE REGISTRO SEPTIEMBRE'!$A$1:$T$889,3,FALSE)</f>
        <v>651853702</v>
      </c>
      <c r="D629" s="68" t="str">
        <f>VLOOKUP(A629,'BASE REGISTRO SEPTIEMBRE'!$A$1:$T$889,4,FALSE)</f>
        <v>Corporación de Derecho Privado.</v>
      </c>
      <c r="E629" s="68" t="str">
        <f>VLOOKUP(A629,'BASE REGISTRO SEPTIEMBRE'!$A$1:$T$889,5,FALSE)</f>
        <v>Otorgado por Decreto Supremo Nº 13, de fecha 8 de enero de 2003, por el Ministerio de Justicia.  Publicado en el Diario Oficial con fecha 24 de enero de 2003</v>
      </c>
      <c r="F629" s="68" t="str">
        <f>VLOOKUP(A629,'BASE REGISTRO SEPTIEMBRE'!$A$1:$T$889,6,FALSE)</f>
        <v>Certificado de Vigencia de Persona Jurídica Sin Fines de Lucro Folio Nº 500398149755, de fecha 12 de julio de 2021, emitido por el Servicio de Registro Civil e Identificación.</v>
      </c>
      <c r="G629" s="68" t="str">
        <f>VLOOKUP(A629,'BASE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9" s="68" t="str">
        <f>VLOOKUP(A629,'BASE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9" s="68" t="str">
        <f>VLOOKUP(A629,'BASE REGISTRO SEPTIEMBRE'!$A$1:$T$889,9,FALSE)</f>
        <v>Durarán 02 años en sus cargos.</v>
      </c>
      <c r="J629" s="68" t="str">
        <f>VLOOKUP(A629,'BASE REGISTRO SEPTIEMBRE'!$A$1:$T$889,10,FALSE)</f>
        <v>Del 18 de julio de 2019 al 18 de julio de 2021</v>
      </c>
      <c r="K629" s="68" t="str">
        <f>VLOOKUP(A629,'BASE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9" s="68" t="str">
        <f>VLOOKUP(A629,'BASE REGISTRO SEPTIEMBRE'!$A$1:$T$889,12,FALSE)</f>
        <v xml:space="preserve">Litoral Nº 6225, Lo Hermida, Peñalolén
</v>
      </c>
      <c r="M629" s="68" t="str">
        <f>VLOOKUP(A629,'BASE REGISTRO SEPTIEMBRE'!$A$1:$T$889,13,FALSE)</f>
        <v>XIII</v>
      </c>
      <c r="N629" s="68" t="str">
        <f>VLOOKUP(A629,'BASE REGISTRO SEPTIEMBRE'!$A$1:$T$889,14,FALSE)</f>
        <v xml:space="preserve">Peñañolén </v>
      </c>
      <c r="O629" s="68" t="str">
        <f>VLOOKUP(A629,'BASE REGISTRO SEPTIEMBRE'!$A$1:$T$889,15,FALSE)</f>
        <v>22724279
cel  954233521 (María Eugenia Pino)</v>
      </c>
      <c r="P629" s="68" t="str">
        <f>VLOOKUP(A629,'BASE REGISTRO SEPTIEMBRE'!$A$1:$T$889,16,FALSE)</f>
        <v xml:space="preserve">chilederecho@gmail.com
direccion@chilederechos.cl .     
mepderecho@gmail.com
</v>
      </c>
      <c r="Q629" s="68">
        <f>VLOOKUP(A629,'BASE REGISTRO SEPTIEMBRE'!$A$1:$T$889,17,FALSE)</f>
        <v>0</v>
      </c>
      <c r="R629" s="68">
        <f>VLOOKUP(A629,'BASE REGISTRO SEPTIEMBRE'!$A$1:$T$889,18,FALSE)</f>
        <v>93991</v>
      </c>
      <c r="S629" s="68" t="str">
        <f>VLOOKUP(A629,'BASE REGISTRO SEPTIEMBRE'!$A$1:$T$889,19,FALSE)</f>
        <v>Se acompaña certificado financiero correspondiente al año 202o, aprobado por el Sub Departamento de Supervisión Financiera Nacional.</v>
      </c>
      <c r="T629" s="188">
        <f>VLOOKUP(A629,'BASE REGISTRO SEPTIEMBRE'!$A$1:$T$889,20,FALSE)</f>
        <v>37970</v>
      </c>
      <c r="U629" s="175">
        <v>7102</v>
      </c>
      <c r="V629" s="186">
        <v>14763612</v>
      </c>
      <c r="W629" s="186">
        <v>66230184</v>
      </c>
      <c r="X629" s="187">
        <v>44469</v>
      </c>
      <c r="Y629" s="80" t="s">
        <v>6489</v>
      </c>
      <c r="Z629" s="80" t="s">
        <v>6490</v>
      </c>
      <c r="AA629" s="175" t="s">
        <v>6557</v>
      </c>
    </row>
    <row r="630" spans="1:27" ht="15.75" customHeight="1" x14ac:dyDescent="0.2">
      <c r="A630" s="185">
        <v>7102</v>
      </c>
      <c r="B630" s="68" t="str">
        <f>VLOOKUP(A630,'BASE REGISTRO SEPTIEMBRE'!$A$1:$T$889,2,FALSE)</f>
        <v>Corporación “Chile Derechos Centro de Estudios y Desarrollo Social”, CHILE DERECHOS o CHIDERE.</v>
      </c>
      <c r="C630" s="68">
        <f>VLOOKUP(A630,'BASE REGISTRO SEPTIEMBRE'!$A$1:$T$889,3,FALSE)</f>
        <v>651853702</v>
      </c>
      <c r="D630" s="68" t="str">
        <f>VLOOKUP(A630,'BASE REGISTRO SEPTIEMBRE'!$A$1:$T$889,4,FALSE)</f>
        <v>Corporación de Derecho Privado.</v>
      </c>
      <c r="E630" s="68" t="str">
        <f>VLOOKUP(A630,'BASE REGISTRO SEPTIEMBRE'!$A$1:$T$889,5,FALSE)</f>
        <v>Otorgado por Decreto Supremo Nº 13, de fecha 8 de enero de 2003, por el Ministerio de Justicia.  Publicado en el Diario Oficial con fecha 24 de enero de 2003</v>
      </c>
      <c r="F630" s="68" t="str">
        <f>VLOOKUP(A630,'BASE REGISTRO SEPTIEMBRE'!$A$1:$T$889,6,FALSE)</f>
        <v>Certificado de Vigencia de Persona Jurídica Sin Fines de Lucro Folio Nº 500398149755, de fecha 12 de julio de 2021, emitido por el Servicio de Registro Civil e Identificación.</v>
      </c>
      <c r="G630" s="68" t="str">
        <f>VLOOKUP(A630,'BASE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30" s="68" t="str">
        <f>VLOOKUP(A630,'BASE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30" s="68" t="str">
        <f>VLOOKUP(A630,'BASE REGISTRO SEPTIEMBRE'!$A$1:$T$889,9,FALSE)</f>
        <v>Durarán 02 años en sus cargos.</v>
      </c>
      <c r="J630" s="68" t="str">
        <f>VLOOKUP(A630,'BASE REGISTRO SEPTIEMBRE'!$A$1:$T$889,10,FALSE)</f>
        <v>Del 18 de julio de 2019 al 18 de julio de 2021</v>
      </c>
      <c r="K630" s="68" t="str">
        <f>VLOOKUP(A630,'BASE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30" s="68" t="str">
        <f>VLOOKUP(A630,'BASE REGISTRO SEPTIEMBRE'!$A$1:$T$889,12,FALSE)</f>
        <v xml:space="preserve">Litoral Nº 6225, Lo Hermida, Peñalolén
</v>
      </c>
      <c r="M630" s="68" t="str">
        <f>VLOOKUP(A630,'BASE REGISTRO SEPTIEMBRE'!$A$1:$T$889,13,FALSE)</f>
        <v>XIII</v>
      </c>
      <c r="N630" s="68" t="str">
        <f>VLOOKUP(A630,'BASE REGISTRO SEPTIEMBRE'!$A$1:$T$889,14,FALSE)</f>
        <v xml:space="preserve">Peñañolén </v>
      </c>
      <c r="O630" s="68" t="str">
        <f>VLOOKUP(A630,'BASE REGISTRO SEPTIEMBRE'!$A$1:$T$889,15,FALSE)</f>
        <v>22724279
cel  954233521 (María Eugenia Pino)</v>
      </c>
      <c r="P630" s="68" t="str">
        <f>VLOOKUP(A630,'BASE REGISTRO SEPTIEMBRE'!$A$1:$T$889,16,FALSE)</f>
        <v xml:space="preserve">chilederecho@gmail.com
direccion@chilederechos.cl .     
mepderecho@gmail.com
</v>
      </c>
      <c r="Q630" s="68">
        <f>VLOOKUP(A630,'BASE REGISTRO SEPTIEMBRE'!$A$1:$T$889,17,FALSE)</f>
        <v>0</v>
      </c>
      <c r="R630" s="68">
        <f>VLOOKUP(A630,'BASE REGISTRO SEPTIEMBRE'!$A$1:$T$889,18,FALSE)</f>
        <v>93991</v>
      </c>
      <c r="S630" s="68" t="str">
        <f>VLOOKUP(A630,'BASE REGISTRO SEPTIEMBRE'!$A$1:$T$889,19,FALSE)</f>
        <v>Se acompaña certificado financiero correspondiente al año 202o, aprobado por el Sub Departamento de Supervisión Financiera Nacional.</v>
      </c>
      <c r="T630" s="188">
        <f>VLOOKUP(A630,'BASE REGISTRO SEPTIEMBRE'!$A$1:$T$889,20,FALSE)</f>
        <v>37970</v>
      </c>
      <c r="U630" s="175">
        <v>7102</v>
      </c>
      <c r="V630" s="186">
        <v>8016600</v>
      </c>
      <c r="W630" s="186">
        <v>72149400</v>
      </c>
      <c r="X630" s="187">
        <v>44469</v>
      </c>
      <c r="Y630" s="80" t="s">
        <v>6489</v>
      </c>
      <c r="Z630" s="80" t="s">
        <v>6490</v>
      </c>
      <c r="AA630" s="175" t="s">
        <v>6573</v>
      </c>
    </row>
    <row r="631" spans="1:27" ht="15.75" customHeight="1" x14ac:dyDescent="0.2">
      <c r="A631" s="185">
        <v>7102</v>
      </c>
      <c r="B631" s="68" t="str">
        <f>VLOOKUP(A631,'BASE REGISTRO SEPTIEMBRE'!$A$1:$T$889,2,FALSE)</f>
        <v>Corporación “Chile Derechos Centro de Estudios y Desarrollo Social”, CHILE DERECHOS o CHIDERE.</v>
      </c>
      <c r="C631" s="68">
        <f>VLOOKUP(A631,'BASE REGISTRO SEPTIEMBRE'!$A$1:$T$889,3,FALSE)</f>
        <v>651853702</v>
      </c>
      <c r="D631" s="68" t="str">
        <f>VLOOKUP(A631,'BASE REGISTRO SEPTIEMBRE'!$A$1:$T$889,4,FALSE)</f>
        <v>Corporación de Derecho Privado.</v>
      </c>
      <c r="E631" s="68" t="str">
        <f>VLOOKUP(A631,'BASE REGISTRO SEPTIEMBRE'!$A$1:$T$889,5,FALSE)</f>
        <v>Otorgado por Decreto Supremo Nº 13, de fecha 8 de enero de 2003, por el Ministerio de Justicia.  Publicado en el Diario Oficial con fecha 24 de enero de 2003</v>
      </c>
      <c r="F631" s="68" t="str">
        <f>VLOOKUP(A631,'BASE REGISTRO SEPTIEMBRE'!$A$1:$T$889,6,FALSE)</f>
        <v>Certificado de Vigencia de Persona Jurídica Sin Fines de Lucro Folio Nº 500398149755, de fecha 12 de julio de 2021, emitido por el Servicio de Registro Civil e Identificación.</v>
      </c>
      <c r="G631" s="68" t="str">
        <f>VLOOKUP(A631,'BASE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31" s="68" t="str">
        <f>VLOOKUP(A631,'BASE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31" s="68" t="str">
        <f>VLOOKUP(A631,'BASE REGISTRO SEPTIEMBRE'!$A$1:$T$889,9,FALSE)</f>
        <v>Durarán 02 años en sus cargos.</v>
      </c>
      <c r="J631" s="68" t="str">
        <f>VLOOKUP(A631,'BASE REGISTRO SEPTIEMBRE'!$A$1:$T$889,10,FALSE)</f>
        <v>Del 18 de julio de 2019 al 18 de julio de 2021</v>
      </c>
      <c r="K631" s="68" t="str">
        <f>VLOOKUP(A631,'BASE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31" s="68" t="str">
        <f>VLOOKUP(A631,'BASE REGISTRO SEPTIEMBRE'!$A$1:$T$889,12,FALSE)</f>
        <v xml:space="preserve">Litoral Nº 6225, Lo Hermida, Peñalolén
</v>
      </c>
      <c r="M631" s="68" t="str">
        <f>VLOOKUP(A631,'BASE REGISTRO SEPTIEMBRE'!$A$1:$T$889,13,FALSE)</f>
        <v>XIII</v>
      </c>
      <c r="N631" s="68" t="str">
        <f>VLOOKUP(A631,'BASE REGISTRO SEPTIEMBRE'!$A$1:$T$889,14,FALSE)</f>
        <v xml:space="preserve">Peñañolén </v>
      </c>
      <c r="O631" s="68" t="str">
        <f>VLOOKUP(A631,'BASE REGISTRO SEPTIEMBRE'!$A$1:$T$889,15,FALSE)</f>
        <v>22724279
cel  954233521 (María Eugenia Pino)</v>
      </c>
      <c r="P631" s="68" t="str">
        <f>VLOOKUP(A631,'BASE REGISTRO SEPTIEMBRE'!$A$1:$T$889,16,FALSE)</f>
        <v xml:space="preserve">chilederecho@gmail.com
direccion@chilederechos.cl .     
mepderecho@gmail.com
</v>
      </c>
      <c r="Q631" s="68">
        <f>VLOOKUP(A631,'BASE REGISTRO SEPTIEMBRE'!$A$1:$T$889,17,FALSE)</f>
        <v>0</v>
      </c>
      <c r="R631" s="68">
        <f>VLOOKUP(A631,'BASE REGISTRO SEPTIEMBRE'!$A$1:$T$889,18,FALSE)</f>
        <v>93991</v>
      </c>
      <c r="S631" s="68" t="str">
        <f>VLOOKUP(A631,'BASE REGISTRO SEPTIEMBRE'!$A$1:$T$889,19,FALSE)</f>
        <v>Se acompaña certificado financiero correspondiente al año 202o, aprobado por el Sub Departamento de Supervisión Financiera Nacional.</v>
      </c>
      <c r="T631" s="188">
        <f>VLOOKUP(A631,'BASE REGISTRO SEPTIEMBRE'!$A$1:$T$889,20,FALSE)</f>
        <v>37970</v>
      </c>
      <c r="U631" s="175">
        <v>7102</v>
      </c>
      <c r="V631" s="186">
        <v>8016600</v>
      </c>
      <c r="W631" s="186">
        <v>72149400</v>
      </c>
      <c r="X631" s="187">
        <v>44469</v>
      </c>
      <c r="Y631" s="80" t="s">
        <v>6489</v>
      </c>
      <c r="Z631" s="80" t="s">
        <v>6490</v>
      </c>
      <c r="AA631" s="175" t="s">
        <v>6575</v>
      </c>
    </row>
    <row r="632" spans="1:27" ht="15.75" customHeight="1" x14ac:dyDescent="0.2">
      <c r="A632" s="185">
        <v>7102</v>
      </c>
      <c r="B632" s="68" t="str">
        <f>VLOOKUP(A632,'BASE REGISTRO SEPTIEMBRE'!$A$1:$T$889,2,FALSE)</f>
        <v>Corporación “Chile Derechos Centro de Estudios y Desarrollo Social”, CHILE DERECHOS o CHIDERE.</v>
      </c>
      <c r="C632" s="68">
        <f>VLOOKUP(A632,'BASE REGISTRO SEPTIEMBRE'!$A$1:$T$889,3,FALSE)</f>
        <v>651853702</v>
      </c>
      <c r="D632" s="68" t="str">
        <f>VLOOKUP(A632,'BASE REGISTRO SEPTIEMBRE'!$A$1:$T$889,4,FALSE)</f>
        <v>Corporación de Derecho Privado.</v>
      </c>
      <c r="E632" s="68" t="str">
        <f>VLOOKUP(A632,'BASE REGISTRO SEPTIEMBRE'!$A$1:$T$889,5,FALSE)</f>
        <v>Otorgado por Decreto Supremo Nº 13, de fecha 8 de enero de 2003, por el Ministerio de Justicia.  Publicado en el Diario Oficial con fecha 24 de enero de 2003</v>
      </c>
      <c r="F632" s="68" t="str">
        <f>VLOOKUP(A632,'BASE REGISTRO SEPTIEMBRE'!$A$1:$T$889,6,FALSE)</f>
        <v>Certificado de Vigencia de Persona Jurídica Sin Fines de Lucro Folio Nº 500398149755, de fecha 12 de julio de 2021, emitido por el Servicio de Registro Civil e Identificación.</v>
      </c>
      <c r="G632" s="68" t="str">
        <f>VLOOKUP(A632,'BASE REGISTRO SEPTIEMBRE'!$A$1:$T$889,7,FALSE)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32" s="68" t="str">
        <f>VLOOKUP(A632,'BASE REGISTRO SEPTIEMBRE'!$A$1:$T$889,8,FALSE)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32" s="68" t="str">
        <f>VLOOKUP(A632,'BASE REGISTRO SEPTIEMBRE'!$A$1:$T$889,9,FALSE)</f>
        <v>Durarán 02 años en sus cargos.</v>
      </c>
      <c r="J632" s="68" t="str">
        <f>VLOOKUP(A632,'BASE REGISTRO SEPTIEMBRE'!$A$1:$T$889,10,FALSE)</f>
        <v>Del 18 de julio de 2019 al 18 de julio de 2021</v>
      </c>
      <c r="K632" s="68" t="str">
        <f>VLOOKUP(A632,'BASE REGISTRO SEPTIEMBRE'!$A$1:$T$889,11,FALSE)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32" s="68" t="str">
        <f>VLOOKUP(A632,'BASE REGISTRO SEPTIEMBRE'!$A$1:$T$889,12,FALSE)</f>
        <v xml:space="preserve">Litoral Nº 6225, Lo Hermida, Peñalolén
</v>
      </c>
      <c r="M632" s="68" t="str">
        <f>VLOOKUP(A632,'BASE REGISTRO SEPTIEMBRE'!$A$1:$T$889,13,FALSE)</f>
        <v>XIII</v>
      </c>
      <c r="N632" s="68" t="str">
        <f>VLOOKUP(A632,'BASE REGISTRO SEPTIEMBRE'!$A$1:$T$889,14,FALSE)</f>
        <v xml:space="preserve">Peñañolén </v>
      </c>
      <c r="O632" s="68" t="str">
        <f>VLOOKUP(A632,'BASE REGISTRO SEPTIEMBRE'!$A$1:$T$889,15,FALSE)</f>
        <v>22724279
cel  954233521 (María Eugenia Pino)</v>
      </c>
      <c r="P632" s="68" t="str">
        <f>VLOOKUP(A632,'BASE REGISTRO SEPTIEMBRE'!$A$1:$T$889,16,FALSE)</f>
        <v xml:space="preserve">chilederecho@gmail.com
direccion@chilederechos.cl .     
mepderecho@gmail.com
</v>
      </c>
      <c r="Q632" s="68">
        <f>VLOOKUP(A632,'BASE REGISTRO SEPTIEMBRE'!$A$1:$T$889,17,FALSE)</f>
        <v>0</v>
      </c>
      <c r="R632" s="68">
        <f>VLOOKUP(A632,'BASE REGISTRO SEPTIEMBRE'!$A$1:$T$889,18,FALSE)</f>
        <v>93991</v>
      </c>
      <c r="S632" s="68" t="str">
        <f>VLOOKUP(A632,'BASE REGISTRO SEPTIEMBRE'!$A$1:$T$889,19,FALSE)</f>
        <v>Se acompaña certificado financiero correspondiente al año 202o, aprobado por el Sub Departamento de Supervisión Financiera Nacional.</v>
      </c>
      <c r="T632" s="188">
        <f>VLOOKUP(A632,'BASE REGISTRO SEPTIEMBRE'!$A$1:$T$889,20,FALSE)</f>
        <v>37970</v>
      </c>
      <c r="U632" s="175">
        <v>7102</v>
      </c>
      <c r="V632" s="186">
        <v>12826560</v>
      </c>
      <c r="W632" s="186">
        <v>115439040</v>
      </c>
      <c r="X632" s="187">
        <v>44469</v>
      </c>
      <c r="Y632" s="80" t="s">
        <v>6489</v>
      </c>
      <c r="Z632" s="80" t="s">
        <v>6490</v>
      </c>
      <c r="AA632" s="175" t="s">
        <v>6588</v>
      </c>
    </row>
    <row r="633" spans="1:27" ht="15.75" customHeight="1" x14ac:dyDescent="0.2">
      <c r="A633" s="185">
        <v>7104</v>
      </c>
      <c r="B633" s="68" t="str">
        <f>VLOOKUP(A633,'BASE REGISTRO SEPTIEMBRE'!$A$1:$T$889,2,FALSE)</f>
        <v xml:space="preserve">
I. Municipalidad de Pudahuel  
</v>
      </c>
      <c r="C633" s="68">
        <f>VLOOKUP(A633,'BASE REGISTRO SEPTIEMBRE'!$A$1:$T$889,3,FALSE)</f>
        <v>690711001</v>
      </c>
      <c r="D633" s="68" t="str">
        <f>VLOOKUP(A633,'BASE REGISTRO SEPTIEMBRE'!$A$1:$T$889,4,FALSE)</f>
        <v>Municipalidad</v>
      </c>
      <c r="E633" s="68" t="str">
        <f>VLOOKUP(A633,'BASE REGISTRO SEPTIEMBRE'!$A$1:$T$889,5,FALSE)</f>
        <v>Constitución Política de la República, art. 107.</v>
      </c>
      <c r="F633" s="68" t="str">
        <f>VLOOKUP(A633,'BASE REGISTRO SEPTIEMBRE'!$A$1:$T$889,6,FALSE)</f>
        <v>Indefinida.</v>
      </c>
      <c r="G633" s="68" t="str">
        <f>VLOOKUP(A633,'BASE REGISTRO SEPTIEMBRE'!$A$1:$T$889,7,FALSE)</f>
        <v>Según Ley Orgánica Nº 18.695, arts. 1º al 4º.</v>
      </c>
      <c r="H633" s="68" t="str">
        <f>VLOOKUP(A633,'BASE REGISTRO SEPTIEMBRE'!$A$1:$T$889,8,FALSE)</f>
        <v>no tiene</v>
      </c>
      <c r="I633" s="68">
        <f>VLOOKUP(A633,'BASE REGISTRO SEPTIEMBRE'!$A$1:$T$889,9,FALSE)</f>
        <v>0</v>
      </c>
      <c r="J633" s="68">
        <f>VLOOKUP(A633,'BASE REGISTRO SEPTIEMBRE'!$A$1:$T$889,10,FALSE)</f>
        <v>0</v>
      </c>
      <c r="K633" s="68" t="str">
        <f>VLOOKUP(A633,'BASE REGISTRO SEPTIEMBRE'!$A$1:$T$889,11,FALSE)</f>
        <v xml:space="preserve">Ítalo Andrés Bravo Lizana
</v>
      </c>
      <c r="L633" s="68" t="str">
        <f>VLOOKUP(A633,'BASE REGISTRO SEPTIEMBRE'!$A$1:$T$889,12,FALSE)</f>
        <v>San Pablo Nº 8444, Pudahuel, Región Metropolitana.</v>
      </c>
      <c r="M633" s="68" t="str">
        <f>VLOOKUP(A633,'BASE REGISTRO SEPTIEMBRE'!$A$1:$T$889,13,FALSE)</f>
        <v>XIII</v>
      </c>
      <c r="N633" s="68" t="str">
        <f>VLOOKUP(A633,'BASE REGISTRO SEPTIEMBRE'!$A$1:$T$889,14,FALSE)</f>
        <v>Pudahuel</v>
      </c>
      <c r="O633" s="68">
        <f>VLOOKUP(A633,'BASE REGISTRO SEPTIEMBRE'!$A$1:$T$889,15,FALSE)</f>
        <v>0</v>
      </c>
      <c r="P633" s="68">
        <f>VLOOKUP(A633,'BASE REGISTRO SEPTIEMBRE'!$A$1:$T$889,16,FALSE)</f>
        <v>0</v>
      </c>
      <c r="Q633" s="68">
        <f>VLOOKUP(A633,'BASE REGISTRO SEPTIEMBRE'!$A$1:$T$889,17,FALSE)</f>
        <v>0</v>
      </c>
      <c r="R633" s="68">
        <f>VLOOKUP(A633,'BASE REGISTRO SEPTIEMBRE'!$A$1:$T$889,18,FALSE)</f>
        <v>91001</v>
      </c>
      <c r="S633" s="68" t="str">
        <f>VLOOKUP(A633,'BASE REGISTRO SEPTIEMBRE'!$A$1:$T$889,19,FALSE)</f>
        <v xml:space="preserve">No se acompañan. Aplica Informe Jurídico Nº 09, de  fecha 14 de marzo de 2011 del Departamento Jurídico y Dictamen Nº 070791, de 2009, de la Contraloría General de la República.  </v>
      </c>
      <c r="T633" s="188">
        <f>VLOOKUP(A633,'BASE REGISTRO SEPTIEMBRE'!$A$1:$T$889,20,FALSE)</f>
        <v>37970</v>
      </c>
      <c r="U633" s="175">
        <v>7104</v>
      </c>
      <c r="V633" s="186">
        <v>10897887</v>
      </c>
      <c r="W633" s="186">
        <v>98080983</v>
      </c>
      <c r="X633" s="187">
        <v>44469</v>
      </c>
      <c r="Y633" s="80" t="s">
        <v>6489</v>
      </c>
      <c r="Z633" s="80" t="s">
        <v>6490</v>
      </c>
      <c r="AA633" s="175" t="s">
        <v>6533</v>
      </c>
    </row>
    <row r="634" spans="1:27" ht="15.75" customHeight="1" x14ac:dyDescent="0.2">
      <c r="A634" s="185">
        <v>7105</v>
      </c>
      <c r="B634" s="68" t="str">
        <f>VLOOKUP(A634,'BASE REGISTRO SEPTIEMBRE'!$A$1:$T$889,2,FALSE)</f>
        <v xml:space="preserve">
I. Municipalidad de Traiguén
</v>
      </c>
      <c r="C634" s="68">
        <f>VLOOKUP(A634,'BASE REGISTRO SEPTIEMBRE'!$A$1:$T$889,3,FALSE)</f>
        <v>691807002</v>
      </c>
      <c r="D634" s="68" t="str">
        <f>VLOOKUP(A634,'BASE REGISTRO SEPTIEMBRE'!$A$1:$T$889,4,FALSE)</f>
        <v>Municipalidad</v>
      </c>
      <c r="E634" s="68" t="str">
        <f>VLOOKUP(A634,'BASE REGISTRO SEPTIEMBRE'!$A$1:$T$889,5,FALSE)</f>
        <v>Constitución Política de la República, art. 107.</v>
      </c>
      <c r="F634" s="68" t="str">
        <f>VLOOKUP(A634,'BASE REGISTRO SEPTIEMBRE'!$A$1:$T$889,6,FALSE)</f>
        <v>Indefinida.</v>
      </c>
      <c r="G634" s="68" t="str">
        <f>VLOOKUP(A634,'BASE REGISTRO SEPTIEMBRE'!$A$1:$T$889,7,FALSE)</f>
        <v>Según Ley Orgánica Nº 18.695, arts. 1º al 4º.</v>
      </c>
      <c r="H634" s="68" t="str">
        <f>VLOOKUP(A634,'BASE REGISTRO SEPTIEMBRE'!$A$1:$T$889,8,FALSE)</f>
        <v>no tiene</v>
      </c>
      <c r="I634" s="68">
        <f>VLOOKUP(A634,'BASE REGISTRO SEPTIEMBRE'!$A$1:$T$889,9,FALSE)</f>
        <v>0</v>
      </c>
      <c r="J634" s="68">
        <f>VLOOKUP(A634,'BASE REGISTRO SEPTIEMBRE'!$A$1:$T$889,10,FALSE)</f>
        <v>0</v>
      </c>
      <c r="K634" s="68" t="str">
        <f>VLOOKUP(A634,'BASE REGISTRO SEPTIEMBRE'!$A$1:$T$889,11,FALSE)</f>
        <v>Alcalde: Ricardo Sanhueza Pirce,</v>
      </c>
      <c r="L634" s="68" t="str">
        <f>VLOOKUP(A634,'BASE REGISTRO SEPTIEMBRE'!$A$1:$T$889,12,FALSE)</f>
        <v xml:space="preserve">Basilio Urrutia Nº914, Traiguén, Novena Región.
</v>
      </c>
      <c r="M634" s="68" t="str">
        <f>VLOOKUP(A634,'BASE REGISTRO SEPTIEMBRE'!$A$1:$T$889,13,FALSE)</f>
        <v>IX</v>
      </c>
      <c r="N634" s="68" t="str">
        <f>VLOOKUP(A634,'BASE REGISTRO SEPTIEMBRE'!$A$1:$T$889,14,FALSE)</f>
        <v xml:space="preserve"> Traiguén</v>
      </c>
      <c r="O634" s="68" t="str">
        <f>VLOOKUP(A634,'BASE REGISTRO SEPTIEMBRE'!$A$1:$T$889,15,FALSE)</f>
        <v>4522886731
4522885517</v>
      </c>
      <c r="P634" s="68" t="str">
        <f>VLOOKUP(A634,'BASE REGISTRO SEPTIEMBRE'!$A$1:$T$889,16,FALSE)</f>
        <v xml:space="preserve">alcaldesanhuezap@mtraiguen.cl
municipalidad@traiguen.cl 
</v>
      </c>
      <c r="Q634" s="68">
        <f>VLOOKUP(A634,'BASE REGISTRO SEPTIEMBRE'!$A$1:$T$889,17,FALSE)</f>
        <v>0</v>
      </c>
      <c r="R634" s="68" t="str">
        <f>VLOOKUP(A634,'BASE REGISTRO SEPTIEMBRE'!$A$1:$T$889,18,FALSE)</f>
        <v>91001: Administración Pública.</v>
      </c>
      <c r="S634" s="68" t="str">
        <f>VLOOKUP(A634,'BASE REGISTRO SEPTIEMBRE'!$A$1:$T$889,19,FALSE)</f>
        <v xml:space="preserve">No se acompañan. Aplica Informe Jurídico Nº 09, de  fecha 14 de marzo de 2011 del Departamento Jurídico y Dictamen Nº 070791, de 2009, de la Contraloría General de la República.  
</v>
      </c>
      <c r="T634" s="188">
        <f>VLOOKUP(A634,'BASE REGISTRO SEPTIEMBRE'!$A$1:$T$889,20,FALSE)</f>
        <v>37970</v>
      </c>
      <c r="U634" s="175">
        <v>7105</v>
      </c>
      <c r="V634" s="186">
        <v>5056871</v>
      </c>
      <c r="W634" s="186">
        <v>40601628</v>
      </c>
      <c r="X634" s="187">
        <v>44469</v>
      </c>
      <c r="Y634" s="80" t="s">
        <v>6489</v>
      </c>
      <c r="Z634" s="80" t="s">
        <v>6490</v>
      </c>
      <c r="AA634" s="175" t="s">
        <v>6499</v>
      </c>
    </row>
    <row r="635" spans="1:27" ht="15.75" customHeight="1" x14ac:dyDescent="0.2">
      <c r="A635" s="185">
        <v>7106</v>
      </c>
      <c r="B635" s="68" t="str">
        <f>VLOOKUP(A635,'BASE REGISTRO SEPTIEMBRE'!$A$1:$T$889,2,FALSE)</f>
        <v>I. Municipalidad de Puerto Montt</v>
      </c>
      <c r="C635" s="68">
        <f>VLOOKUP(A635,'BASE REGISTRO SEPTIEMBRE'!$A$1:$T$889,3,FALSE)</f>
        <v>692201000</v>
      </c>
      <c r="D635" s="68" t="str">
        <f>VLOOKUP(A635,'BASE REGISTRO SEPTIEMBRE'!$A$1:$T$889,4,FALSE)</f>
        <v>Municipalidad</v>
      </c>
      <c r="E635" s="68" t="str">
        <f>VLOOKUP(A635,'BASE REGISTRO SEPTIEMBRE'!$A$1:$T$889,5,FALSE)</f>
        <v>Constitución Política de la República, artículo 107</v>
      </c>
      <c r="F635" s="68" t="str">
        <f>VLOOKUP(A635,'BASE REGISTRO SEPTIEMBRE'!$A$1:$T$889,6,FALSE)</f>
        <v>Indefinida</v>
      </c>
      <c r="G635" s="68" t="str">
        <f>VLOOKUP(A635,'BASE REGISTRO SEPTIEMBRE'!$A$1:$T$889,7,FALSE)</f>
        <v>Según ley Orgánica N° 18.695, artículos 1° al 4°</v>
      </c>
      <c r="H635" s="68" t="str">
        <f>VLOOKUP(A635,'BASE REGISTRO SEPTIEMBRE'!$A$1:$T$889,8,FALSE)</f>
        <v>no tiene</v>
      </c>
      <c r="I635" s="68">
        <f>VLOOKUP(A635,'BASE REGISTRO SEPTIEMBRE'!$A$1:$T$889,9,FALSE)</f>
        <v>0</v>
      </c>
      <c r="J635" s="68">
        <f>VLOOKUP(A635,'BASE REGISTRO SEPTIEMBRE'!$A$1:$T$889,10,FALSE)</f>
        <v>0</v>
      </c>
      <c r="K635" s="68" t="str">
        <f>VLOOKUP(A635,'BASE REGISTRO SEPTIEMBRE'!$A$1:$T$889,11,FALSE)</f>
        <v xml:space="preserve">Carlos Armando Soto Ojeda
</v>
      </c>
      <c r="L635" s="68" t="str">
        <f>VLOOKUP(A635,'BASE REGISTRO SEPTIEMBRE'!$A$1:$T$889,12,FALSE)</f>
        <v xml:space="preserve">San Felipe N° 80, tercer piso, comuna de Puerto Montt, Décima Región
Casilla 77
</v>
      </c>
      <c r="M635" s="68" t="str">
        <f>VLOOKUP(A635,'BASE REGISTRO SEPTIEMBRE'!$A$1:$T$889,13,FALSE)</f>
        <v>X</v>
      </c>
      <c r="N635" s="68" t="str">
        <f>VLOOKUP(A635,'BASE REGISTRO SEPTIEMBRE'!$A$1:$T$889,14,FALSE)</f>
        <v>Puerto Montt</v>
      </c>
      <c r="O635" s="68" t="str">
        <f>VLOOKUP(A635,'BASE REGISTRO SEPTIEMBRE'!$A$1:$T$889,15,FALSE)</f>
        <v>F. 261741</v>
      </c>
      <c r="P635" s="68" t="str">
        <f>VLOOKUP(A635,'BASE REGISTRO SEPTIEMBRE'!$A$1:$T$889,16,FALSE)</f>
        <v xml:space="preserve">Email: contamont.@puertomonttchile.cl
</v>
      </c>
      <c r="Q635" s="68">
        <f>VLOOKUP(A635,'BASE REGISTRO SEPTIEMBRE'!$A$1:$T$889,17,FALSE)</f>
        <v>0</v>
      </c>
      <c r="R635" s="68">
        <f>VLOOKUP(A635,'BASE REGISTRO SEPTIEMBRE'!$A$1:$T$889,18,FALSE)</f>
        <v>91001</v>
      </c>
      <c r="S635" s="68" t="str">
        <f>VLOOKUP(A635,'BASE REGISTRO SEPTIEMBRE'!$A$1:$T$889,19,FALSE)</f>
        <v xml:space="preserve">Se acompaña certificado de antecedentes financiero, aprobado por la Unidad de Supervisión Financiera Nacional.
Patrimonio: $23.672.771.000.-(no actualizado)
</v>
      </c>
      <c r="T635" s="188">
        <f>VLOOKUP(A635,'BASE REGISTRO SEPTIEMBRE'!$A$1:$T$889,20,FALSE)</f>
        <v>37970</v>
      </c>
      <c r="U635" s="175">
        <v>7106</v>
      </c>
      <c r="V635" s="186">
        <v>18596236</v>
      </c>
      <c r="W635" s="186">
        <v>83952728</v>
      </c>
      <c r="X635" s="187">
        <v>44469</v>
      </c>
      <c r="Y635" s="80" t="s">
        <v>6489</v>
      </c>
      <c r="Z635" s="80" t="s">
        <v>6490</v>
      </c>
      <c r="AA635" s="175" t="s">
        <v>6535</v>
      </c>
    </row>
    <row r="636" spans="1:27" ht="15.75" customHeight="1" x14ac:dyDescent="0.2">
      <c r="A636" s="185">
        <v>7110</v>
      </c>
      <c r="B636" s="68" t="str">
        <f>VLOOKUP(A636,'BASE REGISTRO SEPTIEMBRE'!$A$1:$T$889,2,FALSE)</f>
        <v xml:space="preserve">
I. Municipalidad de La Ligua
</v>
      </c>
      <c r="C636" s="68">
        <f>VLOOKUP(A636,'BASE REGISTRO SEPTIEMBRE'!$A$1:$T$889,3,FALSE)</f>
        <v>690501007</v>
      </c>
      <c r="D636" s="68" t="str">
        <f>VLOOKUP(A636,'BASE REGISTRO SEPTIEMBRE'!$A$1:$T$889,4,FALSE)</f>
        <v>Municipalidad</v>
      </c>
      <c r="E636" s="68" t="str">
        <f>VLOOKUP(A636,'BASE REGISTRO SEPTIEMBRE'!$A$1:$T$889,5,FALSE)</f>
        <v>Constitución Política de la República, art. 107.</v>
      </c>
      <c r="F636" s="68" t="str">
        <f>VLOOKUP(A636,'BASE REGISTRO SEPTIEMBRE'!$A$1:$T$889,6,FALSE)</f>
        <v>Indefinida.</v>
      </c>
      <c r="G636" s="68" t="str">
        <f>VLOOKUP(A636,'BASE REGISTRO SEPTIEMBRE'!$A$1:$T$889,7,FALSE)</f>
        <v>Según Ley Orgánica Nº 18.695, arts. 1º al 4º.</v>
      </c>
      <c r="H636" s="68" t="str">
        <f>VLOOKUP(A636,'BASE REGISTRO SEPTIEMBRE'!$A$1:$T$889,8,FALSE)</f>
        <v>no tiene</v>
      </c>
      <c r="I636" s="68">
        <f>VLOOKUP(A636,'BASE REGISTRO SEPTIEMBRE'!$A$1:$T$889,9,FALSE)</f>
        <v>0</v>
      </c>
      <c r="J636" s="68">
        <f>VLOOKUP(A636,'BASE REGISTRO SEPTIEMBRE'!$A$1:$T$889,10,FALSE)</f>
        <v>0</v>
      </c>
      <c r="K636" s="68" t="str">
        <f>VLOOKUP(A636,'BASE REGISTRO SEPTIEMBRE'!$A$1:$T$889,11,FALSE)</f>
        <v xml:space="preserve">Patricio Daniel Pallares Valenzuela, </v>
      </c>
      <c r="L636" s="68" t="str">
        <f>VLOOKUP(A636,'BASE REGISTRO SEPTIEMBRE'!$A$1:$T$889,12,FALSE)</f>
        <v>Portales Nº 555, La Ligua, Quinta Región.</v>
      </c>
      <c r="M636" s="68" t="str">
        <f>VLOOKUP(A636,'BASE REGISTRO SEPTIEMBRE'!$A$1:$T$889,13,FALSE)</f>
        <v>V</v>
      </c>
      <c r="N636" s="68" t="str">
        <f>VLOOKUP(A636,'BASE REGISTRO SEPTIEMBRE'!$A$1:$T$889,14,FALSE)</f>
        <v>La Ligua</v>
      </c>
      <c r="O636" s="68">
        <f>VLOOKUP(A636,'BASE REGISTRO SEPTIEMBRE'!$A$1:$T$889,15,FALSE)</f>
        <v>0</v>
      </c>
      <c r="P636" s="68">
        <f>VLOOKUP(A636,'BASE REGISTRO SEPTIEMBRE'!$A$1:$T$889,16,FALSE)</f>
        <v>0</v>
      </c>
      <c r="Q636" s="68">
        <f>VLOOKUP(A636,'BASE REGISTRO SEPTIEMBRE'!$A$1:$T$889,17,FALSE)</f>
        <v>0</v>
      </c>
      <c r="R636" s="68">
        <f>VLOOKUP(A636,'BASE REGISTRO SEPTIEMBRE'!$A$1:$T$889,18,FALSE)</f>
        <v>91001</v>
      </c>
      <c r="S636" s="68" t="str">
        <f>VLOOKUP(A636,'BASE REGISTRO SEPTIEMBRE'!$A$1:$T$889,19,FALSE)</f>
        <v xml:space="preserve">No se acompañan. Aplica Informe Jurídico Nº 09, de  fecha 14 de marzo de 2011 del Departamento Jurídico y Dictamen Nº 070791, de 2009, de la Contraloría General de la República.  
</v>
      </c>
      <c r="T636" s="188">
        <f>VLOOKUP(A636,'BASE REGISTRO SEPTIEMBRE'!$A$1:$T$889,20,FALSE)</f>
        <v>37970</v>
      </c>
      <c r="U636" s="175">
        <v>7110</v>
      </c>
      <c r="V636" s="186">
        <v>5866772</v>
      </c>
      <c r="W636" s="186">
        <v>47104325</v>
      </c>
      <c r="X636" s="187">
        <v>44469</v>
      </c>
      <c r="Y636" s="80" t="s">
        <v>6489</v>
      </c>
      <c r="Z636" s="80" t="s">
        <v>6490</v>
      </c>
      <c r="AA636" s="175" t="s">
        <v>6512</v>
      </c>
    </row>
    <row r="637" spans="1:27" ht="15.75" customHeight="1" x14ac:dyDescent="0.2">
      <c r="A637" s="185">
        <v>7116</v>
      </c>
      <c r="B637" s="68" t="str">
        <f>VLOOKUP(A637,'BASE REGISTRO SEPTIEMBRE'!$A$1:$T$889,2,FALSE)</f>
        <v xml:space="preserve">
I. Municipalidad de Puente Alto
</v>
      </c>
      <c r="C637" s="68">
        <f>VLOOKUP(A637,'BASE REGISTRO SEPTIEMBRE'!$A$1:$T$889,3,FALSE)</f>
        <v>690721007</v>
      </c>
      <c r="D637" s="68" t="str">
        <f>VLOOKUP(A637,'BASE REGISTRO SEPTIEMBRE'!$A$1:$T$889,4,FALSE)</f>
        <v>Municipalidad</v>
      </c>
      <c r="E637" s="68" t="str">
        <f>VLOOKUP(A637,'BASE REGISTRO SEPTIEMBRE'!$A$1:$T$889,5,FALSE)</f>
        <v>Constitución Política de la República, art. 107.</v>
      </c>
      <c r="F637" s="68" t="str">
        <f>VLOOKUP(A637,'BASE REGISTRO SEPTIEMBRE'!$A$1:$T$889,6,FALSE)</f>
        <v>Indefinida.</v>
      </c>
      <c r="G637" s="68" t="str">
        <f>VLOOKUP(A637,'BASE REGISTRO SEPTIEMBRE'!$A$1:$T$889,7,FALSE)</f>
        <v>Según Ley Orgánica Nº 18.695, arts. 1º al 4º.</v>
      </c>
      <c r="H637" s="68" t="str">
        <f>VLOOKUP(A637,'BASE REGISTRO SEPTIEMBRE'!$A$1:$T$889,8,FALSE)</f>
        <v>no tiene</v>
      </c>
      <c r="I637" s="68">
        <f>VLOOKUP(A637,'BASE REGISTRO SEPTIEMBRE'!$A$1:$T$889,9,FALSE)</f>
        <v>0</v>
      </c>
      <c r="J637" s="68">
        <f>VLOOKUP(A637,'BASE REGISTRO SEPTIEMBRE'!$A$1:$T$889,10,FALSE)</f>
        <v>0</v>
      </c>
      <c r="K637" s="68" t="str">
        <f>VLOOKUP(A637,'BASE REGISTRO SEPTIEMBRE'!$A$1:$T$889,11,FALSE)</f>
        <v xml:space="preserve">Germán Codina Powers  </v>
      </c>
      <c r="L637" s="68" t="str">
        <f>VLOOKUP(A637,'BASE REGISTRO SEPTIEMBRE'!$A$1:$T$889,12,FALSE)</f>
        <v>José Manuel Balmaceda Nº 265, Edificio Consistorial, Puente Alto, Región Metropolitana.</v>
      </c>
      <c r="M637" s="68" t="str">
        <f>VLOOKUP(A637,'BASE REGISTRO SEPTIEMBRE'!$A$1:$T$889,13,FALSE)</f>
        <v>XIII</v>
      </c>
      <c r="N637" s="68" t="str">
        <f>VLOOKUP(A637,'BASE REGISTRO SEPTIEMBRE'!$A$1:$T$889,14,FALSE)</f>
        <v>Puente Alto</v>
      </c>
      <c r="O637" s="68" t="str">
        <f>VLOOKUP(A637,'BASE REGISTRO SEPTIEMBRE'!$A$1:$T$889,15,FALSE)</f>
        <v>22-8101600
 22-8101602
 22-7315418
 22-7315332
 22-7315303
 22-7315333</v>
      </c>
      <c r="P637" s="68" t="str">
        <f>VLOOKUP(A637,'BASE REGISTRO SEPTIEMBRE'!$A$1:$T$889,16,FALSE)</f>
        <v>mailto:municipalidadpuentealto@mpuentealto.cl
mailto:Francisca.lincoleo@mpuentealto.cl
mailto:opdpuentealto@mpuentealto.cl
mailto:emilio.solis@mpuentealto.cl
mailto:maribel.torres@mpuentealto.cl
mailto:kattia.duran@mpuentealto.cl</v>
      </c>
      <c r="Q637" s="68">
        <f>VLOOKUP(A637,'BASE REGISTRO SEPTIEMBRE'!$A$1:$T$889,17,FALSE)</f>
        <v>0</v>
      </c>
      <c r="R637" s="68">
        <f>VLOOKUP(A637,'BASE REGISTRO SEPTIEMBRE'!$A$1:$T$889,18,FALSE)</f>
        <v>91001</v>
      </c>
      <c r="S637" s="68" t="str">
        <f>VLOOKUP(A637,'BASE REGISTRO SEPTIEMBRE'!$A$1:$T$889,19,FALSE)</f>
        <v xml:space="preserve">No se acompañan. Aplica Informe Jurídico Nº 09, de  fecha 14 de marzo de 2011 del Departamento Jurídico y Dictamen Nº 070791, de 2009, de la Contraloría General de la República.  
</v>
      </c>
      <c r="T637" s="188">
        <f>VLOOKUP(A637,'BASE REGISTRO SEPTIEMBRE'!$A$1:$T$889,20,FALSE)</f>
        <v>37970</v>
      </c>
      <c r="U637" s="175">
        <v>7116</v>
      </c>
      <c r="V637" s="186">
        <v>11327163</v>
      </c>
      <c r="W637" s="186">
        <v>101944467</v>
      </c>
      <c r="X637" s="187">
        <v>44469</v>
      </c>
      <c r="Y637" s="80" t="s">
        <v>6489</v>
      </c>
      <c r="Z637" s="80" t="s">
        <v>6490</v>
      </c>
      <c r="AA637" s="175" t="s">
        <v>6534</v>
      </c>
    </row>
    <row r="638" spans="1:27" ht="15.75" customHeight="1" x14ac:dyDescent="0.2">
      <c r="A638" s="185">
        <v>7117</v>
      </c>
      <c r="B638" s="68" t="str">
        <f>VLOOKUP(A638,'BASE REGISTRO SEPTIEMBRE'!$A$1:$T$889,2,FALSE)</f>
        <v xml:space="preserve">
I. Municipalidad de Illapel
</v>
      </c>
      <c r="C638" s="68">
        <f>VLOOKUP(A638,'BASE REGISTRO SEPTIEMBRE'!$A$1:$T$889,3,FALSE)</f>
        <v>690412004</v>
      </c>
      <c r="D638" s="68" t="str">
        <f>VLOOKUP(A638,'BASE REGISTRO SEPTIEMBRE'!$A$1:$T$889,4,FALSE)</f>
        <v>Municipalidad</v>
      </c>
      <c r="E638" s="68" t="str">
        <f>VLOOKUP(A638,'BASE REGISTRO SEPTIEMBRE'!$A$1:$T$889,5,FALSE)</f>
        <v>Constitución Política de la República, art. 107.</v>
      </c>
      <c r="F638" s="68" t="str">
        <f>VLOOKUP(A638,'BASE REGISTRO SEPTIEMBRE'!$A$1:$T$889,6,FALSE)</f>
        <v>Indefinida.</v>
      </c>
      <c r="G638" s="68" t="str">
        <f>VLOOKUP(A638,'BASE REGISTRO SEPTIEMBRE'!$A$1:$T$889,7,FALSE)</f>
        <v>Según Ley Orgánica Nº 18.695, arts. 1º al 4º.</v>
      </c>
      <c r="H638" s="68" t="str">
        <f>VLOOKUP(A638,'BASE REGISTRO SEPTIEMBRE'!$A$1:$T$889,8,FALSE)</f>
        <v>no tiene</v>
      </c>
      <c r="I638" s="68">
        <f>VLOOKUP(A638,'BASE REGISTRO SEPTIEMBRE'!$A$1:$T$889,9,FALSE)</f>
        <v>0</v>
      </c>
      <c r="J638" s="68">
        <f>VLOOKUP(A638,'BASE REGISTRO SEPTIEMBRE'!$A$1:$T$889,10,FALSE)</f>
        <v>0</v>
      </c>
      <c r="K638" s="68" t="str">
        <f>VLOOKUP(A638,'BASE REGISTRO SEPTIEMBRE'!$A$1:$T$889,11,FALSE)</f>
        <v xml:space="preserve">Denis Enrique Cortés Vargas </v>
      </c>
      <c r="L638" s="68" t="str">
        <f>VLOOKUP(A638,'BASE REGISTRO SEPTIEMBRE'!$A$1:$T$889,12,FALSE)</f>
        <v>Constitución 24, Illapel, Cuarta Región.</v>
      </c>
      <c r="M638" s="68" t="str">
        <f>VLOOKUP(A638,'BASE REGISTRO SEPTIEMBRE'!$A$1:$T$889,13,FALSE)</f>
        <v>IV</v>
      </c>
      <c r="N638" s="68" t="str">
        <f>VLOOKUP(A638,'BASE REGISTRO SEPTIEMBRE'!$A$1:$T$889,14,FALSE)</f>
        <v xml:space="preserve"> Illapel</v>
      </c>
      <c r="O638" s="68">
        <f>VLOOKUP(A638,'BASE REGISTRO SEPTIEMBRE'!$A$1:$T$889,15,FALSE)</f>
        <v>532662300</v>
      </c>
      <c r="P638" s="68" t="str">
        <f>VLOOKUP(A638,'BASE REGISTRO SEPTIEMBRE'!$A$1:$T$889,16,FALSE)</f>
        <v>denis.cortes@municipalidadillapel.cl</v>
      </c>
      <c r="Q638" s="68">
        <f>VLOOKUP(A638,'BASE REGISTRO SEPTIEMBRE'!$A$1:$T$889,17,FALSE)</f>
        <v>0</v>
      </c>
      <c r="R638" s="68">
        <f>VLOOKUP(A638,'BASE REGISTRO SEPTIEMBRE'!$A$1:$T$889,18,FALSE)</f>
        <v>91001</v>
      </c>
      <c r="S638" s="68" t="str">
        <f>VLOOKUP(A638,'BASE REGISTRO SEPTIEMBRE'!$A$1:$T$889,19,FALSE)</f>
        <v xml:space="preserve">No se acompañan. Aplica Informe Jurídico Nº 09, de  fecha 14 de marzo de 2011 del Departamento Jurídico y Dictamen Nº 070791, de 2009, de la Contraloría General de la República.  
</v>
      </c>
      <c r="T638" s="188">
        <f>VLOOKUP(A638,'BASE REGISTRO SEPTIEMBRE'!$A$1:$T$889,20,FALSE)</f>
        <v>37970</v>
      </c>
      <c r="U638" s="175">
        <v>7117</v>
      </c>
      <c r="V638" s="186">
        <v>0</v>
      </c>
      <c r="W638" s="186">
        <v>52835415</v>
      </c>
      <c r="X638" s="187">
        <v>44469</v>
      </c>
      <c r="Y638" s="80" t="s">
        <v>6489</v>
      </c>
      <c r="Z638" s="80" t="s">
        <v>6490</v>
      </c>
      <c r="AA638" s="175" t="s">
        <v>6524</v>
      </c>
    </row>
    <row r="639" spans="1:27" ht="15.75" customHeight="1" x14ac:dyDescent="0.2">
      <c r="A639" s="185">
        <v>7118</v>
      </c>
      <c r="B639" s="68" t="str">
        <f>VLOOKUP(A639,'BASE REGISTRO SEPTIEMBRE'!$A$1:$T$889,2,FALSE)</f>
        <v xml:space="preserve">
I. Municipalidad de La Serena.
</v>
      </c>
      <c r="C639" s="68">
        <f>VLOOKUP(A639,'BASE REGISTRO SEPTIEMBRE'!$A$1:$T$889,3,FALSE)</f>
        <v>690401002</v>
      </c>
      <c r="D639" s="68" t="str">
        <f>VLOOKUP(A639,'BASE REGISTRO SEPTIEMBRE'!$A$1:$T$889,4,FALSE)</f>
        <v>Municipalidad</v>
      </c>
      <c r="E639" s="68" t="str">
        <f>VLOOKUP(A639,'BASE REGISTRO SEPTIEMBRE'!$A$1:$T$889,5,FALSE)</f>
        <v>Constitución Política de la República, art. 107.</v>
      </c>
      <c r="F639" s="68" t="str">
        <f>VLOOKUP(A639,'BASE REGISTRO SEPTIEMBRE'!$A$1:$T$889,6,FALSE)</f>
        <v>Indefinida.</v>
      </c>
      <c r="G639" s="68" t="str">
        <f>VLOOKUP(A639,'BASE REGISTRO SEPTIEMBRE'!$A$1:$T$889,7,FALSE)</f>
        <v>Según Ley Orgánica Nº 18.695, arts. 1º al 4º.</v>
      </c>
      <c r="H639" s="68" t="str">
        <f>VLOOKUP(A639,'BASE REGISTRO SEPTIEMBRE'!$A$1:$T$889,8,FALSE)</f>
        <v>no tiene</v>
      </c>
      <c r="I639" s="68">
        <f>VLOOKUP(A639,'BASE REGISTRO SEPTIEMBRE'!$A$1:$T$889,9,FALSE)</f>
        <v>0</v>
      </c>
      <c r="J639" s="68">
        <f>VLOOKUP(A639,'BASE REGISTRO SEPTIEMBRE'!$A$1:$T$889,10,FALSE)</f>
        <v>0</v>
      </c>
      <c r="K639" s="68" t="str">
        <f>VLOOKUP(A639,'BASE REGISTRO SEPTIEMBRE'!$A$1:$T$889,11,FALSE)</f>
        <v xml:space="preserve">Roberto Elías Jacob Jure, </v>
      </c>
      <c r="L639" s="68" t="str">
        <f>VLOOKUP(A639,'BASE REGISTRO SEPTIEMBRE'!$A$1:$T$889,12,FALSE)</f>
        <v>Arturo Prat Nº 451, comuna de La Serena, Cuarta Región.</v>
      </c>
      <c r="M639" s="68" t="str">
        <f>VLOOKUP(A639,'BASE REGISTRO SEPTIEMBRE'!$A$1:$T$889,13,FALSE)</f>
        <v>IV</v>
      </c>
      <c r="N639" s="68" t="str">
        <f>VLOOKUP(A639,'BASE REGISTRO SEPTIEMBRE'!$A$1:$T$889,14,FALSE)</f>
        <v>La Serena</v>
      </c>
      <c r="O639" s="68" t="str">
        <f>VLOOKUP(A639,'BASE REGISTRO SEPTIEMBRE'!$A$1:$T$889,15,FALSE)</f>
        <v xml:space="preserve">Fono: 51-2-206501 y Fono: 51-2-427859 </v>
      </c>
      <c r="P639" s="68" t="str">
        <f>VLOOKUP(A639,'BASE REGISTRO SEPTIEMBRE'!$A$1:$T$889,16,FALSE)</f>
        <v xml:space="preserve">roberto.iacob@laserena.cl
margarita.riveros@laserena.cl 
Jefa Depto. de la Familia
</v>
      </c>
      <c r="Q639" s="68">
        <f>VLOOKUP(A639,'BASE REGISTRO SEPTIEMBRE'!$A$1:$T$889,17,FALSE)</f>
        <v>0</v>
      </c>
      <c r="R639" s="68">
        <f>VLOOKUP(A639,'BASE REGISTRO SEPTIEMBRE'!$A$1:$T$889,18,FALSE)</f>
        <v>91001</v>
      </c>
      <c r="S639" s="68" t="str">
        <f>VLOOKUP(A639,'BASE REGISTRO SEPTIEMBRE'!$A$1:$T$889,19,FALSE)</f>
        <v xml:space="preserve">No se acompañan. Aplica Informe Jurídico Nº 09, de  fecha 14 de marzo de 2011 del Departamento Jurídico y Dictamen Nº 070791, de 2009, de la Contraloría General de la República.  
</v>
      </c>
      <c r="T639" s="188">
        <f>VLOOKUP(A639,'BASE REGISTRO SEPTIEMBRE'!$A$1:$T$889,20,FALSE)</f>
        <v>37970</v>
      </c>
      <c r="U639" s="175">
        <v>7118</v>
      </c>
      <c r="V639" s="186">
        <v>11744991</v>
      </c>
      <c r="W639" s="186">
        <v>89742742</v>
      </c>
      <c r="X639" s="187">
        <v>44469</v>
      </c>
      <c r="Y639" s="80" t="s">
        <v>6489</v>
      </c>
      <c r="Z639" s="80" t="s">
        <v>6490</v>
      </c>
      <c r="AA639" s="175" t="s">
        <v>6525</v>
      </c>
    </row>
    <row r="640" spans="1:27" ht="15.75" customHeight="1" x14ac:dyDescent="0.2">
      <c r="A640" s="185">
        <v>7125</v>
      </c>
      <c r="B640" s="68" t="str">
        <f>VLOOKUP(A640,'BASE REGISTRO SEPTIEMBRE'!$A$1:$T$889,2,FALSE)</f>
        <v xml:space="preserve">
I. Municipalidad de Quinta Normal
</v>
      </c>
      <c r="C640" s="68">
        <f>VLOOKUP(A640,'BASE REGISTRO SEPTIEMBRE'!$A$1:$T$889,3,FALSE)</f>
        <v>690710005</v>
      </c>
      <c r="D640" s="68" t="str">
        <f>VLOOKUP(A640,'BASE REGISTRO SEPTIEMBRE'!$A$1:$T$889,4,FALSE)</f>
        <v>Municipalidad</v>
      </c>
      <c r="E640" s="68" t="str">
        <f>VLOOKUP(A640,'BASE REGISTRO SEPTIEMBRE'!$A$1:$T$889,5,FALSE)</f>
        <v>Constitución Política de la República, art. 107.</v>
      </c>
      <c r="F640" s="68" t="str">
        <f>VLOOKUP(A640,'BASE REGISTRO SEPTIEMBRE'!$A$1:$T$889,6,FALSE)</f>
        <v>Indefinida.</v>
      </c>
      <c r="G640" s="68" t="str">
        <f>VLOOKUP(A640,'BASE REGISTRO SEPTIEMBRE'!$A$1:$T$889,7,FALSE)</f>
        <v>Según Ley Orgánica Nº 18.695, arts. 1º al 4º.</v>
      </c>
      <c r="H640" s="68" t="str">
        <f>VLOOKUP(A640,'BASE REGISTRO SEPTIEMBRE'!$A$1:$T$889,8,FALSE)</f>
        <v>no tiene</v>
      </c>
      <c r="I640" s="68">
        <f>VLOOKUP(A640,'BASE REGISTRO SEPTIEMBRE'!$A$1:$T$889,9,FALSE)</f>
        <v>0</v>
      </c>
      <c r="J640" s="68">
        <f>VLOOKUP(A640,'BASE REGISTRO SEPTIEMBRE'!$A$1:$T$889,10,FALSE)</f>
        <v>0</v>
      </c>
      <c r="K640" s="68" t="str">
        <f>VLOOKUP(A640,'BASE REGISTRO SEPTIEMBRE'!$A$1:$T$889,11,FALSE)</f>
        <v xml:space="preserve">Carmen Gloria Fernández Valenzuela  
</v>
      </c>
      <c r="L640" s="68" t="str">
        <f>VLOOKUP(A640,'BASE REGISTRO SEPTIEMBRE'!$A$1:$T$889,12,FALSE)</f>
        <v xml:space="preserve">Avenida Carrascal Nº 4447, Quinta Normal, Región Metropolitana. 
</v>
      </c>
      <c r="M640" s="68" t="str">
        <f>VLOOKUP(A640,'BASE REGISTRO SEPTIEMBRE'!$A$1:$T$889,13,FALSE)</f>
        <v>XIII</v>
      </c>
      <c r="N640" s="68" t="str">
        <f>VLOOKUP(A640,'BASE REGISTRO SEPTIEMBRE'!$A$1:$T$889,14,FALSE)</f>
        <v>Quinta Normal</v>
      </c>
      <c r="O640" s="68" t="str">
        <f>VLOOKUP(A640,'BASE REGISTRO SEPTIEMBRE'!$A$1:$T$889,15,FALSE)</f>
        <v xml:space="preserve">Fono: 22-8928802; 22-8928803; 22-8928808
</v>
      </c>
      <c r="P640" s="68" t="str">
        <f>VLOOKUP(A640,'BASE REGISTRO SEPTIEMBRE'!$A$1:$T$889,16,FALSE)</f>
        <v>alcaldesa@quintanormal.cl</v>
      </c>
      <c r="Q640" s="68">
        <f>VLOOKUP(A640,'BASE REGISTRO SEPTIEMBRE'!$A$1:$T$889,17,FALSE)</f>
        <v>0</v>
      </c>
      <c r="R640" s="68">
        <f>VLOOKUP(A640,'BASE REGISTRO SEPTIEMBRE'!$A$1:$T$889,18,FALSE)</f>
        <v>91001</v>
      </c>
      <c r="S640" s="68" t="str">
        <f>VLOOKUP(A640,'BASE REGISTRO SEPTIEMBRE'!$A$1:$T$889,19,FALSE)</f>
        <v xml:space="preserve">No se acompañan. Aplica Informe Jurídico Nº 09, de  fecha 14 de marzo de 2011 del Departamento Jurídico y Dictamen Nº 070791, de 2009, de la Contraloría General de la República.  
</v>
      </c>
      <c r="T640" s="188">
        <f>VLOOKUP(A640,'BASE REGISTRO SEPTIEMBRE'!$A$1:$T$889,20,FALSE)</f>
        <v>38159</v>
      </c>
      <c r="U640" s="175">
        <v>7125</v>
      </c>
      <c r="V640" s="186">
        <v>0</v>
      </c>
      <c r="W640" s="186">
        <v>57952260</v>
      </c>
      <c r="X640" s="187">
        <v>44469</v>
      </c>
      <c r="Y640" s="80" t="s">
        <v>6489</v>
      </c>
      <c r="Z640" s="80" t="s">
        <v>6490</v>
      </c>
      <c r="AA640" s="175" t="s">
        <v>6622</v>
      </c>
    </row>
    <row r="641" spans="1:27" ht="15.75" customHeight="1" x14ac:dyDescent="0.2">
      <c r="A641" s="185">
        <v>7128</v>
      </c>
      <c r="B641" s="68" t="str">
        <f>VLOOKUP(A641,'BASE REGISTRO SEPTIEMBRE'!$A$1:$T$889,2,FALSE)</f>
        <v xml:space="preserve">
I. Municipalidad de los Andes
</v>
      </c>
      <c r="C641" s="68">
        <f>VLOOKUP(A641,'BASE REGISTRO SEPTIEMBRE'!$A$1:$T$889,3,FALSE)</f>
        <v>690511002</v>
      </c>
      <c r="D641" s="68" t="str">
        <f>VLOOKUP(A641,'BASE REGISTRO SEPTIEMBRE'!$A$1:$T$889,4,FALSE)</f>
        <v>Municipalidad</v>
      </c>
      <c r="E641" s="68" t="str">
        <f>VLOOKUP(A641,'BASE REGISTRO SEPTIEMBRE'!$A$1:$T$889,5,FALSE)</f>
        <v>Constitución Política de la República, art. 107.</v>
      </c>
      <c r="F641" s="68" t="str">
        <f>VLOOKUP(A641,'BASE REGISTRO SEPTIEMBRE'!$A$1:$T$889,6,FALSE)</f>
        <v>Indefinida.</v>
      </c>
      <c r="G641" s="68" t="str">
        <f>VLOOKUP(A641,'BASE REGISTRO SEPTIEMBRE'!$A$1:$T$889,7,FALSE)</f>
        <v>Según Ley Orgánica Nº 18.695, arts. 1º al 4º.</v>
      </c>
      <c r="H641" s="68" t="str">
        <f>VLOOKUP(A641,'BASE REGISTRO SEPTIEMBRE'!$A$1:$T$889,8,FALSE)</f>
        <v>no tiene</v>
      </c>
      <c r="I641" s="68">
        <f>VLOOKUP(A641,'BASE REGISTRO SEPTIEMBRE'!$A$1:$T$889,9,FALSE)</f>
        <v>0</v>
      </c>
      <c r="J641" s="68">
        <f>VLOOKUP(A641,'BASE REGISTRO SEPTIEMBRE'!$A$1:$T$889,10,FALSE)</f>
        <v>0</v>
      </c>
      <c r="K641" s="68" t="str">
        <f>VLOOKUP(A641,'BASE REGISTRO SEPTIEMBRE'!$A$1:$T$889,11,FALSE)</f>
        <v xml:space="preserve">Manuel Eduardo Rivera Martínez  </v>
      </c>
      <c r="L641" s="68" t="str">
        <f>VLOOKUP(A641,'BASE REGISTRO SEPTIEMBRE'!$A$1:$T$889,12,FALSE)</f>
        <v>Esmeralda Nº536, Los Andes, Quinta Región.</v>
      </c>
      <c r="M641" s="68" t="str">
        <f>VLOOKUP(A641,'BASE REGISTRO SEPTIEMBRE'!$A$1:$T$889,13,FALSE)</f>
        <v>V</v>
      </c>
      <c r="N641" s="68" t="str">
        <f>VLOOKUP(A641,'BASE REGISTRO SEPTIEMBRE'!$A$1:$T$889,14,FALSE)</f>
        <v>Los Andes</v>
      </c>
      <c r="O641" s="68" t="str">
        <f>VLOOKUP(A641,'BASE REGISTRO SEPTIEMBRE'!$A$1:$T$889,15,FALSE)</f>
        <v>34-250-7753</v>
      </c>
      <c r="P641" s="68" t="str">
        <f>VLOOKUP(A641,'BASE REGISTRO SEPTIEMBRE'!$A$1:$T$889,16,FALSE)</f>
        <v>nquero@munilosandes.cl</v>
      </c>
      <c r="Q641" s="68">
        <f>VLOOKUP(A641,'BASE REGISTRO SEPTIEMBRE'!$A$1:$T$889,17,FALSE)</f>
        <v>0</v>
      </c>
      <c r="R641" s="68" t="str">
        <f>VLOOKUP(A641,'BASE REGISTRO SEPTIEMBRE'!$A$1:$T$889,18,FALSE)</f>
        <v>91001: Administración Pública.</v>
      </c>
      <c r="S641" s="68" t="str">
        <f>VLOOKUP(A641,'BASE REGISTRO SEPTIEMBRE'!$A$1:$T$889,19,FALSE)</f>
        <v xml:space="preserve">No se acompañan. Aplica Informe Jurídico Nº 09, de  fecha 14 de marzo de 2011 del Departamento Jurídico y Dictamen Nº 070791, de 2009, de la Contraloría General de la República.  
</v>
      </c>
      <c r="T641" s="188">
        <f>VLOOKUP(A641,'BASE REGISTRO SEPTIEMBRE'!$A$1:$T$889,20,FALSE)</f>
        <v>38159</v>
      </c>
      <c r="U641" s="175">
        <v>7128</v>
      </c>
      <c r="V641" s="186">
        <v>5008220</v>
      </c>
      <c r="W641" s="186">
        <v>40211009</v>
      </c>
      <c r="X641" s="187">
        <v>44469</v>
      </c>
      <c r="Y641" s="80" t="s">
        <v>6489</v>
      </c>
      <c r="Z641" s="80" t="s">
        <v>6490</v>
      </c>
      <c r="AA641" s="175" t="s">
        <v>6616</v>
      </c>
    </row>
    <row r="642" spans="1:27" ht="15.75" customHeight="1" x14ac:dyDescent="0.2">
      <c r="A642" s="185">
        <v>7132</v>
      </c>
      <c r="B642" s="68" t="str">
        <f>VLOOKUP(A642,'BASE REGISTRO SEPTIEMBRE'!$A$1:$T$889,2,FALSE)</f>
        <v xml:space="preserve">
I. Municipalidad de Pucón
</v>
      </c>
      <c r="C642" s="68">
        <f>VLOOKUP(A642,'BASE REGISTRO SEPTIEMBRE'!$A$1:$T$889,3,FALSE)</f>
        <v>691916006</v>
      </c>
      <c r="D642" s="68" t="str">
        <f>VLOOKUP(A642,'BASE REGISTRO SEPTIEMBRE'!$A$1:$T$889,4,FALSE)</f>
        <v>Municipalidad</v>
      </c>
      <c r="E642" s="68" t="str">
        <f>VLOOKUP(A642,'BASE REGISTRO SEPTIEMBRE'!$A$1:$T$889,5,FALSE)</f>
        <v>Constitución Política de la República, art. 107.</v>
      </c>
      <c r="F642" s="68" t="str">
        <f>VLOOKUP(A642,'BASE REGISTRO SEPTIEMBRE'!$A$1:$T$889,6,FALSE)</f>
        <v>Indefinida.</v>
      </c>
      <c r="G642" s="68" t="str">
        <f>VLOOKUP(A642,'BASE REGISTRO SEPTIEMBRE'!$A$1:$T$889,7,FALSE)</f>
        <v>Según Ley Orgánica Nº 18.695, arts. 1º al 4º.</v>
      </c>
      <c r="H642" s="68" t="str">
        <f>VLOOKUP(A642,'BASE REGISTRO SEPTIEMBRE'!$A$1:$T$889,8,FALSE)</f>
        <v>no tiene</v>
      </c>
      <c r="I642" s="68">
        <f>VLOOKUP(A642,'BASE REGISTRO SEPTIEMBRE'!$A$1:$T$889,9,FALSE)</f>
        <v>0</v>
      </c>
      <c r="J642" s="68">
        <f>VLOOKUP(A642,'BASE REGISTRO SEPTIEMBRE'!$A$1:$T$889,10,FALSE)</f>
        <v>0</v>
      </c>
      <c r="K642" s="68" t="str">
        <f>VLOOKUP(A642,'BASE REGISTRO SEPTIEMBRE'!$A$1:$T$889,11,FALSE)</f>
        <v xml:space="preserve">Carlos Reinaldo Barra Matamala </v>
      </c>
      <c r="L642" s="68" t="str">
        <f>VLOOKUP(A642,'BASE REGISTRO SEPTIEMBRE'!$A$1:$T$889,12,FALSE)</f>
        <v>O´Higgins 483, Pucón, Novena Región.</v>
      </c>
      <c r="M642" s="68" t="str">
        <f>VLOOKUP(A642,'BASE REGISTRO SEPTIEMBRE'!$A$1:$T$889,13,FALSE)</f>
        <v>IX</v>
      </c>
      <c r="N642" s="68" t="str">
        <f>VLOOKUP(A642,'BASE REGISTRO SEPTIEMBRE'!$A$1:$T$889,14,FALSE)</f>
        <v>Pucón</v>
      </c>
      <c r="O642" s="68">
        <f>VLOOKUP(A642,'BASE REGISTRO SEPTIEMBRE'!$A$1:$T$889,15,FALSE)</f>
        <v>0</v>
      </c>
      <c r="P642" s="68">
        <f>VLOOKUP(A642,'BASE REGISTRO SEPTIEMBRE'!$A$1:$T$889,16,FALSE)</f>
        <v>0</v>
      </c>
      <c r="Q642" s="68">
        <f>VLOOKUP(A642,'BASE REGISTRO SEPTIEMBRE'!$A$1:$T$889,17,FALSE)</f>
        <v>0</v>
      </c>
      <c r="R642" s="68">
        <f>VLOOKUP(A642,'BASE REGISTRO SEPTIEMBRE'!$A$1:$T$889,18,FALSE)</f>
        <v>91001</v>
      </c>
      <c r="S642" s="68" t="str">
        <f>VLOOKUP(A642,'BASE REGISTRO SEPTIEMBRE'!$A$1:$T$889,19,FALSE)</f>
        <v xml:space="preserve">No se acompañan. Aplica Informe Jurídico Nº 09, de  fecha 14 de marzo de 2011 del Departamento Jurídico y Dictamen Nº 070791, de 2009, de la Contraloría General de la República </v>
      </c>
      <c r="T642" s="188">
        <f>VLOOKUP(A642,'BASE REGISTRO SEPTIEMBRE'!$A$1:$T$889,20,FALSE)</f>
        <v>38159</v>
      </c>
      <c r="U642" s="175">
        <v>7132</v>
      </c>
      <c r="V642" s="186">
        <v>5056871</v>
      </c>
      <c r="W642" s="186">
        <v>40601629</v>
      </c>
      <c r="X642" s="187">
        <v>44469</v>
      </c>
      <c r="Y642" s="80" t="s">
        <v>6489</v>
      </c>
      <c r="Z642" s="80" t="s">
        <v>6490</v>
      </c>
      <c r="AA642" s="175" t="s">
        <v>6658</v>
      </c>
    </row>
    <row r="643" spans="1:27" ht="15.75" customHeight="1" x14ac:dyDescent="0.2">
      <c r="A643" s="185">
        <v>7137</v>
      </c>
      <c r="B643" s="68" t="str">
        <f>VLOOKUP(A643,'BASE REGISTRO SEPTIEMBRE'!$A$1:$T$889,2,FALSE)</f>
        <v xml:space="preserve">
I. Municipalidad de Coronel
</v>
      </c>
      <c r="C643" s="68">
        <f>VLOOKUP(A643,'BASE REGISTRO SEPTIEMBRE'!$A$1:$T$889,3,FALSE)</f>
        <v>691512002</v>
      </c>
      <c r="D643" s="68" t="str">
        <f>VLOOKUP(A643,'BASE REGISTRO SEPTIEMBRE'!$A$1:$T$889,4,FALSE)</f>
        <v>Municipalidad</v>
      </c>
      <c r="E643" s="68" t="str">
        <f>VLOOKUP(A643,'BASE REGISTRO SEPTIEMBRE'!$A$1:$T$889,5,FALSE)</f>
        <v>Constitución Política de la República, art. 107.</v>
      </c>
      <c r="F643" s="68" t="str">
        <f>VLOOKUP(A643,'BASE REGISTRO SEPTIEMBRE'!$A$1:$T$889,6,FALSE)</f>
        <v>Indefinida.</v>
      </c>
      <c r="G643" s="68" t="str">
        <f>VLOOKUP(A643,'BASE REGISTRO SEPTIEMBRE'!$A$1:$T$889,7,FALSE)</f>
        <v>Según Ley Orgánica Nº 18.695, arts. 1º al 4º.</v>
      </c>
      <c r="H643" s="68" t="str">
        <f>VLOOKUP(A643,'BASE REGISTRO SEPTIEMBRE'!$A$1:$T$889,8,FALSE)</f>
        <v>no tiene</v>
      </c>
      <c r="I643" s="68">
        <f>VLOOKUP(A643,'BASE REGISTRO SEPTIEMBRE'!$A$1:$T$889,9,FALSE)</f>
        <v>0</v>
      </c>
      <c r="J643" s="68">
        <f>VLOOKUP(A643,'BASE REGISTRO SEPTIEMBRE'!$A$1:$T$889,10,FALSE)</f>
        <v>0</v>
      </c>
      <c r="K643" s="68" t="str">
        <f>VLOOKUP(A643,'BASE REGISTRO SEPTIEMBRE'!$A$1:$T$889,11,FALSE)</f>
        <v xml:space="preserve">Boris Felipe Chamorro Rebolledo.
</v>
      </c>
      <c r="L643" s="68" t="str">
        <f>VLOOKUP(A643,'BASE REGISTRO SEPTIEMBRE'!$A$1:$T$889,12,FALSE)</f>
        <v>Bannen 70, Coronel, Octava Región.</v>
      </c>
      <c r="M643" s="68" t="str">
        <f>VLOOKUP(A643,'BASE REGISTRO SEPTIEMBRE'!$A$1:$T$889,13,FALSE)</f>
        <v>VIII</v>
      </c>
      <c r="N643" s="68" t="str">
        <f>VLOOKUP(A643,'BASE REGISTRO SEPTIEMBRE'!$A$1:$T$889,14,FALSE)</f>
        <v>Coronel</v>
      </c>
      <c r="O643" s="68">
        <f>VLOOKUP(A643,'BASE REGISTRO SEPTIEMBRE'!$A$1:$T$889,15,FALSE)</f>
        <v>0</v>
      </c>
      <c r="P643" s="68">
        <f>VLOOKUP(A643,'BASE REGISTRO SEPTIEMBRE'!$A$1:$T$889,16,FALSE)</f>
        <v>0</v>
      </c>
      <c r="Q643" s="68">
        <f>VLOOKUP(A643,'BASE REGISTRO SEPTIEMBRE'!$A$1:$T$889,17,FALSE)</f>
        <v>0</v>
      </c>
      <c r="R643" s="68" t="str">
        <f>VLOOKUP(A643,'BASE REGISTRO SEPTIEMBRE'!$A$1:$T$889,18,FALSE)</f>
        <v>91001: Administración Pública.</v>
      </c>
      <c r="S643" s="68" t="str">
        <f>VLOOKUP(A643,'BASE REGISTRO SEPTIEMBRE'!$A$1:$T$889,19,FALSE)</f>
        <v>No se acompañan. Aplica Informe Jurídico Nº 09, de  fecha 14 de marzo de 2011 del Departamento Jurídico y Dictamen Nº 070791, de 2009, de la Contraloría General de la República.</v>
      </c>
      <c r="T643" s="188">
        <f>VLOOKUP(A643,'BASE REGISTRO SEPTIEMBRE'!$A$1:$T$889,20,FALSE)</f>
        <v>38159</v>
      </c>
      <c r="U643" s="175">
        <v>7137</v>
      </c>
      <c r="V643" s="186">
        <v>13702490</v>
      </c>
      <c r="W643" s="186">
        <v>55008661</v>
      </c>
      <c r="X643" s="187">
        <v>44469</v>
      </c>
      <c r="Y643" s="80" t="s">
        <v>6489</v>
      </c>
      <c r="Z643" s="80" t="s">
        <v>6490</v>
      </c>
      <c r="AA643" s="175" t="s">
        <v>6521</v>
      </c>
    </row>
    <row r="644" spans="1:27" ht="15.75" customHeight="1" x14ac:dyDescent="0.2">
      <c r="A644" s="185">
        <v>7138</v>
      </c>
      <c r="B644" s="68" t="str">
        <f>VLOOKUP(A644,'BASE REGISTRO SEPTIEMBRE'!$A$1:$T$889,2,FALSE)</f>
        <v xml:space="preserve">
I. Municipalidad de Iquique
</v>
      </c>
      <c r="C644" s="68">
        <f>VLOOKUP(A644,'BASE REGISTRO SEPTIEMBRE'!$A$1:$T$889,3,FALSE)</f>
        <v>690103001</v>
      </c>
      <c r="D644" s="68" t="str">
        <f>VLOOKUP(A644,'BASE REGISTRO SEPTIEMBRE'!$A$1:$T$889,4,FALSE)</f>
        <v>Municipalidad</v>
      </c>
      <c r="E644" s="68" t="str">
        <f>VLOOKUP(A644,'BASE REGISTRO SEPTIEMBRE'!$A$1:$T$889,5,FALSE)</f>
        <v>Constitución Política de la República, art. 107.</v>
      </c>
      <c r="F644" s="68" t="str">
        <f>VLOOKUP(A644,'BASE REGISTRO SEPTIEMBRE'!$A$1:$T$889,6,FALSE)</f>
        <v>Indefinida.</v>
      </c>
      <c r="G644" s="68" t="str">
        <f>VLOOKUP(A644,'BASE REGISTRO SEPTIEMBRE'!$A$1:$T$889,7,FALSE)</f>
        <v>Según Ley Orgánica Nº 18.695, arts. 1º al 4º.</v>
      </c>
      <c r="H644" s="68" t="str">
        <f>VLOOKUP(A644,'BASE REGISTRO SEPTIEMBRE'!$A$1:$T$889,8,FALSE)</f>
        <v>no tiene</v>
      </c>
      <c r="I644" s="68">
        <f>VLOOKUP(A644,'BASE REGISTRO SEPTIEMBRE'!$A$1:$T$889,9,FALSE)</f>
        <v>0</v>
      </c>
      <c r="J644" s="68">
        <f>VLOOKUP(A644,'BASE REGISTRO SEPTIEMBRE'!$A$1:$T$889,10,FALSE)</f>
        <v>0</v>
      </c>
      <c r="K644" s="68" t="str">
        <f>VLOOKUP(A644,'BASE REGISTRO SEPTIEMBRE'!$A$1:$T$889,11,FALSE)</f>
        <v xml:space="preserve">Jorge Alejandro Soria Quiroga, </v>
      </c>
      <c r="L644" s="68" t="str">
        <f>VLOOKUP(A644,'BASE REGISTRO SEPTIEMBRE'!$A$1:$T$889,12,FALSE)</f>
        <v>Tarapacá Nº 477, Iquique, Primera Región.</v>
      </c>
      <c r="M644" s="68" t="str">
        <f>VLOOKUP(A644,'BASE REGISTRO SEPTIEMBRE'!$A$1:$T$889,13,FALSE)</f>
        <v>I</v>
      </c>
      <c r="N644" s="68" t="str">
        <f>VLOOKUP(A644,'BASE REGISTRO SEPTIEMBRE'!$A$1:$T$889,14,FALSE)</f>
        <v>Iquique</v>
      </c>
      <c r="O644" s="68">
        <f>VLOOKUP(A644,'BASE REGISTRO SEPTIEMBRE'!$A$1:$T$889,15,FALSE)</f>
        <v>0</v>
      </c>
      <c r="P644" s="68">
        <f>VLOOKUP(A644,'BASE REGISTRO SEPTIEMBRE'!$A$1:$T$889,16,FALSE)</f>
        <v>0</v>
      </c>
      <c r="Q644" s="68">
        <f>VLOOKUP(A644,'BASE REGISTRO SEPTIEMBRE'!$A$1:$T$889,17,FALSE)</f>
        <v>0</v>
      </c>
      <c r="R644" s="68">
        <f>VLOOKUP(A644,'BASE REGISTRO SEPTIEMBRE'!$A$1:$T$889,18,FALSE)</f>
        <v>91001</v>
      </c>
      <c r="S644" s="68" t="str">
        <f>VLOOKUP(A644,'BASE REGISTRO SEPTIEMBRE'!$A$1:$T$889,19,FALSE)</f>
        <v xml:space="preserve">No se acompañan. Aplica Informe Jurídico Nº 09, de  fecha 14 de marzo de 2011 del Departamento Jurídico y Dictamen Nº 070791, de 2009, de la Contraloría General de la República.  
</v>
      </c>
      <c r="T644" s="188">
        <f>VLOOKUP(A644,'BASE REGISTRO SEPTIEMBRE'!$A$1:$T$889,20,FALSE)</f>
        <v>38159</v>
      </c>
      <c r="U644" s="175">
        <v>7138</v>
      </c>
      <c r="V644" s="186">
        <v>9524203</v>
      </c>
      <c r="W644" s="186">
        <v>76469847</v>
      </c>
      <c r="X644" s="187">
        <v>44469</v>
      </c>
      <c r="Y644" s="80" t="s">
        <v>6489</v>
      </c>
      <c r="Z644" s="80" t="s">
        <v>6490</v>
      </c>
      <c r="AA644" s="175" t="s">
        <v>171</v>
      </c>
    </row>
    <row r="645" spans="1:27" ht="15.75" customHeight="1" x14ac:dyDescent="0.2">
      <c r="A645" s="185">
        <v>7139</v>
      </c>
      <c r="B645" s="68" t="str">
        <f>VLOOKUP(A645,'BASE REGISTRO SEPTIEMBRE'!$A$1:$T$889,2,FALSE)</f>
        <v>I. Municipalidad de San Carlos</v>
      </c>
      <c r="C645" s="68">
        <f>VLOOKUP(A645,'BASE REGISTRO SEPTIEMBRE'!$A$1:$T$889,3,FALSE)</f>
        <v>691405001</v>
      </c>
      <c r="D645" s="68" t="str">
        <f>VLOOKUP(A645,'BASE REGISTRO SEPTIEMBRE'!$A$1:$T$889,4,FALSE)</f>
        <v>Municipalidad</v>
      </c>
      <c r="E645" s="68" t="str">
        <f>VLOOKUP(A645,'BASE REGISTRO SEPTIEMBRE'!$A$1:$T$889,5,FALSE)</f>
        <v>Constitución Política de la República, art. 107</v>
      </c>
      <c r="F645" s="68" t="str">
        <f>VLOOKUP(A645,'BASE REGISTRO SEPTIEMBRE'!$A$1:$T$889,6,FALSE)</f>
        <v>Indefinida</v>
      </c>
      <c r="G645" s="68" t="str">
        <f>VLOOKUP(A645,'BASE REGISTRO SEPTIEMBRE'!$A$1:$T$889,7,FALSE)</f>
        <v xml:space="preserve">Según Ley Orgánica N° 18.695, art 1 a 4
</v>
      </c>
      <c r="H645" s="68" t="str">
        <f>VLOOKUP(A645,'BASE REGISTRO SEPTIEMBRE'!$A$1:$T$889,8,FALSE)</f>
        <v>no tiene</v>
      </c>
      <c r="I645" s="68">
        <f>VLOOKUP(A645,'BASE REGISTRO SEPTIEMBRE'!$A$1:$T$889,9,FALSE)</f>
        <v>0</v>
      </c>
      <c r="J645" s="68">
        <f>VLOOKUP(A645,'BASE REGISTRO SEPTIEMBRE'!$A$1:$T$889,10,FALSE)</f>
        <v>0</v>
      </c>
      <c r="K645" s="68" t="str">
        <f>VLOOKUP(A645,'BASE REGISTRO SEPTIEMBRE'!$A$1:$T$889,11,FALSE)</f>
        <v xml:space="preserve">Williams Gastón Suazo Soto
</v>
      </c>
      <c r="L645" s="68" t="str">
        <f>VLOOKUP(A645,'BASE REGISTRO SEPTIEMBRE'!$A$1:$T$889,12,FALSE)</f>
        <v xml:space="preserve">Vicuña Mackenna N° 436, comuna de San Carlos
</v>
      </c>
      <c r="M645" s="68" t="str">
        <f>VLOOKUP(A645,'BASE REGISTRO SEPTIEMBRE'!$A$1:$T$889,13,FALSE)</f>
        <v>XVI</v>
      </c>
      <c r="N645" s="68" t="str">
        <f>VLOOKUP(A645,'BASE REGISTRO SEPTIEMBRE'!$A$1:$T$889,14,FALSE)</f>
        <v>San Carlos</v>
      </c>
      <c r="O645" s="68" t="str">
        <f>VLOOKUP(A645,'BASE REGISTRO SEPTIEMBRE'!$A$1:$T$889,15,FALSE)</f>
        <v>41-201300</v>
      </c>
      <c r="P645" s="68">
        <f>VLOOKUP(A645,'BASE REGISTRO SEPTIEMBRE'!$A$1:$T$889,16,FALSE)</f>
        <v>0</v>
      </c>
      <c r="Q645" s="68">
        <f>VLOOKUP(A645,'BASE REGISTRO SEPTIEMBRE'!$A$1:$T$889,17,FALSE)</f>
        <v>0</v>
      </c>
      <c r="R645" s="68">
        <f>VLOOKUP(A645,'BASE REGISTRO SEPTIEMBRE'!$A$1:$T$889,18,FALSE)</f>
        <v>91001</v>
      </c>
      <c r="S645" s="68" t="str">
        <f>VLOOKUP(A645,'BASE REGISTRO SEPTIEMBRE'!$A$1:$T$889,19,FALSE)</f>
        <v xml:space="preserve">No se acompañan. Aplica Informe Jurídico Nº 09, de  fecha 14 de marzo de 2011 del Departamento Jurídico y Dictamen Nº 070791, de 2009, de la Contraloría General de la República.  
.
</v>
      </c>
      <c r="T645" s="188">
        <f>VLOOKUP(A645,'BASE REGISTRO SEPTIEMBRE'!$A$1:$T$889,20,FALSE)</f>
        <v>37970</v>
      </c>
      <c r="U645" s="175">
        <v>7139</v>
      </c>
      <c r="V645" s="186">
        <v>5056871</v>
      </c>
      <c r="W645" s="186">
        <v>45511839</v>
      </c>
      <c r="X645" s="187">
        <v>44469</v>
      </c>
      <c r="Y645" s="80" t="s">
        <v>6489</v>
      </c>
      <c r="Z645" s="80" t="s">
        <v>6490</v>
      </c>
      <c r="AA645" s="175" t="s">
        <v>6587</v>
      </c>
    </row>
    <row r="646" spans="1:27" ht="15.75" customHeight="1" x14ac:dyDescent="0.2">
      <c r="A646" s="185">
        <v>7141</v>
      </c>
      <c r="B646" s="68" t="str">
        <f>VLOOKUP(A646,'BASE REGISTRO SEPTIEMBRE'!$A$1:$T$889,2,FALSE)</f>
        <v>Fundación Social Novo Millennio</v>
      </c>
      <c r="C646" s="68">
        <f>VLOOKUP(A646,'BASE REGISTRO SEPTIEMBRE'!$A$1:$T$889,3,FALSE)</f>
        <v>650165500</v>
      </c>
      <c r="D646" s="68" t="str">
        <f>VLOOKUP(A646,'BASE REGISTRO SEPTIEMBRE'!$A$1:$T$889,4,FALSE)</f>
        <v>Fundación de derecho público.</v>
      </c>
      <c r="E646" s="68" t="str">
        <f>VLOOKUP(A646,'BASE REGISTRO SEPTIEMBRE'!$A$1:$T$889,5,FALSE)</f>
        <v>Erigida de acuerdo al Derecho Canónico, por Decreto Eclesiástico Nº 431/2001, del  10 de junio del 2001.</v>
      </c>
      <c r="F646" s="68" t="str">
        <f>VLOOKUP(A646,'BASE REGISTRO SEPTIEMBRE'!$A$1:$T$889,6,FALSE)</f>
        <v>Indefinida.</v>
      </c>
      <c r="G646" s="68" t="str">
        <f>VLOOKUP(A646,'BASE REGISTRO SEPTIEMBRE'!$A$1:$T$889,7,FALSE)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6" s="68" t="str">
        <f>VLOOKUP(A646,'BASE REGISTRO SEPTIEMBRE'!$A$1:$T$889,8,FALSE)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6" s="68" t="str">
        <f>VLOOKUP(A646,'BASE REGISTRO SEPTIEMBRE'!$A$1:$T$889,9,FALSE)</f>
        <v>3 años</v>
      </c>
      <c r="J646" s="68" t="str">
        <f>VLOOKUP(A646,'BASE REGISTRO SEPTIEMBRE'!$A$1:$T$889,10,FALSE)</f>
        <v xml:space="preserve">Consta en Decreto de fecha 03 de enero de 2018, del Arzobispo de Concepción, que el Directorio vigente está compuesto por los integrantes señalados precedentemente. </v>
      </c>
      <c r="K646" s="68" t="str">
        <f>VLOOKUP(A646,'BASE REGISTRO SEPTIEMBRE'!$A$1:$T$889,11,FALSE)</f>
        <v xml:space="preserve">Presbítero José Teodoro Cartes Gómez                        
</v>
      </c>
      <c r="L646" s="68" t="str">
        <f>VLOOKUP(A646,'BASE REGISTRO SEPTIEMBRE'!$A$1:$T$889,12,FALSE)</f>
        <v xml:space="preserve">Calle Castellón Nº1438, Concepción, Región del Biobío. 
</v>
      </c>
      <c r="M646" s="68" t="str">
        <f>VLOOKUP(A646,'BASE REGISTRO SEPTIEMBRE'!$A$1:$T$889,13,FALSE)</f>
        <v>VIII</v>
      </c>
      <c r="N646" s="68" t="str">
        <f>VLOOKUP(A646,'BASE REGISTRO SEPTIEMBRE'!$A$1:$T$889,14,FALSE)</f>
        <v>Concepción</v>
      </c>
      <c r="O646" s="68" t="str">
        <f>VLOOKUP(A646,'BASE REGISTRO SEPTIEMBRE'!$A$1:$T$889,15,FALSE)</f>
        <v xml:space="preserve">Teléfono: 41-2293100
</v>
      </c>
      <c r="P646" s="68" t="str">
        <f>VLOOKUP(A646,'BASE REGISTRO SEPTIEMBRE'!$A$1:$T$889,16,FALSE)</f>
        <v xml:space="preserve">Correo electrónico: psocialconce@gmail.com
</v>
      </c>
      <c r="Q646" s="68">
        <f>VLOOKUP(A646,'BASE REGISTRO SEPTIEMBRE'!$A$1:$T$889,17,FALSE)</f>
        <v>0</v>
      </c>
      <c r="R646" s="68">
        <f>VLOOKUP(A646,'BASE REGISTRO SEPTIEMBRE'!$A$1:$T$889,18,FALSE)</f>
        <v>93401</v>
      </c>
      <c r="S646" s="68" t="str">
        <f>VLOOKUP(A646,'BASE REGISTRO SEPTIEMBRE'!$A$1:$T$889,19,FALSE)</f>
        <v xml:space="preserve">Se acompaña Certificado Financiero, correspondiente al año 2020, remitidos para aprobación del Sub Depto. de Supervisión Financiera Nacional.
</v>
      </c>
      <c r="T646" s="188">
        <f>VLOOKUP(A646,'BASE REGISTRO SEPTIEMBRE'!$A$1:$T$889,20,FALSE)</f>
        <v>38600</v>
      </c>
      <c r="U646" s="175">
        <v>7141</v>
      </c>
      <c r="V646" s="186">
        <v>0</v>
      </c>
      <c r="W646" s="186">
        <v>23305248</v>
      </c>
      <c r="X646" s="187">
        <v>44469</v>
      </c>
      <c r="Y646" s="80" t="s">
        <v>6489</v>
      </c>
      <c r="Z646" s="80" t="s">
        <v>6490</v>
      </c>
      <c r="AA646" s="175" t="s">
        <v>148</v>
      </c>
    </row>
    <row r="647" spans="1:27" ht="15.75" customHeight="1" x14ac:dyDescent="0.2">
      <c r="A647" s="185">
        <v>7141</v>
      </c>
      <c r="B647" s="68" t="str">
        <f>VLOOKUP(A647,'BASE REGISTRO SEPTIEMBRE'!$A$1:$T$889,2,FALSE)</f>
        <v>Fundación Social Novo Millennio</v>
      </c>
      <c r="C647" s="68">
        <f>VLOOKUP(A647,'BASE REGISTRO SEPTIEMBRE'!$A$1:$T$889,3,FALSE)</f>
        <v>650165500</v>
      </c>
      <c r="D647" s="68" t="str">
        <f>VLOOKUP(A647,'BASE REGISTRO SEPTIEMBRE'!$A$1:$T$889,4,FALSE)</f>
        <v>Fundación de derecho público.</v>
      </c>
      <c r="E647" s="68" t="str">
        <f>VLOOKUP(A647,'BASE REGISTRO SEPTIEMBRE'!$A$1:$T$889,5,FALSE)</f>
        <v>Erigida de acuerdo al Derecho Canónico, por Decreto Eclesiástico Nº 431/2001, del  10 de junio del 2001.</v>
      </c>
      <c r="F647" s="68" t="str">
        <f>VLOOKUP(A647,'BASE REGISTRO SEPTIEMBRE'!$A$1:$T$889,6,FALSE)</f>
        <v>Indefinida.</v>
      </c>
      <c r="G647" s="68" t="str">
        <f>VLOOKUP(A647,'BASE REGISTRO SEPTIEMBRE'!$A$1:$T$889,7,FALSE)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7" s="68" t="str">
        <f>VLOOKUP(A647,'BASE REGISTRO SEPTIEMBRE'!$A$1:$T$889,8,FALSE)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7" s="68" t="str">
        <f>VLOOKUP(A647,'BASE REGISTRO SEPTIEMBRE'!$A$1:$T$889,9,FALSE)</f>
        <v>3 años</v>
      </c>
      <c r="J647" s="68" t="str">
        <f>VLOOKUP(A647,'BASE REGISTRO SEPTIEMBRE'!$A$1:$T$889,10,FALSE)</f>
        <v xml:space="preserve">Consta en Decreto de fecha 03 de enero de 2018, del Arzobispo de Concepción, que el Directorio vigente está compuesto por los integrantes señalados precedentemente. </v>
      </c>
      <c r="K647" s="68" t="str">
        <f>VLOOKUP(A647,'BASE REGISTRO SEPTIEMBRE'!$A$1:$T$889,11,FALSE)</f>
        <v xml:space="preserve">Presbítero José Teodoro Cartes Gómez                        
</v>
      </c>
      <c r="L647" s="68" t="str">
        <f>VLOOKUP(A647,'BASE REGISTRO SEPTIEMBRE'!$A$1:$T$889,12,FALSE)</f>
        <v xml:space="preserve">Calle Castellón Nº1438, Concepción, Región del Biobío. 
</v>
      </c>
      <c r="M647" s="68" t="str">
        <f>VLOOKUP(A647,'BASE REGISTRO SEPTIEMBRE'!$A$1:$T$889,13,FALSE)</f>
        <v>VIII</v>
      </c>
      <c r="N647" s="68" t="str">
        <f>VLOOKUP(A647,'BASE REGISTRO SEPTIEMBRE'!$A$1:$T$889,14,FALSE)</f>
        <v>Concepción</v>
      </c>
      <c r="O647" s="68" t="str">
        <f>VLOOKUP(A647,'BASE REGISTRO SEPTIEMBRE'!$A$1:$T$889,15,FALSE)</f>
        <v xml:space="preserve">Teléfono: 41-2293100
</v>
      </c>
      <c r="P647" s="68" t="str">
        <f>VLOOKUP(A647,'BASE REGISTRO SEPTIEMBRE'!$A$1:$T$889,16,FALSE)</f>
        <v xml:space="preserve">Correo electrónico: psocialconce@gmail.com
</v>
      </c>
      <c r="Q647" s="68">
        <f>VLOOKUP(A647,'BASE REGISTRO SEPTIEMBRE'!$A$1:$T$889,17,FALSE)</f>
        <v>0</v>
      </c>
      <c r="R647" s="68">
        <f>VLOOKUP(A647,'BASE REGISTRO SEPTIEMBRE'!$A$1:$T$889,18,FALSE)</f>
        <v>93401</v>
      </c>
      <c r="S647" s="68" t="str">
        <f>VLOOKUP(A647,'BASE REGISTRO SEPTIEMBRE'!$A$1:$T$889,19,FALSE)</f>
        <v xml:space="preserve">Se acompaña Certificado Financiero, correspondiente al año 2020, remitidos para aprobación del Sub Depto. de Supervisión Financiera Nacional.
</v>
      </c>
      <c r="T647" s="188">
        <f>VLOOKUP(A647,'BASE REGISTRO SEPTIEMBRE'!$A$1:$T$889,20,FALSE)</f>
        <v>38600</v>
      </c>
      <c r="U647" s="175">
        <v>7141</v>
      </c>
      <c r="V647" s="186">
        <v>21588843</v>
      </c>
      <c r="W647" s="186">
        <v>159985991</v>
      </c>
      <c r="X647" s="187">
        <v>44469</v>
      </c>
      <c r="Y647" s="80" t="s">
        <v>6489</v>
      </c>
      <c r="Z647" s="80" t="s">
        <v>6490</v>
      </c>
      <c r="AA647" s="175" t="s">
        <v>6521</v>
      </c>
    </row>
    <row r="648" spans="1:27" ht="15.75" customHeight="1" x14ac:dyDescent="0.2">
      <c r="A648" s="185">
        <v>7141</v>
      </c>
      <c r="B648" s="68" t="str">
        <f>VLOOKUP(A648,'BASE REGISTRO SEPTIEMBRE'!$A$1:$T$889,2,FALSE)</f>
        <v>Fundación Social Novo Millennio</v>
      </c>
      <c r="C648" s="68">
        <f>VLOOKUP(A648,'BASE REGISTRO SEPTIEMBRE'!$A$1:$T$889,3,FALSE)</f>
        <v>650165500</v>
      </c>
      <c r="D648" s="68" t="str">
        <f>VLOOKUP(A648,'BASE REGISTRO SEPTIEMBRE'!$A$1:$T$889,4,FALSE)</f>
        <v>Fundación de derecho público.</v>
      </c>
      <c r="E648" s="68" t="str">
        <f>VLOOKUP(A648,'BASE REGISTRO SEPTIEMBRE'!$A$1:$T$889,5,FALSE)</f>
        <v>Erigida de acuerdo al Derecho Canónico, por Decreto Eclesiástico Nº 431/2001, del  10 de junio del 2001.</v>
      </c>
      <c r="F648" s="68" t="str">
        <f>VLOOKUP(A648,'BASE REGISTRO SEPTIEMBRE'!$A$1:$T$889,6,FALSE)</f>
        <v>Indefinida.</v>
      </c>
      <c r="G648" s="68" t="str">
        <f>VLOOKUP(A648,'BASE REGISTRO SEPTIEMBRE'!$A$1:$T$889,7,FALSE)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8" s="68" t="str">
        <f>VLOOKUP(A648,'BASE REGISTRO SEPTIEMBRE'!$A$1:$T$889,8,FALSE)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8" s="68" t="str">
        <f>VLOOKUP(A648,'BASE REGISTRO SEPTIEMBRE'!$A$1:$T$889,9,FALSE)</f>
        <v>3 años</v>
      </c>
      <c r="J648" s="68" t="str">
        <f>VLOOKUP(A648,'BASE REGISTRO SEPTIEMBRE'!$A$1:$T$889,10,FALSE)</f>
        <v xml:space="preserve">Consta en Decreto de fecha 03 de enero de 2018, del Arzobispo de Concepción, que el Directorio vigente está compuesto por los integrantes señalados precedentemente. </v>
      </c>
      <c r="K648" s="68" t="str">
        <f>VLOOKUP(A648,'BASE REGISTRO SEPTIEMBRE'!$A$1:$T$889,11,FALSE)</f>
        <v xml:space="preserve">Presbítero José Teodoro Cartes Gómez                        
</v>
      </c>
      <c r="L648" s="68" t="str">
        <f>VLOOKUP(A648,'BASE REGISTRO SEPTIEMBRE'!$A$1:$T$889,12,FALSE)</f>
        <v xml:space="preserve">Calle Castellón Nº1438, Concepción, Región del Biobío. 
</v>
      </c>
      <c r="M648" s="68" t="str">
        <f>VLOOKUP(A648,'BASE REGISTRO SEPTIEMBRE'!$A$1:$T$889,13,FALSE)</f>
        <v>VIII</v>
      </c>
      <c r="N648" s="68" t="str">
        <f>VLOOKUP(A648,'BASE REGISTRO SEPTIEMBRE'!$A$1:$T$889,14,FALSE)</f>
        <v>Concepción</v>
      </c>
      <c r="O648" s="68" t="str">
        <f>VLOOKUP(A648,'BASE REGISTRO SEPTIEMBRE'!$A$1:$T$889,15,FALSE)</f>
        <v xml:space="preserve">Teléfono: 41-2293100
</v>
      </c>
      <c r="P648" s="68" t="str">
        <f>VLOOKUP(A648,'BASE REGISTRO SEPTIEMBRE'!$A$1:$T$889,16,FALSE)</f>
        <v xml:space="preserve">Correo electrónico: psocialconce@gmail.com
</v>
      </c>
      <c r="Q648" s="68">
        <f>VLOOKUP(A648,'BASE REGISTRO SEPTIEMBRE'!$A$1:$T$889,17,FALSE)</f>
        <v>0</v>
      </c>
      <c r="R648" s="68">
        <f>VLOOKUP(A648,'BASE REGISTRO SEPTIEMBRE'!$A$1:$T$889,18,FALSE)</f>
        <v>93401</v>
      </c>
      <c r="S648" s="68" t="str">
        <f>VLOOKUP(A648,'BASE REGISTRO SEPTIEMBRE'!$A$1:$T$889,19,FALSE)</f>
        <v xml:space="preserve">Se acompaña Certificado Financiero, correspondiente al año 2020, remitidos para aprobación del Sub Depto. de Supervisión Financiera Nacional.
</v>
      </c>
      <c r="T648" s="188">
        <f>VLOOKUP(A648,'BASE REGISTRO SEPTIEMBRE'!$A$1:$T$889,20,FALSE)</f>
        <v>38600</v>
      </c>
      <c r="U648" s="175">
        <v>7141</v>
      </c>
      <c r="V648" s="186">
        <v>17952673</v>
      </c>
      <c r="W648" s="186">
        <v>155500800</v>
      </c>
      <c r="X648" s="187">
        <v>44469</v>
      </c>
      <c r="Y648" s="80" t="s">
        <v>6489</v>
      </c>
      <c r="Z648" s="80" t="s">
        <v>6490</v>
      </c>
      <c r="AA648" s="175" t="s">
        <v>6511</v>
      </c>
    </row>
    <row r="649" spans="1:27" ht="15.75" customHeight="1" x14ac:dyDescent="0.2">
      <c r="A649" s="185">
        <v>7141</v>
      </c>
      <c r="B649" s="68" t="str">
        <f>VLOOKUP(A649,'BASE REGISTRO SEPTIEMBRE'!$A$1:$T$889,2,FALSE)</f>
        <v>Fundación Social Novo Millennio</v>
      </c>
      <c r="C649" s="68">
        <f>VLOOKUP(A649,'BASE REGISTRO SEPTIEMBRE'!$A$1:$T$889,3,FALSE)</f>
        <v>650165500</v>
      </c>
      <c r="D649" s="68" t="str">
        <f>VLOOKUP(A649,'BASE REGISTRO SEPTIEMBRE'!$A$1:$T$889,4,FALSE)</f>
        <v>Fundación de derecho público.</v>
      </c>
      <c r="E649" s="68" t="str">
        <f>VLOOKUP(A649,'BASE REGISTRO SEPTIEMBRE'!$A$1:$T$889,5,FALSE)</f>
        <v>Erigida de acuerdo al Derecho Canónico, por Decreto Eclesiástico Nº 431/2001, del  10 de junio del 2001.</v>
      </c>
      <c r="F649" s="68" t="str">
        <f>VLOOKUP(A649,'BASE REGISTRO SEPTIEMBRE'!$A$1:$T$889,6,FALSE)</f>
        <v>Indefinida.</v>
      </c>
      <c r="G649" s="68" t="str">
        <f>VLOOKUP(A649,'BASE REGISTRO SEPTIEMBRE'!$A$1:$T$889,7,FALSE)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9" s="68" t="str">
        <f>VLOOKUP(A649,'BASE REGISTRO SEPTIEMBRE'!$A$1:$T$889,8,FALSE)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9" s="68" t="str">
        <f>VLOOKUP(A649,'BASE REGISTRO SEPTIEMBRE'!$A$1:$T$889,9,FALSE)</f>
        <v>3 años</v>
      </c>
      <c r="J649" s="68" t="str">
        <f>VLOOKUP(A649,'BASE REGISTRO SEPTIEMBRE'!$A$1:$T$889,10,FALSE)</f>
        <v xml:space="preserve">Consta en Decreto de fecha 03 de enero de 2018, del Arzobispo de Concepción, que el Directorio vigente está compuesto por los integrantes señalados precedentemente. </v>
      </c>
      <c r="K649" s="68" t="str">
        <f>VLOOKUP(A649,'BASE REGISTRO SEPTIEMBRE'!$A$1:$T$889,11,FALSE)</f>
        <v xml:space="preserve">Presbítero José Teodoro Cartes Gómez                        
</v>
      </c>
      <c r="L649" s="68" t="str">
        <f>VLOOKUP(A649,'BASE REGISTRO SEPTIEMBRE'!$A$1:$T$889,12,FALSE)</f>
        <v xml:space="preserve">Calle Castellón Nº1438, Concepción, Región del Biobío. 
</v>
      </c>
      <c r="M649" s="68" t="str">
        <f>VLOOKUP(A649,'BASE REGISTRO SEPTIEMBRE'!$A$1:$T$889,13,FALSE)</f>
        <v>VIII</v>
      </c>
      <c r="N649" s="68" t="str">
        <f>VLOOKUP(A649,'BASE REGISTRO SEPTIEMBRE'!$A$1:$T$889,14,FALSE)</f>
        <v>Concepción</v>
      </c>
      <c r="O649" s="68" t="str">
        <f>VLOOKUP(A649,'BASE REGISTRO SEPTIEMBRE'!$A$1:$T$889,15,FALSE)</f>
        <v xml:space="preserve">Teléfono: 41-2293100
</v>
      </c>
      <c r="P649" s="68" t="str">
        <f>VLOOKUP(A649,'BASE REGISTRO SEPTIEMBRE'!$A$1:$T$889,16,FALSE)</f>
        <v xml:space="preserve">Correo electrónico: psocialconce@gmail.com
</v>
      </c>
      <c r="Q649" s="68">
        <f>VLOOKUP(A649,'BASE REGISTRO SEPTIEMBRE'!$A$1:$T$889,17,FALSE)</f>
        <v>0</v>
      </c>
      <c r="R649" s="68">
        <f>VLOOKUP(A649,'BASE REGISTRO SEPTIEMBRE'!$A$1:$T$889,18,FALSE)</f>
        <v>93401</v>
      </c>
      <c r="S649" s="68" t="str">
        <f>VLOOKUP(A649,'BASE REGISTRO SEPTIEMBRE'!$A$1:$T$889,19,FALSE)</f>
        <v xml:space="preserve">Se acompaña Certificado Financiero, correspondiente al año 2020, remitidos para aprobación del Sub Depto. de Supervisión Financiera Nacional.
</v>
      </c>
      <c r="T649" s="188">
        <f>VLOOKUP(A649,'BASE REGISTRO SEPTIEMBRE'!$A$1:$T$889,20,FALSE)</f>
        <v>38600</v>
      </c>
      <c r="U649" s="175">
        <v>7141</v>
      </c>
      <c r="V649" s="186">
        <v>19291146</v>
      </c>
      <c r="W649" s="186">
        <v>163680577</v>
      </c>
      <c r="X649" s="187">
        <v>44469</v>
      </c>
      <c r="Y649" s="80" t="s">
        <v>6489</v>
      </c>
      <c r="Z649" s="80" t="s">
        <v>6490</v>
      </c>
      <c r="AA649" s="175" t="s">
        <v>6597</v>
      </c>
    </row>
    <row r="650" spans="1:27" ht="15.75" customHeight="1" x14ac:dyDescent="0.2">
      <c r="A650" s="185">
        <v>7141</v>
      </c>
      <c r="B650" s="68" t="str">
        <f>VLOOKUP(A650,'BASE REGISTRO SEPTIEMBRE'!$A$1:$T$889,2,FALSE)</f>
        <v>Fundación Social Novo Millennio</v>
      </c>
      <c r="C650" s="68">
        <f>VLOOKUP(A650,'BASE REGISTRO SEPTIEMBRE'!$A$1:$T$889,3,FALSE)</f>
        <v>650165500</v>
      </c>
      <c r="D650" s="68" t="str">
        <f>VLOOKUP(A650,'BASE REGISTRO SEPTIEMBRE'!$A$1:$T$889,4,FALSE)</f>
        <v>Fundación de derecho público.</v>
      </c>
      <c r="E650" s="68" t="str">
        <f>VLOOKUP(A650,'BASE REGISTRO SEPTIEMBRE'!$A$1:$T$889,5,FALSE)</f>
        <v>Erigida de acuerdo al Derecho Canónico, por Decreto Eclesiástico Nº 431/2001, del  10 de junio del 2001.</v>
      </c>
      <c r="F650" s="68" t="str">
        <f>VLOOKUP(A650,'BASE REGISTRO SEPTIEMBRE'!$A$1:$T$889,6,FALSE)</f>
        <v>Indefinida.</v>
      </c>
      <c r="G650" s="68" t="str">
        <f>VLOOKUP(A650,'BASE REGISTRO SEPTIEMBRE'!$A$1:$T$889,7,FALSE)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50" s="68" t="str">
        <f>VLOOKUP(A650,'BASE REGISTRO SEPTIEMBRE'!$A$1:$T$889,8,FALSE)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50" s="68" t="str">
        <f>VLOOKUP(A650,'BASE REGISTRO SEPTIEMBRE'!$A$1:$T$889,9,FALSE)</f>
        <v>3 años</v>
      </c>
      <c r="J650" s="68" t="str">
        <f>VLOOKUP(A650,'BASE REGISTRO SEPTIEMBRE'!$A$1:$T$889,10,FALSE)</f>
        <v xml:space="preserve">Consta en Decreto de fecha 03 de enero de 2018, del Arzobispo de Concepción, que el Directorio vigente está compuesto por los integrantes señalados precedentemente. </v>
      </c>
      <c r="K650" s="68" t="str">
        <f>VLOOKUP(A650,'BASE REGISTRO SEPTIEMBRE'!$A$1:$T$889,11,FALSE)</f>
        <v xml:space="preserve">Presbítero José Teodoro Cartes Gómez                        
</v>
      </c>
      <c r="L650" s="68" t="str">
        <f>VLOOKUP(A650,'BASE REGISTRO SEPTIEMBRE'!$A$1:$T$889,12,FALSE)</f>
        <v xml:space="preserve">Calle Castellón Nº1438, Concepción, Región del Biobío. 
</v>
      </c>
      <c r="M650" s="68" t="str">
        <f>VLOOKUP(A650,'BASE REGISTRO SEPTIEMBRE'!$A$1:$T$889,13,FALSE)</f>
        <v>VIII</v>
      </c>
      <c r="N650" s="68" t="str">
        <f>VLOOKUP(A650,'BASE REGISTRO SEPTIEMBRE'!$A$1:$T$889,14,FALSE)</f>
        <v>Concepción</v>
      </c>
      <c r="O650" s="68" t="str">
        <f>VLOOKUP(A650,'BASE REGISTRO SEPTIEMBRE'!$A$1:$T$889,15,FALSE)</f>
        <v xml:space="preserve">Teléfono: 41-2293100
</v>
      </c>
      <c r="P650" s="68" t="str">
        <f>VLOOKUP(A650,'BASE REGISTRO SEPTIEMBRE'!$A$1:$T$889,16,FALSE)</f>
        <v xml:space="preserve">Correo electrónico: psocialconce@gmail.com
</v>
      </c>
      <c r="Q650" s="68">
        <f>VLOOKUP(A650,'BASE REGISTRO SEPTIEMBRE'!$A$1:$T$889,17,FALSE)</f>
        <v>0</v>
      </c>
      <c r="R650" s="68">
        <f>VLOOKUP(A650,'BASE REGISTRO SEPTIEMBRE'!$A$1:$T$889,18,FALSE)</f>
        <v>93401</v>
      </c>
      <c r="S650" s="68" t="str">
        <f>VLOOKUP(A650,'BASE REGISTRO SEPTIEMBRE'!$A$1:$T$889,19,FALSE)</f>
        <v xml:space="preserve">Se acompaña Certificado Financiero, correspondiente al año 2020, remitidos para aprobación del Sub Depto. de Supervisión Financiera Nacional.
</v>
      </c>
      <c r="T650" s="188">
        <f>VLOOKUP(A650,'BASE REGISTRO SEPTIEMBRE'!$A$1:$T$889,20,FALSE)</f>
        <v>38600</v>
      </c>
      <c r="U650" s="175">
        <v>7141</v>
      </c>
      <c r="V650" s="186">
        <v>11149487</v>
      </c>
      <c r="W650" s="186">
        <v>148598882</v>
      </c>
      <c r="X650" s="187">
        <v>44469</v>
      </c>
      <c r="Y650" s="80" t="s">
        <v>6489</v>
      </c>
      <c r="Z650" s="80" t="s">
        <v>6490</v>
      </c>
      <c r="AA650" s="175" t="s">
        <v>6571</v>
      </c>
    </row>
    <row r="651" spans="1:27" ht="15.75" customHeight="1" x14ac:dyDescent="0.2">
      <c r="A651" s="185">
        <v>7143</v>
      </c>
      <c r="B651" s="68" t="str">
        <f>VLOOKUP(A651,'BASE REGISTRO SEPTIEMBRE'!$A$1:$T$889,2,FALSE)</f>
        <v xml:space="preserve">
I. Municipalidad de Osorno
</v>
      </c>
      <c r="C651" s="68">
        <f>VLOOKUP(A651,'BASE REGISTRO SEPTIEMBRE'!$A$1:$T$889,3,FALSE)</f>
        <v>692101006</v>
      </c>
      <c r="D651" s="68" t="str">
        <f>VLOOKUP(A651,'BASE REGISTRO SEPTIEMBRE'!$A$1:$T$889,4,FALSE)</f>
        <v>Municipalidad</v>
      </c>
      <c r="E651" s="68" t="str">
        <f>VLOOKUP(A651,'BASE REGISTRO SEPTIEMBRE'!$A$1:$T$889,5,FALSE)</f>
        <v>Constitución Política de la República, art. 107.</v>
      </c>
      <c r="F651" s="68" t="str">
        <f>VLOOKUP(A651,'BASE REGISTRO SEPTIEMBRE'!$A$1:$T$889,6,FALSE)</f>
        <v>Indefinida.</v>
      </c>
      <c r="G651" s="68" t="str">
        <f>VLOOKUP(A651,'BASE REGISTRO SEPTIEMBRE'!$A$1:$T$889,7,FALSE)</f>
        <v>Según Ley Orgánica Constitucional Nº 18.695, arts. 1º al 4º.</v>
      </c>
      <c r="H651" s="68" t="str">
        <f>VLOOKUP(A651,'BASE REGISTRO SEPTIEMBRE'!$A$1:$T$889,8,FALSE)</f>
        <v>no tiene</v>
      </c>
      <c r="I651" s="68">
        <f>VLOOKUP(A651,'BASE REGISTRO SEPTIEMBRE'!$A$1:$T$889,9,FALSE)</f>
        <v>0</v>
      </c>
      <c r="J651" s="68">
        <f>VLOOKUP(A651,'BASE REGISTRO SEPTIEMBRE'!$A$1:$T$889,10,FALSE)</f>
        <v>0</v>
      </c>
      <c r="K651" s="68" t="str">
        <f>VLOOKUP(A651,'BASE REGISTRO SEPTIEMBRE'!$A$1:$T$889,11,FALSE)</f>
        <v xml:space="preserve">Jaime Alberto Bertin Valenzuela   
</v>
      </c>
      <c r="L651" s="68" t="str">
        <f>VLOOKUP(A651,'BASE REGISTRO SEPTIEMBRE'!$A$1:$T$889,12,FALSE)</f>
        <v>Mackenna Nº 851, comuna de Osorno, Décima Región</v>
      </c>
      <c r="M651" s="68" t="str">
        <f>VLOOKUP(A651,'BASE REGISTRO SEPTIEMBRE'!$A$1:$T$889,13,FALSE)</f>
        <v>X</v>
      </c>
      <c r="N651" s="68" t="str">
        <f>VLOOKUP(A651,'BASE REGISTRO SEPTIEMBRE'!$A$1:$T$889,14,FALSE)</f>
        <v>Osorno</v>
      </c>
      <c r="O651" s="68" t="str">
        <f>VLOOKUP(A651,'BASE REGISTRO SEPTIEMBRE'!$A$1:$T$889,15,FALSE)</f>
        <v xml:space="preserve">Fono: (64) 2264200/ (64) 2264201/ (64) 2264204
</v>
      </c>
      <c r="P651" s="68" t="str">
        <f>VLOOKUP(A651,'BASE REGISTRO SEPTIEMBRE'!$A$1:$T$889,16,FALSE)</f>
        <v>Correo electrónico: alcaldia@imo.cl
                             rocio.castro@imo.cl</v>
      </c>
      <c r="Q651" s="68">
        <f>VLOOKUP(A651,'BASE REGISTRO SEPTIEMBRE'!$A$1:$T$889,17,FALSE)</f>
        <v>0</v>
      </c>
      <c r="R651" s="68">
        <f>VLOOKUP(A651,'BASE REGISTRO SEPTIEMBRE'!$A$1:$T$889,18,FALSE)</f>
        <v>91001</v>
      </c>
      <c r="S651" s="68" t="str">
        <f>VLOOKUP(A651,'BASE REGISTRO SEPTIEMBRE'!$A$1:$T$889,19,FALSE)</f>
        <v xml:space="preserve">No se acompañan. Aplica Informe Jurídico Nº 09, de  fecha 14 de marzo de 2011 del Departamento Jurídico y Dictamen Nº 070791, de 2009, de la Contraloría General de la República.  
</v>
      </c>
      <c r="T651" s="188">
        <f>VLOOKUP(A651,'BASE REGISTRO SEPTIEMBRE'!$A$1:$T$889,20,FALSE)</f>
        <v>37970</v>
      </c>
      <c r="U651" s="175">
        <v>7143</v>
      </c>
      <c r="V651" s="186">
        <v>6851245</v>
      </c>
      <c r="W651" s="186">
        <v>55008662</v>
      </c>
      <c r="X651" s="187">
        <v>44469</v>
      </c>
      <c r="Y651" s="80" t="s">
        <v>6489</v>
      </c>
      <c r="Z651" s="80" t="s">
        <v>6490</v>
      </c>
      <c r="AA651" s="175" t="s">
        <v>6491</v>
      </c>
    </row>
    <row r="652" spans="1:27" ht="15.75" customHeight="1" x14ac:dyDescent="0.2">
      <c r="A652" s="185">
        <v>7145</v>
      </c>
      <c r="B652" s="68" t="str">
        <f>VLOOKUP(A652,'BASE REGISTRO SEPTIEMBRE'!$A$1:$T$889,2,FALSE)</f>
        <v xml:space="preserve">Servicio de Salud Magallanes </v>
      </c>
      <c r="C652" s="68" t="str">
        <f>VLOOKUP(A652,'BASE REGISTRO SEPTIEMBRE'!$A$1:$T$889,3,FALSE)</f>
        <v>61607900K</v>
      </c>
      <c r="D652" s="68" t="str">
        <f>VLOOKUP(A652,'BASE REGISTRO SEPTIEMBRE'!$A$1:$T$889,4,FALSE)</f>
        <v>Servicio Público</v>
      </c>
      <c r="E652" s="68" t="str">
        <f>VLOOKUP(A652,'BASE REGISTRO SEPTIEMBRE'!$A$1:$T$889,5,FALSE)</f>
        <v>Según Decreto Ley Nº 2763 del año 1979, que forma los Servicios de Salud, reglamentado por el Decreto Nº 42, del año 1981.</v>
      </c>
      <c r="F652" s="68" t="str">
        <f>VLOOKUP(A652,'BASE REGISTRO SEPTIEMBRE'!$A$1:$T$889,6,FALSE)</f>
        <v>Indefinida.</v>
      </c>
      <c r="G652" s="68" t="str">
        <f>VLOOKUP(A652,'BASE REGISTRO SEPTIEMBRE'!$A$1:$T$889,7,FALSE)</f>
        <v>Administrar prestaciones de salud pública.</v>
      </c>
      <c r="H652" s="68" t="str">
        <f>VLOOKUP(A652,'BASE REGISTRO SEPTIEMBRE'!$A$1:$T$889,8,FALSE)</f>
        <v>no tiene</v>
      </c>
      <c r="I652" s="68">
        <f>VLOOKUP(A652,'BASE REGISTRO SEPTIEMBRE'!$A$1:$T$889,9,FALSE)</f>
        <v>0</v>
      </c>
      <c r="J652" s="68">
        <f>VLOOKUP(A652,'BASE REGISTRO SEPTIEMBRE'!$A$1:$T$889,10,FALSE)</f>
        <v>0</v>
      </c>
      <c r="K652" s="68" t="str">
        <f>VLOOKUP(A652,'BASE REGISTRO SEPTIEMBRE'!$A$1:$T$889,11,FALSE)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L652" s="68" t="str">
        <f>VLOOKUP(A652,'BASE REGISTRO SEPTIEMBRE'!$A$1:$T$889,12,FALSE)</f>
        <v xml:space="preserve">Lautaro Navarro Nº1223, comuna y provincia de Punta Arenas.  
</v>
      </c>
      <c r="M652" s="68" t="str">
        <f>VLOOKUP(A652,'BASE REGISTRO SEPTIEMBRE'!$A$1:$T$889,13,FALSE)</f>
        <v>XII</v>
      </c>
      <c r="N652" s="68" t="str">
        <f>VLOOKUP(A652,'BASE REGISTRO SEPTIEMBRE'!$A$1:$T$889,14,FALSE)</f>
        <v>Punta Arenas</v>
      </c>
      <c r="O652" s="68" t="str">
        <f>VLOOKUP(A652,'BASE REGISTRO SEPTIEMBRE'!$A$1:$T$889,15,FALSE)</f>
        <v xml:space="preserve">F:291100-291117
</v>
      </c>
      <c r="P652" s="68">
        <f>VLOOKUP(A652,'BASE REGISTRO SEPTIEMBRE'!$A$1:$T$889,16,FALSE)</f>
        <v>0</v>
      </c>
      <c r="Q652" s="68">
        <f>VLOOKUP(A652,'BASE REGISTRO SEPTIEMBRE'!$A$1:$T$889,17,FALSE)</f>
        <v>0</v>
      </c>
      <c r="R652" s="68">
        <f>VLOOKUP(A652,'BASE REGISTRO SEPTIEMBRE'!$A$1:$T$889,18,FALSE)</f>
        <v>91001</v>
      </c>
      <c r="S652" s="68" t="str">
        <f>VLOOKUP(A652,'BASE REGISTRO SEPTIEMBRE'!$A$1:$T$889,19,FALSE)</f>
        <v>No se acompañan. Aplica Informe Jurídico Nº 09, de  fecha 14 de marzo de 2011 del Departamento Jurídico y Dictamen Nº 070791, de 2009, de la Contraloría General de la República</v>
      </c>
      <c r="T652" s="188">
        <f>VLOOKUP(A652,'BASE REGISTRO SEPTIEMBRE'!$A$1:$T$889,20,FALSE)</f>
        <v>38266</v>
      </c>
      <c r="U652" s="175">
        <v>7145</v>
      </c>
      <c r="V652" s="186">
        <v>12505896</v>
      </c>
      <c r="W652" s="186">
        <v>104549294</v>
      </c>
      <c r="X652" s="187">
        <v>44469</v>
      </c>
      <c r="Y652" s="80" t="s">
        <v>6489</v>
      </c>
      <c r="Z652" s="80" t="s">
        <v>6490</v>
      </c>
      <c r="AA652" s="175" t="s">
        <v>6564</v>
      </c>
    </row>
    <row r="653" spans="1:27" ht="15.75" customHeight="1" x14ac:dyDescent="0.2">
      <c r="A653" s="185">
        <v>7146</v>
      </c>
      <c r="B653" s="68" t="str">
        <f>VLOOKUP(A653,'BASE REGISTRO SEPTIEMBRE'!$A$1:$T$889,2,FALSE)</f>
        <v xml:space="preserve">Organización Comunitaria Funcional Centro de Ayuda al Niño Bernardita Serrano. 
</v>
      </c>
      <c r="C653" s="68">
        <f>VLOOKUP(A653,'BASE REGISTRO SEPTIEMBRE'!$A$1:$T$889,3,FALSE)</f>
        <v>652115705</v>
      </c>
      <c r="D653" s="68" t="str">
        <f>VLOOKUP(A653,'BASE REGISTRO SEPTIEMBRE'!$A$1:$T$889,4,FALSE)</f>
        <v>Organización Comunitaria Funcional.</v>
      </c>
      <c r="E653" s="68" t="str">
        <f>VLOOKUP(A653,'BASE REGISTRO SEPTIEMBRE'!$A$1:$T$889,5,FALSE)</f>
        <v>Regida por la Ley 19.418, e inscrita bajo el Nº 338 con fecha 29 de abril de 2003, en los Registros de la Secretaría de la I. Municipalidad de San Pedro de la Paz.</v>
      </c>
      <c r="F653" s="68" t="str">
        <f>VLOOKUP(A653,'BASE REGISTRO SEPTIEMBRE'!$A$1:$T$889,6,FALSE)</f>
        <v xml:space="preserve">Certificado Nº 417 emitido por Renzo Riffo Lillo, Secretario Municipal de la I. Municipalidad de San Pedro de la Paz, de fecha 18 de noviembre de 2019. </v>
      </c>
      <c r="G653" s="68" t="str">
        <f>VLOOKUP(A653,'BASE REGISTRO SEPTIEMBRE'!$A$1:$T$889,7,FALSE)</f>
        <v xml:space="preserve">a) Brindar atención integral a los niños en riesgo social.
b) Lograr la reinserción del niño en su familia de origen.
c) Favorecer la toma de conciencia de la realidad familiar.
</v>
      </c>
      <c r="H653" s="68" t="str">
        <f>VLOOKUP(A653,'BASE REGISTRO SEPTIEMBRE'!$A$1:$T$889,8,FALSE)</f>
        <v xml:space="preserve">
Presidente: Giovanni Pastorini Riquelme,
Secretaria: Rossana Tapia Paredes, 
Tesorera: Valentina Paz Sandoval Díaz, 
Suplente: Verónica Pastorini Riquelme, 
Suplente: Sergio Bermedo Pérez, 
Suplente: Gisela Sanhueza Tapia, 
</v>
      </c>
      <c r="I653" s="68" t="str">
        <f>VLOOKUP(A653,'BASE REGISTRO SEPTIEMBRE'!$A$1:$T$889,9,FALSE)</f>
        <v>Durarán dos años en sus cargos</v>
      </c>
      <c r="J653" s="68" t="str">
        <f>VLOOKUP(A653,'BASE REGISTRO SEPTIEMBRE'!$A$1:$T$889,10,FALSE)</f>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
      <c r="K653" s="68" t="str">
        <f>VLOOKUP(A653,'BASE REGISTRO SEPTIEMBRE'!$A$1:$T$889,11,FALSE)</f>
        <v xml:space="preserve">Giovanni Pastorini Riquelme                
</v>
      </c>
      <c r="L653" s="68" t="str">
        <f>VLOOKUP(A653,'BASE REGISTRO SEPTIEMBRE'!$A$1:$T$889,12,FALSE)</f>
        <v>Enrique Soro 1998, San Pedro de la Paz, Octava Región.</v>
      </c>
      <c r="M653" s="68" t="str">
        <f>VLOOKUP(A653,'BASE REGISTRO SEPTIEMBRE'!$A$1:$T$889,13,FALSE)</f>
        <v>VIII</v>
      </c>
      <c r="N653" s="68" t="str">
        <f>VLOOKUP(A653,'BASE REGISTRO SEPTIEMBRE'!$A$1:$T$889,14,FALSE)</f>
        <v>San Pedro de la Paz</v>
      </c>
      <c r="O653" s="68" t="str">
        <f>VLOOKUP(A653,'BASE REGISTRO SEPTIEMBRE'!$A$1:$T$889,15,FALSE)</f>
        <v>041-2947165</v>
      </c>
      <c r="P653" s="68">
        <f>VLOOKUP(A653,'BASE REGISTRO SEPTIEMBRE'!$A$1:$T$889,16,FALSE)</f>
        <v>0</v>
      </c>
      <c r="Q653" s="68">
        <f>VLOOKUP(A653,'BASE REGISTRO SEPTIEMBRE'!$A$1:$T$889,17,FALSE)</f>
        <v>0</v>
      </c>
      <c r="R653" s="68" t="str">
        <f>VLOOKUP(A653,'BASE REGISTRO SEPTIEMBRE'!$A$1:$T$889,18,FALSE)</f>
        <v>93401: Institución de Asistencia Social</v>
      </c>
      <c r="S653" s="68" t="str">
        <f>VLOOKUP(A653,'BASE REGISTRO SEPTIEMBRE'!$A$1:$T$889,19,FALSE)</f>
        <v xml:space="preserve">Se acompaña Certificado correspondiente a los antecedentes financieros del año 2019, aprobados por el Subdepartamento de Supervisión Financiera Nacional. </v>
      </c>
      <c r="T653" s="188">
        <f>VLOOKUP(A653,'BASE REGISTRO SEPTIEMBRE'!$A$1:$T$889,20,FALSE)</f>
        <v>38228</v>
      </c>
      <c r="U653" s="175">
        <v>7146</v>
      </c>
      <c r="V653" s="186">
        <v>0</v>
      </c>
      <c r="W653" s="186">
        <v>151115928</v>
      </c>
      <c r="X653" s="187">
        <v>44469</v>
      </c>
      <c r="Y653" s="80" t="s">
        <v>6489</v>
      </c>
      <c r="Z653" s="80" t="s">
        <v>6490</v>
      </c>
      <c r="AA653" s="175" t="s">
        <v>6542</v>
      </c>
    </row>
    <row r="654" spans="1:27" ht="15.75" customHeight="1" x14ac:dyDescent="0.2">
      <c r="A654" s="185">
        <v>7147</v>
      </c>
      <c r="B654" s="68" t="str">
        <f>VLOOKUP(A654,'BASE REGISTRO SEPTIEMBRE'!$A$1:$T$889,2,FALSE)</f>
        <v xml:space="preserve">
I. Municipalidad de Talca
</v>
      </c>
      <c r="C654" s="68">
        <f>VLOOKUP(A654,'BASE REGISTRO SEPTIEMBRE'!$A$1:$T$889,3,FALSE)</f>
        <v>691104001</v>
      </c>
      <c r="D654" s="68" t="str">
        <f>VLOOKUP(A654,'BASE REGISTRO SEPTIEMBRE'!$A$1:$T$889,4,FALSE)</f>
        <v>Municipalidad</v>
      </c>
      <c r="E654" s="68" t="str">
        <f>VLOOKUP(A654,'BASE REGISTRO SEPTIEMBRE'!$A$1:$T$889,5,FALSE)</f>
        <v>Constitución Política de la República, art. 107.</v>
      </c>
      <c r="F654" s="68" t="str">
        <f>VLOOKUP(A654,'BASE REGISTRO SEPTIEMBRE'!$A$1:$T$889,6,FALSE)</f>
        <v>Indefinida.</v>
      </c>
      <c r="G654" s="68" t="str">
        <f>VLOOKUP(A654,'BASE REGISTRO SEPTIEMBRE'!$A$1:$T$889,7,FALSE)</f>
        <v>Según Ley Orgánica Constitucional Nº 18.695, arts. 1º al 4º.</v>
      </c>
      <c r="H654" s="68" t="str">
        <f>VLOOKUP(A654,'BASE REGISTRO SEPTIEMBRE'!$A$1:$T$889,8,FALSE)</f>
        <v>no tiene</v>
      </c>
      <c r="I654" s="68">
        <f>VLOOKUP(A654,'BASE REGISTRO SEPTIEMBRE'!$A$1:$T$889,9,FALSE)</f>
        <v>0</v>
      </c>
      <c r="J654" s="68">
        <f>VLOOKUP(A654,'BASE REGISTRO SEPTIEMBRE'!$A$1:$T$889,10,FALSE)</f>
        <v>0</v>
      </c>
      <c r="K654" s="68" t="str">
        <f>VLOOKUP(A654,'BASE REGISTRO SEPTIEMBRE'!$A$1:$T$889,11,FALSE)</f>
        <v xml:space="preserve">Juan Carlos Díaz Avendaño </v>
      </c>
      <c r="L654" s="68" t="str">
        <f>VLOOKUP(A654,'BASE REGISTRO SEPTIEMBRE'!$A$1:$T$889,12,FALSE)</f>
        <v>1 Norte Nº 797, comuna de Talca, Séptima Región.</v>
      </c>
      <c r="M654" s="68" t="str">
        <f>VLOOKUP(A654,'BASE REGISTRO SEPTIEMBRE'!$A$1:$T$889,13,FALSE)</f>
        <v>VII</v>
      </c>
      <c r="N654" s="68" t="str">
        <f>VLOOKUP(A654,'BASE REGISTRO SEPTIEMBRE'!$A$1:$T$889,14,FALSE)</f>
        <v xml:space="preserve"> Talca</v>
      </c>
      <c r="O654" s="68" t="str">
        <f>VLOOKUP(A654,'BASE REGISTRO SEPTIEMBRE'!$A$1:$T$889,15,FALSE)</f>
        <v>Teléfonos: (71) 2212344 / (71) 2203651</v>
      </c>
      <c r="P654" s="68" t="str">
        <f>VLOOKUP(A654,'BASE REGISTRO SEPTIEMBRE'!$A$1:$T$889,16,FALSE)</f>
        <v>Correo Electrónico: jdiaz@talca.cl / alcaldia@talca.cl</v>
      </c>
      <c r="Q654" s="68">
        <f>VLOOKUP(A654,'BASE REGISTRO SEPTIEMBRE'!$A$1:$T$889,17,FALSE)</f>
        <v>0</v>
      </c>
      <c r="R654" s="68">
        <f>VLOOKUP(A654,'BASE REGISTRO SEPTIEMBRE'!$A$1:$T$889,18,FALSE)</f>
        <v>91001</v>
      </c>
      <c r="S654" s="68" t="str">
        <f>VLOOKUP(A654,'BASE REGISTRO SEPTIEMBRE'!$A$1:$T$889,19,FALSE)</f>
        <v>No se acompañan. Aplica Informe Jurídico Nº 09, de  fecha 14 de marzo de 2011 del Departamento Jurídico y Dictamen Nº 070791, de 2009, de la Contraloría General de la República</v>
      </c>
      <c r="T654" s="188">
        <f>VLOOKUP(A654,'BASE REGISTRO SEPTIEMBRE'!$A$1:$T$889,20,FALSE)</f>
        <v>38287</v>
      </c>
      <c r="U654" s="175">
        <v>7147</v>
      </c>
      <c r="V654" s="186">
        <v>18029592</v>
      </c>
      <c r="W654" s="186">
        <v>72379817</v>
      </c>
      <c r="X654" s="187">
        <v>44469</v>
      </c>
      <c r="Y654" s="80" t="s">
        <v>6489</v>
      </c>
      <c r="Z654" s="80" t="s">
        <v>6490</v>
      </c>
      <c r="AA654" s="175" t="s">
        <v>6508</v>
      </c>
    </row>
    <row r="655" spans="1:27" ht="15.75" customHeight="1" x14ac:dyDescent="0.2">
      <c r="A655" s="185">
        <v>7158</v>
      </c>
      <c r="B655" s="68" t="str">
        <f>VLOOKUP(A655,'BASE REGISTRO SEPTIEMBRE'!$A$1:$T$889,2,FALSE)</f>
        <v>Fundación Casa Esperanza E.V.</v>
      </c>
      <c r="C655" s="68">
        <f>VLOOKUP(A655,'BASE REGISTRO SEPTIEMBRE'!$A$1:$T$889,3,FALSE)</f>
        <v>652041302</v>
      </c>
      <c r="D655" s="68" t="str">
        <f>VLOOKUP(A655,'BASE REGISTRO SEPTIEMBRE'!$A$1:$T$889,4,FALSE)</f>
        <v>Fundación de Derecho Privado.</v>
      </c>
      <c r="E655" s="68" t="str">
        <f>VLOOKUP(A655,'BASE REGISTRO SEPTIEMBRE'!$A$1:$T$889,5,FALSE)</f>
        <v xml:space="preserve">Decreto Supremo Nº 372, de 31 de marzo de 2003, del Ministerio de Justicia. </v>
      </c>
      <c r="F655" s="68" t="str">
        <f>VLOOKUP(A655,'BASE REGISTRO SEPTIEMBRE'!$A$1:$T$889,6,FALSE)</f>
        <v>Certificado de Vigencia Folio Nº 500396270877, de fecha 01 de julio de 2021, emitido por el Servicio de Registro Civil e Identificación.</v>
      </c>
      <c r="G655" s="68" t="str">
        <f>VLOOKUP(A655,'BASE REGISTRO SEPTIEMBRE'!$A$1:$T$889,7,FALSE)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55" s="68" t="str">
        <f>VLOOKUP(A655,'BASE REGISTRO SEPTIEMBRE'!$A$1:$T$889,8,FALSE)</f>
        <v>no tiene</v>
      </c>
      <c r="I655" s="68" t="str">
        <f>VLOOKUP(A655,'BASE REGISTRO SEPTIEMBRE'!$A$1:$T$889,9,FALSE)</f>
        <v>No tiene</v>
      </c>
      <c r="J655" s="68" t="str">
        <f>VLOOKUP(A655,'BASE REGISTRO SEPTIEMBRE'!$A$1:$T$889,10,FALSE)</f>
        <v>no tiene</v>
      </c>
      <c r="K655" s="68" t="str">
        <f>VLOOKUP(A655,'BASE REGISTRO SEPTIEMBRE'!$A$1:$T$889,11,FALSE)</f>
        <v xml:space="preserve">Germán Enrique Briceño Molina,  
</v>
      </c>
      <c r="L655" s="68" t="str">
        <f>VLOOKUP(A655,'BASE REGISTRO SEPTIEMBRE'!$A$1:$T$889,12,FALSE)</f>
        <v xml:space="preserve">Angachilla, Km. 5, Parcela Arquenco, S/N,  Valdivia, 
</v>
      </c>
      <c r="M655" s="68" t="str">
        <f>VLOOKUP(A655,'BASE REGISTRO SEPTIEMBRE'!$A$1:$T$889,13,FALSE)</f>
        <v>XIV</v>
      </c>
      <c r="N655" s="68" t="str">
        <f>VLOOKUP(A655,'BASE REGISTRO SEPTIEMBRE'!$A$1:$T$889,14,FALSE)</f>
        <v>Valdivia</v>
      </c>
      <c r="O655" s="68" t="str">
        <f>VLOOKUP(A655,'BASE REGISTRO SEPTIEMBRE'!$A$1:$T$889,15,FALSE)</f>
        <v>Fono: 63-2204154</v>
      </c>
      <c r="P655" s="68" t="str">
        <f>VLOOKUP(A655,'BASE REGISTRO SEPTIEMBRE'!$A$1:$T$889,16,FALSE)</f>
        <v xml:space="preserve">parras@terra.cl    residencialaspasrras@gmail.com
</v>
      </c>
      <c r="Q655" s="68">
        <f>VLOOKUP(A655,'BASE REGISTRO SEPTIEMBRE'!$A$1:$T$889,17,FALSE)</f>
        <v>0</v>
      </c>
      <c r="R655" s="68">
        <f>VLOOKUP(A655,'BASE REGISTRO SEPTIEMBRE'!$A$1:$T$889,18,FALSE)</f>
        <v>93401</v>
      </c>
      <c r="S655" s="68" t="str">
        <f>VLOOKUP(A655,'BASE REGISTRO SEPTIEMBRE'!$A$1:$T$889,19,FALSE)</f>
        <v xml:space="preserve">Antecedentes Financieros correspondientes al año 2020, aprobados por el Subdepartamento de Supervisión Financiera de la Dirección Nacional.
</v>
      </c>
      <c r="T655" s="188">
        <f>VLOOKUP(A655,'BASE REGISTRO SEPTIEMBRE'!$A$1:$T$889,20,FALSE)</f>
        <v>38412</v>
      </c>
      <c r="U655" s="175">
        <v>7158</v>
      </c>
      <c r="V655" s="186">
        <v>20803132</v>
      </c>
      <c r="W655" s="186">
        <v>179620646</v>
      </c>
      <c r="X655" s="187">
        <v>44469</v>
      </c>
      <c r="Y655" s="80" t="s">
        <v>6489</v>
      </c>
      <c r="Z655" s="80" t="s">
        <v>6490</v>
      </c>
      <c r="AA655" s="175" t="s">
        <v>6532</v>
      </c>
    </row>
    <row r="656" spans="1:27" ht="15.75" customHeight="1" x14ac:dyDescent="0.2">
      <c r="A656" s="185">
        <v>7158</v>
      </c>
      <c r="B656" s="68" t="str">
        <f>VLOOKUP(A656,'BASE REGISTRO SEPTIEMBRE'!$A$1:$T$889,2,FALSE)</f>
        <v>Fundación Casa Esperanza E.V.</v>
      </c>
      <c r="C656" s="68">
        <f>VLOOKUP(A656,'BASE REGISTRO SEPTIEMBRE'!$A$1:$T$889,3,FALSE)</f>
        <v>652041302</v>
      </c>
      <c r="D656" s="68" t="str">
        <f>VLOOKUP(A656,'BASE REGISTRO SEPTIEMBRE'!$A$1:$T$889,4,FALSE)</f>
        <v>Fundación de Derecho Privado.</v>
      </c>
      <c r="E656" s="68" t="str">
        <f>VLOOKUP(A656,'BASE REGISTRO SEPTIEMBRE'!$A$1:$T$889,5,FALSE)</f>
        <v xml:space="preserve">Decreto Supremo Nº 372, de 31 de marzo de 2003, del Ministerio de Justicia. </v>
      </c>
      <c r="F656" s="68" t="str">
        <f>VLOOKUP(A656,'BASE REGISTRO SEPTIEMBRE'!$A$1:$T$889,6,FALSE)</f>
        <v>Certificado de Vigencia Folio Nº 500396270877, de fecha 01 de julio de 2021, emitido por el Servicio de Registro Civil e Identificación.</v>
      </c>
      <c r="G656" s="68" t="str">
        <f>VLOOKUP(A656,'BASE REGISTRO SEPTIEMBRE'!$A$1:$T$889,7,FALSE)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56" s="68" t="str">
        <f>VLOOKUP(A656,'BASE REGISTRO SEPTIEMBRE'!$A$1:$T$889,8,FALSE)</f>
        <v>no tiene</v>
      </c>
      <c r="I656" s="68" t="str">
        <f>VLOOKUP(A656,'BASE REGISTRO SEPTIEMBRE'!$A$1:$T$889,9,FALSE)</f>
        <v>No tiene</v>
      </c>
      <c r="J656" s="68" t="str">
        <f>VLOOKUP(A656,'BASE REGISTRO SEPTIEMBRE'!$A$1:$T$889,10,FALSE)</f>
        <v>no tiene</v>
      </c>
      <c r="K656" s="68" t="str">
        <f>VLOOKUP(A656,'BASE REGISTRO SEPTIEMBRE'!$A$1:$T$889,11,FALSE)</f>
        <v xml:space="preserve">Germán Enrique Briceño Molina,  
</v>
      </c>
      <c r="L656" s="68" t="str">
        <f>VLOOKUP(A656,'BASE REGISTRO SEPTIEMBRE'!$A$1:$T$889,12,FALSE)</f>
        <v xml:space="preserve">Angachilla, Km. 5, Parcela Arquenco, S/N,  Valdivia, 
</v>
      </c>
      <c r="M656" s="68" t="str">
        <f>VLOOKUP(A656,'BASE REGISTRO SEPTIEMBRE'!$A$1:$T$889,13,FALSE)</f>
        <v>XIV</v>
      </c>
      <c r="N656" s="68" t="str">
        <f>VLOOKUP(A656,'BASE REGISTRO SEPTIEMBRE'!$A$1:$T$889,14,FALSE)</f>
        <v>Valdivia</v>
      </c>
      <c r="O656" s="68" t="str">
        <f>VLOOKUP(A656,'BASE REGISTRO SEPTIEMBRE'!$A$1:$T$889,15,FALSE)</f>
        <v>Fono: 63-2204154</v>
      </c>
      <c r="P656" s="68" t="str">
        <f>VLOOKUP(A656,'BASE REGISTRO SEPTIEMBRE'!$A$1:$T$889,16,FALSE)</f>
        <v xml:space="preserve">parras@terra.cl    residencialaspasrras@gmail.com
</v>
      </c>
      <c r="Q656" s="68">
        <f>VLOOKUP(A656,'BASE REGISTRO SEPTIEMBRE'!$A$1:$T$889,17,FALSE)</f>
        <v>0</v>
      </c>
      <c r="R656" s="68">
        <f>VLOOKUP(A656,'BASE REGISTRO SEPTIEMBRE'!$A$1:$T$889,18,FALSE)</f>
        <v>93401</v>
      </c>
      <c r="S656" s="68" t="str">
        <f>VLOOKUP(A656,'BASE REGISTRO SEPTIEMBRE'!$A$1:$T$889,19,FALSE)</f>
        <v xml:space="preserve">Antecedentes Financieros correspondientes al año 2020, aprobados por el Subdepartamento de Supervisión Financiera de la Dirección Nacional.
</v>
      </c>
      <c r="T656" s="188">
        <f>VLOOKUP(A656,'BASE REGISTRO SEPTIEMBRE'!$A$1:$T$889,20,FALSE)</f>
        <v>38412</v>
      </c>
      <c r="U656" s="175">
        <v>7158</v>
      </c>
      <c r="V656" s="186">
        <v>18926107</v>
      </c>
      <c r="W656" s="186">
        <v>134219452</v>
      </c>
      <c r="X656" s="187">
        <v>44469</v>
      </c>
      <c r="Y656" s="80" t="s">
        <v>6489</v>
      </c>
      <c r="Z656" s="80" t="s">
        <v>6490</v>
      </c>
      <c r="AA656" s="175" t="s">
        <v>6545</v>
      </c>
    </row>
    <row r="657" spans="1:27" ht="15.75" customHeight="1" x14ac:dyDescent="0.2">
      <c r="A657" s="185">
        <v>7159</v>
      </c>
      <c r="B657" s="68" t="str">
        <f>VLOOKUP(A657,'BASE REGISTRO SEPTIEMBRE'!$A$1:$T$889,2,FALSE)</f>
        <v>“Corporación de Apoyo Integral para el Adulto Mayor” y/o “Corporación Laureles”.</v>
      </c>
      <c r="C657" s="68">
        <f>VLOOKUP(A657,'BASE REGISTRO SEPTIEMBRE'!$A$1:$T$889,3,FALSE)</f>
        <v>653932502</v>
      </c>
      <c r="D657" s="68" t="str">
        <f>VLOOKUP(A657,'BASE REGISTRO SEPTIEMBRE'!$A$1:$T$889,4,FALSE)</f>
        <v>Corporación de Derecho Privado.</v>
      </c>
      <c r="E657" s="68" t="str">
        <f>VLOOKUP(A657,'BASE REGISTRO SEPTIEMBRE'!$A$1:$T$889,5,FALSE)</f>
        <v xml:space="preserve">Otorgada por Decreto Exento Nº 31, de fecha 12 de enero de 2004,  por el Ministerio de Justicia.  </v>
      </c>
      <c r="F657" s="68" t="str">
        <f>VLOOKUP(A657,'BASE REGISTRO SEPTIEMBRE'!$A$1:$T$889,6,FALSE)</f>
        <v>Certificado de vigencia Nº 728/2019, de fecha 03 de mayo de 2019 del Secretario Municipal de la Ilustre Municipalidad de Antofagasta.</v>
      </c>
      <c r="G657" s="68" t="str">
        <f>VLOOKUP(A657,'BASE REGISTRO SEPTIEMBRE'!$A$1:$T$889,7,FALSE)</f>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
      <c r="H657" s="68" t="str">
        <f>VLOOKUP(A657,'BASE REGISTRO SEPTIEMBRE'!$A$1:$T$889,8,FALSE)</f>
        <v xml:space="preserve">Presidenta: Patricia González Bravo 
Vicepresidente: Raúl Rodríguez Cortés
Secretaria: Edith Reyes Villazón
Tesorero: Herman Mundaca Alfaro
</v>
      </c>
      <c r="I657" s="68" t="str">
        <f>VLOOKUP(A657,'BASE REGISTRO SEPTIEMBRE'!$A$1:$T$889,9,FALSE)</f>
        <v>Durarán dos años en sus cargos</v>
      </c>
      <c r="J657" s="68" t="str">
        <f>VLOOKUP(A657,'BASE REGISTRO SEPTIEMBRE'!$A$1:$T$889,10,FALSE)</f>
        <v>16 de abril de 2021</v>
      </c>
      <c r="K657" s="68" t="str">
        <f>VLOOKUP(A657,'BASE REGISTRO SEPTIEMBRE'!$A$1:$T$889,11,FALSE)</f>
        <v xml:space="preserve">Presidenta: Patricia González Bravo 
Vicepresidente: Raúl Rodríguez Cortés
Secretaria: Edith Reyes Villazón
Tesorero: Herman Mundaca Alfaro
</v>
      </c>
      <c r="L657" s="68" t="str">
        <f>VLOOKUP(A657,'BASE REGISTRO SEPTIEMBRE'!$A$1:$T$889,12,FALSE)</f>
        <v>Washington N° 2675, Depto.  702, Antofagasta</v>
      </c>
      <c r="M657" s="68" t="str">
        <f>VLOOKUP(A657,'BASE REGISTRO SEPTIEMBRE'!$A$1:$T$889,13,FALSE)</f>
        <v>II</v>
      </c>
      <c r="N657" s="68" t="str">
        <f>VLOOKUP(A657,'BASE REGISTRO SEPTIEMBRE'!$A$1:$T$889,14,FALSE)</f>
        <v>Antofagasta</v>
      </c>
      <c r="O657" s="68">
        <f>VLOOKUP(A657,'BASE REGISTRO SEPTIEMBRE'!$A$1:$T$889,15,FALSE)</f>
        <v>0</v>
      </c>
      <c r="P657" s="68">
        <f>VLOOKUP(A657,'BASE REGISTRO SEPTIEMBRE'!$A$1:$T$889,16,FALSE)</f>
        <v>0</v>
      </c>
      <c r="Q657" s="68">
        <f>VLOOKUP(A657,'BASE REGISTRO SEPTIEMBRE'!$A$1:$T$889,17,FALSE)</f>
        <v>0</v>
      </c>
      <c r="R657" s="68" t="str">
        <f>VLOOKUP(A657,'BASE REGISTRO SEPTIEMBRE'!$A$1:$T$889,18,FALSE)</f>
        <v>93401: Institución de Asistencia Social</v>
      </c>
      <c r="S657" s="68" t="str">
        <f>VLOOKUP(A657,'BASE REGISTRO SEPTIEMBRE'!$A$1:$T$889,19,FALSE)</f>
        <v xml:space="preserve">Se acompaña Certificado de antecedentes financieros correspondientes al año 2016, aprobados por el Subdepartamento de Supervisión Financiera. </v>
      </c>
      <c r="T657" s="188">
        <f>VLOOKUP(A657,'BASE REGISTRO SEPTIEMBRE'!$A$1:$T$889,20,FALSE)</f>
        <v>38414</v>
      </c>
      <c r="U657" s="175">
        <v>7159</v>
      </c>
      <c r="V657" s="186">
        <v>0</v>
      </c>
      <c r="W657" s="186">
        <v>285882209</v>
      </c>
      <c r="X657" s="187">
        <v>44469</v>
      </c>
      <c r="Y657" s="80" t="s">
        <v>6489</v>
      </c>
      <c r="Z657" s="80" t="s">
        <v>6490</v>
      </c>
      <c r="AA657" s="175" t="s">
        <v>6492</v>
      </c>
    </row>
    <row r="658" spans="1:27" ht="15.75" customHeight="1" x14ac:dyDescent="0.2">
      <c r="A658" s="185">
        <v>7160</v>
      </c>
      <c r="B658" s="68" t="str">
        <f>VLOOKUP(A658,'BASE REGISTRO SEPTIEMBRE'!$A$1:$T$889,2,FALSE)</f>
        <v>Corporación de Beneficencia María Ayuda</v>
      </c>
      <c r="C658" s="68">
        <f>VLOOKUP(A658,'BASE REGISTRO SEPTIEMBRE'!$A$1:$T$889,3,FALSE)</f>
        <v>712091002</v>
      </c>
      <c r="D658" s="68" t="str">
        <f>VLOOKUP(A658,'BASE REGISTRO SEPTIEMBRE'!$A$1:$T$889,4,FALSE)</f>
        <v>Corporación de Derecho Privado.</v>
      </c>
      <c r="E658" s="68" t="str">
        <f>VLOOKUP(A658,'BASE REGISTRO SEPTIEMBRE'!$A$1:$T$889,5,FALSE)</f>
        <v>Otorgada por Decreto Supremo Nº 1042, de fecha 30 de noviembre de 1984, del Ministerio de Justicia, publicado en el Diario Oficial el día  29 de diciembre de 1984.</v>
      </c>
      <c r="F658" s="68" t="str">
        <f>VLOOKUP(A658,'BASE REGISTRO SEPTIEMBRE'!$A$1:$T$889,6,FALSE)</f>
        <v>Certificado de vigencia, folio Nº500394910197, de 22 de junio de 2021, del Servicio de Registro Civil e Identificación</v>
      </c>
      <c r="G658" s="68" t="str">
        <f>VLOOKUP(A658,'BASE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8" s="68" t="str">
        <f>VLOOKUP(A658,'BASE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58" s="68" t="str">
        <f>VLOOKUP(A658,'BASE REGISTRO SEPTIEMBRE'!$A$1:$T$889,9,FALSE)</f>
        <v>Durarán 02 años en sus cargos. En caso de que no se nombre Asamblea, permanece la que esta nombrada.</v>
      </c>
      <c r="J658" s="68" t="str">
        <f>VLOOKUP(A658,'BASE REGISTRO SEPTIEMBRE'!$A$1:$T$889,10,FALSE)</f>
        <v>30 de mayo de 2018</v>
      </c>
      <c r="K658" s="68" t="str">
        <f>VLOOKUP(A658,'BASE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8" s="68" t="str">
        <f>VLOOKUP(A658,'BASE REGISTRO SEPTIEMBRE'!$A$1:$T$889,12,FALSE)</f>
        <v>Colombia Nº 7742, comuna de La Florida, Región Metropolitana.</v>
      </c>
      <c r="M658" s="68" t="str">
        <f>VLOOKUP(A658,'BASE REGISTRO SEPTIEMBRE'!$A$1:$T$889,13,FALSE)</f>
        <v>XIII</v>
      </c>
      <c r="N658" s="68" t="str">
        <f>VLOOKUP(A658,'BASE REGISTRO SEPTIEMBRE'!$A$1:$T$889,14,FALSE)</f>
        <v>La Florida</v>
      </c>
      <c r="O658" s="68" t="str">
        <f>VLOOKUP(A658,'BASE REGISTRO SEPTIEMBRE'!$A$1:$T$889,15,FALSE)</f>
        <v xml:space="preserve">02) 23280100, </v>
      </c>
      <c r="P658" s="68" t="str">
        <f>VLOOKUP(A658,'BASE REGISTRO SEPTIEMBRE'!$A$1:$T$889,16,FALSE)</f>
        <v xml:space="preserve">mariaayuda@mariaayuda.cl
www.mariaayuda.cl
</v>
      </c>
      <c r="Q658" s="68">
        <f>VLOOKUP(A658,'BASE REGISTRO SEPTIEMBRE'!$A$1:$T$889,17,FALSE)</f>
        <v>0</v>
      </c>
      <c r="R658" s="68" t="str">
        <f>VLOOKUP(A658,'BASE REGISTRO SEPTIEMBRE'!$A$1:$T$889,18,FALSE)</f>
        <v>93401: Institución de Asistencia Social</v>
      </c>
      <c r="S658" s="68" t="str">
        <f>VLOOKUP(A658,'BASE REGISTRO SEPTIEMBRE'!$A$1:$T$889,19,FALSE)</f>
        <v xml:space="preserve">Certificado financiero correspondiente al año 2020, aprobado por el Subdepartamento de Supervisión Financiera Nacional 
</v>
      </c>
      <c r="T658" s="188">
        <f>VLOOKUP(A658,'BASE REGISTRO SEPTIEMBRE'!$A$1:$T$889,20,FALSE)</f>
        <v>38344</v>
      </c>
      <c r="U658" s="175">
        <v>7160</v>
      </c>
      <c r="V658" s="186">
        <v>23508188</v>
      </c>
      <c r="W658" s="186">
        <v>214263843</v>
      </c>
      <c r="X658" s="187">
        <v>44469</v>
      </c>
      <c r="Y658" s="80" t="s">
        <v>6489</v>
      </c>
      <c r="Z658" s="80" t="s">
        <v>6490</v>
      </c>
      <c r="AA658" s="175" t="s">
        <v>6492</v>
      </c>
    </row>
    <row r="659" spans="1:27" ht="15.75" customHeight="1" x14ac:dyDescent="0.2">
      <c r="A659" s="185">
        <v>7160</v>
      </c>
      <c r="B659" s="68" t="str">
        <f>VLOOKUP(A659,'BASE REGISTRO SEPTIEMBRE'!$A$1:$T$889,2,FALSE)</f>
        <v>Corporación de Beneficencia María Ayuda</v>
      </c>
      <c r="C659" s="68">
        <f>VLOOKUP(A659,'BASE REGISTRO SEPTIEMBRE'!$A$1:$T$889,3,FALSE)</f>
        <v>712091002</v>
      </c>
      <c r="D659" s="68" t="str">
        <f>VLOOKUP(A659,'BASE REGISTRO SEPTIEMBRE'!$A$1:$T$889,4,FALSE)</f>
        <v>Corporación de Derecho Privado.</v>
      </c>
      <c r="E659" s="68" t="str">
        <f>VLOOKUP(A659,'BASE REGISTRO SEPTIEMBRE'!$A$1:$T$889,5,FALSE)</f>
        <v>Otorgada por Decreto Supremo Nº 1042, de fecha 30 de noviembre de 1984, del Ministerio de Justicia, publicado en el Diario Oficial el día  29 de diciembre de 1984.</v>
      </c>
      <c r="F659" s="68" t="str">
        <f>VLOOKUP(A659,'BASE REGISTRO SEPTIEMBRE'!$A$1:$T$889,6,FALSE)</f>
        <v>Certificado de vigencia, folio Nº500394910197, de 22 de junio de 2021, del Servicio de Registro Civil e Identificación</v>
      </c>
      <c r="G659" s="68" t="str">
        <f>VLOOKUP(A659,'BASE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9" s="68" t="str">
        <f>VLOOKUP(A659,'BASE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59" s="68" t="str">
        <f>VLOOKUP(A659,'BASE REGISTRO SEPTIEMBRE'!$A$1:$T$889,9,FALSE)</f>
        <v>Durarán 02 años en sus cargos. En caso de que no se nombre Asamblea, permanece la que esta nombrada.</v>
      </c>
      <c r="J659" s="68" t="str">
        <f>VLOOKUP(A659,'BASE REGISTRO SEPTIEMBRE'!$A$1:$T$889,10,FALSE)</f>
        <v>30 de mayo de 2018</v>
      </c>
      <c r="K659" s="68" t="str">
        <f>VLOOKUP(A659,'BASE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9" s="68" t="str">
        <f>VLOOKUP(A659,'BASE REGISTRO SEPTIEMBRE'!$A$1:$T$889,12,FALSE)</f>
        <v>Colombia Nº 7742, comuna de La Florida, Región Metropolitana.</v>
      </c>
      <c r="M659" s="68" t="str">
        <f>VLOOKUP(A659,'BASE REGISTRO SEPTIEMBRE'!$A$1:$T$889,13,FALSE)</f>
        <v>XIII</v>
      </c>
      <c r="N659" s="68" t="str">
        <f>VLOOKUP(A659,'BASE REGISTRO SEPTIEMBRE'!$A$1:$T$889,14,FALSE)</f>
        <v>La Florida</v>
      </c>
      <c r="O659" s="68" t="str">
        <f>VLOOKUP(A659,'BASE REGISTRO SEPTIEMBRE'!$A$1:$T$889,15,FALSE)</f>
        <v xml:space="preserve">02) 23280100, </v>
      </c>
      <c r="P659" s="68" t="str">
        <f>VLOOKUP(A659,'BASE REGISTRO SEPTIEMBRE'!$A$1:$T$889,16,FALSE)</f>
        <v xml:space="preserve">mariaayuda@mariaayuda.cl
www.mariaayuda.cl
</v>
      </c>
      <c r="Q659" s="68">
        <f>VLOOKUP(A659,'BASE REGISTRO SEPTIEMBRE'!$A$1:$T$889,17,FALSE)</f>
        <v>0</v>
      </c>
      <c r="R659" s="68" t="str">
        <f>VLOOKUP(A659,'BASE REGISTRO SEPTIEMBRE'!$A$1:$T$889,18,FALSE)</f>
        <v>93401: Institución de Asistencia Social</v>
      </c>
      <c r="S659" s="68" t="str">
        <f>VLOOKUP(A659,'BASE REGISTRO SEPTIEMBRE'!$A$1:$T$889,19,FALSE)</f>
        <v xml:space="preserve">Certificado financiero correspondiente al año 2020, aprobado por el Subdepartamento de Supervisión Financiera Nacional 
</v>
      </c>
      <c r="T659" s="188">
        <f>VLOOKUP(A659,'BASE REGISTRO SEPTIEMBRE'!$A$1:$T$889,20,FALSE)</f>
        <v>38344</v>
      </c>
      <c r="U659" s="175">
        <v>7160</v>
      </c>
      <c r="V659" s="186">
        <v>12629613</v>
      </c>
      <c r="W659" s="186">
        <v>125958364</v>
      </c>
      <c r="X659" s="187">
        <v>44469</v>
      </c>
      <c r="Y659" s="80" t="s">
        <v>6489</v>
      </c>
      <c r="Z659" s="80" t="s">
        <v>6490</v>
      </c>
      <c r="AA659" s="175" t="s">
        <v>6661</v>
      </c>
    </row>
    <row r="660" spans="1:27" ht="15.75" customHeight="1" x14ac:dyDescent="0.2">
      <c r="A660" s="185">
        <v>7160</v>
      </c>
      <c r="B660" s="68" t="str">
        <f>VLOOKUP(A660,'BASE REGISTRO SEPTIEMBRE'!$A$1:$T$889,2,FALSE)</f>
        <v>Corporación de Beneficencia María Ayuda</v>
      </c>
      <c r="C660" s="68">
        <f>VLOOKUP(A660,'BASE REGISTRO SEPTIEMBRE'!$A$1:$T$889,3,FALSE)</f>
        <v>712091002</v>
      </c>
      <c r="D660" s="68" t="str">
        <f>VLOOKUP(A660,'BASE REGISTRO SEPTIEMBRE'!$A$1:$T$889,4,FALSE)</f>
        <v>Corporación de Derecho Privado.</v>
      </c>
      <c r="E660" s="68" t="str">
        <f>VLOOKUP(A660,'BASE REGISTRO SEPTIEMBRE'!$A$1:$T$889,5,FALSE)</f>
        <v>Otorgada por Decreto Supremo Nº 1042, de fecha 30 de noviembre de 1984, del Ministerio de Justicia, publicado en el Diario Oficial el día  29 de diciembre de 1984.</v>
      </c>
      <c r="F660" s="68" t="str">
        <f>VLOOKUP(A660,'BASE REGISTRO SEPTIEMBRE'!$A$1:$T$889,6,FALSE)</f>
        <v>Certificado de vigencia, folio Nº500394910197, de 22 de junio de 2021, del Servicio de Registro Civil e Identificación</v>
      </c>
      <c r="G660" s="68" t="str">
        <f>VLOOKUP(A660,'BASE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0" s="68" t="str">
        <f>VLOOKUP(A660,'BASE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0" s="68" t="str">
        <f>VLOOKUP(A660,'BASE REGISTRO SEPTIEMBRE'!$A$1:$T$889,9,FALSE)</f>
        <v>Durarán 02 años en sus cargos. En caso de que no se nombre Asamblea, permanece la que esta nombrada.</v>
      </c>
      <c r="J660" s="68" t="str">
        <f>VLOOKUP(A660,'BASE REGISTRO SEPTIEMBRE'!$A$1:$T$889,10,FALSE)</f>
        <v>30 de mayo de 2018</v>
      </c>
      <c r="K660" s="68" t="str">
        <f>VLOOKUP(A660,'BASE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0" s="68" t="str">
        <f>VLOOKUP(A660,'BASE REGISTRO SEPTIEMBRE'!$A$1:$T$889,12,FALSE)</f>
        <v>Colombia Nº 7742, comuna de La Florida, Región Metropolitana.</v>
      </c>
      <c r="M660" s="68" t="str">
        <f>VLOOKUP(A660,'BASE REGISTRO SEPTIEMBRE'!$A$1:$T$889,13,FALSE)</f>
        <v>XIII</v>
      </c>
      <c r="N660" s="68" t="str">
        <f>VLOOKUP(A660,'BASE REGISTRO SEPTIEMBRE'!$A$1:$T$889,14,FALSE)</f>
        <v>La Florida</v>
      </c>
      <c r="O660" s="68" t="str">
        <f>VLOOKUP(A660,'BASE REGISTRO SEPTIEMBRE'!$A$1:$T$889,15,FALSE)</f>
        <v xml:space="preserve">02) 23280100, </v>
      </c>
      <c r="P660" s="68" t="str">
        <f>VLOOKUP(A660,'BASE REGISTRO SEPTIEMBRE'!$A$1:$T$889,16,FALSE)</f>
        <v xml:space="preserve">mariaayuda@mariaayuda.cl
www.mariaayuda.cl
</v>
      </c>
      <c r="Q660" s="68">
        <f>VLOOKUP(A660,'BASE REGISTRO SEPTIEMBRE'!$A$1:$T$889,17,FALSE)</f>
        <v>0</v>
      </c>
      <c r="R660" s="68" t="str">
        <f>VLOOKUP(A660,'BASE REGISTRO SEPTIEMBRE'!$A$1:$T$889,18,FALSE)</f>
        <v>93401: Institución de Asistencia Social</v>
      </c>
      <c r="S660" s="68" t="str">
        <f>VLOOKUP(A660,'BASE REGISTRO SEPTIEMBRE'!$A$1:$T$889,19,FALSE)</f>
        <v xml:space="preserve">Certificado financiero correspondiente al año 2020, aprobado por el Subdepartamento de Supervisión Financiera Nacional 
</v>
      </c>
      <c r="T660" s="188">
        <f>VLOOKUP(A660,'BASE REGISTRO SEPTIEMBRE'!$A$1:$T$889,20,FALSE)</f>
        <v>38344</v>
      </c>
      <c r="U660" s="175">
        <v>7160</v>
      </c>
      <c r="V660" s="186">
        <v>18349042</v>
      </c>
      <c r="W660" s="186">
        <v>194677270</v>
      </c>
      <c r="X660" s="187">
        <v>44469</v>
      </c>
      <c r="Y660" s="80" t="s">
        <v>6489</v>
      </c>
      <c r="Z660" s="80" t="s">
        <v>6490</v>
      </c>
      <c r="AA660" s="175" t="s">
        <v>148</v>
      </c>
    </row>
    <row r="661" spans="1:27" ht="15.75" customHeight="1" x14ac:dyDescent="0.2">
      <c r="A661" s="185">
        <v>7160</v>
      </c>
      <c r="B661" s="68" t="str">
        <f>VLOOKUP(A661,'BASE REGISTRO SEPTIEMBRE'!$A$1:$T$889,2,FALSE)</f>
        <v>Corporación de Beneficencia María Ayuda</v>
      </c>
      <c r="C661" s="68">
        <f>VLOOKUP(A661,'BASE REGISTRO SEPTIEMBRE'!$A$1:$T$889,3,FALSE)</f>
        <v>712091002</v>
      </c>
      <c r="D661" s="68" t="str">
        <f>VLOOKUP(A661,'BASE REGISTRO SEPTIEMBRE'!$A$1:$T$889,4,FALSE)</f>
        <v>Corporación de Derecho Privado.</v>
      </c>
      <c r="E661" s="68" t="str">
        <f>VLOOKUP(A661,'BASE REGISTRO SEPTIEMBRE'!$A$1:$T$889,5,FALSE)</f>
        <v>Otorgada por Decreto Supremo Nº 1042, de fecha 30 de noviembre de 1984, del Ministerio de Justicia, publicado en el Diario Oficial el día  29 de diciembre de 1984.</v>
      </c>
      <c r="F661" s="68" t="str">
        <f>VLOOKUP(A661,'BASE REGISTRO SEPTIEMBRE'!$A$1:$T$889,6,FALSE)</f>
        <v>Certificado de vigencia, folio Nº500394910197, de 22 de junio de 2021, del Servicio de Registro Civil e Identificación</v>
      </c>
      <c r="G661" s="68" t="str">
        <f>VLOOKUP(A661,'BASE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1" s="68" t="str">
        <f>VLOOKUP(A661,'BASE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1" s="68" t="str">
        <f>VLOOKUP(A661,'BASE REGISTRO SEPTIEMBRE'!$A$1:$T$889,9,FALSE)</f>
        <v>Durarán 02 años en sus cargos. En caso de que no se nombre Asamblea, permanece la que esta nombrada.</v>
      </c>
      <c r="J661" s="68" t="str">
        <f>VLOOKUP(A661,'BASE REGISTRO SEPTIEMBRE'!$A$1:$T$889,10,FALSE)</f>
        <v>30 de mayo de 2018</v>
      </c>
      <c r="K661" s="68" t="str">
        <f>VLOOKUP(A661,'BASE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1" s="68" t="str">
        <f>VLOOKUP(A661,'BASE REGISTRO SEPTIEMBRE'!$A$1:$T$889,12,FALSE)</f>
        <v>Colombia Nº 7742, comuna de La Florida, Región Metropolitana.</v>
      </c>
      <c r="M661" s="68" t="str">
        <f>VLOOKUP(A661,'BASE REGISTRO SEPTIEMBRE'!$A$1:$T$889,13,FALSE)</f>
        <v>XIII</v>
      </c>
      <c r="N661" s="68" t="str">
        <f>VLOOKUP(A661,'BASE REGISTRO SEPTIEMBRE'!$A$1:$T$889,14,FALSE)</f>
        <v>La Florida</v>
      </c>
      <c r="O661" s="68" t="str">
        <f>VLOOKUP(A661,'BASE REGISTRO SEPTIEMBRE'!$A$1:$T$889,15,FALSE)</f>
        <v xml:space="preserve">02) 23280100, </v>
      </c>
      <c r="P661" s="68" t="str">
        <f>VLOOKUP(A661,'BASE REGISTRO SEPTIEMBRE'!$A$1:$T$889,16,FALSE)</f>
        <v xml:space="preserve">mariaayuda@mariaayuda.cl
www.mariaayuda.cl
</v>
      </c>
      <c r="Q661" s="68">
        <f>VLOOKUP(A661,'BASE REGISTRO SEPTIEMBRE'!$A$1:$T$889,17,FALSE)</f>
        <v>0</v>
      </c>
      <c r="R661" s="68" t="str">
        <f>VLOOKUP(A661,'BASE REGISTRO SEPTIEMBRE'!$A$1:$T$889,18,FALSE)</f>
        <v>93401: Institución de Asistencia Social</v>
      </c>
      <c r="S661" s="68" t="str">
        <f>VLOOKUP(A661,'BASE REGISTRO SEPTIEMBRE'!$A$1:$T$889,19,FALSE)</f>
        <v xml:space="preserve">Certificado financiero correspondiente al año 2020, aprobado por el Subdepartamento de Supervisión Financiera Nacional 
</v>
      </c>
      <c r="T661" s="188">
        <f>VLOOKUP(A661,'BASE REGISTRO SEPTIEMBRE'!$A$1:$T$889,20,FALSE)</f>
        <v>38344</v>
      </c>
      <c r="U661" s="175">
        <v>7160</v>
      </c>
      <c r="V661" s="186">
        <v>26629306</v>
      </c>
      <c r="W661" s="186">
        <v>237048594</v>
      </c>
      <c r="X661" s="187">
        <v>44469</v>
      </c>
      <c r="Y661" s="80" t="s">
        <v>6489</v>
      </c>
      <c r="Z661" s="80" t="s">
        <v>6490</v>
      </c>
      <c r="AA661" s="175" t="s">
        <v>171</v>
      </c>
    </row>
    <row r="662" spans="1:27" ht="15.75" customHeight="1" x14ac:dyDescent="0.2">
      <c r="A662" s="185">
        <v>7160</v>
      </c>
      <c r="B662" s="68" t="str">
        <f>VLOOKUP(A662,'BASE REGISTRO SEPTIEMBRE'!$A$1:$T$889,2,FALSE)</f>
        <v>Corporación de Beneficencia María Ayuda</v>
      </c>
      <c r="C662" s="68">
        <f>VLOOKUP(A662,'BASE REGISTRO SEPTIEMBRE'!$A$1:$T$889,3,FALSE)</f>
        <v>712091002</v>
      </c>
      <c r="D662" s="68" t="str">
        <f>VLOOKUP(A662,'BASE REGISTRO SEPTIEMBRE'!$A$1:$T$889,4,FALSE)</f>
        <v>Corporación de Derecho Privado.</v>
      </c>
      <c r="E662" s="68" t="str">
        <f>VLOOKUP(A662,'BASE REGISTRO SEPTIEMBRE'!$A$1:$T$889,5,FALSE)</f>
        <v>Otorgada por Decreto Supremo Nº 1042, de fecha 30 de noviembre de 1984, del Ministerio de Justicia, publicado en el Diario Oficial el día  29 de diciembre de 1984.</v>
      </c>
      <c r="F662" s="68" t="str">
        <f>VLOOKUP(A662,'BASE REGISTRO SEPTIEMBRE'!$A$1:$T$889,6,FALSE)</f>
        <v>Certificado de vigencia, folio Nº500394910197, de 22 de junio de 2021, del Servicio de Registro Civil e Identificación</v>
      </c>
      <c r="G662" s="68" t="str">
        <f>VLOOKUP(A662,'BASE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2" s="68" t="str">
        <f>VLOOKUP(A662,'BASE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2" s="68" t="str">
        <f>VLOOKUP(A662,'BASE REGISTRO SEPTIEMBRE'!$A$1:$T$889,9,FALSE)</f>
        <v>Durarán 02 años en sus cargos. En caso de que no se nombre Asamblea, permanece la que esta nombrada.</v>
      </c>
      <c r="J662" s="68" t="str">
        <f>VLOOKUP(A662,'BASE REGISTRO SEPTIEMBRE'!$A$1:$T$889,10,FALSE)</f>
        <v>30 de mayo de 2018</v>
      </c>
      <c r="K662" s="68" t="str">
        <f>VLOOKUP(A662,'BASE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2" s="68" t="str">
        <f>VLOOKUP(A662,'BASE REGISTRO SEPTIEMBRE'!$A$1:$T$889,12,FALSE)</f>
        <v>Colombia Nº 7742, comuna de La Florida, Región Metropolitana.</v>
      </c>
      <c r="M662" s="68" t="str">
        <f>VLOOKUP(A662,'BASE REGISTRO SEPTIEMBRE'!$A$1:$T$889,13,FALSE)</f>
        <v>XIII</v>
      </c>
      <c r="N662" s="68" t="str">
        <f>VLOOKUP(A662,'BASE REGISTRO SEPTIEMBRE'!$A$1:$T$889,14,FALSE)</f>
        <v>La Florida</v>
      </c>
      <c r="O662" s="68" t="str">
        <f>VLOOKUP(A662,'BASE REGISTRO SEPTIEMBRE'!$A$1:$T$889,15,FALSE)</f>
        <v xml:space="preserve">02) 23280100, </v>
      </c>
      <c r="P662" s="68" t="str">
        <f>VLOOKUP(A662,'BASE REGISTRO SEPTIEMBRE'!$A$1:$T$889,16,FALSE)</f>
        <v xml:space="preserve">mariaayuda@mariaayuda.cl
www.mariaayuda.cl
</v>
      </c>
      <c r="Q662" s="68">
        <f>VLOOKUP(A662,'BASE REGISTRO SEPTIEMBRE'!$A$1:$T$889,17,FALSE)</f>
        <v>0</v>
      </c>
      <c r="R662" s="68" t="str">
        <f>VLOOKUP(A662,'BASE REGISTRO SEPTIEMBRE'!$A$1:$T$889,18,FALSE)</f>
        <v>93401: Institución de Asistencia Social</v>
      </c>
      <c r="S662" s="68" t="str">
        <f>VLOOKUP(A662,'BASE REGISTRO SEPTIEMBRE'!$A$1:$T$889,19,FALSE)</f>
        <v xml:space="preserve">Certificado financiero correspondiente al año 2020, aprobado por el Subdepartamento de Supervisión Financiera Nacional 
</v>
      </c>
      <c r="T662" s="188">
        <f>VLOOKUP(A662,'BASE REGISTRO SEPTIEMBRE'!$A$1:$T$889,20,FALSE)</f>
        <v>38344</v>
      </c>
      <c r="U662" s="175">
        <v>7160</v>
      </c>
      <c r="V662" s="186">
        <v>15694851</v>
      </c>
      <c r="W662" s="186">
        <v>119229943</v>
      </c>
      <c r="X662" s="187">
        <v>44469</v>
      </c>
      <c r="Y662" s="80" t="s">
        <v>6489</v>
      </c>
      <c r="Z662" s="80" t="s">
        <v>6490</v>
      </c>
      <c r="AA662" s="175" t="s">
        <v>6566</v>
      </c>
    </row>
    <row r="663" spans="1:27" ht="15.75" customHeight="1" x14ac:dyDescent="0.2">
      <c r="A663" s="185">
        <v>7160</v>
      </c>
      <c r="B663" s="68" t="str">
        <f>VLOOKUP(A663,'BASE REGISTRO SEPTIEMBRE'!$A$1:$T$889,2,FALSE)</f>
        <v>Corporación de Beneficencia María Ayuda</v>
      </c>
      <c r="C663" s="68">
        <f>VLOOKUP(A663,'BASE REGISTRO SEPTIEMBRE'!$A$1:$T$889,3,FALSE)</f>
        <v>712091002</v>
      </c>
      <c r="D663" s="68" t="str">
        <f>VLOOKUP(A663,'BASE REGISTRO SEPTIEMBRE'!$A$1:$T$889,4,FALSE)</f>
        <v>Corporación de Derecho Privado.</v>
      </c>
      <c r="E663" s="68" t="str">
        <f>VLOOKUP(A663,'BASE REGISTRO SEPTIEMBRE'!$A$1:$T$889,5,FALSE)</f>
        <v>Otorgada por Decreto Supremo Nº 1042, de fecha 30 de noviembre de 1984, del Ministerio de Justicia, publicado en el Diario Oficial el día  29 de diciembre de 1984.</v>
      </c>
      <c r="F663" s="68" t="str">
        <f>VLOOKUP(A663,'BASE REGISTRO SEPTIEMBRE'!$A$1:$T$889,6,FALSE)</f>
        <v>Certificado de vigencia, folio Nº500394910197, de 22 de junio de 2021, del Servicio de Registro Civil e Identificación</v>
      </c>
      <c r="G663" s="68" t="str">
        <f>VLOOKUP(A663,'BASE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3" s="68" t="str">
        <f>VLOOKUP(A663,'BASE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3" s="68" t="str">
        <f>VLOOKUP(A663,'BASE REGISTRO SEPTIEMBRE'!$A$1:$T$889,9,FALSE)</f>
        <v>Durarán 02 años en sus cargos. En caso de que no se nombre Asamblea, permanece la que esta nombrada.</v>
      </c>
      <c r="J663" s="68" t="str">
        <f>VLOOKUP(A663,'BASE REGISTRO SEPTIEMBRE'!$A$1:$T$889,10,FALSE)</f>
        <v>30 de mayo de 2018</v>
      </c>
      <c r="K663" s="68" t="str">
        <f>VLOOKUP(A663,'BASE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3" s="68" t="str">
        <f>VLOOKUP(A663,'BASE REGISTRO SEPTIEMBRE'!$A$1:$T$889,12,FALSE)</f>
        <v>Colombia Nº 7742, comuna de La Florida, Región Metropolitana.</v>
      </c>
      <c r="M663" s="68" t="str">
        <f>VLOOKUP(A663,'BASE REGISTRO SEPTIEMBRE'!$A$1:$T$889,13,FALSE)</f>
        <v>XIII</v>
      </c>
      <c r="N663" s="68" t="str">
        <f>VLOOKUP(A663,'BASE REGISTRO SEPTIEMBRE'!$A$1:$T$889,14,FALSE)</f>
        <v>La Florida</v>
      </c>
      <c r="O663" s="68" t="str">
        <f>VLOOKUP(A663,'BASE REGISTRO SEPTIEMBRE'!$A$1:$T$889,15,FALSE)</f>
        <v xml:space="preserve">02) 23280100, </v>
      </c>
      <c r="P663" s="68" t="str">
        <f>VLOOKUP(A663,'BASE REGISTRO SEPTIEMBRE'!$A$1:$T$889,16,FALSE)</f>
        <v xml:space="preserve">mariaayuda@mariaayuda.cl
www.mariaayuda.cl
</v>
      </c>
      <c r="Q663" s="68">
        <f>VLOOKUP(A663,'BASE REGISTRO SEPTIEMBRE'!$A$1:$T$889,17,FALSE)</f>
        <v>0</v>
      </c>
      <c r="R663" s="68" t="str">
        <f>VLOOKUP(A663,'BASE REGISTRO SEPTIEMBRE'!$A$1:$T$889,18,FALSE)</f>
        <v>93401: Institución de Asistencia Social</v>
      </c>
      <c r="S663" s="68" t="str">
        <f>VLOOKUP(A663,'BASE REGISTRO SEPTIEMBRE'!$A$1:$T$889,19,FALSE)</f>
        <v xml:space="preserve">Certificado financiero correspondiente al año 2020, aprobado por el Subdepartamento de Supervisión Financiera Nacional 
</v>
      </c>
      <c r="T663" s="188">
        <f>VLOOKUP(A663,'BASE REGISTRO SEPTIEMBRE'!$A$1:$T$889,20,FALSE)</f>
        <v>38344</v>
      </c>
      <c r="U663" s="175">
        <v>7160</v>
      </c>
      <c r="V663" s="186">
        <v>17268407</v>
      </c>
      <c r="W663" s="186">
        <v>149319692</v>
      </c>
      <c r="X663" s="187">
        <v>44469</v>
      </c>
      <c r="Y663" s="80" t="s">
        <v>6489</v>
      </c>
      <c r="Z663" s="80" t="s">
        <v>6490</v>
      </c>
      <c r="AA663" s="175" t="s">
        <v>6502</v>
      </c>
    </row>
    <row r="664" spans="1:27" ht="15.75" customHeight="1" x14ac:dyDescent="0.2">
      <c r="A664" s="185">
        <v>7160</v>
      </c>
      <c r="B664" s="68" t="str">
        <f>VLOOKUP(A664,'BASE REGISTRO SEPTIEMBRE'!$A$1:$T$889,2,FALSE)</f>
        <v>Corporación de Beneficencia María Ayuda</v>
      </c>
      <c r="C664" s="68">
        <f>VLOOKUP(A664,'BASE REGISTRO SEPTIEMBRE'!$A$1:$T$889,3,FALSE)</f>
        <v>712091002</v>
      </c>
      <c r="D664" s="68" t="str">
        <f>VLOOKUP(A664,'BASE REGISTRO SEPTIEMBRE'!$A$1:$T$889,4,FALSE)</f>
        <v>Corporación de Derecho Privado.</v>
      </c>
      <c r="E664" s="68" t="str">
        <f>VLOOKUP(A664,'BASE REGISTRO SEPTIEMBRE'!$A$1:$T$889,5,FALSE)</f>
        <v>Otorgada por Decreto Supremo Nº 1042, de fecha 30 de noviembre de 1984, del Ministerio de Justicia, publicado en el Diario Oficial el día  29 de diciembre de 1984.</v>
      </c>
      <c r="F664" s="68" t="str">
        <f>VLOOKUP(A664,'BASE REGISTRO SEPTIEMBRE'!$A$1:$T$889,6,FALSE)</f>
        <v>Certificado de vigencia, folio Nº500394910197, de 22 de junio de 2021, del Servicio de Registro Civil e Identificación</v>
      </c>
      <c r="G664" s="68" t="str">
        <f>VLOOKUP(A664,'BASE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4" s="68" t="str">
        <f>VLOOKUP(A664,'BASE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4" s="68" t="str">
        <f>VLOOKUP(A664,'BASE REGISTRO SEPTIEMBRE'!$A$1:$T$889,9,FALSE)</f>
        <v>Durarán 02 años en sus cargos. En caso de que no se nombre Asamblea, permanece la que esta nombrada.</v>
      </c>
      <c r="J664" s="68" t="str">
        <f>VLOOKUP(A664,'BASE REGISTRO SEPTIEMBRE'!$A$1:$T$889,10,FALSE)</f>
        <v>30 de mayo de 2018</v>
      </c>
      <c r="K664" s="68" t="str">
        <f>VLOOKUP(A664,'BASE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4" s="68" t="str">
        <f>VLOOKUP(A664,'BASE REGISTRO SEPTIEMBRE'!$A$1:$T$889,12,FALSE)</f>
        <v>Colombia Nº 7742, comuna de La Florida, Región Metropolitana.</v>
      </c>
      <c r="M664" s="68" t="str">
        <f>VLOOKUP(A664,'BASE REGISTRO SEPTIEMBRE'!$A$1:$T$889,13,FALSE)</f>
        <v>XIII</v>
      </c>
      <c r="N664" s="68" t="str">
        <f>VLOOKUP(A664,'BASE REGISTRO SEPTIEMBRE'!$A$1:$T$889,14,FALSE)</f>
        <v>La Florida</v>
      </c>
      <c r="O664" s="68" t="str">
        <f>VLOOKUP(A664,'BASE REGISTRO SEPTIEMBRE'!$A$1:$T$889,15,FALSE)</f>
        <v xml:space="preserve">02) 23280100, </v>
      </c>
      <c r="P664" s="68" t="str">
        <f>VLOOKUP(A664,'BASE REGISTRO SEPTIEMBRE'!$A$1:$T$889,16,FALSE)</f>
        <v xml:space="preserve">mariaayuda@mariaayuda.cl
www.mariaayuda.cl
</v>
      </c>
      <c r="Q664" s="68">
        <f>VLOOKUP(A664,'BASE REGISTRO SEPTIEMBRE'!$A$1:$T$889,17,FALSE)</f>
        <v>0</v>
      </c>
      <c r="R664" s="68" t="str">
        <f>VLOOKUP(A664,'BASE REGISTRO SEPTIEMBRE'!$A$1:$T$889,18,FALSE)</f>
        <v>93401: Institución de Asistencia Social</v>
      </c>
      <c r="S664" s="68" t="str">
        <f>VLOOKUP(A664,'BASE REGISTRO SEPTIEMBRE'!$A$1:$T$889,19,FALSE)</f>
        <v xml:space="preserve">Certificado financiero correspondiente al año 2020, aprobado por el Subdepartamento de Supervisión Financiera Nacional 
</v>
      </c>
      <c r="T664" s="188">
        <f>VLOOKUP(A664,'BASE REGISTRO SEPTIEMBRE'!$A$1:$T$889,20,FALSE)</f>
        <v>38344</v>
      </c>
      <c r="U664" s="175">
        <v>7160</v>
      </c>
      <c r="V664" s="186">
        <v>21510348</v>
      </c>
      <c r="W664" s="186">
        <v>183699544</v>
      </c>
      <c r="X664" s="187">
        <v>44469</v>
      </c>
      <c r="Y664" s="80" t="s">
        <v>6489</v>
      </c>
      <c r="Z664" s="80" t="s">
        <v>6490</v>
      </c>
      <c r="AA664" s="175" t="s">
        <v>6629</v>
      </c>
    </row>
    <row r="665" spans="1:27" ht="15.75" customHeight="1" x14ac:dyDescent="0.2">
      <c r="A665" s="185">
        <v>7160</v>
      </c>
      <c r="B665" s="68" t="str">
        <f>VLOOKUP(A665,'BASE REGISTRO SEPTIEMBRE'!$A$1:$T$889,2,FALSE)</f>
        <v>Corporación de Beneficencia María Ayuda</v>
      </c>
      <c r="C665" s="68">
        <f>VLOOKUP(A665,'BASE REGISTRO SEPTIEMBRE'!$A$1:$T$889,3,FALSE)</f>
        <v>712091002</v>
      </c>
      <c r="D665" s="68" t="str">
        <f>VLOOKUP(A665,'BASE REGISTRO SEPTIEMBRE'!$A$1:$T$889,4,FALSE)</f>
        <v>Corporación de Derecho Privado.</v>
      </c>
      <c r="E665" s="68" t="str">
        <f>VLOOKUP(A665,'BASE REGISTRO SEPTIEMBRE'!$A$1:$T$889,5,FALSE)</f>
        <v>Otorgada por Decreto Supremo Nº 1042, de fecha 30 de noviembre de 1984, del Ministerio de Justicia, publicado en el Diario Oficial el día  29 de diciembre de 1984.</v>
      </c>
      <c r="F665" s="68" t="str">
        <f>VLOOKUP(A665,'BASE REGISTRO SEPTIEMBRE'!$A$1:$T$889,6,FALSE)</f>
        <v>Certificado de vigencia, folio Nº500394910197, de 22 de junio de 2021, del Servicio de Registro Civil e Identificación</v>
      </c>
      <c r="G665" s="68" t="str">
        <f>VLOOKUP(A665,'BASE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5" s="68" t="str">
        <f>VLOOKUP(A665,'BASE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5" s="68" t="str">
        <f>VLOOKUP(A665,'BASE REGISTRO SEPTIEMBRE'!$A$1:$T$889,9,FALSE)</f>
        <v>Durarán 02 años en sus cargos. En caso de que no se nombre Asamblea, permanece la que esta nombrada.</v>
      </c>
      <c r="J665" s="68" t="str">
        <f>VLOOKUP(A665,'BASE REGISTRO SEPTIEMBRE'!$A$1:$T$889,10,FALSE)</f>
        <v>30 de mayo de 2018</v>
      </c>
      <c r="K665" s="68" t="str">
        <f>VLOOKUP(A665,'BASE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5" s="68" t="str">
        <f>VLOOKUP(A665,'BASE REGISTRO SEPTIEMBRE'!$A$1:$T$889,12,FALSE)</f>
        <v>Colombia Nº 7742, comuna de La Florida, Región Metropolitana.</v>
      </c>
      <c r="M665" s="68" t="str">
        <f>VLOOKUP(A665,'BASE REGISTRO SEPTIEMBRE'!$A$1:$T$889,13,FALSE)</f>
        <v>XIII</v>
      </c>
      <c r="N665" s="68" t="str">
        <f>VLOOKUP(A665,'BASE REGISTRO SEPTIEMBRE'!$A$1:$T$889,14,FALSE)</f>
        <v>La Florida</v>
      </c>
      <c r="O665" s="68" t="str">
        <f>VLOOKUP(A665,'BASE REGISTRO SEPTIEMBRE'!$A$1:$T$889,15,FALSE)</f>
        <v xml:space="preserve">02) 23280100, </v>
      </c>
      <c r="P665" s="68" t="str">
        <f>VLOOKUP(A665,'BASE REGISTRO SEPTIEMBRE'!$A$1:$T$889,16,FALSE)</f>
        <v xml:space="preserve">mariaayuda@mariaayuda.cl
www.mariaayuda.cl
</v>
      </c>
      <c r="Q665" s="68">
        <f>VLOOKUP(A665,'BASE REGISTRO SEPTIEMBRE'!$A$1:$T$889,17,FALSE)</f>
        <v>0</v>
      </c>
      <c r="R665" s="68" t="str">
        <f>VLOOKUP(A665,'BASE REGISTRO SEPTIEMBRE'!$A$1:$T$889,18,FALSE)</f>
        <v>93401: Institución de Asistencia Social</v>
      </c>
      <c r="S665" s="68" t="str">
        <f>VLOOKUP(A665,'BASE REGISTRO SEPTIEMBRE'!$A$1:$T$889,19,FALSE)</f>
        <v xml:space="preserve">Certificado financiero correspondiente al año 2020, aprobado por el Subdepartamento de Supervisión Financiera Nacional 
</v>
      </c>
      <c r="T665" s="188">
        <f>VLOOKUP(A665,'BASE REGISTRO SEPTIEMBRE'!$A$1:$T$889,20,FALSE)</f>
        <v>38344</v>
      </c>
      <c r="U665" s="175">
        <v>7160</v>
      </c>
      <c r="V665" s="186">
        <v>23674203</v>
      </c>
      <c r="W665" s="186">
        <v>193364108</v>
      </c>
      <c r="X665" s="187">
        <v>44469</v>
      </c>
      <c r="Y665" s="80" t="s">
        <v>6489</v>
      </c>
      <c r="Z665" s="80" t="s">
        <v>6490</v>
      </c>
      <c r="AA665" s="175" t="s">
        <v>6563</v>
      </c>
    </row>
    <row r="666" spans="1:27" ht="15.75" customHeight="1" x14ac:dyDescent="0.2">
      <c r="A666" s="185">
        <v>7160</v>
      </c>
      <c r="B666" s="68" t="str">
        <f>VLOOKUP(A666,'BASE REGISTRO SEPTIEMBRE'!$A$1:$T$889,2,FALSE)</f>
        <v>Corporación de Beneficencia María Ayuda</v>
      </c>
      <c r="C666" s="68">
        <f>VLOOKUP(A666,'BASE REGISTRO SEPTIEMBRE'!$A$1:$T$889,3,FALSE)</f>
        <v>712091002</v>
      </c>
      <c r="D666" s="68" t="str">
        <f>VLOOKUP(A666,'BASE REGISTRO SEPTIEMBRE'!$A$1:$T$889,4,FALSE)</f>
        <v>Corporación de Derecho Privado.</v>
      </c>
      <c r="E666" s="68" t="str">
        <f>VLOOKUP(A666,'BASE REGISTRO SEPTIEMBRE'!$A$1:$T$889,5,FALSE)</f>
        <v>Otorgada por Decreto Supremo Nº 1042, de fecha 30 de noviembre de 1984, del Ministerio de Justicia, publicado en el Diario Oficial el día  29 de diciembre de 1984.</v>
      </c>
      <c r="F666" s="68" t="str">
        <f>VLOOKUP(A666,'BASE REGISTRO SEPTIEMBRE'!$A$1:$T$889,6,FALSE)</f>
        <v>Certificado de vigencia, folio Nº500394910197, de 22 de junio de 2021, del Servicio de Registro Civil e Identificación</v>
      </c>
      <c r="G666" s="68" t="str">
        <f>VLOOKUP(A666,'BASE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6" s="68" t="str">
        <f>VLOOKUP(A666,'BASE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6" s="68" t="str">
        <f>VLOOKUP(A666,'BASE REGISTRO SEPTIEMBRE'!$A$1:$T$889,9,FALSE)</f>
        <v>Durarán 02 años en sus cargos. En caso de que no se nombre Asamblea, permanece la que esta nombrada.</v>
      </c>
      <c r="J666" s="68" t="str">
        <f>VLOOKUP(A666,'BASE REGISTRO SEPTIEMBRE'!$A$1:$T$889,10,FALSE)</f>
        <v>30 de mayo de 2018</v>
      </c>
      <c r="K666" s="68" t="str">
        <f>VLOOKUP(A666,'BASE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6" s="68" t="str">
        <f>VLOOKUP(A666,'BASE REGISTRO SEPTIEMBRE'!$A$1:$T$889,12,FALSE)</f>
        <v>Colombia Nº 7742, comuna de La Florida, Región Metropolitana.</v>
      </c>
      <c r="M666" s="68" t="str">
        <f>VLOOKUP(A666,'BASE REGISTRO SEPTIEMBRE'!$A$1:$T$889,13,FALSE)</f>
        <v>XIII</v>
      </c>
      <c r="N666" s="68" t="str">
        <f>VLOOKUP(A666,'BASE REGISTRO SEPTIEMBRE'!$A$1:$T$889,14,FALSE)</f>
        <v>La Florida</v>
      </c>
      <c r="O666" s="68" t="str">
        <f>VLOOKUP(A666,'BASE REGISTRO SEPTIEMBRE'!$A$1:$T$889,15,FALSE)</f>
        <v xml:space="preserve">02) 23280100, </v>
      </c>
      <c r="P666" s="68" t="str">
        <f>VLOOKUP(A666,'BASE REGISTRO SEPTIEMBRE'!$A$1:$T$889,16,FALSE)</f>
        <v xml:space="preserve">mariaayuda@mariaayuda.cl
www.mariaayuda.cl
</v>
      </c>
      <c r="Q666" s="68">
        <f>VLOOKUP(A666,'BASE REGISTRO SEPTIEMBRE'!$A$1:$T$889,17,FALSE)</f>
        <v>0</v>
      </c>
      <c r="R666" s="68" t="str">
        <f>VLOOKUP(A666,'BASE REGISTRO SEPTIEMBRE'!$A$1:$T$889,18,FALSE)</f>
        <v>93401: Institución de Asistencia Social</v>
      </c>
      <c r="S666" s="68" t="str">
        <f>VLOOKUP(A666,'BASE REGISTRO SEPTIEMBRE'!$A$1:$T$889,19,FALSE)</f>
        <v xml:space="preserve">Certificado financiero correspondiente al año 2020, aprobado por el Subdepartamento de Supervisión Financiera Nacional 
</v>
      </c>
      <c r="T666" s="188">
        <f>VLOOKUP(A666,'BASE REGISTRO SEPTIEMBRE'!$A$1:$T$889,20,FALSE)</f>
        <v>38344</v>
      </c>
      <c r="U666" s="175">
        <v>7160</v>
      </c>
      <c r="V666" s="186">
        <v>0</v>
      </c>
      <c r="W666" s="186">
        <v>162569710</v>
      </c>
      <c r="X666" s="187">
        <v>44469</v>
      </c>
      <c r="Y666" s="80" t="s">
        <v>6489</v>
      </c>
      <c r="Z666" s="80" t="s">
        <v>6490</v>
      </c>
      <c r="AA666" s="175" t="s">
        <v>6507</v>
      </c>
    </row>
    <row r="667" spans="1:27" ht="15.75" customHeight="1" x14ac:dyDescent="0.2">
      <c r="A667" s="185">
        <v>7160</v>
      </c>
      <c r="B667" s="68" t="str">
        <f>VLOOKUP(A667,'BASE REGISTRO SEPTIEMBRE'!$A$1:$T$889,2,FALSE)</f>
        <v>Corporación de Beneficencia María Ayuda</v>
      </c>
      <c r="C667" s="68">
        <f>VLOOKUP(A667,'BASE REGISTRO SEPTIEMBRE'!$A$1:$T$889,3,FALSE)</f>
        <v>712091002</v>
      </c>
      <c r="D667" s="68" t="str">
        <f>VLOOKUP(A667,'BASE REGISTRO SEPTIEMBRE'!$A$1:$T$889,4,FALSE)</f>
        <v>Corporación de Derecho Privado.</v>
      </c>
      <c r="E667" s="68" t="str">
        <f>VLOOKUP(A667,'BASE REGISTRO SEPTIEMBRE'!$A$1:$T$889,5,FALSE)</f>
        <v>Otorgada por Decreto Supremo Nº 1042, de fecha 30 de noviembre de 1984, del Ministerio de Justicia, publicado en el Diario Oficial el día  29 de diciembre de 1984.</v>
      </c>
      <c r="F667" s="68" t="str">
        <f>VLOOKUP(A667,'BASE REGISTRO SEPTIEMBRE'!$A$1:$T$889,6,FALSE)</f>
        <v>Certificado de vigencia, folio Nº500394910197, de 22 de junio de 2021, del Servicio de Registro Civil e Identificación</v>
      </c>
      <c r="G667" s="68" t="str">
        <f>VLOOKUP(A667,'BASE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7" s="68" t="str">
        <f>VLOOKUP(A667,'BASE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7" s="68" t="str">
        <f>VLOOKUP(A667,'BASE REGISTRO SEPTIEMBRE'!$A$1:$T$889,9,FALSE)</f>
        <v>Durarán 02 años en sus cargos. En caso de que no se nombre Asamblea, permanece la que esta nombrada.</v>
      </c>
      <c r="J667" s="68" t="str">
        <f>VLOOKUP(A667,'BASE REGISTRO SEPTIEMBRE'!$A$1:$T$889,10,FALSE)</f>
        <v>30 de mayo de 2018</v>
      </c>
      <c r="K667" s="68" t="str">
        <f>VLOOKUP(A667,'BASE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7" s="68" t="str">
        <f>VLOOKUP(A667,'BASE REGISTRO SEPTIEMBRE'!$A$1:$T$889,12,FALSE)</f>
        <v>Colombia Nº 7742, comuna de La Florida, Región Metropolitana.</v>
      </c>
      <c r="M667" s="68" t="str">
        <f>VLOOKUP(A667,'BASE REGISTRO SEPTIEMBRE'!$A$1:$T$889,13,FALSE)</f>
        <v>XIII</v>
      </c>
      <c r="N667" s="68" t="str">
        <f>VLOOKUP(A667,'BASE REGISTRO SEPTIEMBRE'!$A$1:$T$889,14,FALSE)</f>
        <v>La Florida</v>
      </c>
      <c r="O667" s="68" t="str">
        <f>VLOOKUP(A667,'BASE REGISTRO SEPTIEMBRE'!$A$1:$T$889,15,FALSE)</f>
        <v xml:space="preserve">02) 23280100, </v>
      </c>
      <c r="P667" s="68" t="str">
        <f>VLOOKUP(A667,'BASE REGISTRO SEPTIEMBRE'!$A$1:$T$889,16,FALSE)</f>
        <v xml:space="preserve">mariaayuda@mariaayuda.cl
www.mariaayuda.cl
</v>
      </c>
      <c r="Q667" s="68">
        <f>VLOOKUP(A667,'BASE REGISTRO SEPTIEMBRE'!$A$1:$T$889,17,FALSE)</f>
        <v>0</v>
      </c>
      <c r="R667" s="68" t="str">
        <f>VLOOKUP(A667,'BASE REGISTRO SEPTIEMBRE'!$A$1:$T$889,18,FALSE)</f>
        <v>93401: Institución de Asistencia Social</v>
      </c>
      <c r="S667" s="68" t="str">
        <f>VLOOKUP(A667,'BASE REGISTRO SEPTIEMBRE'!$A$1:$T$889,19,FALSE)</f>
        <v xml:space="preserve">Certificado financiero correspondiente al año 2020, aprobado por el Subdepartamento de Supervisión Financiera Nacional 
</v>
      </c>
      <c r="T667" s="188">
        <f>VLOOKUP(A667,'BASE REGISTRO SEPTIEMBRE'!$A$1:$T$889,20,FALSE)</f>
        <v>38344</v>
      </c>
      <c r="U667" s="175">
        <v>7160</v>
      </c>
      <c r="V667" s="186">
        <v>20707020</v>
      </c>
      <c r="W667" s="186">
        <v>195514485</v>
      </c>
      <c r="X667" s="187">
        <v>44469</v>
      </c>
      <c r="Y667" s="80" t="s">
        <v>6489</v>
      </c>
      <c r="Z667" s="80" t="s">
        <v>6490</v>
      </c>
      <c r="AA667" s="175" t="s">
        <v>6497</v>
      </c>
    </row>
    <row r="668" spans="1:27" ht="15.75" customHeight="1" x14ac:dyDescent="0.2">
      <c r="A668" s="185">
        <v>7160</v>
      </c>
      <c r="B668" s="68" t="str">
        <f>VLOOKUP(A668,'BASE REGISTRO SEPTIEMBRE'!$A$1:$T$889,2,FALSE)</f>
        <v>Corporación de Beneficencia María Ayuda</v>
      </c>
      <c r="C668" s="68">
        <f>VLOOKUP(A668,'BASE REGISTRO SEPTIEMBRE'!$A$1:$T$889,3,FALSE)</f>
        <v>712091002</v>
      </c>
      <c r="D668" s="68" t="str">
        <f>VLOOKUP(A668,'BASE REGISTRO SEPTIEMBRE'!$A$1:$T$889,4,FALSE)</f>
        <v>Corporación de Derecho Privado.</v>
      </c>
      <c r="E668" s="68" t="str">
        <f>VLOOKUP(A668,'BASE REGISTRO SEPTIEMBRE'!$A$1:$T$889,5,FALSE)</f>
        <v>Otorgada por Decreto Supremo Nº 1042, de fecha 30 de noviembre de 1984, del Ministerio de Justicia, publicado en el Diario Oficial el día  29 de diciembre de 1984.</v>
      </c>
      <c r="F668" s="68" t="str">
        <f>VLOOKUP(A668,'BASE REGISTRO SEPTIEMBRE'!$A$1:$T$889,6,FALSE)</f>
        <v>Certificado de vigencia, folio Nº500394910197, de 22 de junio de 2021, del Servicio de Registro Civil e Identificación</v>
      </c>
      <c r="G668" s="68" t="str">
        <f>VLOOKUP(A668,'BASE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8" s="68" t="str">
        <f>VLOOKUP(A668,'BASE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8" s="68" t="str">
        <f>VLOOKUP(A668,'BASE REGISTRO SEPTIEMBRE'!$A$1:$T$889,9,FALSE)</f>
        <v>Durarán 02 años en sus cargos. En caso de que no se nombre Asamblea, permanece la que esta nombrada.</v>
      </c>
      <c r="J668" s="68" t="str">
        <f>VLOOKUP(A668,'BASE REGISTRO SEPTIEMBRE'!$A$1:$T$889,10,FALSE)</f>
        <v>30 de mayo de 2018</v>
      </c>
      <c r="K668" s="68" t="str">
        <f>VLOOKUP(A668,'BASE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8" s="68" t="str">
        <f>VLOOKUP(A668,'BASE REGISTRO SEPTIEMBRE'!$A$1:$T$889,12,FALSE)</f>
        <v>Colombia Nº 7742, comuna de La Florida, Región Metropolitana.</v>
      </c>
      <c r="M668" s="68" t="str">
        <f>VLOOKUP(A668,'BASE REGISTRO SEPTIEMBRE'!$A$1:$T$889,13,FALSE)</f>
        <v>XIII</v>
      </c>
      <c r="N668" s="68" t="str">
        <f>VLOOKUP(A668,'BASE REGISTRO SEPTIEMBRE'!$A$1:$T$889,14,FALSE)</f>
        <v>La Florida</v>
      </c>
      <c r="O668" s="68" t="str">
        <f>VLOOKUP(A668,'BASE REGISTRO SEPTIEMBRE'!$A$1:$T$889,15,FALSE)</f>
        <v xml:space="preserve">02) 23280100, </v>
      </c>
      <c r="P668" s="68" t="str">
        <f>VLOOKUP(A668,'BASE REGISTRO SEPTIEMBRE'!$A$1:$T$889,16,FALSE)</f>
        <v xml:space="preserve">mariaayuda@mariaayuda.cl
www.mariaayuda.cl
</v>
      </c>
      <c r="Q668" s="68">
        <f>VLOOKUP(A668,'BASE REGISTRO SEPTIEMBRE'!$A$1:$T$889,17,FALSE)</f>
        <v>0</v>
      </c>
      <c r="R668" s="68" t="str">
        <f>VLOOKUP(A668,'BASE REGISTRO SEPTIEMBRE'!$A$1:$T$889,18,FALSE)</f>
        <v>93401: Institución de Asistencia Social</v>
      </c>
      <c r="S668" s="68" t="str">
        <f>VLOOKUP(A668,'BASE REGISTRO SEPTIEMBRE'!$A$1:$T$889,19,FALSE)</f>
        <v xml:space="preserve">Certificado financiero correspondiente al año 2020, aprobado por el Subdepartamento de Supervisión Financiera Nacional 
</v>
      </c>
      <c r="T668" s="188">
        <f>VLOOKUP(A668,'BASE REGISTRO SEPTIEMBRE'!$A$1:$T$889,20,FALSE)</f>
        <v>38344</v>
      </c>
      <c r="U668" s="175">
        <v>7160</v>
      </c>
      <c r="V668" s="186">
        <v>12416436</v>
      </c>
      <c r="W668" s="186">
        <v>110326210</v>
      </c>
      <c r="X668" s="187">
        <v>44469</v>
      </c>
      <c r="Y668" s="80" t="s">
        <v>6489</v>
      </c>
      <c r="Z668" s="80" t="s">
        <v>6490</v>
      </c>
      <c r="AA668" s="175" t="s">
        <v>5595</v>
      </c>
    </row>
    <row r="669" spans="1:27" ht="15.75" customHeight="1" x14ac:dyDescent="0.2">
      <c r="A669" s="185">
        <v>7160</v>
      </c>
      <c r="B669" s="68" t="str">
        <f>VLOOKUP(A669,'BASE REGISTRO SEPTIEMBRE'!$A$1:$T$889,2,FALSE)</f>
        <v>Corporación de Beneficencia María Ayuda</v>
      </c>
      <c r="C669" s="68">
        <f>VLOOKUP(A669,'BASE REGISTRO SEPTIEMBRE'!$A$1:$T$889,3,FALSE)</f>
        <v>712091002</v>
      </c>
      <c r="D669" s="68" t="str">
        <f>VLOOKUP(A669,'BASE REGISTRO SEPTIEMBRE'!$A$1:$T$889,4,FALSE)</f>
        <v>Corporación de Derecho Privado.</v>
      </c>
      <c r="E669" s="68" t="str">
        <f>VLOOKUP(A669,'BASE REGISTRO SEPTIEMBRE'!$A$1:$T$889,5,FALSE)</f>
        <v>Otorgada por Decreto Supremo Nº 1042, de fecha 30 de noviembre de 1984, del Ministerio de Justicia, publicado en el Diario Oficial el día  29 de diciembre de 1984.</v>
      </c>
      <c r="F669" s="68" t="str">
        <f>VLOOKUP(A669,'BASE REGISTRO SEPTIEMBRE'!$A$1:$T$889,6,FALSE)</f>
        <v>Certificado de vigencia, folio Nº500394910197, de 22 de junio de 2021, del Servicio de Registro Civil e Identificación</v>
      </c>
      <c r="G669" s="68" t="str">
        <f>VLOOKUP(A669,'BASE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9" s="68" t="str">
        <f>VLOOKUP(A669,'BASE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69" s="68" t="str">
        <f>VLOOKUP(A669,'BASE REGISTRO SEPTIEMBRE'!$A$1:$T$889,9,FALSE)</f>
        <v>Durarán 02 años en sus cargos. En caso de que no se nombre Asamblea, permanece la que esta nombrada.</v>
      </c>
      <c r="J669" s="68" t="str">
        <f>VLOOKUP(A669,'BASE REGISTRO SEPTIEMBRE'!$A$1:$T$889,10,FALSE)</f>
        <v>30 de mayo de 2018</v>
      </c>
      <c r="K669" s="68" t="str">
        <f>VLOOKUP(A669,'BASE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9" s="68" t="str">
        <f>VLOOKUP(A669,'BASE REGISTRO SEPTIEMBRE'!$A$1:$T$889,12,FALSE)</f>
        <v>Colombia Nº 7742, comuna de La Florida, Región Metropolitana.</v>
      </c>
      <c r="M669" s="68" t="str">
        <f>VLOOKUP(A669,'BASE REGISTRO SEPTIEMBRE'!$A$1:$T$889,13,FALSE)</f>
        <v>XIII</v>
      </c>
      <c r="N669" s="68" t="str">
        <f>VLOOKUP(A669,'BASE REGISTRO SEPTIEMBRE'!$A$1:$T$889,14,FALSE)</f>
        <v>La Florida</v>
      </c>
      <c r="O669" s="68" t="str">
        <f>VLOOKUP(A669,'BASE REGISTRO SEPTIEMBRE'!$A$1:$T$889,15,FALSE)</f>
        <v xml:space="preserve">02) 23280100, </v>
      </c>
      <c r="P669" s="68" t="str">
        <f>VLOOKUP(A669,'BASE REGISTRO SEPTIEMBRE'!$A$1:$T$889,16,FALSE)</f>
        <v xml:space="preserve">mariaayuda@mariaayuda.cl
www.mariaayuda.cl
</v>
      </c>
      <c r="Q669" s="68">
        <f>VLOOKUP(A669,'BASE REGISTRO SEPTIEMBRE'!$A$1:$T$889,17,FALSE)</f>
        <v>0</v>
      </c>
      <c r="R669" s="68" t="str">
        <f>VLOOKUP(A669,'BASE REGISTRO SEPTIEMBRE'!$A$1:$T$889,18,FALSE)</f>
        <v>93401: Institución de Asistencia Social</v>
      </c>
      <c r="S669" s="68" t="str">
        <f>VLOOKUP(A669,'BASE REGISTRO SEPTIEMBRE'!$A$1:$T$889,19,FALSE)</f>
        <v xml:space="preserve">Certificado financiero correspondiente al año 2020, aprobado por el Subdepartamento de Supervisión Financiera Nacional 
</v>
      </c>
      <c r="T669" s="188">
        <f>VLOOKUP(A669,'BASE REGISTRO SEPTIEMBRE'!$A$1:$T$889,20,FALSE)</f>
        <v>38344</v>
      </c>
      <c r="U669" s="175">
        <v>7160</v>
      </c>
      <c r="V669" s="186">
        <v>28980786</v>
      </c>
      <c r="W669" s="186">
        <v>250553764</v>
      </c>
      <c r="X669" s="187">
        <v>44469</v>
      </c>
      <c r="Y669" s="80" t="s">
        <v>6489</v>
      </c>
      <c r="Z669" s="80" t="s">
        <v>6490</v>
      </c>
      <c r="AA669" s="175" t="s">
        <v>181</v>
      </c>
    </row>
    <row r="670" spans="1:27" ht="15.75" customHeight="1" x14ac:dyDescent="0.2">
      <c r="A670" s="185">
        <v>7160</v>
      </c>
      <c r="B670" s="68" t="str">
        <f>VLOOKUP(A670,'BASE REGISTRO SEPTIEMBRE'!$A$1:$T$889,2,FALSE)</f>
        <v>Corporación de Beneficencia María Ayuda</v>
      </c>
      <c r="C670" s="68">
        <f>VLOOKUP(A670,'BASE REGISTRO SEPTIEMBRE'!$A$1:$T$889,3,FALSE)</f>
        <v>712091002</v>
      </c>
      <c r="D670" s="68" t="str">
        <f>VLOOKUP(A670,'BASE REGISTRO SEPTIEMBRE'!$A$1:$T$889,4,FALSE)</f>
        <v>Corporación de Derecho Privado.</v>
      </c>
      <c r="E670" s="68" t="str">
        <f>VLOOKUP(A670,'BASE REGISTRO SEPTIEMBRE'!$A$1:$T$889,5,FALSE)</f>
        <v>Otorgada por Decreto Supremo Nº 1042, de fecha 30 de noviembre de 1984, del Ministerio de Justicia, publicado en el Diario Oficial el día  29 de diciembre de 1984.</v>
      </c>
      <c r="F670" s="68" t="str">
        <f>VLOOKUP(A670,'BASE REGISTRO SEPTIEMBRE'!$A$1:$T$889,6,FALSE)</f>
        <v>Certificado de vigencia, folio Nº500394910197, de 22 de junio de 2021, del Servicio de Registro Civil e Identificación</v>
      </c>
      <c r="G670" s="68" t="str">
        <f>VLOOKUP(A670,'BASE REGISTRO SEPTIEMBRE'!$A$1:$T$889,7,FALSE)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70" s="68" t="str">
        <f>VLOOKUP(A670,'BASE REGISTRO SEPTIEMBRE'!$A$1:$T$889,8,FALSE)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
      <c r="I670" s="68" t="str">
        <f>VLOOKUP(A670,'BASE REGISTRO SEPTIEMBRE'!$A$1:$T$889,9,FALSE)</f>
        <v>Durarán 02 años en sus cargos. En caso de que no se nombre Asamblea, permanece la que esta nombrada.</v>
      </c>
      <c r="J670" s="68" t="str">
        <f>VLOOKUP(A670,'BASE REGISTRO SEPTIEMBRE'!$A$1:$T$889,10,FALSE)</f>
        <v>30 de mayo de 2018</v>
      </c>
      <c r="K670" s="68" t="str">
        <f>VLOOKUP(A670,'BASE REGISTRO SEPTIEMBRE'!$A$1:$T$889,11,FALSE)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70" s="68" t="str">
        <f>VLOOKUP(A670,'BASE REGISTRO SEPTIEMBRE'!$A$1:$T$889,12,FALSE)</f>
        <v>Colombia Nº 7742, comuna de La Florida, Región Metropolitana.</v>
      </c>
      <c r="M670" s="68" t="str">
        <f>VLOOKUP(A670,'BASE REGISTRO SEPTIEMBRE'!$A$1:$T$889,13,FALSE)</f>
        <v>XIII</v>
      </c>
      <c r="N670" s="68" t="str">
        <f>VLOOKUP(A670,'BASE REGISTRO SEPTIEMBRE'!$A$1:$T$889,14,FALSE)</f>
        <v>La Florida</v>
      </c>
      <c r="O670" s="68" t="str">
        <f>VLOOKUP(A670,'BASE REGISTRO SEPTIEMBRE'!$A$1:$T$889,15,FALSE)</f>
        <v xml:space="preserve">02) 23280100, </v>
      </c>
      <c r="P670" s="68" t="str">
        <f>VLOOKUP(A670,'BASE REGISTRO SEPTIEMBRE'!$A$1:$T$889,16,FALSE)</f>
        <v xml:space="preserve">mariaayuda@mariaayuda.cl
www.mariaayuda.cl
</v>
      </c>
      <c r="Q670" s="68">
        <f>VLOOKUP(A670,'BASE REGISTRO SEPTIEMBRE'!$A$1:$T$889,17,FALSE)</f>
        <v>0</v>
      </c>
      <c r="R670" s="68" t="str">
        <f>VLOOKUP(A670,'BASE REGISTRO SEPTIEMBRE'!$A$1:$T$889,18,FALSE)</f>
        <v>93401: Institución de Asistencia Social</v>
      </c>
      <c r="S670" s="68" t="str">
        <f>VLOOKUP(A670,'BASE REGISTRO SEPTIEMBRE'!$A$1:$T$889,19,FALSE)</f>
        <v xml:space="preserve">Certificado financiero correspondiente al año 2020, aprobado por el Subdepartamento de Supervisión Financiera Nacional 
</v>
      </c>
      <c r="T670" s="188">
        <f>VLOOKUP(A670,'BASE REGISTRO SEPTIEMBRE'!$A$1:$T$889,20,FALSE)</f>
        <v>38344</v>
      </c>
      <c r="U670" s="175">
        <v>7160</v>
      </c>
      <c r="V670" s="186">
        <v>13317200</v>
      </c>
      <c r="W670" s="186">
        <v>109330895</v>
      </c>
      <c r="X670" s="187">
        <v>44469</v>
      </c>
      <c r="Y670" s="80" t="s">
        <v>6489</v>
      </c>
      <c r="Z670" s="80" t="s">
        <v>6490</v>
      </c>
      <c r="AA670" s="175" t="s">
        <v>7475</v>
      </c>
    </row>
    <row r="671" spans="1:27" ht="15.75" customHeight="1" x14ac:dyDescent="0.2">
      <c r="A671" s="185">
        <v>7162</v>
      </c>
      <c r="B671" s="68" t="str">
        <f>VLOOKUP(A671,'BASE REGISTRO SEPTIEMBRE'!$A$1:$T$889,2,FALSE)</f>
        <v xml:space="preserve">
I. Municipalidad de Codegua
</v>
      </c>
      <c r="C671" s="68" t="str">
        <f>VLOOKUP(A671,'BASE REGISTRO SEPTIEMBRE'!$A$1:$T$889,3,FALSE)</f>
        <v>69080400K</v>
      </c>
      <c r="D671" s="68" t="str">
        <f>VLOOKUP(A671,'BASE REGISTRO SEPTIEMBRE'!$A$1:$T$889,4,FALSE)</f>
        <v>Municipalidad</v>
      </c>
      <c r="E671" s="68" t="str">
        <f>VLOOKUP(A671,'BASE REGISTRO SEPTIEMBRE'!$A$1:$T$889,5,FALSE)</f>
        <v>Constitución Política de la República, art. 107.</v>
      </c>
      <c r="F671" s="68" t="str">
        <f>VLOOKUP(A671,'BASE REGISTRO SEPTIEMBRE'!$A$1:$T$889,6,FALSE)</f>
        <v>Indefinida.</v>
      </c>
      <c r="G671" s="68" t="str">
        <f>VLOOKUP(A671,'BASE REGISTRO SEPTIEMBRE'!$A$1:$T$889,7,FALSE)</f>
        <v>Según Ley Orgánica Nº 18.695, arts. 1º al 4º.</v>
      </c>
      <c r="H671" s="68" t="str">
        <f>VLOOKUP(A671,'BASE REGISTRO SEPTIEMBRE'!$A$1:$T$889,8,FALSE)</f>
        <v>no tiene</v>
      </c>
      <c r="I671" s="68">
        <f>VLOOKUP(A671,'BASE REGISTRO SEPTIEMBRE'!$A$1:$T$889,9,FALSE)</f>
        <v>0</v>
      </c>
      <c r="J671" s="68">
        <f>VLOOKUP(A671,'BASE REGISTRO SEPTIEMBRE'!$A$1:$T$889,10,FALSE)</f>
        <v>0</v>
      </c>
      <c r="K671" s="68" t="str">
        <f>VLOOKUP(A671,'BASE REGISTRO SEPTIEMBRE'!$A$1:$T$889,11,FALSE)</f>
        <v>José Alejandro Flores Osorio</v>
      </c>
      <c r="L671" s="68" t="str">
        <f>VLOOKUP(A671,'BASE REGISTRO SEPTIEMBRE'!$A$1:$T$889,12,FALSE)</f>
        <v xml:space="preserve">O’Higgins Nº 376, Codegua, provincia de Cachapoal, Sexta Región.
</v>
      </c>
      <c r="M671" s="68" t="str">
        <f>VLOOKUP(A671,'BASE REGISTRO SEPTIEMBRE'!$A$1:$T$889,13,FALSE)</f>
        <v>VI</v>
      </c>
      <c r="N671" s="68" t="str">
        <f>VLOOKUP(A671,'BASE REGISTRO SEPTIEMBRE'!$A$1:$T$889,14,FALSE)</f>
        <v>Codegua</v>
      </c>
      <c r="O671" s="68" t="str">
        <f>VLOOKUP(A671,'BASE REGISTRO SEPTIEMBRE'!$A$1:$T$889,15,FALSE)</f>
        <v xml:space="preserve">Alcaldía: 1) alcalde@municipalidaddecodegua.cl 2) alcaldia@municipalidaddecodegua.cl. Fono: (72)-2 973500 y (72)-2 973513.
POD: opdconveniocordillera@gmail.com. Fono: (72)-2 973521 y Fono: (72)-2 973522
</v>
      </c>
      <c r="P671" s="68" t="str">
        <f>VLOOKUP(A671,'BASE REGISTRO SEPTIEMBRE'!$A$1:$T$889,16,FALSE)</f>
        <v xml:space="preserve"> soporte@municipalidaddecodegua.cl</v>
      </c>
      <c r="Q671" s="68">
        <f>VLOOKUP(A671,'BASE REGISTRO SEPTIEMBRE'!$A$1:$T$889,17,FALSE)</f>
        <v>0</v>
      </c>
      <c r="R671" s="68">
        <f>VLOOKUP(A671,'BASE REGISTRO SEPTIEMBRE'!$A$1:$T$889,18,FALSE)</f>
        <v>91001</v>
      </c>
      <c r="S671" s="68" t="str">
        <f>VLOOKUP(A671,'BASE REGISTRO SEPTIEMBRE'!$A$1:$T$889,19,FALSE)</f>
        <v xml:space="preserve">No se acompañan. Aplica Informe Jurídico Nº 09, de  fecha 14 de marzo de 2011 del Departamento Jurídico y Dictamen Nº 070791, de 2009, de la Contraloría General de la República.  
</v>
      </c>
      <c r="T671" s="188">
        <f>VLOOKUP(A671,'BASE REGISTRO SEPTIEMBRE'!$A$1:$T$889,20,FALSE)</f>
        <v>38443</v>
      </c>
      <c r="U671" s="175">
        <v>7162</v>
      </c>
      <c r="V671" s="186">
        <v>3434208</v>
      </c>
      <c r="W671" s="186">
        <v>27573264</v>
      </c>
      <c r="X671" s="187">
        <v>44469</v>
      </c>
      <c r="Y671" s="80" t="s">
        <v>6489</v>
      </c>
      <c r="Z671" s="80" t="s">
        <v>6490</v>
      </c>
      <c r="AA671" s="175" t="s">
        <v>6662</v>
      </c>
    </row>
    <row r="672" spans="1:27" ht="15.75" customHeight="1" x14ac:dyDescent="0.2">
      <c r="A672" s="185">
        <v>7163</v>
      </c>
      <c r="B672" s="68" t="str">
        <f>VLOOKUP(A672,'BASE REGISTRO SEPTIEMBRE'!$A$1:$T$889,2,FALSE)</f>
        <v xml:space="preserve">Organización No Gubernamental de Desarrollo Raíces u ONG Raíces Santiago
</v>
      </c>
      <c r="C672" s="68">
        <f>VLOOKUP(A672,'BASE REGISTRO SEPTIEMBRE'!$A$1:$T$889,3,FALSE)</f>
        <v>744943000</v>
      </c>
      <c r="D672" s="68" t="str">
        <f>VLOOKUP(A672,'BASE REGISTRO SEPTIEMBRE'!$A$1:$T$889,4,FALSE)</f>
        <v>Corporación de Derecho Privado.</v>
      </c>
      <c r="E672" s="68" t="str">
        <f>VLOOKUP(A672,'BASE REGISTRO SEPTIEMBRE'!$A$1:$T$889,5,FALSE)</f>
        <v>Otorgado por Decreto Supremo Nº 1285, de fecha 2 de diciembre de 1998, del Ministerio de Justicia.</v>
      </c>
      <c r="F672" s="68" t="str">
        <f>VLOOKUP(A672,'BASE REGISTRO SEPTIEMBRE'!$A$1:$T$889,6,FALSE)</f>
        <v xml:space="preserve">Certificado de Vigencia de Persona Jurídica sin fines de Lucro Nº de Folio 500394981077, de 22 de junio de 2021 del Servicio de Registro Civil e Identificación.
</v>
      </c>
      <c r="G672" s="68" t="str">
        <f>VLOOKUP(A672,'BASE REGISTRO SEPTIEMBRE'!$A$1:$T$889,7,FALSE)</f>
        <v>Promoción del desarrollo, especialmente de las personas, familias, grupos y comunidades que viven en condiciones de pobreza y/o marginalidad.</v>
      </c>
      <c r="H672" s="68" t="str">
        <f>VLOOKUP(A672,'BASE REGISTRO SEPTIEMBRE'!$A$1:$T$889,8,FALSE)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672" s="68" t="str">
        <f>VLOOKUP(A672,'BASE REGISTRO SEPTIEMBRE'!$A$1:$T$889,9,FALSE)</f>
        <v>Cada 5 Años</v>
      </c>
      <c r="J672" s="68" t="str">
        <f>VLOOKUP(A672,'BASE REGISTRO SEPTIEMBRE'!$A$1:$T$889,10,FALSE)</f>
        <v>De fecha 12 de marzo de 2019 a 12 de marzo de 2024.</v>
      </c>
      <c r="K672" s="68" t="str">
        <f>VLOOKUP(A672,'BASE REGISTRO SEPTIEMBRE'!$A$1:$T$889,11,FALSE)</f>
        <v xml:space="preserve">Presidenta: Rosa Parissi Morales, 
Secretaria Ejecutiva: Denisse Araya Castelli, 
</v>
      </c>
      <c r="L672" s="68" t="str">
        <f>VLOOKUP(A672,'BASE REGISTRO SEPTIEMBRE'!$A$1:$T$889,12,FALSE)</f>
        <v xml:space="preserve">Moneda Nº 812, oficina 1014, Santiago, Región Metropolitana Situación CORONAVIRUS: Calle Santa Isabel, N° 41, departamento 607. Comuna de Santiago, Stgo
</v>
      </c>
      <c r="M672" s="68" t="str">
        <f>VLOOKUP(A672,'BASE REGISTRO SEPTIEMBRE'!$A$1:$T$889,13,FALSE)</f>
        <v>XIII</v>
      </c>
      <c r="N672" s="68" t="str">
        <f>VLOOKUP(A672,'BASE REGISTRO SEPTIEMBRE'!$A$1:$T$889,14,FALSE)</f>
        <v>Santiago</v>
      </c>
      <c r="O672" s="68">
        <f>VLOOKUP(A672,'BASE REGISTRO SEPTIEMBRE'!$A$1:$T$889,15,FALSE)</f>
        <v>0</v>
      </c>
      <c r="P672" s="68" t="str">
        <f>VLOOKUP(A672,'BASE REGISTRO SEPTIEMBRE'!$A$1:$T$889,16,FALSE)</f>
        <v>raices@tie.cl
www.ongraices.org</v>
      </c>
      <c r="Q672" s="68">
        <f>VLOOKUP(A672,'BASE REGISTRO SEPTIEMBRE'!$A$1:$T$889,17,FALSE)</f>
        <v>0</v>
      </c>
      <c r="R672" s="68" t="str">
        <f>VLOOKUP(A672,'BASE REGISTRO SEPTIEMBRE'!$A$1:$T$889,18,FALSE)</f>
        <v>93401: Institución de Asistencia Social</v>
      </c>
      <c r="S672" s="68" t="str">
        <f>VLOOKUP(A672,'BASE REGISTRO SEPTIEMBRE'!$A$1:$T$889,19,FALSE)</f>
        <v xml:space="preserve">
Certificado financiero correspondiente al año 2020, aprobado por el Sub Departamento de Supervisión Nacional de SENAME.
</v>
      </c>
      <c r="T672" s="188">
        <f>VLOOKUP(A672,'BASE REGISTRO SEPTIEMBRE'!$A$1:$T$889,20,FALSE)</f>
        <v>37970</v>
      </c>
      <c r="U672" s="175">
        <v>7163</v>
      </c>
      <c r="V672" s="186">
        <v>3404900</v>
      </c>
      <c r="W672" s="186">
        <v>15300500</v>
      </c>
      <c r="X672" s="187">
        <v>44469</v>
      </c>
      <c r="Y672" s="80" t="s">
        <v>6489</v>
      </c>
      <c r="Z672" s="80" t="s">
        <v>6490</v>
      </c>
      <c r="AA672" s="175" t="s">
        <v>6616</v>
      </c>
    </row>
    <row r="673" spans="1:27" ht="15.75" customHeight="1" x14ac:dyDescent="0.2">
      <c r="A673" s="185">
        <v>7163</v>
      </c>
      <c r="B673" s="68" t="str">
        <f>VLOOKUP(A673,'BASE REGISTRO SEPTIEMBRE'!$A$1:$T$889,2,FALSE)</f>
        <v xml:space="preserve">Organización No Gubernamental de Desarrollo Raíces u ONG Raíces Santiago
</v>
      </c>
      <c r="C673" s="68">
        <f>VLOOKUP(A673,'BASE REGISTRO SEPTIEMBRE'!$A$1:$T$889,3,FALSE)</f>
        <v>744943000</v>
      </c>
      <c r="D673" s="68" t="str">
        <f>VLOOKUP(A673,'BASE REGISTRO SEPTIEMBRE'!$A$1:$T$889,4,FALSE)</f>
        <v>Corporación de Derecho Privado.</v>
      </c>
      <c r="E673" s="68" t="str">
        <f>VLOOKUP(A673,'BASE REGISTRO SEPTIEMBRE'!$A$1:$T$889,5,FALSE)</f>
        <v>Otorgado por Decreto Supremo Nº 1285, de fecha 2 de diciembre de 1998, del Ministerio de Justicia.</v>
      </c>
      <c r="F673" s="68" t="str">
        <f>VLOOKUP(A673,'BASE REGISTRO SEPTIEMBRE'!$A$1:$T$889,6,FALSE)</f>
        <v xml:space="preserve">Certificado de Vigencia de Persona Jurídica sin fines de Lucro Nº de Folio 500394981077, de 22 de junio de 2021 del Servicio de Registro Civil e Identificación.
</v>
      </c>
      <c r="G673" s="68" t="str">
        <f>VLOOKUP(A673,'BASE REGISTRO SEPTIEMBRE'!$A$1:$T$889,7,FALSE)</f>
        <v>Promoción del desarrollo, especialmente de las personas, familias, grupos y comunidades que viven en condiciones de pobreza y/o marginalidad.</v>
      </c>
      <c r="H673" s="68" t="str">
        <f>VLOOKUP(A673,'BASE REGISTRO SEPTIEMBRE'!$A$1:$T$889,8,FALSE)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673" s="68" t="str">
        <f>VLOOKUP(A673,'BASE REGISTRO SEPTIEMBRE'!$A$1:$T$889,9,FALSE)</f>
        <v>Cada 5 Años</v>
      </c>
      <c r="J673" s="68" t="str">
        <f>VLOOKUP(A673,'BASE REGISTRO SEPTIEMBRE'!$A$1:$T$889,10,FALSE)</f>
        <v>De fecha 12 de marzo de 2019 a 12 de marzo de 2024.</v>
      </c>
      <c r="K673" s="68" t="str">
        <f>VLOOKUP(A673,'BASE REGISTRO SEPTIEMBRE'!$A$1:$T$889,11,FALSE)</f>
        <v xml:space="preserve">Presidenta: Rosa Parissi Morales, 
Secretaria Ejecutiva: Denisse Araya Castelli, 
</v>
      </c>
      <c r="L673" s="68" t="str">
        <f>VLOOKUP(A673,'BASE REGISTRO SEPTIEMBRE'!$A$1:$T$889,12,FALSE)</f>
        <v xml:space="preserve">Moneda Nº 812, oficina 1014, Santiago, Región Metropolitana Situación CORONAVIRUS: Calle Santa Isabel, N° 41, departamento 607. Comuna de Santiago, Stgo
</v>
      </c>
      <c r="M673" s="68" t="str">
        <f>VLOOKUP(A673,'BASE REGISTRO SEPTIEMBRE'!$A$1:$T$889,13,FALSE)</f>
        <v>XIII</v>
      </c>
      <c r="N673" s="68" t="str">
        <f>VLOOKUP(A673,'BASE REGISTRO SEPTIEMBRE'!$A$1:$T$889,14,FALSE)</f>
        <v>Santiago</v>
      </c>
      <c r="O673" s="68">
        <f>VLOOKUP(A673,'BASE REGISTRO SEPTIEMBRE'!$A$1:$T$889,15,FALSE)</f>
        <v>0</v>
      </c>
      <c r="P673" s="68" t="str">
        <f>VLOOKUP(A673,'BASE REGISTRO SEPTIEMBRE'!$A$1:$T$889,16,FALSE)</f>
        <v>raices@tie.cl
www.ongraices.org</v>
      </c>
      <c r="Q673" s="68">
        <f>VLOOKUP(A673,'BASE REGISTRO SEPTIEMBRE'!$A$1:$T$889,17,FALSE)</f>
        <v>0</v>
      </c>
      <c r="R673" s="68" t="str">
        <f>VLOOKUP(A673,'BASE REGISTRO SEPTIEMBRE'!$A$1:$T$889,18,FALSE)</f>
        <v>93401: Institución de Asistencia Social</v>
      </c>
      <c r="S673" s="68" t="str">
        <f>VLOOKUP(A673,'BASE REGISTRO SEPTIEMBRE'!$A$1:$T$889,19,FALSE)</f>
        <v xml:space="preserve">
Certificado financiero correspondiente al año 2020, aprobado por el Sub Departamento de Supervisión Nacional de SENAME.
</v>
      </c>
      <c r="T673" s="188">
        <f>VLOOKUP(A673,'BASE REGISTRO SEPTIEMBRE'!$A$1:$T$889,20,FALSE)</f>
        <v>37970</v>
      </c>
      <c r="U673" s="175">
        <v>7163</v>
      </c>
      <c r="V673" s="186">
        <v>0</v>
      </c>
      <c r="W673" s="186">
        <v>82234800</v>
      </c>
      <c r="X673" s="187">
        <v>44469</v>
      </c>
      <c r="Y673" s="80" t="s">
        <v>6489</v>
      </c>
      <c r="Z673" s="80" t="s">
        <v>6490</v>
      </c>
      <c r="AA673" s="175" t="s">
        <v>6533</v>
      </c>
    </row>
    <row r="674" spans="1:27" ht="15.75" customHeight="1" x14ac:dyDescent="0.2">
      <c r="A674" s="185">
        <v>7163</v>
      </c>
      <c r="B674" s="68" t="str">
        <f>VLOOKUP(A674,'BASE REGISTRO SEPTIEMBRE'!$A$1:$T$889,2,FALSE)</f>
        <v xml:space="preserve">Organización No Gubernamental de Desarrollo Raíces u ONG Raíces Santiago
</v>
      </c>
      <c r="C674" s="68">
        <f>VLOOKUP(A674,'BASE REGISTRO SEPTIEMBRE'!$A$1:$T$889,3,FALSE)</f>
        <v>744943000</v>
      </c>
      <c r="D674" s="68" t="str">
        <f>VLOOKUP(A674,'BASE REGISTRO SEPTIEMBRE'!$A$1:$T$889,4,FALSE)</f>
        <v>Corporación de Derecho Privado.</v>
      </c>
      <c r="E674" s="68" t="str">
        <f>VLOOKUP(A674,'BASE REGISTRO SEPTIEMBRE'!$A$1:$T$889,5,FALSE)</f>
        <v>Otorgado por Decreto Supremo Nº 1285, de fecha 2 de diciembre de 1998, del Ministerio de Justicia.</v>
      </c>
      <c r="F674" s="68" t="str">
        <f>VLOOKUP(A674,'BASE REGISTRO SEPTIEMBRE'!$A$1:$T$889,6,FALSE)</f>
        <v xml:space="preserve">Certificado de Vigencia de Persona Jurídica sin fines de Lucro Nº de Folio 500394981077, de 22 de junio de 2021 del Servicio de Registro Civil e Identificación.
</v>
      </c>
      <c r="G674" s="68" t="str">
        <f>VLOOKUP(A674,'BASE REGISTRO SEPTIEMBRE'!$A$1:$T$889,7,FALSE)</f>
        <v>Promoción del desarrollo, especialmente de las personas, familias, grupos y comunidades que viven en condiciones de pobreza y/o marginalidad.</v>
      </c>
      <c r="H674" s="68" t="str">
        <f>VLOOKUP(A674,'BASE REGISTRO SEPTIEMBRE'!$A$1:$T$889,8,FALSE)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674" s="68" t="str">
        <f>VLOOKUP(A674,'BASE REGISTRO SEPTIEMBRE'!$A$1:$T$889,9,FALSE)</f>
        <v>Cada 5 Años</v>
      </c>
      <c r="J674" s="68" t="str">
        <f>VLOOKUP(A674,'BASE REGISTRO SEPTIEMBRE'!$A$1:$T$889,10,FALSE)</f>
        <v>De fecha 12 de marzo de 2019 a 12 de marzo de 2024.</v>
      </c>
      <c r="K674" s="68" t="str">
        <f>VLOOKUP(A674,'BASE REGISTRO SEPTIEMBRE'!$A$1:$T$889,11,FALSE)</f>
        <v xml:space="preserve">Presidenta: Rosa Parissi Morales, 
Secretaria Ejecutiva: Denisse Araya Castelli, 
</v>
      </c>
      <c r="L674" s="68" t="str">
        <f>VLOOKUP(A674,'BASE REGISTRO SEPTIEMBRE'!$A$1:$T$889,12,FALSE)</f>
        <v xml:space="preserve">Moneda Nº 812, oficina 1014, Santiago, Región Metropolitana Situación CORONAVIRUS: Calle Santa Isabel, N° 41, departamento 607. Comuna de Santiago, Stgo
</v>
      </c>
      <c r="M674" s="68" t="str">
        <f>VLOOKUP(A674,'BASE REGISTRO SEPTIEMBRE'!$A$1:$T$889,13,FALSE)</f>
        <v>XIII</v>
      </c>
      <c r="N674" s="68" t="str">
        <f>VLOOKUP(A674,'BASE REGISTRO SEPTIEMBRE'!$A$1:$T$889,14,FALSE)</f>
        <v>Santiago</v>
      </c>
      <c r="O674" s="68">
        <f>VLOOKUP(A674,'BASE REGISTRO SEPTIEMBRE'!$A$1:$T$889,15,FALSE)</f>
        <v>0</v>
      </c>
      <c r="P674" s="68" t="str">
        <f>VLOOKUP(A674,'BASE REGISTRO SEPTIEMBRE'!$A$1:$T$889,16,FALSE)</f>
        <v>raices@tie.cl
www.ongraices.org</v>
      </c>
      <c r="Q674" s="68">
        <f>VLOOKUP(A674,'BASE REGISTRO SEPTIEMBRE'!$A$1:$T$889,17,FALSE)</f>
        <v>0</v>
      </c>
      <c r="R674" s="68" t="str">
        <f>VLOOKUP(A674,'BASE REGISTRO SEPTIEMBRE'!$A$1:$T$889,18,FALSE)</f>
        <v>93401: Institución de Asistencia Social</v>
      </c>
      <c r="S674" s="68" t="str">
        <f>VLOOKUP(A674,'BASE REGISTRO SEPTIEMBRE'!$A$1:$T$889,19,FALSE)</f>
        <v xml:space="preserve">
Certificado financiero correspondiente al año 2020, aprobado por el Sub Departamento de Supervisión Nacional de SENAME.
</v>
      </c>
      <c r="T674" s="188">
        <f>VLOOKUP(A674,'BASE REGISTRO SEPTIEMBRE'!$A$1:$T$889,20,FALSE)</f>
        <v>37970</v>
      </c>
      <c r="U674" s="175">
        <v>7163</v>
      </c>
      <c r="V674" s="186">
        <v>35938246</v>
      </c>
      <c r="W674" s="186">
        <v>310809126</v>
      </c>
      <c r="X674" s="187">
        <v>44469</v>
      </c>
      <c r="Y674" s="80" t="s">
        <v>6489</v>
      </c>
      <c r="Z674" s="80" t="s">
        <v>6490</v>
      </c>
      <c r="AA674" s="175" t="s">
        <v>6564</v>
      </c>
    </row>
    <row r="675" spans="1:27" ht="15.75" customHeight="1" x14ac:dyDescent="0.2">
      <c r="A675" s="185">
        <v>7163</v>
      </c>
      <c r="B675" s="68" t="str">
        <f>VLOOKUP(A675,'BASE REGISTRO SEPTIEMBRE'!$A$1:$T$889,2,FALSE)</f>
        <v xml:space="preserve">Organización No Gubernamental de Desarrollo Raíces u ONG Raíces Santiago
</v>
      </c>
      <c r="C675" s="68">
        <f>VLOOKUP(A675,'BASE REGISTRO SEPTIEMBRE'!$A$1:$T$889,3,FALSE)</f>
        <v>744943000</v>
      </c>
      <c r="D675" s="68" t="str">
        <f>VLOOKUP(A675,'BASE REGISTRO SEPTIEMBRE'!$A$1:$T$889,4,FALSE)</f>
        <v>Corporación de Derecho Privado.</v>
      </c>
      <c r="E675" s="68" t="str">
        <f>VLOOKUP(A675,'BASE REGISTRO SEPTIEMBRE'!$A$1:$T$889,5,FALSE)</f>
        <v>Otorgado por Decreto Supremo Nº 1285, de fecha 2 de diciembre de 1998, del Ministerio de Justicia.</v>
      </c>
      <c r="F675" s="68" t="str">
        <f>VLOOKUP(A675,'BASE REGISTRO SEPTIEMBRE'!$A$1:$T$889,6,FALSE)</f>
        <v xml:space="preserve">Certificado de Vigencia de Persona Jurídica sin fines de Lucro Nº de Folio 500394981077, de 22 de junio de 2021 del Servicio de Registro Civil e Identificación.
</v>
      </c>
      <c r="G675" s="68" t="str">
        <f>VLOOKUP(A675,'BASE REGISTRO SEPTIEMBRE'!$A$1:$T$889,7,FALSE)</f>
        <v>Promoción del desarrollo, especialmente de las personas, familias, grupos y comunidades que viven en condiciones de pobreza y/o marginalidad.</v>
      </c>
      <c r="H675" s="68" t="str">
        <f>VLOOKUP(A675,'BASE REGISTRO SEPTIEMBRE'!$A$1:$T$889,8,FALSE)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675" s="68" t="str">
        <f>VLOOKUP(A675,'BASE REGISTRO SEPTIEMBRE'!$A$1:$T$889,9,FALSE)</f>
        <v>Cada 5 Años</v>
      </c>
      <c r="J675" s="68" t="str">
        <f>VLOOKUP(A675,'BASE REGISTRO SEPTIEMBRE'!$A$1:$T$889,10,FALSE)</f>
        <v>De fecha 12 de marzo de 2019 a 12 de marzo de 2024.</v>
      </c>
      <c r="K675" s="68" t="str">
        <f>VLOOKUP(A675,'BASE REGISTRO SEPTIEMBRE'!$A$1:$T$889,11,FALSE)</f>
        <v xml:space="preserve">Presidenta: Rosa Parissi Morales, 
Secretaria Ejecutiva: Denisse Araya Castelli, 
</v>
      </c>
      <c r="L675" s="68" t="str">
        <f>VLOOKUP(A675,'BASE REGISTRO SEPTIEMBRE'!$A$1:$T$889,12,FALSE)</f>
        <v xml:space="preserve">Moneda Nº 812, oficina 1014, Santiago, Región Metropolitana Situación CORONAVIRUS: Calle Santa Isabel, N° 41, departamento 607. Comuna de Santiago, Stgo
</v>
      </c>
      <c r="M675" s="68" t="str">
        <f>VLOOKUP(A675,'BASE REGISTRO SEPTIEMBRE'!$A$1:$T$889,13,FALSE)</f>
        <v>XIII</v>
      </c>
      <c r="N675" s="68" t="str">
        <f>VLOOKUP(A675,'BASE REGISTRO SEPTIEMBRE'!$A$1:$T$889,14,FALSE)</f>
        <v>Santiago</v>
      </c>
      <c r="O675" s="68">
        <f>VLOOKUP(A675,'BASE REGISTRO SEPTIEMBRE'!$A$1:$T$889,15,FALSE)</f>
        <v>0</v>
      </c>
      <c r="P675" s="68" t="str">
        <f>VLOOKUP(A675,'BASE REGISTRO SEPTIEMBRE'!$A$1:$T$889,16,FALSE)</f>
        <v>raices@tie.cl
www.ongraices.org</v>
      </c>
      <c r="Q675" s="68">
        <f>VLOOKUP(A675,'BASE REGISTRO SEPTIEMBRE'!$A$1:$T$889,17,FALSE)</f>
        <v>0</v>
      </c>
      <c r="R675" s="68" t="str">
        <f>VLOOKUP(A675,'BASE REGISTRO SEPTIEMBRE'!$A$1:$T$889,18,FALSE)</f>
        <v>93401: Institución de Asistencia Social</v>
      </c>
      <c r="S675" s="68" t="str">
        <f>VLOOKUP(A675,'BASE REGISTRO SEPTIEMBRE'!$A$1:$T$889,19,FALSE)</f>
        <v xml:space="preserve">
Certificado financiero correspondiente al año 2020, aprobado por el Sub Departamento de Supervisión Nacional de SENAME.
</v>
      </c>
      <c r="T675" s="188">
        <f>VLOOKUP(A675,'BASE REGISTRO SEPTIEMBRE'!$A$1:$T$889,20,FALSE)</f>
        <v>37970</v>
      </c>
      <c r="U675" s="175">
        <v>7163</v>
      </c>
      <c r="V675" s="186">
        <v>13533400</v>
      </c>
      <c r="W675" s="186">
        <v>47151400</v>
      </c>
      <c r="X675" s="187">
        <v>44469</v>
      </c>
      <c r="Y675" s="80" t="s">
        <v>6489</v>
      </c>
      <c r="Z675" s="80" t="s">
        <v>6490</v>
      </c>
      <c r="AA675" s="175" t="s">
        <v>6498</v>
      </c>
    </row>
    <row r="676" spans="1:27" ht="15.75" customHeight="1" x14ac:dyDescent="0.2">
      <c r="A676" s="185">
        <v>7163</v>
      </c>
      <c r="B676" s="68" t="str">
        <f>VLOOKUP(A676,'BASE REGISTRO SEPTIEMBRE'!$A$1:$T$889,2,FALSE)</f>
        <v xml:space="preserve">Organización No Gubernamental de Desarrollo Raíces u ONG Raíces Santiago
</v>
      </c>
      <c r="C676" s="68">
        <f>VLOOKUP(A676,'BASE REGISTRO SEPTIEMBRE'!$A$1:$T$889,3,FALSE)</f>
        <v>744943000</v>
      </c>
      <c r="D676" s="68" t="str">
        <f>VLOOKUP(A676,'BASE REGISTRO SEPTIEMBRE'!$A$1:$T$889,4,FALSE)</f>
        <v>Corporación de Derecho Privado.</v>
      </c>
      <c r="E676" s="68" t="str">
        <f>VLOOKUP(A676,'BASE REGISTRO SEPTIEMBRE'!$A$1:$T$889,5,FALSE)</f>
        <v>Otorgado por Decreto Supremo Nº 1285, de fecha 2 de diciembre de 1998, del Ministerio de Justicia.</v>
      </c>
      <c r="F676" s="68" t="str">
        <f>VLOOKUP(A676,'BASE REGISTRO SEPTIEMBRE'!$A$1:$T$889,6,FALSE)</f>
        <v xml:space="preserve">Certificado de Vigencia de Persona Jurídica sin fines de Lucro Nº de Folio 500394981077, de 22 de junio de 2021 del Servicio de Registro Civil e Identificación.
</v>
      </c>
      <c r="G676" s="68" t="str">
        <f>VLOOKUP(A676,'BASE REGISTRO SEPTIEMBRE'!$A$1:$T$889,7,FALSE)</f>
        <v>Promoción del desarrollo, especialmente de las personas, familias, grupos y comunidades que viven en condiciones de pobreza y/o marginalidad.</v>
      </c>
      <c r="H676" s="68" t="str">
        <f>VLOOKUP(A676,'BASE REGISTRO SEPTIEMBRE'!$A$1:$T$889,8,FALSE)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
      <c r="I676" s="68" t="str">
        <f>VLOOKUP(A676,'BASE REGISTRO SEPTIEMBRE'!$A$1:$T$889,9,FALSE)</f>
        <v>Cada 5 Años</v>
      </c>
      <c r="J676" s="68" t="str">
        <f>VLOOKUP(A676,'BASE REGISTRO SEPTIEMBRE'!$A$1:$T$889,10,FALSE)</f>
        <v>De fecha 12 de marzo de 2019 a 12 de marzo de 2024.</v>
      </c>
      <c r="K676" s="68" t="str">
        <f>VLOOKUP(A676,'BASE REGISTRO SEPTIEMBRE'!$A$1:$T$889,11,FALSE)</f>
        <v xml:space="preserve">Presidenta: Rosa Parissi Morales, 
Secretaria Ejecutiva: Denisse Araya Castelli, 
</v>
      </c>
      <c r="L676" s="68" t="str">
        <f>VLOOKUP(A676,'BASE REGISTRO SEPTIEMBRE'!$A$1:$T$889,12,FALSE)</f>
        <v xml:space="preserve">Moneda Nº 812, oficina 1014, Santiago, Región Metropolitana Situación CORONAVIRUS: Calle Santa Isabel, N° 41, departamento 607. Comuna de Santiago, Stgo
</v>
      </c>
      <c r="M676" s="68" t="str">
        <f>VLOOKUP(A676,'BASE REGISTRO SEPTIEMBRE'!$A$1:$T$889,13,FALSE)</f>
        <v>XIII</v>
      </c>
      <c r="N676" s="68" t="str">
        <f>VLOOKUP(A676,'BASE REGISTRO SEPTIEMBRE'!$A$1:$T$889,14,FALSE)</f>
        <v>Santiago</v>
      </c>
      <c r="O676" s="68">
        <f>VLOOKUP(A676,'BASE REGISTRO SEPTIEMBRE'!$A$1:$T$889,15,FALSE)</f>
        <v>0</v>
      </c>
      <c r="P676" s="68" t="str">
        <f>VLOOKUP(A676,'BASE REGISTRO SEPTIEMBRE'!$A$1:$T$889,16,FALSE)</f>
        <v>raices@tie.cl
www.ongraices.org</v>
      </c>
      <c r="Q676" s="68">
        <f>VLOOKUP(A676,'BASE REGISTRO SEPTIEMBRE'!$A$1:$T$889,17,FALSE)</f>
        <v>0</v>
      </c>
      <c r="R676" s="68" t="str">
        <f>VLOOKUP(A676,'BASE REGISTRO SEPTIEMBRE'!$A$1:$T$889,18,FALSE)</f>
        <v>93401: Institución de Asistencia Social</v>
      </c>
      <c r="S676" s="68" t="str">
        <f>VLOOKUP(A676,'BASE REGISTRO SEPTIEMBRE'!$A$1:$T$889,19,FALSE)</f>
        <v xml:space="preserve">
Certificado financiero correspondiente al año 2020, aprobado por el Sub Departamento de Supervisión Nacional de SENAME.
</v>
      </c>
      <c r="T676" s="188">
        <f>VLOOKUP(A676,'BASE REGISTRO SEPTIEMBRE'!$A$1:$T$889,20,FALSE)</f>
        <v>37970</v>
      </c>
      <c r="U676" s="175">
        <v>7163</v>
      </c>
      <c r="V676" s="186">
        <v>28859760</v>
      </c>
      <c r="W676" s="186">
        <v>28859760</v>
      </c>
      <c r="X676" s="187">
        <v>44469</v>
      </c>
      <c r="Y676" s="80" t="s">
        <v>6489</v>
      </c>
      <c r="Z676" s="80" t="s">
        <v>6490</v>
      </c>
      <c r="AA676" s="175" t="s">
        <v>7475</v>
      </c>
    </row>
    <row r="677" spans="1:27" ht="15.75" customHeight="1" x14ac:dyDescent="0.2">
      <c r="A677" s="185">
        <v>7168</v>
      </c>
      <c r="B677" s="68" t="str">
        <f>VLOOKUP(A677,'BASE REGISTRO SEPTIEMBRE'!$A$1:$T$889,2,FALSE)</f>
        <v>I. Municipalidad de Peñalolén</v>
      </c>
      <c r="C677" s="68" t="str">
        <f>VLOOKUP(A677,'BASE REGISTRO SEPTIEMBRE'!$A$1:$T$889,3,FALSE)</f>
        <v>69254000K</v>
      </c>
      <c r="D677" s="68" t="str">
        <f>VLOOKUP(A677,'BASE REGISTRO SEPTIEMBRE'!$A$1:$T$889,4,FALSE)</f>
        <v>Municipalidad</v>
      </c>
      <c r="E677" s="68" t="str">
        <f>VLOOKUP(A677,'BASE REGISTRO SEPTIEMBRE'!$A$1:$T$889,5,FALSE)</f>
        <v>Constitución Política de la República, artículo 107</v>
      </c>
      <c r="F677" s="68" t="str">
        <f>VLOOKUP(A677,'BASE REGISTRO SEPTIEMBRE'!$A$1:$T$889,6,FALSE)</f>
        <v>Indefinida</v>
      </c>
      <c r="G677" s="68" t="str">
        <f>VLOOKUP(A677,'BASE REGISTRO SEPTIEMBRE'!$A$1:$T$889,7,FALSE)</f>
        <v>Según ley Orgánica N° 18.695, artículos 1° al 4°</v>
      </c>
      <c r="H677" s="68" t="str">
        <f>VLOOKUP(A677,'BASE REGISTRO SEPTIEMBRE'!$A$1:$T$889,8,FALSE)</f>
        <v>no tiene</v>
      </c>
      <c r="I677" s="68">
        <f>VLOOKUP(A677,'BASE REGISTRO SEPTIEMBRE'!$A$1:$T$889,9,FALSE)</f>
        <v>0</v>
      </c>
      <c r="J677" s="68">
        <f>VLOOKUP(A677,'BASE REGISTRO SEPTIEMBRE'!$A$1:$T$889,10,FALSE)</f>
        <v>0</v>
      </c>
      <c r="K677" s="68" t="str">
        <f>VLOOKUP(A677,'BASE REGISTRO SEPTIEMBRE'!$A$1:$T$889,11,FALSE)</f>
        <v xml:space="preserve">Carolina Leitao Alvarez Salamanca, 
</v>
      </c>
      <c r="L677" s="68" t="str">
        <f>VLOOKUP(A677,'BASE REGISTRO SEPTIEMBRE'!$A$1:$T$889,12,FALSE)</f>
        <v xml:space="preserve">Avda. Grecia N° 8735, comuna de Peñalolén, Región Metropolitana.
</v>
      </c>
      <c r="M677" s="68" t="str">
        <f>VLOOKUP(A677,'BASE REGISTRO SEPTIEMBRE'!$A$1:$T$889,13,FALSE)</f>
        <v>XIII</v>
      </c>
      <c r="N677" s="68" t="str">
        <f>VLOOKUP(A677,'BASE REGISTRO SEPTIEMBRE'!$A$1:$T$889,14,FALSE)</f>
        <v>Peñalolén</v>
      </c>
      <c r="O677" s="68" t="str">
        <f>VLOOKUP(A677,'BASE REGISTRO SEPTIEMBRE'!$A$1:$T$889,15,FALSE)</f>
        <v>22 486 8050 / +56 9 98888803</v>
      </c>
      <c r="P677" s="68" t="str">
        <f>VLOOKUP(A677,'BASE REGISTRO SEPTIEMBRE'!$A$1:$T$889,16,FALSE)</f>
        <v>alcaldesa@penalolen.cl
 nmaray@penalolen.cl
cleitao@penalolen.cl</v>
      </c>
      <c r="Q677" s="68">
        <f>VLOOKUP(A677,'BASE REGISTRO SEPTIEMBRE'!$A$1:$T$889,17,FALSE)</f>
        <v>0</v>
      </c>
      <c r="R677" s="68">
        <f>VLOOKUP(A677,'BASE REGISTRO SEPTIEMBRE'!$A$1:$T$889,18,FALSE)</f>
        <v>91001</v>
      </c>
      <c r="S677" s="68" t="str">
        <f>VLOOKUP(A677,'BASE REGISTRO SEPTIEMBRE'!$A$1:$T$889,19,FALSE)</f>
        <v xml:space="preserve">No se acompañan. Aplica Informe Jurídico Nº 09, de  fecha 14 de marzo de 2011 del Departamento Jurídico y Dictamen Nº 070791, de 2009, de la Contraloría General de la República.  
</v>
      </c>
      <c r="T677" s="188">
        <f>VLOOKUP(A677,'BASE REGISTRO SEPTIEMBRE'!$A$1:$T$889,20,FALSE)</f>
        <v>38478</v>
      </c>
      <c r="U677" s="175">
        <v>7168</v>
      </c>
      <c r="V677" s="186">
        <v>9619920</v>
      </c>
      <c r="W677" s="186">
        <v>176808684</v>
      </c>
      <c r="X677" s="187">
        <v>44469</v>
      </c>
      <c r="Y677" s="80" t="s">
        <v>6489</v>
      </c>
      <c r="Z677" s="80" t="s">
        <v>6490</v>
      </c>
      <c r="AA677" s="175" t="s">
        <v>7481</v>
      </c>
    </row>
    <row r="678" spans="1:27" ht="15.75" customHeight="1" x14ac:dyDescent="0.2">
      <c r="A678" s="185">
        <v>7169</v>
      </c>
      <c r="B678" s="68" t="str">
        <f>VLOOKUP(A678,'BASE REGISTRO SEPTIEMBRE'!$A$1:$T$889,2,FALSE)</f>
        <v xml:space="preserve">
I. Municipalidad de Alto Hospicio
</v>
      </c>
      <c r="C678" s="68">
        <f>VLOOKUP(A678,'BASE REGISTRO SEPTIEMBRE'!$A$1:$T$889,3,FALSE)</f>
        <v>692651006</v>
      </c>
      <c r="D678" s="68" t="str">
        <f>VLOOKUP(A678,'BASE REGISTRO SEPTIEMBRE'!$A$1:$T$889,4,FALSE)</f>
        <v>Municipalidad</v>
      </c>
      <c r="E678" s="68" t="str">
        <f>VLOOKUP(A678,'BASE REGISTRO SEPTIEMBRE'!$A$1:$T$889,5,FALSE)</f>
        <v>Constitución Política de la República, art. 107.</v>
      </c>
      <c r="F678" s="68" t="str">
        <f>VLOOKUP(A678,'BASE REGISTRO SEPTIEMBRE'!$A$1:$T$889,6,FALSE)</f>
        <v>Indefinida.</v>
      </c>
      <c r="G678" s="68" t="str">
        <f>VLOOKUP(A678,'BASE REGISTRO SEPTIEMBRE'!$A$1:$T$889,7,FALSE)</f>
        <v>Según Ley Orgánica Nº 18.695, arts. 1º al 4º.</v>
      </c>
      <c r="H678" s="68" t="str">
        <f>VLOOKUP(A678,'BASE REGISTRO SEPTIEMBRE'!$A$1:$T$889,8,FALSE)</f>
        <v>no tiene</v>
      </c>
      <c r="I678" s="68">
        <f>VLOOKUP(A678,'BASE REGISTRO SEPTIEMBRE'!$A$1:$T$889,9,FALSE)</f>
        <v>0</v>
      </c>
      <c r="J678" s="68">
        <f>VLOOKUP(A678,'BASE REGISTRO SEPTIEMBRE'!$A$1:$T$889,10,FALSE)</f>
        <v>0</v>
      </c>
      <c r="K678" s="68" t="str">
        <f>VLOOKUP(A678,'BASE REGISTRO SEPTIEMBRE'!$A$1:$T$889,11,FALSE)</f>
        <v xml:space="preserve">Patricio Ferreira Rivera  </v>
      </c>
      <c r="L678" s="68" t="str">
        <f>VLOOKUP(A678,'BASE REGISTRO SEPTIEMBRE'!$A$1:$T$889,12,FALSE)</f>
        <v>Avenida Los Álamos esquina calle Los Nogales, S/N, Alto Hospicio</v>
      </c>
      <c r="M678" s="68" t="str">
        <f>VLOOKUP(A678,'BASE REGISTRO SEPTIEMBRE'!$A$1:$T$889,13,FALSE)</f>
        <v>I</v>
      </c>
      <c r="N678" s="68">
        <f>VLOOKUP(A678,'BASE REGISTRO SEPTIEMBRE'!$A$1:$T$889,14,FALSE)</f>
        <v>0</v>
      </c>
      <c r="O678" s="68">
        <f>VLOOKUP(A678,'BASE REGISTRO SEPTIEMBRE'!$A$1:$T$889,15,FALSE)</f>
        <v>0</v>
      </c>
      <c r="P678" s="68">
        <f>VLOOKUP(A678,'BASE REGISTRO SEPTIEMBRE'!$A$1:$T$889,16,FALSE)</f>
        <v>0</v>
      </c>
      <c r="Q678" s="68">
        <f>VLOOKUP(A678,'BASE REGISTRO SEPTIEMBRE'!$A$1:$T$889,17,FALSE)</f>
        <v>0</v>
      </c>
      <c r="R678" s="68">
        <f>VLOOKUP(A678,'BASE REGISTRO SEPTIEMBRE'!$A$1:$T$889,18,FALSE)</f>
        <v>91001</v>
      </c>
      <c r="S678" s="68" t="str">
        <f>VLOOKUP(A678,'BASE REGISTRO SEPTIEMBRE'!$A$1:$T$889,19,FALSE)</f>
        <v xml:space="preserve">No se acompañan. Aplica Informe Jurídico Nº 09, de  fecha 14 de marzo de 2011 del Departamento Jurídico y Dictamen Nº 070791, de 2009, de la Contraloría General de la República.  
</v>
      </c>
      <c r="T678" s="188">
        <f>VLOOKUP(A678,'BASE REGISTRO SEPTIEMBRE'!$A$1:$T$889,20,FALSE)</f>
        <v>38488</v>
      </c>
      <c r="U678" s="175">
        <v>7169</v>
      </c>
      <c r="V678" s="186">
        <v>9157888</v>
      </c>
      <c r="W678" s="186">
        <v>73528704</v>
      </c>
      <c r="X678" s="187">
        <v>44469</v>
      </c>
      <c r="Y678" s="80" t="s">
        <v>6489</v>
      </c>
      <c r="Z678" s="80" t="s">
        <v>6490</v>
      </c>
      <c r="AA678" s="175" t="s">
        <v>171</v>
      </c>
    </row>
    <row r="679" spans="1:27" ht="15.75" customHeight="1" x14ac:dyDescent="0.2">
      <c r="A679" s="185">
        <v>7171</v>
      </c>
      <c r="B679" s="68" t="str">
        <f>VLOOKUP(A679,'BASE REGISTRO SEPTIEMBRE'!$A$1:$T$889,2,FALSE)</f>
        <v xml:space="preserve">
I. Municipalidad de María Pinto.
</v>
      </c>
      <c r="C679" s="68">
        <f>VLOOKUP(A679,'BASE REGISTRO SEPTIEMBRE'!$A$1:$T$889,3,FALSE)</f>
        <v>690733005</v>
      </c>
      <c r="D679" s="68" t="str">
        <f>VLOOKUP(A679,'BASE REGISTRO SEPTIEMBRE'!$A$1:$T$889,4,FALSE)</f>
        <v>Municipalidad</v>
      </c>
      <c r="E679" s="68" t="str">
        <f>VLOOKUP(A679,'BASE REGISTRO SEPTIEMBRE'!$A$1:$T$889,5,FALSE)</f>
        <v>Constitución Política de la República, art. 107.</v>
      </c>
      <c r="F679" s="68" t="str">
        <f>VLOOKUP(A679,'BASE REGISTRO SEPTIEMBRE'!$A$1:$T$889,6,FALSE)</f>
        <v>Indefinida.</v>
      </c>
      <c r="G679" s="68" t="str">
        <f>VLOOKUP(A679,'BASE REGISTRO SEPTIEMBRE'!$A$1:$T$889,7,FALSE)</f>
        <v>Según Ley Orgánica Nº 18.695, arts. 1º al 4º.</v>
      </c>
      <c r="H679" s="68" t="str">
        <f>VLOOKUP(A679,'BASE REGISTRO SEPTIEMBRE'!$A$1:$T$889,8,FALSE)</f>
        <v>no tiene</v>
      </c>
      <c r="I679" s="68">
        <f>VLOOKUP(A679,'BASE REGISTRO SEPTIEMBRE'!$A$1:$T$889,9,FALSE)</f>
        <v>0</v>
      </c>
      <c r="J679" s="68">
        <f>VLOOKUP(A679,'BASE REGISTRO SEPTIEMBRE'!$A$1:$T$889,10,FALSE)</f>
        <v>0</v>
      </c>
      <c r="K679" s="68" t="str">
        <f>VLOOKUP(A679,'BASE REGISTRO SEPTIEMBRE'!$A$1:$T$889,11,FALSE)</f>
        <v xml:space="preserve">Jessica Paola del Carmen Mualim Fajuri.
</v>
      </c>
      <c r="L679" s="68" t="str">
        <f>VLOOKUP(A679,'BASE REGISTRO SEPTIEMBRE'!$A$1:$T$889,12,FALSE)</f>
        <v xml:space="preserve">Francisco Costabal Nº 78, comuna de María Pinto, Región Metropolitana. 
</v>
      </c>
      <c r="M679" s="68" t="str">
        <f>VLOOKUP(A679,'BASE REGISTRO SEPTIEMBRE'!$A$1:$T$889,13,FALSE)</f>
        <v>XIII</v>
      </c>
      <c r="N679" s="68" t="str">
        <f>VLOOKUP(A679,'BASE REGISTRO SEPTIEMBRE'!$A$1:$T$889,14,FALSE)</f>
        <v>María Pinto</v>
      </c>
      <c r="O679" s="68" t="str">
        <f>VLOOKUP(A679,'BASE REGISTRO SEPTIEMBRE'!$A$1:$T$889,15,FALSE)</f>
        <v>Fonos: 8354252/8351936</v>
      </c>
      <c r="P679" s="68" t="str">
        <f>VLOOKUP(A679,'BASE REGISTRO SEPTIEMBRE'!$A$1:$T$889,16,FALSE)</f>
        <v>www.municipalidaddemariapinto.cl</v>
      </c>
      <c r="Q679" s="68">
        <f>VLOOKUP(A679,'BASE REGISTRO SEPTIEMBRE'!$A$1:$T$889,17,FALSE)</f>
        <v>0</v>
      </c>
      <c r="R679" s="68">
        <f>VLOOKUP(A679,'BASE REGISTRO SEPTIEMBRE'!$A$1:$T$889,18,FALSE)</f>
        <v>91001</v>
      </c>
      <c r="S679" s="68" t="str">
        <f>VLOOKUP(A679,'BASE REGISTRO SEPTIEMBRE'!$A$1:$T$889,19,FALSE)</f>
        <v xml:space="preserve">No se acompañan. Aplica Informe Jurídico Nº 09, de  fecha 14 de marzo de 2011 del Departamento Jurídico y Dictamen Nº 070791, de 2009, de la Contraloría General de la República.  
</v>
      </c>
      <c r="T679" s="188">
        <f>VLOOKUP(A679,'BASE REGISTRO SEPTIEMBRE'!$A$1:$T$889,20,FALSE)</f>
        <v>38509</v>
      </c>
      <c r="U679" s="175">
        <v>7171</v>
      </c>
      <c r="V679" s="186">
        <v>3577300</v>
      </c>
      <c r="W679" s="186">
        <v>28722149</v>
      </c>
      <c r="X679" s="187">
        <v>44469</v>
      </c>
      <c r="Y679" s="80" t="s">
        <v>6489</v>
      </c>
      <c r="Z679" s="80" t="s">
        <v>6490</v>
      </c>
      <c r="AA679" s="175" t="s">
        <v>7191</v>
      </c>
    </row>
    <row r="680" spans="1:27" ht="15.75" customHeight="1" x14ac:dyDescent="0.2">
      <c r="A680" s="185">
        <v>7173</v>
      </c>
      <c r="B680" s="68" t="str">
        <f>VLOOKUP(A680,'BASE REGISTRO SEPTIEMBRE'!$A$1:$T$889,2,FALSE)</f>
        <v>Corporación Nuestra Ayuda Inspirada en María-Curicó, también denominada Corporación Naim Curicó.</v>
      </c>
      <c r="C680" s="68">
        <f>VLOOKUP(A680,'BASE REGISTRO SEPTIEMBRE'!$A$1:$T$889,3,FALSE)</f>
        <v>653686706</v>
      </c>
      <c r="D680" s="68" t="str">
        <f>VLOOKUP(A680,'BASE REGISTRO SEPTIEMBRE'!$A$1:$T$889,4,FALSE)</f>
        <v>Corporación de Derecho Privado</v>
      </c>
      <c r="E680" s="68" t="str">
        <f>VLOOKUP(A680,'BASE REGISTRO SEPTIEMBRE'!$A$1:$T$889,5,FALSE)</f>
        <v xml:space="preserve">Otorgada por Decreto Supremo N° 1803, de fecha 11 de mayo de 2004, del Ministerio de Justicia.
</v>
      </c>
      <c r="F680" s="68" t="str">
        <f>VLOOKUP(A680,'BASE REGISTRO SEPTIEMBRE'!$A$1:$T$889,6,FALSE)</f>
        <v xml:space="preserve">Certificado de Vigencia Folio N° 500398514539, de fecha 14 de julio de 2021, del Servicio de Registro Civil e Identificación. 
                                                                                                                                                                                                                                                                                                                                                          </v>
      </c>
      <c r="G680" s="68" t="str">
        <f>VLOOKUP(A680,'BASE REGISTRO SEPTIEMBRE'!$A$1:$T$889,7,FALSE)</f>
        <v xml:space="preserve">Fundación y mantenimiento de obras de beneficencia y educación al servicio de los más postergados, principalmente de los niños que han abandonado sus estudios formales o están en peligro de hacerlo. </v>
      </c>
      <c r="H680" s="68" t="str">
        <f>VLOOKUP(A680,'BASE REGISTRO SEPTIEMBRE'!$A$1:$T$889,8,FALSE)</f>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
      <c r="I680" s="68" t="str">
        <f>VLOOKUP(A680,'BASE REGISTRO SEPTIEMBRE'!$A$1:$T$889,9,FALSE)</f>
        <v>: 2 años en sus cargos.</v>
      </c>
      <c r="J680" s="68" t="str">
        <f>VLOOKUP(A680,'BASE REGISTRO SEPTIEMBRE'!$A$1:$T$889,10,FALSE)</f>
        <v>19 de febrero de 2019 a 19 de febrero de 2021.</v>
      </c>
      <c r="K680" s="68" t="str">
        <f>VLOOKUP(A680,'BASE REGISTRO SEPTIEMBRE'!$A$1:$T$889,11,FALSE)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L680" s="68" t="str">
        <f>VLOOKUP(A680,'BASE REGISTRO SEPTIEMBRE'!$A$1:$T$889,12,FALSE)</f>
        <v xml:space="preserve">Avenida Licantén S/N, Población Aguas Negras, comuna de Curicó, Región del Maule.
</v>
      </c>
      <c r="M680" s="68" t="str">
        <f>VLOOKUP(A680,'BASE REGISTRO SEPTIEMBRE'!$A$1:$T$889,13,FALSE)</f>
        <v>VII</v>
      </c>
      <c r="N680" s="68" t="str">
        <f>VLOOKUP(A680,'BASE REGISTRO SEPTIEMBRE'!$A$1:$T$889,14,FALSE)</f>
        <v>Curicó</v>
      </c>
      <c r="O680" s="68" t="str">
        <f>VLOOKUP(A680,'BASE REGISTRO SEPTIEMBRE'!$A$1:$T$889,15,FALSE)</f>
        <v xml:space="preserve">75-325297, 
</v>
      </c>
      <c r="P680" s="68" t="str">
        <f>VLOOKUP(A680,'BASE REGISTRO SEPTIEMBRE'!$A$1:$T$889,16,FALSE)</f>
        <v xml:space="preserve">naimcurico@gmail.com
clopez@cabud.cl
</v>
      </c>
      <c r="Q680" s="68">
        <f>VLOOKUP(A680,'BASE REGISTRO SEPTIEMBRE'!$A$1:$T$889,17,FALSE)</f>
        <v>0</v>
      </c>
      <c r="R680" s="68" t="str">
        <f>VLOOKUP(A680,'BASE REGISTRO SEPTIEMBRE'!$A$1:$T$889,18,FALSE)</f>
        <v>93401: Instituciones de Asistencia Social</v>
      </c>
      <c r="S680" s="68" t="str">
        <f>VLOOKUP(A680,'BASE REGISTRO SEPTIEMBRE'!$A$1:$T$889,19,FALSE)</f>
        <v>Se acompaña Certificado Financiero de la Institución, correspondiente al año 2020, aprobados por el Subdepartamento de Supervisión Financiera Nacional.</v>
      </c>
      <c r="T680" s="188">
        <f>VLOOKUP(A680,'BASE REGISTRO SEPTIEMBRE'!$A$1:$T$889,20,FALSE)</f>
        <v>38523</v>
      </c>
      <c r="U680" s="175">
        <v>7173</v>
      </c>
      <c r="V680" s="186">
        <v>10318140</v>
      </c>
      <c r="W680" s="186">
        <v>82545119</v>
      </c>
      <c r="X680" s="187">
        <v>44469</v>
      </c>
      <c r="Y680" s="80" t="s">
        <v>6489</v>
      </c>
      <c r="Z680" s="80" t="s">
        <v>6490</v>
      </c>
      <c r="AA680" s="175" t="s">
        <v>6522</v>
      </c>
    </row>
    <row r="681" spans="1:27" ht="15.75" customHeight="1" x14ac:dyDescent="0.2">
      <c r="A681" s="185">
        <v>7174</v>
      </c>
      <c r="B681" s="68" t="str">
        <f>VLOOKUP(A681,'BASE REGISTRO SEPTIEMBRE'!$A$1:$T$889,2,FALSE)</f>
        <v xml:space="preserve">
I. Municipalidad de Gorbea
</v>
      </c>
      <c r="C681" s="68">
        <f>VLOOKUP(A681,'BASE REGISTRO SEPTIEMBRE'!$A$1:$T$889,3,FALSE)</f>
        <v>691912000</v>
      </c>
      <c r="D681" s="68" t="str">
        <f>VLOOKUP(A681,'BASE REGISTRO SEPTIEMBRE'!$A$1:$T$889,4,FALSE)</f>
        <v>Municipalidad</v>
      </c>
      <c r="E681" s="68" t="str">
        <f>VLOOKUP(A681,'BASE REGISTRO SEPTIEMBRE'!$A$1:$T$889,5,FALSE)</f>
        <v>Constitución Política de la República, art. 107.</v>
      </c>
      <c r="F681" s="68" t="str">
        <f>VLOOKUP(A681,'BASE REGISTRO SEPTIEMBRE'!$A$1:$T$889,6,FALSE)</f>
        <v>Indefinida.</v>
      </c>
      <c r="G681" s="68" t="str">
        <f>VLOOKUP(A681,'BASE REGISTRO SEPTIEMBRE'!$A$1:$T$889,7,FALSE)</f>
        <v>Según Ley Orgánica Nº 18.695, arts. 1º al 4º.</v>
      </c>
      <c r="H681" s="68" t="str">
        <f>VLOOKUP(A681,'BASE REGISTRO SEPTIEMBRE'!$A$1:$T$889,8,FALSE)</f>
        <v>no tiene</v>
      </c>
      <c r="I681" s="68">
        <f>VLOOKUP(A681,'BASE REGISTRO SEPTIEMBRE'!$A$1:$T$889,9,FALSE)</f>
        <v>0</v>
      </c>
      <c r="J681" s="68">
        <f>VLOOKUP(A681,'BASE REGISTRO SEPTIEMBRE'!$A$1:$T$889,10,FALSE)</f>
        <v>0</v>
      </c>
      <c r="K681" s="68" t="str">
        <f>VLOOKUP(A681,'BASE REGISTRO SEPTIEMBRE'!$A$1:$T$889,11,FALSE)</f>
        <v xml:space="preserve">Jorge Andres Romero Martínez </v>
      </c>
      <c r="L681" s="68" t="str">
        <f>VLOOKUP(A681,'BASE REGISTRO SEPTIEMBRE'!$A$1:$T$889,12,FALSE)</f>
        <v xml:space="preserve">Ramón Freire Nº 590, comuna de Gorbea, Provincia de Cautín, IX Región.
</v>
      </c>
      <c r="M681" s="68" t="str">
        <f>VLOOKUP(A681,'BASE REGISTRO SEPTIEMBRE'!$A$1:$T$889,13,FALSE)</f>
        <v>IX</v>
      </c>
      <c r="N681" s="68" t="str">
        <f>VLOOKUP(A681,'BASE REGISTRO SEPTIEMBRE'!$A$1:$T$889,14,FALSE)</f>
        <v xml:space="preserve"> Gorbea</v>
      </c>
      <c r="O681" s="68" t="str">
        <f>VLOOKUP(A681,'BASE REGISTRO SEPTIEMBRE'!$A$1:$T$889,15,FALSE)</f>
        <v xml:space="preserve">Teléfonos: (45) 201900 </v>
      </c>
      <c r="P681" s="68">
        <f>VLOOKUP(A681,'BASE REGISTRO SEPTIEMBRE'!$A$1:$T$889,16,FALSE)</f>
        <v>0</v>
      </c>
      <c r="Q681" s="68">
        <f>VLOOKUP(A681,'BASE REGISTRO SEPTIEMBRE'!$A$1:$T$889,17,FALSE)</f>
        <v>0</v>
      </c>
      <c r="R681" s="68">
        <f>VLOOKUP(A681,'BASE REGISTRO SEPTIEMBRE'!$A$1:$T$889,18,FALSE)</f>
        <v>91001</v>
      </c>
      <c r="S681" s="68" t="str">
        <f>VLOOKUP(A681,'BASE REGISTRO SEPTIEMBRE'!$A$1:$T$889,19,FALSE)</f>
        <v xml:space="preserve">No se acompañan. Aplica Informe Jurídico Nº 09, de  fecha 14 de marzo de 2011 del Departamento Jurídico y Dictamen Nº 070791, de 2009, de la Contraloría General de la República.  
</v>
      </c>
      <c r="T681" s="188">
        <f>VLOOKUP(A681,'BASE REGISTRO SEPTIEMBRE'!$A$1:$T$889,20,FALSE)</f>
        <v>38518</v>
      </c>
      <c r="U681" s="175">
        <v>7174</v>
      </c>
      <c r="V681" s="186">
        <v>6361870</v>
      </c>
      <c r="W681" s="186">
        <v>51079469</v>
      </c>
      <c r="X681" s="187">
        <v>44469</v>
      </c>
      <c r="Y681" s="80" t="s">
        <v>6489</v>
      </c>
      <c r="Z681" s="80" t="s">
        <v>6490</v>
      </c>
      <c r="AA681" s="175" t="s">
        <v>6663</v>
      </c>
    </row>
    <row r="682" spans="1:27" ht="15.75" customHeight="1" x14ac:dyDescent="0.2">
      <c r="A682" s="185">
        <v>7175</v>
      </c>
      <c r="B682" s="68" t="str">
        <f>VLOOKUP(A682,'BASE REGISTRO SEPTIEMBRE'!$A$1:$T$889,2,FALSE)</f>
        <v xml:space="preserve">
I. Municipalidad de Ovalle
</v>
      </c>
      <c r="C682" s="68">
        <f>VLOOKUP(A682,'BASE REGISTRO SEPTIEMBRE'!$A$1:$T$889,3,FALSE)</f>
        <v>690407000</v>
      </c>
      <c r="D682" s="68" t="str">
        <f>VLOOKUP(A682,'BASE REGISTRO SEPTIEMBRE'!$A$1:$T$889,4,FALSE)</f>
        <v>Municipalidad</v>
      </c>
      <c r="E682" s="68" t="str">
        <f>VLOOKUP(A682,'BASE REGISTRO SEPTIEMBRE'!$A$1:$T$889,5,FALSE)</f>
        <v>Constitución Política de la República, art. 107.</v>
      </c>
      <c r="F682" s="68" t="str">
        <f>VLOOKUP(A682,'BASE REGISTRO SEPTIEMBRE'!$A$1:$T$889,6,FALSE)</f>
        <v>Indefinida.</v>
      </c>
      <c r="G682" s="68" t="str">
        <f>VLOOKUP(A682,'BASE REGISTRO SEPTIEMBRE'!$A$1:$T$889,7,FALSE)</f>
        <v>Según Ley Orgánica Nº 18.695, arts. 1º al 4º.</v>
      </c>
      <c r="H682" s="68" t="str">
        <f>VLOOKUP(A682,'BASE REGISTRO SEPTIEMBRE'!$A$1:$T$889,8,FALSE)</f>
        <v>no tiene</v>
      </c>
      <c r="I682" s="68">
        <f>VLOOKUP(A682,'BASE REGISTRO SEPTIEMBRE'!$A$1:$T$889,9,FALSE)</f>
        <v>0</v>
      </c>
      <c r="J682" s="68">
        <f>VLOOKUP(A682,'BASE REGISTRO SEPTIEMBRE'!$A$1:$T$889,10,FALSE)</f>
        <v>0</v>
      </c>
      <c r="K682" s="68" t="str">
        <f>VLOOKUP(A682,'BASE REGISTRO SEPTIEMBRE'!$A$1:$T$889,11,FALSE)</f>
        <v xml:space="preserve">Claudio Fermín Rentería Larrondo, </v>
      </c>
      <c r="L682" s="68" t="str">
        <f>VLOOKUP(A682,'BASE REGISTRO SEPTIEMBRE'!$A$1:$T$889,12,FALSE)</f>
        <v>Vicuña Mackenna Nº441, comuna de Ovalle, provincia del Limari IV Región,</v>
      </c>
      <c r="M682" s="68" t="str">
        <f>VLOOKUP(A682,'BASE REGISTRO SEPTIEMBRE'!$A$1:$T$889,13,FALSE)</f>
        <v>IV</v>
      </c>
      <c r="N682" s="68" t="str">
        <f>VLOOKUP(A682,'BASE REGISTRO SEPTIEMBRE'!$A$1:$T$889,14,FALSE)</f>
        <v>Ovalle</v>
      </c>
      <c r="O682" s="68" t="str">
        <f>VLOOKUP(A682,'BASE REGISTRO SEPTIEMBRE'!$A$1:$T$889,15,FALSE)</f>
        <v xml:space="preserve"> Fono: 53-2-627361/ 53-2-661202/ 53-2-661209
</v>
      </c>
      <c r="P682" s="68" t="str">
        <f>VLOOKUP(A682,'BASE REGISTRO SEPTIEMBRE'!$A$1:$T$889,16,FALSE)</f>
        <v>Correo electrónico: gabineteovalle@gmail.com
                             opdmuniovaalle@gmail.com
                      hflores@municipalidaddeovallle.cl</v>
      </c>
      <c r="Q682" s="68">
        <f>VLOOKUP(A682,'BASE REGISTRO SEPTIEMBRE'!$A$1:$T$889,17,FALSE)</f>
        <v>0</v>
      </c>
      <c r="R682" s="68">
        <f>VLOOKUP(A682,'BASE REGISTRO SEPTIEMBRE'!$A$1:$T$889,18,FALSE)</f>
        <v>91001</v>
      </c>
      <c r="S682" s="68" t="str">
        <f>VLOOKUP(A682,'BASE REGISTRO SEPTIEMBRE'!$A$1:$T$889,19,FALSE)</f>
        <v xml:space="preserve">
No se acompañan. Aplica Informe Jurídico Nº 09, de  fecha 14 de marzo de 2011 del Departamento Jurídico y Dictamen Nº 070791, de 2009, de la Contraloría General de la República.  
</v>
      </c>
      <c r="T682" s="188">
        <f>VLOOKUP(A682,'BASE REGISTRO SEPTIEMBRE'!$A$1:$T$889,20,FALSE)</f>
        <v>38526</v>
      </c>
      <c r="U682" s="175">
        <v>7175</v>
      </c>
      <c r="V682" s="186">
        <v>6851245</v>
      </c>
      <c r="W682" s="186">
        <v>55008661</v>
      </c>
      <c r="X682" s="187">
        <v>44469</v>
      </c>
      <c r="Y682" s="80" t="s">
        <v>6489</v>
      </c>
      <c r="Z682" s="80" t="s">
        <v>6490</v>
      </c>
      <c r="AA682" s="175" t="s">
        <v>6563</v>
      </c>
    </row>
    <row r="683" spans="1:27" ht="15.75" customHeight="1" x14ac:dyDescent="0.2">
      <c r="A683" s="185">
        <v>7176</v>
      </c>
      <c r="B683" s="68" t="str">
        <f>VLOOKUP(A683,'BASE REGISTRO SEPTIEMBRE'!$A$1:$T$889,2,FALSE)</f>
        <v xml:space="preserve">
I. Municipalidad de Maipú
</v>
      </c>
      <c r="C683" s="68">
        <f>VLOOKUP(A683,'BASE REGISTRO SEPTIEMBRE'!$A$1:$T$889,3,FALSE)</f>
        <v>690709007</v>
      </c>
      <c r="D683" s="68" t="str">
        <f>VLOOKUP(A683,'BASE REGISTRO SEPTIEMBRE'!$A$1:$T$889,4,FALSE)</f>
        <v>Municipalidad</v>
      </c>
      <c r="E683" s="68" t="str">
        <f>VLOOKUP(A683,'BASE REGISTRO SEPTIEMBRE'!$A$1:$T$889,5,FALSE)</f>
        <v>Constitución Política de la República, art. 107.</v>
      </c>
      <c r="F683" s="68" t="str">
        <f>VLOOKUP(A683,'BASE REGISTRO SEPTIEMBRE'!$A$1:$T$889,6,FALSE)</f>
        <v>Indefinida.</v>
      </c>
      <c r="G683" s="68" t="str">
        <f>VLOOKUP(A683,'BASE REGISTRO SEPTIEMBRE'!$A$1:$T$889,7,FALSE)</f>
        <v>Según Ley Orgánica Nº 18.695, arts. 1º al 4º.</v>
      </c>
      <c r="H683" s="68" t="str">
        <f>VLOOKUP(A683,'BASE REGISTRO SEPTIEMBRE'!$A$1:$T$889,8,FALSE)</f>
        <v>no tiene</v>
      </c>
      <c r="I683" s="68">
        <f>VLOOKUP(A683,'BASE REGISTRO SEPTIEMBRE'!$A$1:$T$889,9,FALSE)</f>
        <v>0</v>
      </c>
      <c r="J683" s="68">
        <f>VLOOKUP(A683,'BASE REGISTRO SEPTIEMBRE'!$A$1:$T$889,10,FALSE)</f>
        <v>0</v>
      </c>
      <c r="K683" s="68" t="str">
        <f>VLOOKUP(A683,'BASE REGISTRO SEPTIEMBRE'!$A$1:$T$889,11,FALSE)</f>
        <v>Tomás Vodanovic Escudero,</v>
      </c>
      <c r="L683" s="68" t="str">
        <f>VLOOKUP(A683,'BASE REGISTRO SEPTIEMBRE'!$A$1:$T$889,12,FALSE)</f>
        <v xml:space="preserve">Avda. 5 de abril Nº 0260, comuna Maipú, Región Metropolitana.
</v>
      </c>
      <c r="M683" s="68" t="str">
        <f>VLOOKUP(A683,'BASE REGISTRO SEPTIEMBRE'!$A$1:$T$889,13,FALSE)</f>
        <v>XIII</v>
      </c>
      <c r="N683" s="68" t="str">
        <f>VLOOKUP(A683,'BASE REGISTRO SEPTIEMBRE'!$A$1:$T$889,14,FALSE)</f>
        <v>Maipú</v>
      </c>
      <c r="O683" s="68" t="str">
        <f>VLOOKUP(A683,'BASE REGISTRO SEPTIEMBRE'!$A$1:$T$889,15,FALSE)</f>
        <v xml:space="preserve">Teléfonos: 677 6000 – 677 6092 – 677 6095. </v>
      </c>
      <c r="P683" s="68" t="str">
        <f>VLOOKUP(A683,'BASE REGISTRO SEPTIEMBRE'!$A$1:$T$889,16,FALSE)</f>
        <v>oficinadepartes@maipu.cl</v>
      </c>
      <c r="Q683" s="68">
        <f>VLOOKUP(A683,'BASE REGISTRO SEPTIEMBRE'!$A$1:$T$889,17,FALSE)</f>
        <v>0</v>
      </c>
      <c r="R683" s="68">
        <f>VLOOKUP(A683,'BASE REGISTRO SEPTIEMBRE'!$A$1:$T$889,18,FALSE)</f>
        <v>91001</v>
      </c>
      <c r="S683" s="68" t="str">
        <f>VLOOKUP(A683,'BASE REGISTRO SEPTIEMBRE'!$A$1:$T$889,19,FALSE)</f>
        <v>No se acompañan. Aplica Informe Jurídico Nº 09, de fecha 14 de marzo de 2011 del Departamento Jurídico y Dictamen Nº 070791, de 2009, de la Contraloría General de la República.</v>
      </c>
      <c r="T683" s="188">
        <f>VLOOKUP(A683,'BASE REGISTRO SEPTIEMBRE'!$A$1:$T$889,20,FALSE)</f>
        <v>38531</v>
      </c>
      <c r="U683" s="175">
        <v>7176</v>
      </c>
      <c r="V683" s="186">
        <v>7297692</v>
      </c>
      <c r="W683" s="186">
        <v>83634286</v>
      </c>
      <c r="X683" s="187">
        <v>44469</v>
      </c>
      <c r="Y683" s="80" t="s">
        <v>6489</v>
      </c>
      <c r="Z683" s="80" t="s">
        <v>6490</v>
      </c>
      <c r="AA683" s="175" t="s">
        <v>6529</v>
      </c>
    </row>
    <row r="684" spans="1:27" ht="15.75" customHeight="1" x14ac:dyDescent="0.2">
      <c r="A684" s="185">
        <v>7177</v>
      </c>
      <c r="B684" s="68" t="str">
        <f>VLOOKUP(A684,'BASE REGISTRO SEPTIEMBRE'!$A$1:$T$889,2,FALSE)</f>
        <v xml:space="preserve">
I. Municipalidad de Vallenar
</v>
      </c>
      <c r="C684" s="68">
        <f>VLOOKUP(A684,'BASE REGISTRO SEPTIEMBRE'!$A$1:$T$889,3,FALSE)</f>
        <v>690305003</v>
      </c>
      <c r="D684" s="68" t="str">
        <f>VLOOKUP(A684,'BASE REGISTRO SEPTIEMBRE'!$A$1:$T$889,4,FALSE)</f>
        <v>Municipalidad</v>
      </c>
      <c r="E684" s="68" t="str">
        <f>VLOOKUP(A684,'BASE REGISTRO SEPTIEMBRE'!$A$1:$T$889,5,FALSE)</f>
        <v>Constitución Política de la República, art. 107.</v>
      </c>
      <c r="F684" s="68" t="str">
        <f>VLOOKUP(A684,'BASE REGISTRO SEPTIEMBRE'!$A$1:$T$889,6,FALSE)</f>
        <v>Indefinida.</v>
      </c>
      <c r="G684" s="68" t="str">
        <f>VLOOKUP(A684,'BASE REGISTRO SEPTIEMBRE'!$A$1:$T$889,7,FALSE)</f>
        <v>Según Ley Orgánica Nº 18.695, arts. 1º al 4º.</v>
      </c>
      <c r="H684" s="68" t="str">
        <f>VLOOKUP(A684,'BASE REGISTRO SEPTIEMBRE'!$A$1:$T$889,8,FALSE)</f>
        <v>no tiene</v>
      </c>
      <c r="I684" s="68">
        <f>VLOOKUP(A684,'BASE REGISTRO SEPTIEMBRE'!$A$1:$T$889,9,FALSE)</f>
        <v>0</v>
      </c>
      <c r="J684" s="68">
        <f>VLOOKUP(A684,'BASE REGISTRO SEPTIEMBRE'!$A$1:$T$889,10,FALSE)</f>
        <v>0</v>
      </c>
      <c r="K684" s="68" t="str">
        <f>VLOOKUP(A684,'BASE REGISTRO SEPTIEMBRE'!$A$1:$T$889,11,FALSE)</f>
        <v xml:space="preserve">Victor Manuel Isla Lutz
</v>
      </c>
      <c r="L684" s="68" t="str">
        <f>VLOOKUP(A684,'BASE REGISTRO SEPTIEMBRE'!$A$1:$T$889,12,FALSE)</f>
        <v xml:space="preserve">Plaza Nº 25, comuna de Vallenar, provincia de Huasco, Tercera Región.
</v>
      </c>
      <c r="M684" s="68" t="str">
        <f>VLOOKUP(A684,'BASE REGISTRO SEPTIEMBRE'!$A$1:$T$889,13,FALSE)</f>
        <v>III</v>
      </c>
      <c r="N684" s="68" t="str">
        <f>VLOOKUP(A684,'BASE REGISTRO SEPTIEMBRE'!$A$1:$T$889,14,FALSE)</f>
        <v>Vallenar</v>
      </c>
      <c r="O684" s="68" t="str">
        <f>VLOOKUP(A684,'BASE REGISTRO SEPTIEMBRE'!$A$1:$T$889,15,FALSE)</f>
        <v>Teléfono: (51) 611320</v>
      </c>
      <c r="P684" s="68" t="str">
        <f>VLOOKUP(A684,'BASE REGISTRO SEPTIEMBRE'!$A$1:$T$889,16,FALSE)</f>
        <v xml:space="preserve">contacto@vallenar.cl
</v>
      </c>
      <c r="Q684" s="68">
        <f>VLOOKUP(A684,'BASE REGISTRO SEPTIEMBRE'!$A$1:$T$889,17,FALSE)</f>
        <v>0</v>
      </c>
      <c r="R684" s="68">
        <f>VLOOKUP(A684,'BASE REGISTRO SEPTIEMBRE'!$A$1:$T$889,18,FALSE)</f>
        <v>911001</v>
      </c>
      <c r="S684" s="68" t="str">
        <f>VLOOKUP(A684,'BASE REGISTRO SEPTIEMBRE'!$A$1:$T$889,19,FALSE)</f>
        <v xml:space="preserve">No se acompañan. Aplica Informe Jurídico Nº 09, de  fecha 14 de marzo de 2011 del Departamento Jurídico y Dictamen Nº 070791, de 2009, de la Contraloría General de la República.  
</v>
      </c>
      <c r="T684" s="188">
        <f>VLOOKUP(A684,'BASE REGISTRO SEPTIEMBRE'!$A$1:$T$889,20,FALSE)</f>
        <v>38532</v>
      </c>
      <c r="U684" s="175">
        <v>7177</v>
      </c>
      <c r="V684" s="186">
        <v>22518363</v>
      </c>
      <c r="W684" s="186">
        <v>198645411</v>
      </c>
      <c r="X684" s="187">
        <v>44469</v>
      </c>
      <c r="Y684" s="80" t="s">
        <v>6489</v>
      </c>
      <c r="Z684" s="80" t="s">
        <v>6490</v>
      </c>
      <c r="AA684" s="175" t="s">
        <v>6514</v>
      </c>
    </row>
    <row r="685" spans="1:27" ht="15.75" customHeight="1" x14ac:dyDescent="0.2">
      <c r="A685" s="185">
        <v>7179</v>
      </c>
      <c r="B685" s="68" t="str">
        <f>VLOOKUP(A685,'BASE REGISTRO SEPTIEMBRE'!$A$1:$T$889,2,FALSE)</f>
        <v xml:space="preserve">
I. Municipalidad de Nueva Imperial.
</v>
      </c>
      <c r="C685" s="68">
        <f>VLOOKUP(A685,'BASE REGISTRO SEPTIEMBRE'!$A$1:$T$889,3,FALSE)</f>
        <v>691904008</v>
      </c>
      <c r="D685" s="68" t="str">
        <f>VLOOKUP(A685,'BASE REGISTRO SEPTIEMBRE'!$A$1:$T$889,4,FALSE)</f>
        <v>Municipalidad</v>
      </c>
      <c r="E685" s="68" t="str">
        <f>VLOOKUP(A685,'BASE REGISTRO SEPTIEMBRE'!$A$1:$T$889,5,FALSE)</f>
        <v>Constitución Política de la República, art. 107.</v>
      </c>
      <c r="F685" s="68" t="str">
        <f>VLOOKUP(A685,'BASE REGISTRO SEPTIEMBRE'!$A$1:$T$889,6,FALSE)</f>
        <v>Indefinida.</v>
      </c>
      <c r="G685" s="68" t="str">
        <f>VLOOKUP(A685,'BASE REGISTRO SEPTIEMBRE'!$A$1:$T$889,7,FALSE)</f>
        <v>Según Ley Orgánica Nº 18.695, arts. 1º al 4º.</v>
      </c>
      <c r="H685" s="68" t="str">
        <f>VLOOKUP(A685,'BASE REGISTRO SEPTIEMBRE'!$A$1:$T$889,8,FALSE)</f>
        <v>no tiene</v>
      </c>
      <c r="I685" s="68">
        <f>VLOOKUP(A685,'BASE REGISTRO SEPTIEMBRE'!$A$1:$T$889,9,FALSE)</f>
        <v>0</v>
      </c>
      <c r="J685" s="68">
        <f>VLOOKUP(A685,'BASE REGISTRO SEPTIEMBRE'!$A$1:$T$889,10,FALSE)</f>
        <v>0</v>
      </c>
      <c r="K685" s="68" t="str">
        <f>VLOOKUP(A685,'BASE REGISTRO SEPTIEMBRE'!$A$1:$T$889,11,FALSE)</f>
        <v>César Hipólito Sepúlveda Huerta,</v>
      </c>
      <c r="L685" s="68" t="str">
        <f>VLOOKUP(A685,'BASE REGISTRO SEPTIEMBRE'!$A$1:$T$889,12,FALSE)</f>
        <v xml:space="preserve">Arturo Prat Nº 65, comuna de Nueva Imperial, Novena Región, 
</v>
      </c>
      <c r="M685" s="68" t="str">
        <f>VLOOKUP(A685,'BASE REGISTRO SEPTIEMBRE'!$A$1:$T$889,13,FALSE)</f>
        <v>IX</v>
      </c>
      <c r="N685" s="68" t="str">
        <f>VLOOKUP(A685,'BASE REGISTRO SEPTIEMBRE'!$A$1:$T$889,14,FALSE)</f>
        <v xml:space="preserve"> Nueva Imperial,</v>
      </c>
      <c r="O685" s="68" t="str">
        <f>VLOOKUP(A685,'BASE REGISTRO SEPTIEMBRE'!$A$1:$T$889,15,FALSE)</f>
        <v>fono (45)611006 – 611054,</v>
      </c>
      <c r="P685" s="68" t="str">
        <f>VLOOKUP(A685,'BASE REGISTRO SEPTIEMBRE'!$A$1:$T$889,16,FALSE)</f>
        <v xml:space="preserve"> municipalidad@nuevaimperial.cl</v>
      </c>
      <c r="Q685" s="68">
        <f>VLOOKUP(A685,'BASE REGISTRO SEPTIEMBRE'!$A$1:$T$889,17,FALSE)</f>
        <v>0</v>
      </c>
      <c r="R685" s="68">
        <f>VLOOKUP(A685,'BASE REGISTRO SEPTIEMBRE'!$A$1:$T$889,18,FALSE)</f>
        <v>91001</v>
      </c>
      <c r="S685" s="68" t="str">
        <f>VLOOKUP(A685,'BASE REGISTRO SEPTIEMBRE'!$A$1:$T$889,19,FALSE)</f>
        <v xml:space="preserve">No se acompañan. Aplica Informe Jurídico Nº 09, de  fecha 14 de marzo de 2011 del Departamento Jurídico y Dictamen Nº 070791, de 2009, de la Contraloría General de la República.  
</v>
      </c>
      <c r="T685" s="188">
        <f>VLOOKUP(A685,'BASE REGISTRO SEPTIEMBRE'!$A$1:$T$889,20,FALSE)</f>
        <v>38568</v>
      </c>
      <c r="U685" s="175">
        <v>7179</v>
      </c>
      <c r="V685" s="186">
        <v>5056871</v>
      </c>
      <c r="W685" s="186">
        <v>40601628</v>
      </c>
      <c r="X685" s="187">
        <v>44469</v>
      </c>
      <c r="Y685" s="80" t="s">
        <v>6489</v>
      </c>
      <c r="Z685" s="80" t="s">
        <v>6490</v>
      </c>
      <c r="AA685" s="175" t="s">
        <v>6641</v>
      </c>
    </row>
    <row r="686" spans="1:27" ht="15.75" customHeight="1" x14ac:dyDescent="0.2">
      <c r="A686" s="185">
        <v>7180</v>
      </c>
      <c r="B686" s="68" t="str">
        <f>VLOOKUP(A686,'BASE REGISTRO SEPTIEMBRE'!$A$1:$T$889,2,FALSE)</f>
        <v xml:space="preserve">
I. Municipalidad de San Pedro de Atacama
</v>
      </c>
      <c r="C686" s="68">
        <f>VLOOKUP(A686,'BASE REGISTRO SEPTIEMBRE'!$A$1:$T$889,3,FALSE)</f>
        <v>692525000</v>
      </c>
      <c r="D686" s="68" t="str">
        <f>VLOOKUP(A686,'BASE REGISTRO SEPTIEMBRE'!$A$1:$T$889,4,FALSE)</f>
        <v>Municipalidad</v>
      </c>
      <c r="E686" s="68" t="str">
        <f>VLOOKUP(A686,'BASE REGISTRO SEPTIEMBRE'!$A$1:$T$889,5,FALSE)</f>
        <v>Constitución Política de la República, art. 107.</v>
      </c>
      <c r="F686" s="68" t="str">
        <f>VLOOKUP(A686,'BASE REGISTRO SEPTIEMBRE'!$A$1:$T$889,6,FALSE)</f>
        <v>Indefinida.</v>
      </c>
      <c r="G686" s="68" t="str">
        <f>VLOOKUP(A686,'BASE REGISTRO SEPTIEMBRE'!$A$1:$T$889,7,FALSE)</f>
        <v>Según Ley Orgánica Nº 18.695, arts. 1º al 4º.</v>
      </c>
      <c r="H686" s="68" t="str">
        <f>VLOOKUP(A686,'BASE REGISTRO SEPTIEMBRE'!$A$1:$T$889,8,FALSE)</f>
        <v>No tiene</v>
      </c>
      <c r="I686" s="68">
        <f>VLOOKUP(A686,'BASE REGISTRO SEPTIEMBRE'!$A$1:$T$889,9,FALSE)</f>
        <v>0</v>
      </c>
      <c r="J686" s="68">
        <f>VLOOKUP(A686,'BASE REGISTRO SEPTIEMBRE'!$A$1:$T$889,10,FALSE)</f>
        <v>0</v>
      </c>
      <c r="K686" s="68" t="str">
        <f>VLOOKUP(A686,'BASE REGISTRO SEPTIEMBRE'!$A$1:$T$889,11,FALSE)</f>
        <v xml:space="preserve">Sandra Berna Martínez     </v>
      </c>
      <c r="L686" s="68" t="str">
        <f>VLOOKUP(A686,'BASE REGISTRO SEPTIEMBRE'!$A$1:$T$889,12,FALSE)</f>
        <v xml:space="preserve">Gustavo Le Paige Nº 328, casco antiguo, comuna de San Pedro de Atacama, provincia El Loa, II Región de Antofagasta.
</v>
      </c>
      <c r="M686" s="68" t="str">
        <f>VLOOKUP(A686,'BASE REGISTRO SEPTIEMBRE'!$A$1:$T$889,13,FALSE)</f>
        <v>III</v>
      </c>
      <c r="N686" s="68" t="str">
        <f>VLOOKUP(A686,'BASE REGISTRO SEPTIEMBRE'!$A$1:$T$889,14,FALSE)</f>
        <v>San Pedro de Atacama</v>
      </c>
      <c r="O686" s="68" t="str">
        <f>VLOOKUP(A686,'BASE REGISTRO SEPTIEMBRE'!$A$1:$T$889,15,FALSE)</f>
        <v>Teléfonos: (55) 851041 – 851019 – 851103 – 851316 – 851317.</v>
      </c>
      <c r="P686" s="68" t="str">
        <f>VLOOKUP(A686,'BASE REGISTRO SEPTIEMBRE'!$A$1:$T$889,16,FALSE)</f>
        <v xml:space="preserve"> alcaldiaspa@gmail.com </v>
      </c>
      <c r="Q686" s="68">
        <f>VLOOKUP(A686,'BASE REGISTRO SEPTIEMBRE'!$A$1:$T$889,17,FALSE)</f>
        <v>0</v>
      </c>
      <c r="R686" s="68">
        <f>VLOOKUP(A686,'BASE REGISTRO SEPTIEMBRE'!$A$1:$T$889,18,FALSE)</f>
        <v>91001</v>
      </c>
      <c r="S686" s="68" t="str">
        <f>VLOOKUP(A686,'BASE REGISTRO SEPTIEMBRE'!$A$1:$T$889,19,FALSE)</f>
        <v xml:space="preserve">No se acompañan. Aplica Informe Jurídico Nº 09, de  fecha 14 de marzo de 2011 del Departamento Jurídico y Dictamen Nº 070791, de 2009, de la Contraloría General de la República.  
. 
</v>
      </c>
      <c r="T686" s="188">
        <f>VLOOKUP(A686,'BASE REGISTRO SEPTIEMBRE'!$A$1:$T$889,20,FALSE)</f>
        <v>38553</v>
      </c>
      <c r="U686" s="175">
        <v>7180</v>
      </c>
      <c r="V686" s="186">
        <v>13405824</v>
      </c>
      <c r="W686" s="186">
        <v>70154653</v>
      </c>
      <c r="X686" s="187">
        <v>44469</v>
      </c>
      <c r="Y686" s="80" t="s">
        <v>6489</v>
      </c>
      <c r="Z686" s="80" t="s">
        <v>6490</v>
      </c>
      <c r="AA686" s="175" t="s">
        <v>6492</v>
      </c>
    </row>
    <row r="687" spans="1:27" ht="15.75" customHeight="1" x14ac:dyDescent="0.2">
      <c r="A687" s="185">
        <v>7180</v>
      </c>
      <c r="B687" s="68" t="str">
        <f>VLOOKUP(A687,'BASE REGISTRO SEPTIEMBRE'!$A$1:$T$889,2,FALSE)</f>
        <v xml:space="preserve">
I. Municipalidad de San Pedro de Atacama
</v>
      </c>
      <c r="C687" s="68">
        <f>VLOOKUP(A687,'BASE REGISTRO SEPTIEMBRE'!$A$1:$T$889,3,FALSE)</f>
        <v>692525000</v>
      </c>
      <c r="D687" s="68" t="str">
        <f>VLOOKUP(A687,'BASE REGISTRO SEPTIEMBRE'!$A$1:$T$889,4,FALSE)</f>
        <v>Municipalidad</v>
      </c>
      <c r="E687" s="68" t="str">
        <f>VLOOKUP(A687,'BASE REGISTRO SEPTIEMBRE'!$A$1:$T$889,5,FALSE)</f>
        <v>Constitución Política de la República, art. 107.</v>
      </c>
      <c r="F687" s="68" t="str">
        <f>VLOOKUP(A687,'BASE REGISTRO SEPTIEMBRE'!$A$1:$T$889,6,FALSE)</f>
        <v>Indefinida.</v>
      </c>
      <c r="G687" s="68" t="str">
        <f>VLOOKUP(A687,'BASE REGISTRO SEPTIEMBRE'!$A$1:$T$889,7,FALSE)</f>
        <v>Según Ley Orgánica Nº 18.695, arts. 1º al 4º.</v>
      </c>
      <c r="H687" s="68" t="str">
        <f>VLOOKUP(A687,'BASE REGISTRO SEPTIEMBRE'!$A$1:$T$889,8,FALSE)</f>
        <v>No tiene</v>
      </c>
      <c r="I687" s="68">
        <f>VLOOKUP(A687,'BASE REGISTRO SEPTIEMBRE'!$A$1:$T$889,9,FALSE)</f>
        <v>0</v>
      </c>
      <c r="J687" s="68">
        <f>VLOOKUP(A687,'BASE REGISTRO SEPTIEMBRE'!$A$1:$T$889,10,FALSE)</f>
        <v>0</v>
      </c>
      <c r="K687" s="68" t="str">
        <f>VLOOKUP(A687,'BASE REGISTRO SEPTIEMBRE'!$A$1:$T$889,11,FALSE)</f>
        <v xml:space="preserve">Sandra Berna Martínez     </v>
      </c>
      <c r="L687" s="68" t="str">
        <f>VLOOKUP(A687,'BASE REGISTRO SEPTIEMBRE'!$A$1:$T$889,12,FALSE)</f>
        <v xml:space="preserve">Gustavo Le Paige Nº 328, casco antiguo, comuna de San Pedro de Atacama, provincia El Loa, II Región de Antofagasta.
</v>
      </c>
      <c r="M687" s="68" t="str">
        <f>VLOOKUP(A687,'BASE REGISTRO SEPTIEMBRE'!$A$1:$T$889,13,FALSE)</f>
        <v>III</v>
      </c>
      <c r="N687" s="68" t="str">
        <f>VLOOKUP(A687,'BASE REGISTRO SEPTIEMBRE'!$A$1:$T$889,14,FALSE)</f>
        <v>San Pedro de Atacama</v>
      </c>
      <c r="O687" s="68" t="str">
        <f>VLOOKUP(A687,'BASE REGISTRO SEPTIEMBRE'!$A$1:$T$889,15,FALSE)</f>
        <v>Teléfonos: (55) 851041 – 851019 – 851103 – 851316 – 851317.</v>
      </c>
      <c r="P687" s="68" t="str">
        <f>VLOOKUP(A687,'BASE REGISTRO SEPTIEMBRE'!$A$1:$T$889,16,FALSE)</f>
        <v xml:space="preserve"> alcaldiaspa@gmail.com </v>
      </c>
      <c r="Q687" s="68">
        <f>VLOOKUP(A687,'BASE REGISTRO SEPTIEMBRE'!$A$1:$T$889,17,FALSE)</f>
        <v>0</v>
      </c>
      <c r="R687" s="68">
        <f>VLOOKUP(A687,'BASE REGISTRO SEPTIEMBRE'!$A$1:$T$889,18,FALSE)</f>
        <v>91001</v>
      </c>
      <c r="S687" s="68" t="str">
        <f>VLOOKUP(A687,'BASE REGISTRO SEPTIEMBRE'!$A$1:$T$889,19,FALSE)</f>
        <v xml:space="preserve">No se acompañan. Aplica Informe Jurídico Nº 09, de  fecha 14 de marzo de 2011 del Departamento Jurídico y Dictamen Nº 070791, de 2009, de la Contraloría General de la República.  
. 
</v>
      </c>
      <c r="T687" s="188">
        <f>VLOOKUP(A687,'BASE REGISTRO SEPTIEMBRE'!$A$1:$T$889,20,FALSE)</f>
        <v>38553</v>
      </c>
      <c r="U687" s="175">
        <v>7180</v>
      </c>
      <c r="V687" s="186">
        <v>7944192</v>
      </c>
      <c r="W687" s="186">
        <v>7944192</v>
      </c>
      <c r="X687" s="187">
        <v>44469</v>
      </c>
      <c r="Y687" s="80" t="s">
        <v>6489</v>
      </c>
      <c r="Z687" s="80" t="s">
        <v>6490</v>
      </c>
      <c r="AA687" s="175" t="s">
        <v>8923</v>
      </c>
    </row>
    <row r="688" spans="1:27" ht="15.75" customHeight="1" x14ac:dyDescent="0.2">
      <c r="A688" s="185">
        <v>7181</v>
      </c>
      <c r="B688" s="68" t="str">
        <f>VLOOKUP(A688,'BASE REGISTRO SEPTIEMBRE'!$A$1:$T$889,2,FALSE)</f>
        <v xml:space="preserve">
I. Municipalidad de Cisnes 
</v>
      </c>
      <c r="C688" s="68">
        <f>VLOOKUP(A688,'BASE REGISTRO SEPTIEMBRE'!$A$1:$T$889,3,FALSE)</f>
        <v>692402006</v>
      </c>
      <c r="D688" s="68" t="str">
        <f>VLOOKUP(A688,'BASE REGISTRO SEPTIEMBRE'!$A$1:$T$889,4,FALSE)</f>
        <v>Municipalidad</v>
      </c>
      <c r="E688" s="68" t="str">
        <f>VLOOKUP(A688,'BASE REGISTRO SEPTIEMBRE'!$A$1:$T$889,5,FALSE)</f>
        <v>Constitución Política de la República, art. 107.</v>
      </c>
      <c r="F688" s="68" t="str">
        <f>VLOOKUP(A688,'BASE REGISTRO SEPTIEMBRE'!$A$1:$T$889,6,FALSE)</f>
        <v>Indefinida.</v>
      </c>
      <c r="G688" s="68" t="str">
        <f>VLOOKUP(A688,'BASE REGISTRO SEPTIEMBRE'!$A$1:$T$889,7,FALSE)</f>
        <v>Según Ley Orgánica Nº 18.695, arts. 1º al 4º.</v>
      </c>
      <c r="H688" s="68" t="str">
        <f>VLOOKUP(A688,'BASE REGISTRO SEPTIEMBRE'!$A$1:$T$889,8,FALSE)</f>
        <v>no tiene</v>
      </c>
      <c r="I688" s="68">
        <f>VLOOKUP(A688,'BASE REGISTRO SEPTIEMBRE'!$A$1:$T$889,9,FALSE)</f>
        <v>0</v>
      </c>
      <c r="J688" s="68">
        <f>VLOOKUP(A688,'BASE REGISTRO SEPTIEMBRE'!$A$1:$T$889,10,FALSE)</f>
        <v>0</v>
      </c>
      <c r="K688" s="68" t="str">
        <f>VLOOKUP(A688,'BASE REGISTRO SEPTIEMBRE'!$A$1:$T$889,11,FALSE)</f>
        <v xml:space="preserve">Francisco Roncagliolo Lepio   </v>
      </c>
      <c r="L688" s="68" t="str">
        <f>VLOOKUP(A688,'BASE REGISTRO SEPTIEMBRE'!$A$1:$T$889,12,FALSE)</f>
        <v>Rafael Sotomayor Nº191, comuna de Cisnes, Provincia de Aysén, Undécima Región de Aysén.</v>
      </c>
      <c r="M688" s="68" t="str">
        <f>VLOOKUP(A688,'BASE REGISTRO SEPTIEMBRE'!$A$1:$T$889,13,FALSE)</f>
        <v>XI</v>
      </c>
      <c r="N688" s="68" t="str">
        <f>VLOOKUP(A688,'BASE REGISTRO SEPTIEMBRE'!$A$1:$T$889,14,FALSE)</f>
        <v>Cisnes</v>
      </c>
      <c r="O688" s="68">
        <f>VLOOKUP(A688,'BASE REGISTRO SEPTIEMBRE'!$A$1:$T$889,15,FALSE)</f>
        <v>0</v>
      </c>
      <c r="P688" s="68">
        <f>VLOOKUP(A688,'BASE REGISTRO SEPTIEMBRE'!$A$1:$T$889,16,FALSE)</f>
        <v>0</v>
      </c>
      <c r="Q688" s="68">
        <f>VLOOKUP(A688,'BASE REGISTRO SEPTIEMBRE'!$A$1:$T$889,17,FALSE)</f>
        <v>0</v>
      </c>
      <c r="R688" s="68">
        <f>VLOOKUP(A688,'BASE REGISTRO SEPTIEMBRE'!$A$1:$T$889,18,FALSE)</f>
        <v>91001</v>
      </c>
      <c r="S688" s="68" t="str">
        <f>VLOOKUP(A688,'BASE REGISTRO SEPTIEMBRE'!$A$1:$T$889,19,FALSE)</f>
        <v xml:space="preserve">No se acompañan. Aplica Informe Jurídico Nº 09, de fecha 14 de marzo de 2011 del Departamento Jurídico y Dictamen Nº 070791, de 2009, de la Contraloría General de la República.  
</v>
      </c>
      <c r="T688" s="188">
        <f>VLOOKUP(A688,'BASE REGISTRO SEPTIEMBRE'!$A$1:$T$889,20,FALSE)</f>
        <v>38572</v>
      </c>
      <c r="U688" s="175">
        <v>7181</v>
      </c>
      <c r="V688" s="186">
        <v>0</v>
      </c>
      <c r="W688" s="186">
        <v>37013222</v>
      </c>
      <c r="X688" s="187">
        <v>44469</v>
      </c>
      <c r="Y688" s="80" t="s">
        <v>6489</v>
      </c>
      <c r="Z688" s="80" t="s">
        <v>6490</v>
      </c>
      <c r="AA688" s="175" t="s">
        <v>6664</v>
      </c>
    </row>
    <row r="689" spans="1:27" ht="15.75" customHeight="1" x14ac:dyDescent="0.2">
      <c r="A689" s="185">
        <v>7183</v>
      </c>
      <c r="B689" s="68" t="str">
        <f>VLOOKUP(A689,'BASE REGISTRO SEPTIEMBRE'!$A$1:$T$889,2,FALSE)</f>
        <v>I. Municipalidad de Rancagua</v>
      </c>
      <c r="C689" s="68">
        <f>VLOOKUP(A689,'BASE REGISTRO SEPTIEMBRE'!$A$1:$T$889,3,FALSE)</f>
        <v>690801000</v>
      </c>
      <c r="D689" s="68" t="str">
        <f>VLOOKUP(A689,'BASE REGISTRO SEPTIEMBRE'!$A$1:$T$889,4,FALSE)</f>
        <v>Municipalidad</v>
      </c>
      <c r="E689" s="68" t="str">
        <f>VLOOKUP(A689,'BASE REGISTRO SEPTIEMBRE'!$A$1:$T$889,5,FALSE)</f>
        <v>Constitución Política de la República, artículo 107</v>
      </c>
      <c r="F689" s="68" t="str">
        <f>VLOOKUP(A689,'BASE REGISTRO SEPTIEMBRE'!$A$1:$T$889,6,FALSE)</f>
        <v>Indefinida</v>
      </c>
      <c r="G689" s="68" t="str">
        <f>VLOOKUP(A689,'BASE REGISTRO SEPTIEMBRE'!$A$1:$T$889,7,FALSE)</f>
        <v>Según Ley Orgánica N° 18.695, artículos 1° al 4°</v>
      </c>
      <c r="H689" s="68" t="str">
        <f>VLOOKUP(A689,'BASE REGISTRO SEPTIEMBRE'!$A$1:$T$889,8,FALSE)</f>
        <v>no tiene</v>
      </c>
      <c r="I689" s="68">
        <f>VLOOKUP(A689,'BASE REGISTRO SEPTIEMBRE'!$A$1:$T$889,9,FALSE)</f>
        <v>0</v>
      </c>
      <c r="J689" s="68">
        <f>VLOOKUP(A689,'BASE REGISTRO SEPTIEMBRE'!$A$1:$T$889,10,FALSE)</f>
        <v>0</v>
      </c>
      <c r="K689" s="68" t="str">
        <f>VLOOKUP(A689,'BASE REGISTRO SEPTIEMBRE'!$A$1:$T$889,11,FALSE)</f>
        <v xml:space="preserve">Juan Ramón Godoy Muñoz
</v>
      </c>
      <c r="L689" s="68" t="str">
        <f>VLOOKUP(A689,'BASE REGISTRO SEPTIEMBRE'!$A$1:$T$889,12,FALSE)</f>
        <v xml:space="preserve">Plaza Los Héroes N° 445, comuna de Rancagua, Sexta Región.
</v>
      </c>
      <c r="M689" s="68" t="str">
        <f>VLOOKUP(A689,'BASE REGISTRO SEPTIEMBRE'!$A$1:$T$889,13,FALSE)</f>
        <v>VI</v>
      </c>
      <c r="N689" s="68" t="str">
        <f>VLOOKUP(A689,'BASE REGISTRO SEPTIEMBRE'!$A$1:$T$889,14,FALSE)</f>
        <v>Rancagua</v>
      </c>
      <c r="O689" s="68" t="str">
        <f>VLOOKUP(A689,'BASE REGISTRO SEPTIEMBRE'!$A$1:$T$889,15,FALSE)</f>
        <v xml:space="preserve">Teléfono: 722-443529/ 722-443533
</v>
      </c>
      <c r="P689" s="68" t="str">
        <f>VLOOKUP(A689,'BASE REGISTRO SEPTIEMBRE'!$A$1:$T$889,16,FALSE)</f>
        <v>sec.alcalde@rancagua.cl
sec.juridica@rancagua.cl
rjara@rancagua.cl
juan.godoy@rancagua.cl</v>
      </c>
      <c r="Q689" s="68">
        <f>VLOOKUP(A689,'BASE REGISTRO SEPTIEMBRE'!$A$1:$T$889,17,FALSE)</f>
        <v>0</v>
      </c>
      <c r="R689" s="68">
        <f>VLOOKUP(A689,'BASE REGISTRO SEPTIEMBRE'!$A$1:$T$889,18,FALSE)</f>
        <v>91001</v>
      </c>
      <c r="S689" s="68" t="str">
        <f>VLOOKUP(A689,'BASE REGISTRO SEPTIEMBRE'!$A$1:$T$889,19,FALSE)</f>
        <v xml:space="preserve">No se acompañan. Aplica Informe Jurídico Nº 09, de  fecha 14 de marzo de 2011 del Departamento Jurídico y Dictamen Nº 070791, de 2009, de la Contraloría General de la República.  
</v>
      </c>
      <c r="T689" s="188">
        <f>VLOOKUP(A689,'BASE REGISTRO SEPTIEMBRE'!$A$1:$T$889,20,FALSE)</f>
        <v>38558</v>
      </c>
      <c r="U689" s="175">
        <v>7183</v>
      </c>
      <c r="V689" s="186">
        <v>6439140</v>
      </c>
      <c r="W689" s="186">
        <v>12878280</v>
      </c>
      <c r="X689" s="187">
        <v>44469</v>
      </c>
      <c r="Y689" s="80" t="s">
        <v>6489</v>
      </c>
      <c r="Z689" s="80" t="s">
        <v>6490</v>
      </c>
      <c r="AA689" s="175" t="s">
        <v>6507</v>
      </c>
    </row>
    <row r="690" spans="1:27" ht="15.75" customHeight="1" x14ac:dyDescent="0.2">
      <c r="A690" s="185">
        <v>7184</v>
      </c>
      <c r="B690" s="68" t="str">
        <f>VLOOKUP(A690,'BASE REGISTRO SEPTIEMBRE'!$A$1:$T$889,2,FALSE)</f>
        <v xml:space="preserve">
I. Municipalidad de Angol
</v>
      </c>
      <c r="C690" s="68">
        <f>VLOOKUP(A690,'BASE REGISTRO SEPTIEMBRE'!$A$1:$T$889,3,FALSE)</f>
        <v>691801004</v>
      </c>
      <c r="D690" s="68" t="str">
        <f>VLOOKUP(A690,'BASE REGISTRO SEPTIEMBRE'!$A$1:$T$889,4,FALSE)</f>
        <v>Municipalidad</v>
      </c>
      <c r="E690" s="68" t="str">
        <f>VLOOKUP(A690,'BASE REGISTRO SEPTIEMBRE'!$A$1:$T$889,5,FALSE)</f>
        <v>Constitución Política de la República, art. 107.</v>
      </c>
      <c r="F690" s="68" t="str">
        <f>VLOOKUP(A690,'BASE REGISTRO SEPTIEMBRE'!$A$1:$T$889,6,FALSE)</f>
        <v>Indefinida.</v>
      </c>
      <c r="G690" s="68" t="str">
        <f>VLOOKUP(A690,'BASE REGISTRO SEPTIEMBRE'!$A$1:$T$889,7,FALSE)</f>
        <v>Según Ley Orgánica Nº 18.695, arts. 1º al 4º.</v>
      </c>
      <c r="H690" s="68" t="str">
        <f>VLOOKUP(A690,'BASE REGISTRO SEPTIEMBRE'!$A$1:$T$889,8,FALSE)</f>
        <v>no tiene</v>
      </c>
      <c r="I690" s="68">
        <f>VLOOKUP(A690,'BASE REGISTRO SEPTIEMBRE'!$A$1:$T$889,9,FALSE)</f>
        <v>0</v>
      </c>
      <c r="J690" s="68">
        <f>VLOOKUP(A690,'BASE REGISTRO SEPTIEMBRE'!$A$1:$T$889,10,FALSE)</f>
        <v>0</v>
      </c>
      <c r="K690" s="68" t="str">
        <f>VLOOKUP(A690,'BASE REGISTRO SEPTIEMBRE'!$A$1:$T$889,11,FALSE)</f>
        <v xml:space="preserve">José Enrique Neira Neira    </v>
      </c>
      <c r="L690" s="68" t="str">
        <f>VLOOKUP(A690,'BASE REGISTRO SEPTIEMBRE'!$A$1:$T$889,12,FALSE)</f>
        <v xml:space="preserve">Pedro Aguirre Cerda Nº509, Angol.
</v>
      </c>
      <c r="M690" s="68" t="str">
        <f>VLOOKUP(A690,'BASE REGISTRO SEPTIEMBRE'!$A$1:$T$889,13,FALSE)</f>
        <v>IX</v>
      </c>
      <c r="N690" s="68" t="str">
        <f>VLOOKUP(A690,'BASE REGISTRO SEPTIEMBRE'!$A$1:$T$889,14,FALSE)</f>
        <v>Angol</v>
      </c>
      <c r="O690" s="68" t="str">
        <f>VLOOKUP(A690,'BASE REGISTRO SEPTIEMBRE'!$A$1:$T$889,15,FALSE)</f>
        <v xml:space="preserve">Fono (45) 2657056.
</v>
      </c>
      <c r="P690" s="68" t="str">
        <f>VLOOKUP(A690,'BASE REGISTRO SEPTIEMBRE'!$A$1:$T$889,16,FALSE)</f>
        <v>E-Mail: enrique.neira@angol.cl</v>
      </c>
      <c r="Q690" s="68">
        <f>VLOOKUP(A690,'BASE REGISTRO SEPTIEMBRE'!$A$1:$T$889,17,FALSE)</f>
        <v>0</v>
      </c>
      <c r="R690" s="68">
        <f>VLOOKUP(A690,'BASE REGISTRO SEPTIEMBRE'!$A$1:$T$889,18,FALSE)</f>
        <v>91001</v>
      </c>
      <c r="S690" s="68" t="str">
        <f>VLOOKUP(A690,'BASE REGISTRO SEPTIEMBRE'!$A$1:$T$889,19,FALSE)</f>
        <v>No se acompañan. Aplica Informe Jurídico Nº09 de  fecha 14 de marzo de 2011 del Departamento Jurídico y Dictamen Nº 070791, de 2009, de la Contraloría General de la República.</v>
      </c>
      <c r="T690" s="188">
        <f>VLOOKUP(A690,'BASE REGISTRO SEPTIEMBRE'!$A$1:$T$889,20,FALSE)</f>
        <v>38568</v>
      </c>
      <c r="U690" s="175">
        <v>7184</v>
      </c>
      <c r="V690" s="186">
        <v>30207581</v>
      </c>
      <c r="W690" s="186">
        <v>199722235</v>
      </c>
      <c r="X690" s="187">
        <v>44469</v>
      </c>
      <c r="Y690" s="80" t="s">
        <v>6489</v>
      </c>
      <c r="Z690" s="80" t="s">
        <v>6490</v>
      </c>
      <c r="AA690" s="175" t="s">
        <v>211</v>
      </c>
    </row>
    <row r="691" spans="1:27" ht="15.75" customHeight="1" x14ac:dyDescent="0.2">
      <c r="A691" s="185">
        <v>7186</v>
      </c>
      <c r="B691" s="68" t="str">
        <f>VLOOKUP(A691,'BASE REGISTRO SEPTIEMBRE'!$A$1:$T$889,2,FALSE)</f>
        <v xml:space="preserve">
I. Municipalidad de Tomé
</v>
      </c>
      <c r="C691" s="68">
        <f>VLOOKUP(A691,'BASE REGISTRO SEPTIEMBRE'!$A$1:$T$889,3,FALSE)</f>
        <v>691501000</v>
      </c>
      <c r="D691" s="68" t="str">
        <f>VLOOKUP(A691,'BASE REGISTRO SEPTIEMBRE'!$A$1:$T$889,4,FALSE)</f>
        <v>Municipalidad</v>
      </c>
      <c r="E691" s="68" t="str">
        <f>VLOOKUP(A691,'BASE REGISTRO SEPTIEMBRE'!$A$1:$T$889,5,FALSE)</f>
        <v>Constitución Política de la República, artículo 107.</v>
      </c>
      <c r="F691" s="68" t="str">
        <f>VLOOKUP(A691,'BASE REGISTRO SEPTIEMBRE'!$A$1:$T$889,6,FALSE)</f>
        <v>Indefinida.</v>
      </c>
      <c r="G691" s="68" t="str">
        <f>VLOOKUP(A691,'BASE REGISTRO SEPTIEMBRE'!$A$1:$T$889,7,FALSE)</f>
        <v>Según Ley Orgánica Constitucional Nº 18.695, arts. 1º al 4º.</v>
      </c>
      <c r="H691" s="68" t="str">
        <f>VLOOKUP(A691,'BASE REGISTRO SEPTIEMBRE'!$A$1:$T$889,8,FALSE)</f>
        <v>no tiene</v>
      </c>
      <c r="I691" s="68">
        <f>VLOOKUP(A691,'BASE REGISTRO SEPTIEMBRE'!$A$1:$T$889,9,FALSE)</f>
        <v>0</v>
      </c>
      <c r="J691" s="68">
        <f>VLOOKUP(A691,'BASE REGISTRO SEPTIEMBRE'!$A$1:$T$889,10,FALSE)</f>
        <v>0</v>
      </c>
      <c r="K691" s="68" t="str">
        <f>VLOOKUP(A691,'BASE REGISTRO SEPTIEMBRE'!$A$1:$T$889,11,FALSE)</f>
        <v xml:space="preserve">Ivonne Rivas Ortíz.
</v>
      </c>
      <c r="L691" s="68" t="str">
        <f>VLOOKUP(A691,'BASE REGISTRO SEPTIEMBRE'!$A$1:$T$889,12,FALSE)</f>
        <v xml:space="preserve">Ignacio Serrano N° 1185, , comuna de Tomé, Octava Región del Bío – Bío.
</v>
      </c>
      <c r="M691" s="68" t="str">
        <f>VLOOKUP(A691,'BASE REGISTRO SEPTIEMBRE'!$A$1:$T$889,13,FALSE)</f>
        <v>VIII</v>
      </c>
      <c r="N691" s="68" t="str">
        <f>VLOOKUP(A691,'BASE REGISTRO SEPTIEMBRE'!$A$1:$T$889,14,FALSE)</f>
        <v>Tomé</v>
      </c>
      <c r="O691" s="68" t="str">
        <f>VLOOKUP(A691,'BASE REGISTRO SEPTIEMBRE'!$A$1:$T$889,15,FALSE)</f>
        <v>Fono: (41) 2406400 - (41) 2406410</v>
      </c>
      <c r="P691" s="68" t="str">
        <f>VLOOKUP(A691,'BASE REGISTRO SEPTIEMBRE'!$A$1:$T$889,16,FALSE)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Q691" s="68">
        <f>VLOOKUP(A691,'BASE REGISTRO SEPTIEMBRE'!$A$1:$T$889,17,FALSE)</f>
        <v>0</v>
      </c>
      <c r="R691" s="68">
        <f>VLOOKUP(A691,'BASE REGISTRO SEPTIEMBRE'!$A$1:$T$889,18,FALSE)</f>
        <v>91001</v>
      </c>
      <c r="S691" s="68" t="str">
        <f>VLOOKUP(A691,'BASE REGISTRO SEPTIEMBRE'!$A$1:$T$889,19,FALSE)</f>
        <v>No procede</v>
      </c>
      <c r="T691" s="188">
        <f>VLOOKUP(A691,'BASE REGISTRO SEPTIEMBRE'!$A$1:$T$889,20,FALSE)</f>
        <v>38572</v>
      </c>
      <c r="U691" s="175">
        <v>7186</v>
      </c>
      <c r="V691" s="186">
        <v>5056871</v>
      </c>
      <c r="W691" s="186">
        <v>40601629</v>
      </c>
      <c r="X691" s="187">
        <v>44469</v>
      </c>
      <c r="Y691" s="80" t="s">
        <v>6489</v>
      </c>
      <c r="Z691" s="80" t="s">
        <v>6490</v>
      </c>
      <c r="AA691" s="175" t="s">
        <v>6637</v>
      </c>
    </row>
    <row r="692" spans="1:27" ht="15.75" customHeight="1" x14ac:dyDescent="0.2">
      <c r="A692" s="185">
        <v>7189</v>
      </c>
      <c r="B692" s="68" t="str">
        <f>VLOOKUP(A692,'BASE REGISTRO SEPTIEMBRE'!$A$1:$T$889,2,FALSE)</f>
        <v>Fundación Cáritas Diocesana de Linares</v>
      </c>
      <c r="C692" s="68">
        <f>VLOOKUP(A692,'BASE REGISTRO SEPTIEMBRE'!$A$1:$T$889,3,FALSE)</f>
        <v>754634006</v>
      </c>
      <c r="D692" s="68" t="str">
        <f>VLOOKUP(A692,'BASE REGISTRO SEPTIEMBRE'!$A$1:$T$889,4,FALSE)</f>
        <v>Fundación de Derecho Público.</v>
      </c>
      <c r="E692" s="68" t="str">
        <f>VLOOKUP(A692,'BASE REGISTRO SEPTIEMBRE'!$A$1:$T$889,5,FALSE)</f>
        <v xml:space="preserve">Canon 114-1 del Código de Derecho Canónico y Decreto Episcopal N° 27, de 30 de noviembre de 1994, emitido por el Obispo de Linares, Monseñor Carlos Camus Larenas. </v>
      </c>
      <c r="F692" s="68" t="str">
        <f>VLOOKUP(A692,'BASE REGISTRO SEPTIEMBRE'!$A$1:$T$889,6,FALSE)</f>
        <v>Indefinida. Certificado emitido por Pbro. Silvio Jara Ramírez, Vicario General del Obispado de San Ambrosio de Linares, de noviembre de 2020.</v>
      </c>
      <c r="G692" s="68" t="str">
        <f>VLOOKUP(A692,'BASE REGISTRO SEPTIEMBRE'!$A$1:$T$889,7,FALSE)</f>
        <v xml:space="preserve">Promover y coordinar las obras de caridad y solidaridad cristiana, y la defensa y promoción de la vida a través de un servicio efectivo a las personas y el fortalecimiento de la familia como eje central de la sociedad.
</v>
      </c>
      <c r="H692" s="68" t="str">
        <f>VLOOKUP(A692,'BASE REGISTRO SEPTIEMBRE'!$A$1:$T$889,8,FALSE)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692" s="68" t="str">
        <f>VLOOKUP(A692,'BASE REGISTRO SEPTIEMBRE'!$A$1:$T$889,9,FALSE)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92" s="68" t="str">
        <f>VLOOKUP(A692,'BASE REGISTRO SEPTIEMBRE'!$A$1:$T$889,10,FALSE)</f>
        <v>Último Consejo Directivo: 16 de junio de 2021</v>
      </c>
      <c r="K692" s="68" t="str">
        <f>VLOOKUP(A692,'BASE REGISTRO SEPTIEMBRE'!$A$1:$T$889,11,FALSE)</f>
        <v xml:space="preserve">Mandato General: Director Ejecutivo: Judith Ivonne Villagrán Molina, y Humberto Barrera Ruz.
</v>
      </c>
      <c r="L692" s="68" t="str">
        <f>VLOOKUP(A692,'BASE REGISTRO SEPTIEMBRE'!$A$1:$T$889,12,FALSE)</f>
        <v xml:space="preserve">Freire N° 434, Linares
</v>
      </c>
      <c r="M692" s="68" t="str">
        <f>VLOOKUP(A692,'BASE REGISTRO SEPTIEMBRE'!$A$1:$T$889,13,FALSE)</f>
        <v>VII</v>
      </c>
      <c r="N692" s="68" t="str">
        <f>VLOOKUP(A692,'BASE REGISTRO SEPTIEMBRE'!$A$1:$T$889,14,FALSE)</f>
        <v>Linares</v>
      </c>
      <c r="O692" s="68" t="str">
        <f>VLOOKUP(A692,'BASE REGISTRO SEPTIEMBRE'!$A$1:$T$889,15,FALSE)</f>
        <v>073-627226- 627227</v>
      </c>
      <c r="P692" s="68" t="str">
        <f>VLOOKUP(A692,'BASE REGISTRO SEPTIEMBRE'!$A$1:$T$889,16,FALSE)</f>
        <v xml:space="preserve">Correo electrónico : caritas@caritaslinares.cl
</v>
      </c>
      <c r="Q692" s="68">
        <f>VLOOKUP(A692,'BASE REGISTRO SEPTIEMBRE'!$A$1:$T$889,17,FALSE)</f>
        <v>0</v>
      </c>
      <c r="R692" s="68">
        <f>VLOOKUP(A692,'BASE REGISTRO SEPTIEMBRE'!$A$1:$T$889,18,FALSE)</f>
        <v>93401</v>
      </c>
      <c r="S692" s="68" t="str">
        <f>VLOOKUP(A692,'BASE REGISTRO SEPTIEMBRE'!$A$1:$T$889,19,FALSE)</f>
        <v>Se acompaña certificado financiero correspondiente al año 2020, aprobados por el Sub Departamento de Supervisión Financiera Nacional.</v>
      </c>
      <c r="T692" s="188">
        <f>VLOOKUP(A692,'BASE REGISTRO SEPTIEMBRE'!$A$1:$T$889,20,FALSE)</f>
        <v>38600</v>
      </c>
      <c r="U692" s="175">
        <v>7189</v>
      </c>
      <c r="V692" s="186">
        <v>48805822</v>
      </c>
      <c r="W692" s="186">
        <v>370364884</v>
      </c>
      <c r="X692" s="187">
        <v>44469</v>
      </c>
      <c r="Y692" s="80" t="s">
        <v>6489</v>
      </c>
      <c r="Z692" s="80" t="s">
        <v>6490</v>
      </c>
      <c r="AA692" s="175" t="s">
        <v>6599</v>
      </c>
    </row>
    <row r="693" spans="1:27" ht="15.75" customHeight="1" x14ac:dyDescent="0.2">
      <c r="A693" s="185">
        <v>7189</v>
      </c>
      <c r="B693" s="68" t="str">
        <f>VLOOKUP(A693,'BASE REGISTRO SEPTIEMBRE'!$A$1:$T$889,2,FALSE)</f>
        <v>Fundación Cáritas Diocesana de Linares</v>
      </c>
      <c r="C693" s="68">
        <f>VLOOKUP(A693,'BASE REGISTRO SEPTIEMBRE'!$A$1:$T$889,3,FALSE)</f>
        <v>754634006</v>
      </c>
      <c r="D693" s="68" t="str">
        <f>VLOOKUP(A693,'BASE REGISTRO SEPTIEMBRE'!$A$1:$T$889,4,FALSE)</f>
        <v>Fundación de Derecho Público.</v>
      </c>
      <c r="E693" s="68" t="str">
        <f>VLOOKUP(A693,'BASE REGISTRO SEPTIEMBRE'!$A$1:$T$889,5,FALSE)</f>
        <v xml:space="preserve">Canon 114-1 del Código de Derecho Canónico y Decreto Episcopal N° 27, de 30 de noviembre de 1994, emitido por el Obispo de Linares, Monseñor Carlos Camus Larenas. </v>
      </c>
      <c r="F693" s="68" t="str">
        <f>VLOOKUP(A693,'BASE REGISTRO SEPTIEMBRE'!$A$1:$T$889,6,FALSE)</f>
        <v>Indefinida. Certificado emitido por Pbro. Silvio Jara Ramírez, Vicario General del Obispado de San Ambrosio de Linares, de noviembre de 2020.</v>
      </c>
      <c r="G693" s="68" t="str">
        <f>VLOOKUP(A693,'BASE REGISTRO SEPTIEMBRE'!$A$1:$T$889,7,FALSE)</f>
        <v xml:space="preserve">Promover y coordinar las obras de caridad y solidaridad cristiana, y la defensa y promoción de la vida a través de un servicio efectivo a las personas y el fortalecimiento de la familia como eje central de la sociedad.
</v>
      </c>
      <c r="H693" s="68" t="str">
        <f>VLOOKUP(A693,'BASE REGISTRO SEPTIEMBRE'!$A$1:$T$889,8,FALSE)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693" s="68" t="str">
        <f>VLOOKUP(A693,'BASE REGISTRO SEPTIEMBRE'!$A$1:$T$889,9,FALSE)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93" s="68" t="str">
        <f>VLOOKUP(A693,'BASE REGISTRO SEPTIEMBRE'!$A$1:$T$889,10,FALSE)</f>
        <v>Último Consejo Directivo: 16 de junio de 2021</v>
      </c>
      <c r="K693" s="68" t="str">
        <f>VLOOKUP(A693,'BASE REGISTRO SEPTIEMBRE'!$A$1:$T$889,11,FALSE)</f>
        <v xml:space="preserve">Mandato General: Director Ejecutivo: Judith Ivonne Villagrán Molina, y Humberto Barrera Ruz.
</v>
      </c>
      <c r="L693" s="68" t="str">
        <f>VLOOKUP(A693,'BASE REGISTRO SEPTIEMBRE'!$A$1:$T$889,12,FALSE)</f>
        <v xml:space="preserve">Freire N° 434, Linares
</v>
      </c>
      <c r="M693" s="68" t="str">
        <f>VLOOKUP(A693,'BASE REGISTRO SEPTIEMBRE'!$A$1:$T$889,13,FALSE)</f>
        <v>VII</v>
      </c>
      <c r="N693" s="68" t="str">
        <f>VLOOKUP(A693,'BASE REGISTRO SEPTIEMBRE'!$A$1:$T$889,14,FALSE)</f>
        <v>Linares</v>
      </c>
      <c r="O693" s="68" t="str">
        <f>VLOOKUP(A693,'BASE REGISTRO SEPTIEMBRE'!$A$1:$T$889,15,FALSE)</f>
        <v>073-627226- 627227</v>
      </c>
      <c r="P693" s="68" t="str">
        <f>VLOOKUP(A693,'BASE REGISTRO SEPTIEMBRE'!$A$1:$T$889,16,FALSE)</f>
        <v xml:space="preserve">Correo electrónico : caritas@caritaslinares.cl
</v>
      </c>
      <c r="Q693" s="68">
        <f>VLOOKUP(A693,'BASE REGISTRO SEPTIEMBRE'!$A$1:$T$889,17,FALSE)</f>
        <v>0</v>
      </c>
      <c r="R693" s="68">
        <f>VLOOKUP(A693,'BASE REGISTRO SEPTIEMBRE'!$A$1:$T$889,18,FALSE)</f>
        <v>93401</v>
      </c>
      <c r="S693" s="68" t="str">
        <f>VLOOKUP(A693,'BASE REGISTRO SEPTIEMBRE'!$A$1:$T$889,19,FALSE)</f>
        <v>Se acompaña certificado financiero correspondiente al año 2020, aprobados por el Sub Departamento de Supervisión Financiera Nacional.</v>
      </c>
      <c r="T693" s="188">
        <f>VLOOKUP(A693,'BASE REGISTRO SEPTIEMBRE'!$A$1:$T$889,20,FALSE)</f>
        <v>38600</v>
      </c>
      <c r="U693" s="175">
        <v>7189</v>
      </c>
      <c r="V693" s="186">
        <v>22669116</v>
      </c>
      <c r="W693" s="186">
        <v>170920910</v>
      </c>
      <c r="X693" s="187">
        <v>44469</v>
      </c>
      <c r="Y693" s="80" t="s">
        <v>6489</v>
      </c>
      <c r="Z693" s="80" t="s">
        <v>6490</v>
      </c>
      <c r="AA693" s="175" t="s">
        <v>6603</v>
      </c>
    </row>
    <row r="694" spans="1:27" ht="15.75" customHeight="1" x14ac:dyDescent="0.2">
      <c r="A694" s="185">
        <v>7189</v>
      </c>
      <c r="B694" s="68" t="str">
        <f>VLOOKUP(A694,'BASE REGISTRO SEPTIEMBRE'!$A$1:$T$889,2,FALSE)</f>
        <v>Fundación Cáritas Diocesana de Linares</v>
      </c>
      <c r="C694" s="68">
        <f>VLOOKUP(A694,'BASE REGISTRO SEPTIEMBRE'!$A$1:$T$889,3,FALSE)</f>
        <v>754634006</v>
      </c>
      <c r="D694" s="68" t="str">
        <f>VLOOKUP(A694,'BASE REGISTRO SEPTIEMBRE'!$A$1:$T$889,4,FALSE)</f>
        <v>Fundación de Derecho Público.</v>
      </c>
      <c r="E694" s="68" t="str">
        <f>VLOOKUP(A694,'BASE REGISTRO SEPTIEMBRE'!$A$1:$T$889,5,FALSE)</f>
        <v xml:space="preserve">Canon 114-1 del Código de Derecho Canónico y Decreto Episcopal N° 27, de 30 de noviembre de 1994, emitido por el Obispo de Linares, Monseñor Carlos Camus Larenas. </v>
      </c>
      <c r="F694" s="68" t="str">
        <f>VLOOKUP(A694,'BASE REGISTRO SEPTIEMBRE'!$A$1:$T$889,6,FALSE)</f>
        <v>Indefinida. Certificado emitido por Pbro. Silvio Jara Ramírez, Vicario General del Obispado de San Ambrosio de Linares, de noviembre de 2020.</v>
      </c>
      <c r="G694" s="68" t="str">
        <f>VLOOKUP(A694,'BASE REGISTRO SEPTIEMBRE'!$A$1:$T$889,7,FALSE)</f>
        <v xml:space="preserve">Promover y coordinar las obras de caridad y solidaridad cristiana, y la defensa y promoción de la vida a través de un servicio efectivo a las personas y el fortalecimiento de la familia como eje central de la sociedad.
</v>
      </c>
      <c r="H694" s="68" t="str">
        <f>VLOOKUP(A694,'BASE REGISTRO SEPTIEMBRE'!$A$1:$T$889,8,FALSE)</f>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
      <c r="I694" s="68" t="str">
        <f>VLOOKUP(A694,'BASE REGISTRO SEPTIEMBRE'!$A$1:$T$889,9,FALSE)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94" s="68" t="str">
        <f>VLOOKUP(A694,'BASE REGISTRO SEPTIEMBRE'!$A$1:$T$889,10,FALSE)</f>
        <v>Último Consejo Directivo: 16 de junio de 2021</v>
      </c>
      <c r="K694" s="68" t="str">
        <f>VLOOKUP(A694,'BASE REGISTRO SEPTIEMBRE'!$A$1:$T$889,11,FALSE)</f>
        <v xml:space="preserve">Mandato General: Director Ejecutivo: Judith Ivonne Villagrán Molina, y Humberto Barrera Ruz.
</v>
      </c>
      <c r="L694" s="68" t="str">
        <f>VLOOKUP(A694,'BASE REGISTRO SEPTIEMBRE'!$A$1:$T$889,12,FALSE)</f>
        <v xml:space="preserve">Freire N° 434, Linares
</v>
      </c>
      <c r="M694" s="68" t="str">
        <f>VLOOKUP(A694,'BASE REGISTRO SEPTIEMBRE'!$A$1:$T$889,13,FALSE)</f>
        <v>VII</v>
      </c>
      <c r="N694" s="68" t="str">
        <f>VLOOKUP(A694,'BASE REGISTRO SEPTIEMBRE'!$A$1:$T$889,14,FALSE)</f>
        <v>Linares</v>
      </c>
      <c r="O694" s="68" t="str">
        <f>VLOOKUP(A694,'BASE REGISTRO SEPTIEMBRE'!$A$1:$T$889,15,FALSE)</f>
        <v>073-627226- 627227</v>
      </c>
      <c r="P694" s="68" t="str">
        <f>VLOOKUP(A694,'BASE REGISTRO SEPTIEMBRE'!$A$1:$T$889,16,FALSE)</f>
        <v xml:space="preserve">Correo electrónico : caritas@caritaslinares.cl
</v>
      </c>
      <c r="Q694" s="68">
        <f>VLOOKUP(A694,'BASE REGISTRO SEPTIEMBRE'!$A$1:$T$889,17,FALSE)</f>
        <v>0</v>
      </c>
      <c r="R694" s="68">
        <f>VLOOKUP(A694,'BASE REGISTRO SEPTIEMBRE'!$A$1:$T$889,18,FALSE)</f>
        <v>93401</v>
      </c>
      <c r="S694" s="68" t="str">
        <f>VLOOKUP(A694,'BASE REGISTRO SEPTIEMBRE'!$A$1:$T$889,19,FALSE)</f>
        <v>Se acompaña certificado financiero correspondiente al año 2020, aprobados por el Sub Departamento de Supervisión Financiera Nacional.</v>
      </c>
      <c r="T694" s="188">
        <f>VLOOKUP(A694,'BASE REGISTRO SEPTIEMBRE'!$A$1:$T$889,20,FALSE)</f>
        <v>38600</v>
      </c>
      <c r="U694" s="175">
        <v>7189</v>
      </c>
      <c r="V694" s="186">
        <v>18090321</v>
      </c>
      <c r="W694" s="186">
        <v>155565276</v>
      </c>
      <c r="X694" s="187">
        <v>44469</v>
      </c>
      <c r="Y694" s="80" t="s">
        <v>6489</v>
      </c>
      <c r="Z694" s="80" t="s">
        <v>6490</v>
      </c>
      <c r="AA694" s="175" t="s">
        <v>6605</v>
      </c>
    </row>
    <row r="695" spans="1:27" ht="15.75" customHeight="1" x14ac:dyDescent="0.2">
      <c r="A695" s="185">
        <v>7190</v>
      </c>
      <c r="B695" s="68" t="str">
        <f>VLOOKUP(A695,'BASE REGISTRO SEPTIEMBRE'!$A$1:$T$889,2,FALSE)</f>
        <v xml:space="preserve">
Organización Comunitaria Funcional Hogar de Lactantes Ignazio Sibillo
</v>
      </c>
      <c r="C695" s="68" t="str">
        <f>VLOOKUP(A695,'BASE REGISTRO SEPTIEMBRE'!$A$1:$T$889,3,FALSE)</f>
        <v>65469480K</v>
      </c>
      <c r="D695" s="68" t="str">
        <f>VLOOKUP(A695,'BASE REGISTRO SEPTIEMBRE'!$A$1:$T$889,4,FALSE)</f>
        <v xml:space="preserve">Organización comunitaria funcional.
</v>
      </c>
      <c r="E695" s="68" t="str">
        <f>VLOOKUP(A695,'BASE REGISTRO SEPTIEMBRE'!$A$1:$T$889,5,FALSE)</f>
        <v xml:space="preserve">Regida por Ley Nº 19.418, e inscrita en los Registros de organizaciones comunitarias territoriales y funcionales en la Secretaría Municipal de la I. Municipalidad de Punta Arenas.
</v>
      </c>
      <c r="F695" s="68" t="str">
        <f>VLOOKUP(A695,'BASE REGISTRO SEPTIEMBRE'!$A$1:$T$889,6,FALSE)</f>
        <v xml:space="preserve">Certificado de vigencia, folio 500346203845, de fecha 7 de septiembre de 2020, emitido por el Servicio de registro civil e identificación.
</v>
      </c>
      <c r="G695" s="68" t="str">
        <f>VLOOKUP(A695,'BASE REGISTRO SEPTIEMBRE'!$A$1:$T$889,7,FALSE)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H695" s="68" t="str">
        <f>VLOOKUP(A695,'BASE REGISTRO SEPTIEMBRE'!$A$1:$T$889,8,FALSE)</f>
        <v>Presidente: Cristóbal Bascuñán Illanes, 
Vicepresidente: Mireya Lambert Cañón, 
Tesorero: Ricardo Rivero Velarde, 
Secretario: Carlos Abarzúa Villegas, 
Directores:
Claudia Loreto Salazar Alasevic, 
Alfonso José Mancilla Avendaño, 
Belinda Ann Mac Leay Coop,</v>
      </c>
      <c r="I695" s="68" t="str">
        <f>VLOOKUP(A695,'BASE REGISTRO SEPTIEMBRE'!$A$1:$T$889,9,FALSE)</f>
        <v>Dos (2) años en sus funciones, según Estatutos.</v>
      </c>
      <c r="J695" s="68" t="str">
        <f>VLOOKUP(A695,'BASE REGISTRO SEPTIEMBRE'!$A$1:$T$889,10,FALSE)</f>
        <v>02 de julio de 2020 al 17 de septiembre de 2022</v>
      </c>
      <c r="K695" s="68" t="str">
        <f>VLOOKUP(A695,'BASE REGISTRO SEPTIEMBRE'!$A$1:$T$889,11,FALSE)</f>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
      <c r="L695" s="68" t="str">
        <f>VLOOKUP(A695,'BASE REGISTRO SEPTIEMBRE'!$A$1:$T$889,12,FALSE)</f>
        <v xml:space="preserve">Avda. España N° 1101, Punta Arenas, Región de Magallanes.
</v>
      </c>
      <c r="M695" s="68" t="str">
        <f>VLOOKUP(A695,'BASE REGISTRO SEPTIEMBRE'!$A$1:$T$889,13,FALSE)</f>
        <v>XII</v>
      </c>
      <c r="N695" s="68" t="str">
        <f>VLOOKUP(A695,'BASE REGISTRO SEPTIEMBRE'!$A$1:$T$889,14,FALSE)</f>
        <v>Punta Arenas</v>
      </c>
      <c r="O695" s="68">
        <f>VLOOKUP(A695,'BASE REGISTRO SEPTIEMBRE'!$A$1:$T$889,15,FALSE)</f>
        <v>0</v>
      </c>
      <c r="P695" s="68">
        <f>VLOOKUP(A695,'BASE REGISTRO SEPTIEMBRE'!$A$1:$T$889,16,FALSE)</f>
        <v>0</v>
      </c>
      <c r="Q695" s="68">
        <f>VLOOKUP(A695,'BASE REGISTRO SEPTIEMBRE'!$A$1:$T$889,17,FALSE)</f>
        <v>0</v>
      </c>
      <c r="R695" s="68" t="str">
        <f>VLOOKUP(A695,'BASE REGISTRO SEPTIEMBRE'!$A$1:$T$889,18,FALSE)</f>
        <v>93401 Institución de Asistencia Social.</v>
      </c>
      <c r="S695" s="68" t="str">
        <f>VLOOKUP(A695,'BASE REGISTRO SEPTIEMBRE'!$A$1:$T$889,19,FALSE)</f>
        <v xml:space="preserve">Se acompaña certificado financiero correspondiente al año 2019, aprobados por el  Subdepartamento de Supervisión Financiera Nacional.
</v>
      </c>
      <c r="T695" s="188">
        <f>VLOOKUP(A695,'BASE REGISTRO SEPTIEMBRE'!$A$1:$T$889,20,FALSE)</f>
        <v>38607</v>
      </c>
      <c r="U695" s="175">
        <v>7190</v>
      </c>
      <c r="V695" s="186">
        <v>0</v>
      </c>
      <c r="W695" s="186">
        <v>193398540</v>
      </c>
      <c r="X695" s="187">
        <v>44469</v>
      </c>
      <c r="Y695" s="80" t="s">
        <v>6489</v>
      </c>
      <c r="Z695" s="80" t="s">
        <v>6490</v>
      </c>
      <c r="AA695" s="175" t="s">
        <v>6564</v>
      </c>
    </row>
    <row r="696" spans="1:27" ht="15.75" customHeight="1" x14ac:dyDescent="0.2">
      <c r="A696" s="185">
        <v>7194</v>
      </c>
      <c r="B696" s="68" t="str">
        <f>VLOOKUP(A696,'BASE REGISTRO SEPTIEMBRE'!$A$1:$T$889,2,FALSE)</f>
        <v xml:space="preserve">
I. Municipalidad de Mejillones
</v>
      </c>
      <c r="C696" s="68">
        <f>VLOOKUP(A696,'BASE REGISTRO SEPTIEMBRE'!$A$1:$T$889,3,FALSE)</f>
        <v>690204002</v>
      </c>
      <c r="D696" s="68" t="str">
        <f>VLOOKUP(A696,'BASE REGISTRO SEPTIEMBRE'!$A$1:$T$889,4,FALSE)</f>
        <v>Municipalidad</v>
      </c>
      <c r="E696" s="68" t="str">
        <f>VLOOKUP(A696,'BASE REGISTRO SEPTIEMBRE'!$A$1:$T$889,5,FALSE)</f>
        <v>Constitución Política de la República, artículo 107.</v>
      </c>
      <c r="F696" s="68" t="str">
        <f>VLOOKUP(A696,'BASE REGISTRO SEPTIEMBRE'!$A$1:$T$889,6,FALSE)</f>
        <v>Indefinida.</v>
      </c>
      <c r="G696" s="68" t="str">
        <f>VLOOKUP(A696,'BASE REGISTRO SEPTIEMBRE'!$A$1:$T$889,7,FALSE)</f>
        <v>Según Ley Orgánica Nº 18.695, artículos 1º al 4º.</v>
      </c>
      <c r="H696" s="68" t="str">
        <f>VLOOKUP(A696,'BASE REGISTRO SEPTIEMBRE'!$A$1:$T$889,8,FALSE)</f>
        <v>no tiene</v>
      </c>
      <c r="I696" s="68">
        <f>VLOOKUP(A696,'BASE REGISTRO SEPTIEMBRE'!$A$1:$T$889,9,FALSE)</f>
        <v>0</v>
      </c>
      <c r="J696" s="68">
        <f>VLOOKUP(A696,'BASE REGISTRO SEPTIEMBRE'!$A$1:$T$889,10,FALSE)</f>
        <v>0</v>
      </c>
      <c r="K696" s="68" t="str">
        <f>VLOOKUP(A696,'BASE REGISTRO SEPTIEMBRE'!$A$1:$T$889,11,FALSE)</f>
        <v xml:space="preserve">Alcalde Titular: Sergio Vega Venegas
</v>
      </c>
      <c r="L696" s="68" t="str">
        <f>VLOOKUP(A696,'BASE REGISTRO SEPTIEMBRE'!$A$1:$T$889,12,FALSE)</f>
        <v xml:space="preserve">Francisco Antonio Pinto Nº 200, comuna de Mejillones, Región de Antofagasta.
</v>
      </c>
      <c r="M696" s="68" t="str">
        <f>VLOOKUP(A696,'BASE REGISTRO SEPTIEMBRE'!$A$1:$T$889,13,FALSE)</f>
        <v>III</v>
      </c>
      <c r="N696" s="68" t="str">
        <f>VLOOKUP(A696,'BASE REGISTRO SEPTIEMBRE'!$A$1:$T$889,14,FALSE)</f>
        <v>Mejillones,</v>
      </c>
      <c r="O696" s="68" t="str">
        <f>VLOOKUP(A696,'BASE REGISTRO SEPTIEMBRE'!$A$1:$T$889,15,FALSE)</f>
        <v>Fonos: 55-557300 - 55-557390 - 55-557308</v>
      </c>
      <c r="P696" s="68" t="str">
        <f>VLOOKUP(A696,'BASE REGISTRO SEPTIEMBRE'!$A$1:$T$889,16,FALSE)</f>
        <v xml:space="preserve"> informaciones@mejillones.cl
alcaldia@mejillones.cl</v>
      </c>
      <c r="Q696" s="68">
        <f>VLOOKUP(A696,'BASE REGISTRO SEPTIEMBRE'!$A$1:$T$889,17,FALSE)</f>
        <v>0</v>
      </c>
      <c r="R696" s="68">
        <f>VLOOKUP(A696,'BASE REGISTRO SEPTIEMBRE'!$A$1:$T$889,18,FALSE)</f>
        <v>91001</v>
      </c>
      <c r="S696" s="68" t="str">
        <f>VLOOKUP(A696,'BASE REGISTRO SEPTIEMBRE'!$A$1:$T$889,19,FALSE)</f>
        <v>No se acompañan. Aplica Informe Jurídico Nº 09, de fecha 14 de marzo de 2011 del Departamento Jurídico y Dictamen Nº 070791, de 2009, de la Contraloría General de la República.</v>
      </c>
      <c r="T696" s="188">
        <f>VLOOKUP(A696,'BASE REGISTRO SEPTIEMBRE'!$A$1:$T$889,20,FALSE)</f>
        <v>38618</v>
      </c>
      <c r="U696" s="175">
        <v>7194</v>
      </c>
      <c r="V696" s="186">
        <v>21714125</v>
      </c>
      <c r="W696" s="186">
        <v>115018716</v>
      </c>
      <c r="X696" s="187">
        <v>44469</v>
      </c>
      <c r="Y696" s="80" t="s">
        <v>6489</v>
      </c>
      <c r="Z696" s="80" t="s">
        <v>6490</v>
      </c>
      <c r="AA696" s="175" t="s">
        <v>6665</v>
      </c>
    </row>
    <row r="697" spans="1:27" ht="15.75" customHeight="1" x14ac:dyDescent="0.2">
      <c r="A697" s="185">
        <v>7195</v>
      </c>
      <c r="B697" s="68" t="str">
        <f>VLOOKUP(A697,'BASE REGISTRO SEPTIEMBRE'!$A$1:$T$889,2,FALSE)</f>
        <v xml:space="preserve">
I. Municipalidad de Paine
</v>
      </c>
      <c r="C697" s="68">
        <f>VLOOKUP(A697,'BASE REGISTRO SEPTIEMBRE'!$A$1:$T$889,3,FALSE)</f>
        <v>690726009</v>
      </c>
      <c r="D697" s="68" t="str">
        <f>VLOOKUP(A697,'BASE REGISTRO SEPTIEMBRE'!$A$1:$T$889,4,FALSE)</f>
        <v>Municipalidad</v>
      </c>
      <c r="E697" s="68" t="str">
        <f>VLOOKUP(A697,'BASE REGISTRO SEPTIEMBRE'!$A$1:$T$889,5,FALSE)</f>
        <v>Constitución Política de la República, art. 107.</v>
      </c>
      <c r="F697" s="68" t="str">
        <f>VLOOKUP(A697,'BASE REGISTRO SEPTIEMBRE'!$A$1:$T$889,6,FALSE)</f>
        <v>Indefinida.</v>
      </c>
      <c r="G697" s="68" t="str">
        <f>VLOOKUP(A697,'BASE REGISTRO SEPTIEMBRE'!$A$1:$T$889,7,FALSE)</f>
        <v>Según Ley Orgánica Nº 18.695, arts. 1º al 4º.</v>
      </c>
      <c r="H697" s="68" t="str">
        <f>VLOOKUP(A697,'BASE REGISTRO SEPTIEMBRE'!$A$1:$T$889,8,FALSE)</f>
        <v>no tiene</v>
      </c>
      <c r="I697" s="68">
        <f>VLOOKUP(A697,'BASE REGISTRO SEPTIEMBRE'!$A$1:$T$889,9,FALSE)</f>
        <v>0</v>
      </c>
      <c r="J697" s="68">
        <f>VLOOKUP(A697,'BASE REGISTRO SEPTIEMBRE'!$A$1:$T$889,10,FALSE)</f>
        <v>0</v>
      </c>
      <c r="K697" s="68" t="str">
        <f>VLOOKUP(A697,'BASE REGISTRO SEPTIEMBRE'!$A$1:$T$889,11,FALSE)</f>
        <v xml:space="preserve">Rodrigo Alexander Contreras Gutierrez 
</v>
      </c>
      <c r="L697" s="68" t="str">
        <f>VLOOKUP(A697,'BASE REGISTRO SEPTIEMBRE'!$A$1:$T$889,12,FALSE)</f>
        <v xml:space="preserve">Avenida General Baquedano Nº490, Paine.
</v>
      </c>
      <c r="M697" s="68" t="str">
        <f>VLOOKUP(A697,'BASE REGISTRO SEPTIEMBRE'!$A$1:$T$889,13,FALSE)</f>
        <v>XIII</v>
      </c>
      <c r="N697" s="68" t="str">
        <f>VLOOKUP(A697,'BASE REGISTRO SEPTIEMBRE'!$A$1:$T$889,14,FALSE)</f>
        <v>Paine</v>
      </c>
      <c r="O697" s="68" t="str">
        <f>VLOOKUP(A697,'BASE REGISTRO SEPTIEMBRE'!$A$1:$T$889,15,FALSE)</f>
        <v xml:space="preserve">Fono Alcaldia: 228218615
Fono DIDECO: 226940214- 226940220-229640203 
</v>
      </c>
      <c r="P697" s="68" t="str">
        <f>VLOOKUP(A697,'BASE REGISTRO SEPTIEMBRE'!$A$1:$T$889,16,FALSE)</f>
        <v>Correo electrónico alcaldía: alcaldia@paine.cl
Correo electrónico DIDECO:dideco@paine.cl</v>
      </c>
      <c r="Q697" s="68">
        <f>VLOOKUP(A697,'BASE REGISTRO SEPTIEMBRE'!$A$1:$T$889,17,FALSE)</f>
        <v>0</v>
      </c>
      <c r="R697" s="68">
        <f>VLOOKUP(A697,'BASE REGISTRO SEPTIEMBRE'!$A$1:$T$889,18,FALSE)</f>
        <v>91001</v>
      </c>
      <c r="S697" s="68" t="str">
        <f>VLOOKUP(A697,'BASE REGISTRO SEPTIEMBRE'!$A$1:$T$889,19,FALSE)</f>
        <v xml:space="preserve">No se acompañan. Aplica Informe Jurídico Nº 09, de  fecha 14 de marzo de 2011 del Departamento Jurídico y Dictamen Nº 070791, de 2009, de la Contraloría General de la República.  </v>
      </c>
      <c r="T697" s="188">
        <f>VLOOKUP(A697,'BASE REGISTRO SEPTIEMBRE'!$A$1:$T$889,20,FALSE)</f>
        <v>38624</v>
      </c>
      <c r="U697" s="175">
        <v>7195</v>
      </c>
      <c r="V697" s="186">
        <v>19343280</v>
      </c>
      <c r="W697" s="186">
        <v>116024820</v>
      </c>
      <c r="X697" s="187">
        <v>44469</v>
      </c>
      <c r="Y697" s="80" t="s">
        <v>6489</v>
      </c>
      <c r="Z697" s="80" t="s">
        <v>6490</v>
      </c>
      <c r="AA697" s="175" t="s">
        <v>6554</v>
      </c>
    </row>
    <row r="698" spans="1:27" ht="15.75" customHeight="1" x14ac:dyDescent="0.2">
      <c r="A698" s="185">
        <v>7196</v>
      </c>
      <c r="B698" s="68" t="str">
        <f>VLOOKUP(A698,'BASE REGISTRO SEPTIEMBRE'!$A$1:$T$889,2,FALSE)</f>
        <v xml:space="preserve">
I. Municipalidad de La Cisterna
</v>
      </c>
      <c r="C698" s="68">
        <f>VLOOKUP(A698,'BASE REGISTRO SEPTIEMBRE'!$A$1:$T$889,3,FALSE)</f>
        <v>690720000</v>
      </c>
      <c r="D698" s="68" t="str">
        <f>VLOOKUP(A698,'BASE REGISTRO SEPTIEMBRE'!$A$1:$T$889,4,FALSE)</f>
        <v>Municipalidad</v>
      </c>
      <c r="E698" s="68" t="str">
        <f>VLOOKUP(A698,'BASE REGISTRO SEPTIEMBRE'!$A$1:$T$889,5,FALSE)</f>
        <v>Constitución Política de la República, art. 107.</v>
      </c>
      <c r="F698" s="68" t="str">
        <f>VLOOKUP(A698,'BASE REGISTRO SEPTIEMBRE'!$A$1:$T$889,6,FALSE)</f>
        <v>Indefinida.</v>
      </c>
      <c r="G698" s="68" t="str">
        <f>VLOOKUP(A698,'BASE REGISTRO SEPTIEMBRE'!$A$1:$T$889,7,FALSE)</f>
        <v>Según Ley Orgánica Nº 18.695, arts. 1º al 4º.</v>
      </c>
      <c r="H698" s="68" t="str">
        <f>VLOOKUP(A698,'BASE REGISTRO SEPTIEMBRE'!$A$1:$T$889,8,FALSE)</f>
        <v>no tiene</v>
      </c>
      <c r="I698" s="68">
        <f>VLOOKUP(A698,'BASE REGISTRO SEPTIEMBRE'!$A$1:$T$889,9,FALSE)</f>
        <v>0</v>
      </c>
      <c r="J698" s="68">
        <f>VLOOKUP(A698,'BASE REGISTRO SEPTIEMBRE'!$A$1:$T$889,10,FALSE)</f>
        <v>0</v>
      </c>
      <c r="K698" s="68" t="str">
        <f>VLOOKUP(A698,'BASE REGISTRO SEPTIEMBRE'!$A$1:$T$889,11,FALSE)</f>
        <v xml:space="preserve">Reginaldo Santiago Rebolledo Pizarro    </v>
      </c>
      <c r="L698" s="68" t="str">
        <f>VLOOKUP(A698,'BASE REGISTRO SEPTIEMBRE'!$A$1:$T$889,12,FALSE)</f>
        <v xml:space="preserve">Pedro Aguirre Cerda Nº0161, La Cisterna.
</v>
      </c>
      <c r="M698" s="68" t="str">
        <f>VLOOKUP(A698,'BASE REGISTRO SEPTIEMBRE'!$A$1:$T$889,13,FALSE)</f>
        <v>XIII</v>
      </c>
      <c r="N698" s="68" t="str">
        <f>VLOOKUP(A698,'BASE REGISTRO SEPTIEMBRE'!$A$1:$T$889,14,FALSE)</f>
        <v>La Cisterna</v>
      </c>
      <c r="O698" s="68" t="str">
        <f>VLOOKUP(A698,'BASE REGISTRO SEPTIEMBRE'!$A$1:$T$889,15,FALSE)</f>
        <v>Fono 225407541- 225407586</v>
      </c>
      <c r="P698" s="68" t="str">
        <f>VLOOKUP(A698,'BASE REGISTRO SEPTIEMBRE'!$A$1:$T$889,16,FALSE)</f>
        <v>secmunicipal@cisterna.cl</v>
      </c>
      <c r="Q698" s="68">
        <f>VLOOKUP(A698,'BASE REGISTRO SEPTIEMBRE'!$A$1:$T$889,17,FALSE)</f>
        <v>0</v>
      </c>
      <c r="R698" s="68">
        <f>VLOOKUP(A698,'BASE REGISTRO SEPTIEMBRE'!$A$1:$T$889,18,FALSE)</f>
        <v>91001</v>
      </c>
      <c r="S698" s="68" t="str">
        <f>VLOOKUP(A698,'BASE REGISTRO SEPTIEMBRE'!$A$1:$T$889,19,FALSE)</f>
        <v xml:space="preserve">No se acompañan. Aplica Informe Jurídico Nº 09, de  fecha 14 de marzo de 2011 del Departamento Jurídico y Dictamen Nº 070791, de 2009, de la Contraloría General de la República.  
</v>
      </c>
      <c r="T698" s="188">
        <f>VLOOKUP(A698,'BASE REGISTRO SEPTIEMBRE'!$A$1:$T$889,20,FALSE)</f>
        <v>38624</v>
      </c>
      <c r="U698" s="175">
        <v>7196</v>
      </c>
      <c r="V698" s="186">
        <v>0</v>
      </c>
      <c r="W698" s="186">
        <v>40211009</v>
      </c>
      <c r="X698" s="187">
        <v>44469</v>
      </c>
      <c r="Y698" s="80" t="s">
        <v>6489</v>
      </c>
      <c r="Z698" s="80" t="s">
        <v>6490</v>
      </c>
      <c r="AA698" s="175" t="s">
        <v>6551</v>
      </c>
    </row>
    <row r="699" spans="1:27" ht="15.75" customHeight="1" x14ac:dyDescent="0.2">
      <c r="A699" s="185">
        <v>7197</v>
      </c>
      <c r="B699" s="68" t="str">
        <f>VLOOKUP(A699,'BASE REGISTRO SEPTIEMBRE'!$A$1:$T$889,2,FALSE)</f>
        <v xml:space="preserve">
I. Municipalidad de Salamanca
</v>
      </c>
      <c r="C699" s="68">
        <f>VLOOKUP(A699,'BASE REGISTRO SEPTIEMBRE'!$A$1:$T$889,3,FALSE)</f>
        <v>690414007</v>
      </c>
      <c r="D699" s="68" t="str">
        <f>VLOOKUP(A699,'BASE REGISTRO SEPTIEMBRE'!$A$1:$T$889,4,FALSE)</f>
        <v>Municipalidad</v>
      </c>
      <c r="E699" s="68" t="str">
        <f>VLOOKUP(A699,'BASE REGISTRO SEPTIEMBRE'!$A$1:$T$889,5,FALSE)</f>
        <v>Constitución Política de la República, art. 107.</v>
      </c>
      <c r="F699" s="68" t="str">
        <f>VLOOKUP(A699,'BASE REGISTRO SEPTIEMBRE'!$A$1:$T$889,6,FALSE)</f>
        <v>Indefinida.</v>
      </c>
      <c r="G699" s="68" t="str">
        <f>VLOOKUP(A699,'BASE REGISTRO SEPTIEMBRE'!$A$1:$T$889,7,FALSE)</f>
        <v>Según Ley Orgánica Nº 18.695, arts. 1º al 4º.</v>
      </c>
      <c r="H699" s="68">
        <f>VLOOKUP(A699,'BASE REGISTRO SEPTIEMBRE'!$A$1:$T$889,8,FALSE)</f>
        <v>0</v>
      </c>
      <c r="I699" s="68">
        <f>VLOOKUP(A699,'BASE REGISTRO SEPTIEMBRE'!$A$1:$T$889,9,FALSE)</f>
        <v>0</v>
      </c>
      <c r="J699" s="68">
        <f>VLOOKUP(A699,'BASE REGISTRO SEPTIEMBRE'!$A$1:$T$889,10,FALSE)</f>
        <v>0</v>
      </c>
      <c r="K699" s="68" t="str">
        <f>VLOOKUP(A699,'BASE REGISTRO SEPTIEMBRE'!$A$1:$T$889,11,FALSE)</f>
        <v xml:space="preserve">Gerardo Andrés Rojas Escudero   </v>
      </c>
      <c r="L699" s="68" t="str">
        <f>VLOOKUP(A699,'BASE REGISTRO SEPTIEMBRE'!$A$1:$T$889,12,FALSE)</f>
        <v xml:space="preserve">Manuel Bulnes Nº599, comuna de Salamanca.
</v>
      </c>
      <c r="M699" s="68" t="str">
        <f>VLOOKUP(A699,'BASE REGISTRO SEPTIEMBRE'!$A$1:$T$889,13,FALSE)</f>
        <v>IV</v>
      </c>
      <c r="N699" s="68" t="str">
        <f>VLOOKUP(A699,'BASE REGISTRO SEPTIEMBRE'!$A$1:$T$889,14,FALSE)</f>
        <v>Salamanca.</v>
      </c>
      <c r="O699" s="68" t="str">
        <f>VLOOKUP(A699,'BASE REGISTRO SEPTIEMBRE'!$A$1:$T$889,15,FALSE)</f>
        <v>Fono (53) 2448600 – (53) 2448601 – (53)-2448539</v>
      </c>
      <c r="P699" s="68" t="str">
        <f>VLOOKUP(A699,'BASE REGISTRO SEPTIEMBRE'!$A$1:$T$889,16,FALSE)</f>
        <v xml:space="preserve">
oirs@salamanca.cl alcaldia@salamanca.cl ncruz@salamanca.cl</v>
      </c>
      <c r="Q699" s="68">
        <f>VLOOKUP(A699,'BASE REGISTRO SEPTIEMBRE'!$A$1:$T$889,17,FALSE)</f>
        <v>0</v>
      </c>
      <c r="R699" s="68">
        <f>VLOOKUP(A699,'BASE REGISTRO SEPTIEMBRE'!$A$1:$T$889,18,FALSE)</f>
        <v>91001</v>
      </c>
      <c r="S699" s="68" t="str">
        <f>VLOOKUP(A699,'BASE REGISTRO SEPTIEMBRE'!$A$1:$T$889,19,FALSE)</f>
        <v xml:space="preserve">No se acompañan. Aplica Informe Jurídico Nº 09, de  fecha 14 de marzo de 2011 del Departamento Jurídico y Dictamen Nº 070791, de 2009, de la Contraloría General de la República.  
</v>
      </c>
      <c r="T699" s="188">
        <f>VLOOKUP(A699,'BASE REGISTRO SEPTIEMBRE'!$A$1:$T$889,20,FALSE)</f>
        <v>38624</v>
      </c>
      <c r="U699" s="175">
        <v>7197</v>
      </c>
      <c r="V699" s="186">
        <v>4730622</v>
      </c>
      <c r="W699" s="186">
        <v>37982175</v>
      </c>
      <c r="X699" s="187">
        <v>44469</v>
      </c>
      <c r="Y699" s="80" t="s">
        <v>6489</v>
      </c>
      <c r="Z699" s="80" t="s">
        <v>6490</v>
      </c>
      <c r="AA699" s="175" t="s">
        <v>6611</v>
      </c>
    </row>
    <row r="700" spans="1:27" ht="15.75" customHeight="1" x14ac:dyDescent="0.2">
      <c r="A700" s="185">
        <v>7198</v>
      </c>
      <c r="B700" s="68" t="str">
        <f>VLOOKUP(A700,'BASE REGISTRO SEPTIEMBRE'!$A$1:$T$889,2,FALSE)</f>
        <v xml:space="preserve">
I. Municipalidad de Buin
</v>
      </c>
      <c r="C700" s="68">
        <f>VLOOKUP(A700,'BASE REGISTRO SEPTIEMBRE'!$A$1:$T$889,3,FALSE)</f>
        <v>690725002</v>
      </c>
      <c r="D700" s="68" t="str">
        <f>VLOOKUP(A700,'BASE REGISTRO SEPTIEMBRE'!$A$1:$T$889,4,FALSE)</f>
        <v>Municipalidad</v>
      </c>
      <c r="E700" s="68" t="str">
        <f>VLOOKUP(A700,'BASE REGISTRO SEPTIEMBRE'!$A$1:$T$889,5,FALSE)</f>
        <v>Constitución Política de la República, art. 107.</v>
      </c>
      <c r="F700" s="68" t="str">
        <f>VLOOKUP(A700,'BASE REGISTRO SEPTIEMBRE'!$A$1:$T$889,6,FALSE)</f>
        <v>Indefinida.</v>
      </c>
      <c r="G700" s="68" t="str">
        <f>VLOOKUP(A700,'BASE REGISTRO SEPTIEMBRE'!$A$1:$T$889,7,FALSE)</f>
        <v>Según Ley Orgánica Nº 18.695, arts. 1º al 4º.</v>
      </c>
      <c r="H700" s="68" t="str">
        <f>VLOOKUP(A700,'BASE REGISTRO SEPTIEMBRE'!$A$1:$T$889,8,FALSE)</f>
        <v>no tiene</v>
      </c>
      <c r="I700" s="68">
        <f>VLOOKUP(A700,'BASE REGISTRO SEPTIEMBRE'!$A$1:$T$889,9,FALSE)</f>
        <v>0</v>
      </c>
      <c r="J700" s="68">
        <f>VLOOKUP(A700,'BASE REGISTRO SEPTIEMBRE'!$A$1:$T$889,10,FALSE)</f>
        <v>0</v>
      </c>
      <c r="K700" s="68" t="str">
        <f>VLOOKUP(A700,'BASE REGISTRO SEPTIEMBRE'!$A$1:$T$889,11,FALSE)</f>
        <v xml:space="preserve">Miguel Leonardo Araya Lobos </v>
      </c>
      <c r="L700" s="68" t="str">
        <f>VLOOKUP(A700,'BASE REGISTRO SEPTIEMBRE'!$A$1:$T$889,12,FALSE)</f>
        <v xml:space="preserve">Carlos Condell Nº415, comuna de Buin.
</v>
      </c>
      <c r="M700" s="68" t="str">
        <f>VLOOKUP(A700,'BASE REGISTRO SEPTIEMBRE'!$A$1:$T$889,13,FALSE)</f>
        <v>XIII</v>
      </c>
      <c r="N700" s="68" t="str">
        <f>VLOOKUP(A700,'BASE REGISTRO SEPTIEMBRE'!$A$1:$T$889,14,FALSE)</f>
        <v>Buin</v>
      </c>
      <c r="O700" s="68" t="str">
        <f>VLOOKUP(A700,'BASE REGISTRO SEPTIEMBRE'!$A$1:$T$889,15,FALSE)</f>
        <v>Fono 28218400,</v>
      </c>
      <c r="P700" s="68">
        <f>VLOOKUP(A700,'BASE REGISTRO SEPTIEMBRE'!$A$1:$T$889,16,FALSE)</f>
        <v>0</v>
      </c>
      <c r="Q700" s="68">
        <f>VLOOKUP(A700,'BASE REGISTRO SEPTIEMBRE'!$A$1:$T$889,17,FALSE)</f>
        <v>0</v>
      </c>
      <c r="R700" s="68">
        <f>VLOOKUP(A700,'BASE REGISTRO SEPTIEMBRE'!$A$1:$T$889,18,FALSE)</f>
        <v>91001</v>
      </c>
      <c r="S700" s="68" t="str">
        <f>VLOOKUP(A700,'BASE REGISTRO SEPTIEMBRE'!$A$1:$T$889,19,FALSE)</f>
        <v xml:space="preserve">No se acompañan. Aplica Informe Jurídico Nº 09, de fecha 14 de marzo de 2011 del Departamento Jurídico y Dictamen Nº 070791, de 2009, de la Contraloría General de la República.  
</v>
      </c>
      <c r="T700" s="188">
        <f>VLOOKUP(A700,'BASE REGISTRO SEPTIEMBRE'!$A$1:$T$889,20,FALSE)</f>
        <v>38624</v>
      </c>
      <c r="U700" s="175">
        <v>7198</v>
      </c>
      <c r="V700" s="186">
        <v>8461020</v>
      </c>
      <c r="W700" s="186">
        <v>42803100</v>
      </c>
      <c r="X700" s="187">
        <v>44469</v>
      </c>
      <c r="Y700" s="80" t="s">
        <v>6489</v>
      </c>
      <c r="Z700" s="80" t="s">
        <v>6490</v>
      </c>
      <c r="AA700" s="175" t="s">
        <v>6504</v>
      </c>
    </row>
    <row r="701" spans="1:27" ht="15.75" customHeight="1" x14ac:dyDescent="0.2">
      <c r="A701" s="185">
        <v>7200</v>
      </c>
      <c r="B701" s="68" t="str">
        <f>VLOOKUP(A701,'BASE REGISTRO SEPTIEMBRE'!$A$1:$T$889,2,FALSE)</f>
        <v xml:space="preserve">
I. Municipalidad de El Bosque
</v>
      </c>
      <c r="C701" s="68">
        <f>VLOOKUP(A701,'BASE REGISTRO SEPTIEMBRE'!$A$1:$T$889,3,FALSE)</f>
        <v>692553004</v>
      </c>
      <c r="D701" s="68" t="str">
        <f>VLOOKUP(A701,'BASE REGISTRO SEPTIEMBRE'!$A$1:$T$889,4,FALSE)</f>
        <v>Municipalidad</v>
      </c>
      <c r="E701" s="68" t="str">
        <f>VLOOKUP(A701,'BASE REGISTRO SEPTIEMBRE'!$A$1:$T$889,5,FALSE)</f>
        <v>Constitución Política de la República, art. 107.</v>
      </c>
      <c r="F701" s="68" t="str">
        <f>VLOOKUP(A701,'BASE REGISTRO SEPTIEMBRE'!$A$1:$T$889,6,FALSE)</f>
        <v>Indefinida.</v>
      </c>
      <c r="G701" s="68" t="str">
        <f>VLOOKUP(A701,'BASE REGISTRO SEPTIEMBRE'!$A$1:$T$889,7,FALSE)</f>
        <v>Según Ley Orgánica Nº 18.695, arts. 1º al 4º.</v>
      </c>
      <c r="H701" s="68" t="str">
        <f>VLOOKUP(A701,'BASE REGISTRO SEPTIEMBRE'!$A$1:$T$889,8,FALSE)</f>
        <v>no tiene</v>
      </c>
      <c r="I701" s="68">
        <f>VLOOKUP(A701,'BASE REGISTRO SEPTIEMBRE'!$A$1:$T$889,9,FALSE)</f>
        <v>0</v>
      </c>
      <c r="J701" s="68">
        <f>VLOOKUP(A701,'BASE REGISTRO SEPTIEMBRE'!$A$1:$T$889,10,FALSE)</f>
        <v>0</v>
      </c>
      <c r="K701" s="68" t="str">
        <f>VLOOKUP(A701,'BASE REGISTRO SEPTIEMBRE'!$A$1:$T$889,11,FALSE)</f>
        <v xml:space="preserve">Manuel Francisco Zúñiga Aguilar  </v>
      </c>
      <c r="L701" s="68" t="str">
        <f>VLOOKUP(A701,'BASE REGISTRO SEPTIEMBRE'!$A$1:$T$889,12,FALSE)</f>
        <v xml:space="preserve">Alejandro Guzmán Nº735, comuna de El Bosque.
</v>
      </c>
      <c r="M701" s="68" t="str">
        <f>VLOOKUP(A701,'BASE REGISTRO SEPTIEMBRE'!$A$1:$T$889,13,FALSE)</f>
        <v>XIII</v>
      </c>
      <c r="N701" s="68" t="str">
        <f>VLOOKUP(A701,'BASE REGISTRO SEPTIEMBRE'!$A$1:$T$889,14,FALSE)</f>
        <v>El Bosque.</v>
      </c>
      <c r="O701" s="68" t="str">
        <f>VLOOKUP(A701,'BASE REGISTRO SEPTIEMBRE'!$A$1:$T$889,15,FALSE)</f>
        <v>22-4107888
22-5292131
977761841</v>
      </c>
      <c r="P701" s="68" t="str">
        <f>VLOOKUP(A701,'BASE REGISTRO SEPTIEMBRE'!$A$1:$T$889,16,FALSE)</f>
        <v>manuel.zuniga@municipalidadelbosque.cl
alejandra.roias@municípalidadelbosque.cl</v>
      </c>
      <c r="Q701" s="68">
        <f>VLOOKUP(A701,'BASE REGISTRO SEPTIEMBRE'!$A$1:$T$889,17,FALSE)</f>
        <v>0</v>
      </c>
      <c r="R701" s="68">
        <f>VLOOKUP(A701,'BASE REGISTRO SEPTIEMBRE'!$A$1:$T$889,18,FALSE)</f>
        <v>91001</v>
      </c>
      <c r="S701" s="68" t="str">
        <f>VLOOKUP(A701,'BASE REGISTRO SEPTIEMBRE'!$A$1:$T$889,19,FALSE)</f>
        <v xml:space="preserve">No se acompañan. Aplica Informe Jurídico Nº 09, de  fecha 14 de marzo de 2011 del Departamento Jurídico y Dictamen Nº 070791, de 2009, de la Contraloría General de la República.  
</v>
      </c>
      <c r="T701" s="188">
        <f>VLOOKUP(A701,'BASE REGISTRO SEPTIEMBRE'!$A$1:$T$889,20,FALSE)</f>
        <v>38624</v>
      </c>
      <c r="U701" s="175">
        <v>7200</v>
      </c>
      <c r="V701" s="186">
        <v>0</v>
      </c>
      <c r="W701" s="186">
        <v>77842048</v>
      </c>
      <c r="X701" s="187">
        <v>44469</v>
      </c>
      <c r="Y701" s="80" t="s">
        <v>6489</v>
      </c>
      <c r="Z701" s="80" t="s">
        <v>6490</v>
      </c>
      <c r="AA701" s="175" t="s">
        <v>6556</v>
      </c>
    </row>
    <row r="702" spans="1:27" ht="15.75" customHeight="1" x14ac:dyDescent="0.2">
      <c r="A702" s="185">
        <v>7201</v>
      </c>
      <c r="B702" s="68" t="str">
        <f>VLOOKUP(A702,'BASE REGISTRO SEPTIEMBRE'!$A$1:$T$889,2,FALSE)</f>
        <v xml:space="preserve">
I. Municipalidad de Purranque
</v>
      </c>
      <c r="C702" s="68">
        <f>VLOOKUP(A702,'BASE REGISTRO SEPTIEMBRE'!$A$1:$T$889,3,FALSE)</f>
        <v>692105001</v>
      </c>
      <c r="D702" s="68" t="str">
        <f>VLOOKUP(A702,'BASE REGISTRO SEPTIEMBRE'!$A$1:$T$889,4,FALSE)</f>
        <v>Municipalidad</v>
      </c>
      <c r="E702" s="68" t="str">
        <f>VLOOKUP(A702,'BASE REGISTRO SEPTIEMBRE'!$A$1:$T$889,5,FALSE)</f>
        <v>Constitución Política de la República, art. 107.</v>
      </c>
      <c r="F702" s="68" t="str">
        <f>VLOOKUP(A702,'BASE REGISTRO SEPTIEMBRE'!$A$1:$T$889,6,FALSE)</f>
        <v>Indefinida.</v>
      </c>
      <c r="G702" s="68" t="str">
        <f>VLOOKUP(A702,'BASE REGISTRO SEPTIEMBRE'!$A$1:$T$889,7,FALSE)</f>
        <v>Según Ley Orgánica Nº 18.695, arts. 1º al 4º.</v>
      </c>
      <c r="H702" s="68" t="str">
        <f>VLOOKUP(A702,'BASE REGISTRO SEPTIEMBRE'!$A$1:$T$889,8,FALSE)</f>
        <v>no tiene</v>
      </c>
      <c r="I702" s="68">
        <f>VLOOKUP(A702,'BASE REGISTRO SEPTIEMBRE'!$A$1:$T$889,9,FALSE)</f>
        <v>0</v>
      </c>
      <c r="J702" s="68">
        <f>VLOOKUP(A702,'BASE REGISTRO SEPTIEMBRE'!$A$1:$T$889,10,FALSE)</f>
        <v>0</v>
      </c>
      <c r="K702" s="68" t="str">
        <f>VLOOKUP(A702,'BASE REGISTRO SEPTIEMBRE'!$A$1:$T$889,11,FALSE)</f>
        <v>César Iván Crot Vargas</v>
      </c>
      <c r="L702" s="68" t="str">
        <f>VLOOKUP(A702,'BASE REGISTRO SEPTIEMBRE'!$A$1:$T$889,12,FALSE)</f>
        <v xml:space="preserve">Pedro Montt Nº249, comuna de Purranque.
</v>
      </c>
      <c r="M702" s="68" t="str">
        <f>VLOOKUP(A702,'BASE REGISTRO SEPTIEMBRE'!$A$1:$T$889,13,FALSE)</f>
        <v>X</v>
      </c>
      <c r="N702" s="68" t="str">
        <f>VLOOKUP(A702,'BASE REGISTRO SEPTIEMBRE'!$A$1:$T$889,14,FALSE)</f>
        <v>Purranque.</v>
      </c>
      <c r="O702" s="68" t="str">
        <f>VLOOKUP(A702,'BASE REGISTRO SEPTIEMBRE'!$A$1:$T$889,15,FALSE)</f>
        <v xml:space="preserve">Fono: 642351133/ 642351129 
</v>
      </c>
      <c r="P702" s="68" t="str">
        <f>VLOOKUP(A702,'BASE REGISTRO SEPTIEMBRE'!$A$1:$T$889,16,FALSE)</f>
        <v xml:space="preserve">Correo electrónico: hector.barria@purranque.cl 
                              gabinete@purranque.cl
                              partes@purranque.cl
</v>
      </c>
      <c r="Q702" s="68">
        <f>VLOOKUP(A702,'BASE REGISTRO SEPTIEMBRE'!$A$1:$T$889,17,FALSE)</f>
        <v>0</v>
      </c>
      <c r="R702" s="68">
        <f>VLOOKUP(A702,'BASE REGISTRO SEPTIEMBRE'!$A$1:$T$889,18,FALSE)</f>
        <v>91001</v>
      </c>
      <c r="S702" s="68" t="str">
        <f>VLOOKUP(A702,'BASE REGISTRO SEPTIEMBRE'!$A$1:$T$889,19,FALSE)</f>
        <v xml:space="preserve">No se acompañan. Aplica Informe Jurídico Nº 09, de  fecha 14 de marzo de 2011 del Departamento Jurídico y Dictamen Nº 070791, de 2009, de la Contraloría General de la República.  
</v>
      </c>
      <c r="T702" s="188">
        <f>VLOOKUP(A702,'BASE REGISTRO SEPTIEMBRE'!$A$1:$T$889,20,FALSE)</f>
        <v>38624</v>
      </c>
      <c r="U702" s="175">
        <v>7201</v>
      </c>
      <c r="V702" s="186">
        <v>5709371</v>
      </c>
      <c r="W702" s="186">
        <v>51384339</v>
      </c>
      <c r="X702" s="187">
        <v>44469</v>
      </c>
      <c r="Y702" s="80" t="s">
        <v>6489</v>
      </c>
      <c r="Z702" s="80" t="s">
        <v>6490</v>
      </c>
      <c r="AA702" s="175" t="s">
        <v>6666</v>
      </c>
    </row>
    <row r="703" spans="1:27" ht="15.75" customHeight="1" x14ac:dyDescent="0.2">
      <c r="A703" s="185">
        <v>7202</v>
      </c>
      <c r="B703" s="68" t="str">
        <f>VLOOKUP(A703,'BASE REGISTRO SEPTIEMBRE'!$A$1:$T$889,2,FALSE)</f>
        <v xml:space="preserve">
I. Municipalidad de Calera de Tango.
</v>
      </c>
      <c r="C703" s="68">
        <f>VLOOKUP(A703,'BASE REGISTRO SEPTIEMBRE'!$A$1:$T$889,3,FALSE)</f>
        <v>690728001</v>
      </c>
      <c r="D703" s="68" t="str">
        <f>VLOOKUP(A703,'BASE REGISTRO SEPTIEMBRE'!$A$1:$T$889,4,FALSE)</f>
        <v>Municipalidad</v>
      </c>
      <c r="E703" s="68" t="str">
        <f>VLOOKUP(A703,'BASE REGISTRO SEPTIEMBRE'!$A$1:$T$889,5,FALSE)</f>
        <v>Constitución Política de la República, art. 107.</v>
      </c>
      <c r="F703" s="68" t="str">
        <f>VLOOKUP(A703,'BASE REGISTRO SEPTIEMBRE'!$A$1:$T$889,6,FALSE)</f>
        <v>Indefinida.</v>
      </c>
      <c r="G703" s="68" t="str">
        <f>VLOOKUP(A703,'BASE REGISTRO SEPTIEMBRE'!$A$1:$T$889,7,FALSE)</f>
        <v>Según Ley Orgánica Nº 18.695, arts. 1º al 4º.</v>
      </c>
      <c r="H703" s="68" t="str">
        <f>VLOOKUP(A703,'BASE REGISTRO SEPTIEMBRE'!$A$1:$T$889,8,FALSE)</f>
        <v>no tiene</v>
      </c>
      <c r="I703" s="68">
        <f>VLOOKUP(A703,'BASE REGISTRO SEPTIEMBRE'!$A$1:$T$889,9,FALSE)</f>
        <v>0</v>
      </c>
      <c r="J703" s="68">
        <f>VLOOKUP(A703,'BASE REGISTRO SEPTIEMBRE'!$A$1:$T$889,10,FALSE)</f>
        <v>0</v>
      </c>
      <c r="K703" s="68" t="str">
        <f>VLOOKUP(A703,'BASE REGISTRO SEPTIEMBRE'!$A$1:$T$889,11,FALSE)</f>
        <v xml:space="preserve">Erasmo Agustín Valenzuela Santibáñez, </v>
      </c>
      <c r="L703" s="68" t="str">
        <f>VLOOKUP(A703,'BASE REGISTRO SEPTIEMBRE'!$A$1:$T$889,12,FALSE)</f>
        <v xml:space="preserve">Avenida Calera de Tango  Nº 345, comuna de Calera de Tango, Región Metropolitana.
</v>
      </c>
      <c r="M703" s="68" t="str">
        <f>VLOOKUP(A703,'BASE REGISTRO SEPTIEMBRE'!$A$1:$T$889,13,FALSE)</f>
        <v>XIII</v>
      </c>
      <c r="N703" s="68" t="str">
        <f>VLOOKUP(A703,'BASE REGISTRO SEPTIEMBRE'!$A$1:$T$889,14,FALSE)</f>
        <v>Calera de Tango</v>
      </c>
      <c r="O703" s="68" t="str">
        <f>VLOOKUP(A703,'BASE REGISTRO SEPTIEMBRE'!$A$1:$T$889,15,FALSE)</f>
        <v>Fono: 8108900</v>
      </c>
      <c r="P703" s="68">
        <f>VLOOKUP(A703,'BASE REGISTRO SEPTIEMBRE'!$A$1:$T$889,16,FALSE)</f>
        <v>0</v>
      </c>
      <c r="Q703" s="68">
        <f>VLOOKUP(A703,'BASE REGISTRO SEPTIEMBRE'!$A$1:$T$889,17,FALSE)</f>
        <v>0</v>
      </c>
      <c r="R703" s="68">
        <f>VLOOKUP(A703,'BASE REGISTRO SEPTIEMBRE'!$A$1:$T$889,18,FALSE)</f>
        <v>91001</v>
      </c>
      <c r="S703" s="68" t="str">
        <f>VLOOKUP(A703,'BASE REGISTRO SEPTIEMBRE'!$A$1:$T$889,19,FALSE)</f>
        <v xml:space="preserve">No se acompañan. Aplica Informe Jurídico Nº 09, de  fecha 14 de marzo de 2011 del Departamento Jurídico y Dictamen Nº 070791, de 2009, de la Contraloría General de la República.  
</v>
      </c>
      <c r="T703" s="188">
        <f>VLOOKUP(A703,'BASE REGISTRO SEPTIEMBRE'!$A$1:$T$889,20,FALSE)</f>
        <v>38624</v>
      </c>
      <c r="U703" s="175">
        <v>7202</v>
      </c>
      <c r="V703" s="186">
        <v>5008220</v>
      </c>
      <c r="W703" s="186">
        <v>40211009</v>
      </c>
      <c r="X703" s="187">
        <v>44469</v>
      </c>
      <c r="Y703" s="80" t="s">
        <v>6489</v>
      </c>
      <c r="Z703" s="80" t="s">
        <v>6490</v>
      </c>
      <c r="AA703" s="175" t="s">
        <v>6578</v>
      </c>
    </row>
    <row r="704" spans="1:27" ht="15.75" customHeight="1" x14ac:dyDescent="0.2">
      <c r="A704" s="185">
        <v>7203</v>
      </c>
      <c r="B704" s="68" t="str">
        <f>VLOOKUP(A704,'BASE REGISTRO SEPTIEMBRE'!$A$1:$T$889,2,FALSE)</f>
        <v>I. Municipalidad de San Miguel</v>
      </c>
      <c r="C704" s="68">
        <f>VLOOKUP(A704,'BASE REGISTRO SEPTIEMBRE'!$A$1:$T$889,3,FALSE)</f>
        <v>690708000</v>
      </c>
      <c r="D704" s="68" t="str">
        <f>VLOOKUP(A704,'BASE REGISTRO SEPTIEMBRE'!$A$1:$T$889,4,FALSE)</f>
        <v>Municipalidad</v>
      </c>
      <c r="E704" s="68" t="str">
        <f>VLOOKUP(A704,'BASE REGISTRO SEPTIEMBRE'!$A$1:$T$889,5,FALSE)</f>
        <v>Constitución Política de la República, artículo 107</v>
      </c>
      <c r="F704" s="68" t="str">
        <f>VLOOKUP(A704,'BASE REGISTRO SEPTIEMBRE'!$A$1:$T$889,6,FALSE)</f>
        <v>Indefinida</v>
      </c>
      <c r="G704" s="68" t="str">
        <f>VLOOKUP(A704,'BASE REGISTRO SEPTIEMBRE'!$A$1:$T$889,7,FALSE)</f>
        <v>Según Ley Orgánica N° 18.695, artículos 1° al 4°</v>
      </c>
      <c r="H704" s="68" t="str">
        <f>VLOOKUP(A704,'BASE REGISTRO SEPTIEMBRE'!$A$1:$T$889,8,FALSE)</f>
        <v>no tiene</v>
      </c>
      <c r="I704" s="68">
        <f>VLOOKUP(A704,'BASE REGISTRO SEPTIEMBRE'!$A$1:$T$889,9,FALSE)</f>
        <v>0</v>
      </c>
      <c r="J704" s="68">
        <f>VLOOKUP(A704,'BASE REGISTRO SEPTIEMBRE'!$A$1:$T$889,10,FALSE)</f>
        <v>0</v>
      </c>
      <c r="K704" s="68" t="str">
        <f>VLOOKUP(A704,'BASE REGISTRO SEPTIEMBRE'!$A$1:$T$889,11,FALSE)</f>
        <v xml:space="preserve">Luis Humberto Sanhueza Bravo, 
</v>
      </c>
      <c r="L704" s="68" t="str">
        <f>VLOOKUP(A704,'BASE REGISTRO SEPTIEMBRE'!$A$1:$T$889,12,FALSE)</f>
        <v xml:space="preserve">Gran Avenida José Miguel Carrera N° 3418, comuna de San Miguel, Región Metropolitana.
</v>
      </c>
      <c r="M704" s="68" t="str">
        <f>VLOOKUP(A704,'BASE REGISTRO SEPTIEMBRE'!$A$1:$T$889,13,FALSE)</f>
        <v>XIII</v>
      </c>
      <c r="N704" s="68" t="str">
        <f>VLOOKUP(A704,'BASE REGISTRO SEPTIEMBRE'!$A$1:$T$889,14,FALSE)</f>
        <v>San Miguel</v>
      </c>
      <c r="O704" s="68" t="str">
        <f>VLOOKUP(A704,'BASE REGISTRO SEPTIEMBRE'!$A$1:$T$889,15,FALSE)</f>
        <v xml:space="preserve">Fono: 26789131-232419301
</v>
      </c>
      <c r="P704" s="68" t="str">
        <f>VLOOKUP(A704,'BASE REGISTRO SEPTIEMBRE'!$A$1:$T$889,16,FALSE)</f>
        <v xml:space="preserve">Correo electrónico: alcaldiasanmiguel@sanmiguel.cl </v>
      </c>
      <c r="Q704" s="68">
        <f>VLOOKUP(A704,'BASE REGISTRO SEPTIEMBRE'!$A$1:$T$889,17,FALSE)</f>
        <v>0</v>
      </c>
      <c r="R704" s="68">
        <f>VLOOKUP(A704,'BASE REGISTRO SEPTIEMBRE'!$A$1:$T$889,18,FALSE)</f>
        <v>91001</v>
      </c>
      <c r="S704" s="68" t="str">
        <f>VLOOKUP(A704,'BASE REGISTRO SEPTIEMBRE'!$A$1:$T$889,19,FALSE)</f>
        <v>No se acompañan. Aplica Informe Jurídico Nº 09, de fecha 14 de marzo de 2011 del Departamento Jurídico y Dictamen Nº 070791, de 2009, de la Contraloría General de la República.</v>
      </c>
      <c r="T704" s="188">
        <f>VLOOKUP(A704,'BASE REGISTRO SEPTIEMBRE'!$A$1:$T$889,20,FALSE)</f>
        <v>38628</v>
      </c>
      <c r="U704" s="175">
        <v>7203</v>
      </c>
      <c r="V704" s="186">
        <v>6439140</v>
      </c>
      <c r="W704" s="186">
        <v>51720834</v>
      </c>
      <c r="X704" s="187">
        <v>44469</v>
      </c>
      <c r="Y704" s="80" t="s">
        <v>6489</v>
      </c>
      <c r="Z704" s="80" t="s">
        <v>6490</v>
      </c>
      <c r="AA704" s="175" t="s">
        <v>6606</v>
      </c>
    </row>
    <row r="705" spans="1:27" ht="15.75" customHeight="1" x14ac:dyDescent="0.2">
      <c r="A705" s="185">
        <v>7204</v>
      </c>
      <c r="B705" s="68" t="str">
        <f>VLOOKUP(A705,'BASE REGISTRO SEPTIEMBRE'!$A$1:$T$889,2,FALSE)</f>
        <v xml:space="preserve">
I. Municipalidad de Talagante
</v>
      </c>
      <c r="C705" s="68">
        <f>VLOOKUP(A705,'BASE REGISTRO SEPTIEMBRE'!$A$1:$T$889,3,FALSE)</f>
        <v>690718006</v>
      </c>
      <c r="D705" s="68" t="str">
        <f>VLOOKUP(A705,'BASE REGISTRO SEPTIEMBRE'!$A$1:$T$889,4,FALSE)</f>
        <v>Municipalidad</v>
      </c>
      <c r="E705" s="68" t="str">
        <f>VLOOKUP(A705,'BASE REGISTRO SEPTIEMBRE'!$A$1:$T$889,5,FALSE)</f>
        <v>Constitución Política de la República, art. 107.</v>
      </c>
      <c r="F705" s="68" t="str">
        <f>VLOOKUP(A705,'BASE REGISTRO SEPTIEMBRE'!$A$1:$T$889,6,FALSE)</f>
        <v>Indefinida.</v>
      </c>
      <c r="G705" s="68" t="str">
        <f>VLOOKUP(A705,'BASE REGISTRO SEPTIEMBRE'!$A$1:$T$889,7,FALSE)</f>
        <v>Según Ley Orgánica Nº 18.695, arts. 1º al 4º.</v>
      </c>
      <c r="H705" s="68" t="str">
        <f>VLOOKUP(A705,'BASE REGISTRO SEPTIEMBRE'!$A$1:$T$889,8,FALSE)</f>
        <v>no tiene</v>
      </c>
      <c r="I705" s="68">
        <f>VLOOKUP(A705,'BASE REGISTRO SEPTIEMBRE'!$A$1:$T$889,9,FALSE)</f>
        <v>0</v>
      </c>
      <c r="J705" s="68">
        <f>VLOOKUP(A705,'BASE REGISTRO SEPTIEMBRE'!$A$1:$T$889,10,FALSE)</f>
        <v>0</v>
      </c>
      <c r="K705" s="68" t="str">
        <f>VLOOKUP(A705,'BASE REGISTRO SEPTIEMBRE'!$A$1:$T$889,11,FALSE)</f>
        <v xml:space="preserve">Carlos Daniel Álvarez Esteban 
</v>
      </c>
      <c r="L705" s="68" t="str">
        <f>VLOOKUP(A705,'BASE REGISTRO SEPTIEMBRE'!$A$1:$T$889,12,FALSE)</f>
        <v xml:space="preserve">21 de Mayo Nº 875, Talagante.
</v>
      </c>
      <c r="M705" s="68" t="str">
        <f>VLOOKUP(A705,'BASE REGISTRO SEPTIEMBRE'!$A$1:$T$889,13,FALSE)</f>
        <v>XIII</v>
      </c>
      <c r="N705" s="68" t="str">
        <f>VLOOKUP(A705,'BASE REGISTRO SEPTIEMBRE'!$A$1:$T$889,14,FALSE)</f>
        <v>Talagante</v>
      </c>
      <c r="O705" s="68" t="str">
        <f>VLOOKUP(A705,'BASE REGISTRO SEPTIEMBRE'!$A$1:$T$889,15,FALSE)</f>
        <v xml:space="preserve">Fonos: 225989284
</v>
      </c>
      <c r="P705" s="68" t="str">
        <f>VLOOKUP(A705,'BASE REGISTRO SEPTIEMBRE'!$A$1:$T$889,16,FALSE)</f>
        <v xml:space="preserve">
Correo electrónico: alcaldia@talagante.cl
</v>
      </c>
      <c r="Q705" s="68">
        <f>VLOOKUP(A705,'BASE REGISTRO SEPTIEMBRE'!$A$1:$T$889,17,FALSE)</f>
        <v>0</v>
      </c>
      <c r="R705" s="68">
        <f>VLOOKUP(A705,'BASE REGISTRO SEPTIEMBRE'!$A$1:$T$889,18,FALSE)</f>
        <v>91001</v>
      </c>
      <c r="S705" s="68" t="str">
        <f>VLOOKUP(A705,'BASE REGISTRO SEPTIEMBRE'!$A$1:$T$889,19,FALSE)</f>
        <v>No se acompañan. Aplica Informe Jurídico Nº 09, de fecha 14 de marzo de 2011 del Departamento Jurídico y Dictamen Nº 070791, de 2009, de la Contraloría General de la República.</v>
      </c>
      <c r="T705" s="188">
        <f>VLOOKUP(A705,'BASE REGISTRO SEPTIEMBRE'!$A$1:$T$889,20,FALSE)</f>
        <v>38628</v>
      </c>
      <c r="U705" s="175">
        <v>7204</v>
      </c>
      <c r="V705" s="186">
        <v>12878280</v>
      </c>
      <c r="W705" s="186">
        <v>57952260</v>
      </c>
      <c r="X705" s="187">
        <v>44469</v>
      </c>
      <c r="Y705" s="80" t="s">
        <v>6489</v>
      </c>
      <c r="Z705" s="80" t="s">
        <v>6490</v>
      </c>
      <c r="AA705" s="175" t="s">
        <v>6544</v>
      </c>
    </row>
    <row r="706" spans="1:27" ht="15.75" customHeight="1" x14ac:dyDescent="0.2">
      <c r="A706" s="185">
        <v>7205</v>
      </c>
      <c r="B706" s="68" t="str">
        <f>VLOOKUP(A706,'BASE REGISTRO SEPTIEMBRE'!$A$1:$T$889,2,FALSE)</f>
        <v xml:space="preserve">
I. Municipalidad de San José de Maipo
</v>
      </c>
      <c r="C706" s="68" t="str">
        <f>VLOOKUP(A706,'BASE REGISTRO SEPTIEMBRE'!$A$1:$T$889,3,FALSE)</f>
        <v>69072300K</v>
      </c>
      <c r="D706" s="68" t="str">
        <f>VLOOKUP(A706,'BASE REGISTRO SEPTIEMBRE'!$A$1:$T$889,4,FALSE)</f>
        <v>Municipalidad</v>
      </c>
      <c r="E706" s="68" t="str">
        <f>VLOOKUP(A706,'BASE REGISTRO SEPTIEMBRE'!$A$1:$T$889,5,FALSE)</f>
        <v>Constitución Política de la República, art. 107.</v>
      </c>
      <c r="F706" s="68" t="str">
        <f>VLOOKUP(A706,'BASE REGISTRO SEPTIEMBRE'!$A$1:$T$889,6,FALSE)</f>
        <v>Indefinida.</v>
      </c>
      <c r="G706" s="68" t="str">
        <f>VLOOKUP(A706,'BASE REGISTRO SEPTIEMBRE'!$A$1:$T$889,7,FALSE)</f>
        <v>Según Ley Orgánica Nº 18.695, arts. 1º al 4º.</v>
      </c>
      <c r="H706" s="68" t="str">
        <f>VLOOKUP(A706,'BASE REGISTRO SEPTIEMBRE'!$A$1:$T$889,8,FALSE)</f>
        <v>no tiene</v>
      </c>
      <c r="I706" s="68">
        <f>VLOOKUP(A706,'BASE REGISTRO SEPTIEMBRE'!$A$1:$T$889,9,FALSE)</f>
        <v>0</v>
      </c>
      <c r="J706" s="68">
        <f>VLOOKUP(A706,'BASE REGISTRO SEPTIEMBRE'!$A$1:$T$889,10,FALSE)</f>
        <v>0</v>
      </c>
      <c r="K706" s="68" t="str">
        <f>VLOOKUP(A706,'BASE REGISTRO SEPTIEMBRE'!$A$1:$T$889,11,FALSE)</f>
        <v xml:space="preserve">Luis Hernán Pezoa Alvarez            </v>
      </c>
      <c r="L706" s="68" t="str">
        <f>VLOOKUP(A706,'BASE REGISTRO SEPTIEMBRE'!$A$1:$T$889,12,FALSE)</f>
        <v xml:space="preserve">Camino El Volcán Nº19775, San José de Maipo.
</v>
      </c>
      <c r="M706" s="68" t="str">
        <f>VLOOKUP(A706,'BASE REGISTRO SEPTIEMBRE'!$A$1:$T$889,13,FALSE)</f>
        <v>XIII</v>
      </c>
      <c r="N706" s="68" t="str">
        <f>VLOOKUP(A706,'BASE REGISTRO SEPTIEMBRE'!$A$1:$T$889,14,FALSE)</f>
        <v>Maipo</v>
      </c>
      <c r="O706" s="68">
        <f>VLOOKUP(A706,'BASE REGISTRO SEPTIEMBRE'!$A$1:$T$889,15,FALSE)</f>
        <v>226784305</v>
      </c>
      <c r="P706" s="68" t="str">
        <f>VLOOKUP(A706,'BASE REGISTRO SEPTIEMBRE'!$A$1:$T$889,16,FALSE)</f>
        <v>marteaga@sanjosedemaipo.cl</v>
      </c>
      <c r="Q706" s="68">
        <f>VLOOKUP(A706,'BASE REGISTRO SEPTIEMBRE'!$A$1:$T$889,17,FALSE)</f>
        <v>0</v>
      </c>
      <c r="R706" s="68">
        <f>VLOOKUP(A706,'BASE REGISTRO SEPTIEMBRE'!$A$1:$T$889,18,FALSE)</f>
        <v>91001</v>
      </c>
      <c r="S706" s="68" t="str">
        <f>VLOOKUP(A706,'BASE REGISTRO SEPTIEMBRE'!$A$1:$T$889,19,FALSE)</f>
        <v xml:space="preserve">No se acompañan. Aplica Informe Jurídico Nº 09, de  fecha 14 de marzo de 2011 del Departamento Jurídico y Dictamen Nº 070791, de 2009, de la Contraloría General de la República.  
.
</v>
      </c>
      <c r="T706" s="188">
        <f>VLOOKUP(A706,'BASE REGISTRO SEPTIEMBRE'!$A$1:$T$889,20,FALSE)</f>
        <v>38628</v>
      </c>
      <c r="U706" s="175">
        <v>7205</v>
      </c>
      <c r="V706" s="186">
        <v>0</v>
      </c>
      <c r="W706" s="186">
        <v>22894720</v>
      </c>
      <c r="X706" s="187">
        <v>44469</v>
      </c>
      <c r="Y706" s="80" t="s">
        <v>6489</v>
      </c>
      <c r="Z706" s="80" t="s">
        <v>6490</v>
      </c>
      <c r="AA706" s="175" t="s">
        <v>6613</v>
      </c>
    </row>
    <row r="707" spans="1:27" ht="15.75" customHeight="1" x14ac:dyDescent="0.2">
      <c r="A707" s="185">
        <v>7206</v>
      </c>
      <c r="B707" s="68" t="str">
        <f>VLOOKUP(A707,'BASE REGISTRO SEPTIEMBRE'!$A$1:$T$889,2,FALSE)</f>
        <v>I. Municipalidad de Recoleta</v>
      </c>
      <c r="C707" s="68">
        <f>VLOOKUP(A707,'BASE REGISTRO SEPTIEMBRE'!$A$1:$T$889,3,FALSE)</f>
        <v>692548000</v>
      </c>
      <c r="D707" s="68" t="str">
        <f>VLOOKUP(A707,'BASE REGISTRO SEPTIEMBRE'!$A$1:$T$889,4,FALSE)</f>
        <v>Municipalidad</v>
      </c>
      <c r="E707" s="68" t="str">
        <f>VLOOKUP(A707,'BASE REGISTRO SEPTIEMBRE'!$A$1:$T$889,5,FALSE)</f>
        <v>Constitución Política de la República, artículo 107</v>
      </c>
      <c r="F707" s="68" t="str">
        <f>VLOOKUP(A707,'BASE REGISTRO SEPTIEMBRE'!$A$1:$T$889,6,FALSE)</f>
        <v>Indefinida</v>
      </c>
      <c r="G707" s="68" t="str">
        <f>VLOOKUP(A707,'BASE REGISTRO SEPTIEMBRE'!$A$1:$T$889,7,FALSE)</f>
        <v>Según ley Orgánica N° 18.695, artículos 1° al 4°</v>
      </c>
      <c r="H707" s="68" t="str">
        <f>VLOOKUP(A707,'BASE REGISTRO SEPTIEMBRE'!$A$1:$T$889,8,FALSE)</f>
        <v>no tiene</v>
      </c>
      <c r="I707" s="68">
        <f>VLOOKUP(A707,'BASE REGISTRO SEPTIEMBRE'!$A$1:$T$889,9,FALSE)</f>
        <v>0</v>
      </c>
      <c r="J707" s="68">
        <f>VLOOKUP(A707,'BASE REGISTRO SEPTIEMBRE'!$A$1:$T$889,10,FALSE)</f>
        <v>0</v>
      </c>
      <c r="K707" s="68" t="str">
        <f>VLOOKUP(A707,'BASE REGISTRO SEPTIEMBRE'!$A$1:$T$889,11,FALSE)</f>
        <v xml:space="preserve">Oscar Daniel Jadue Jadue 
</v>
      </c>
      <c r="L707" s="68" t="str">
        <f>VLOOKUP(A707,'BASE REGISTRO SEPTIEMBRE'!$A$1:$T$889,12,FALSE)</f>
        <v xml:space="preserve">Avda. Recoleta N° 676, comuna de Recoleta, Región Metropolitana.
</v>
      </c>
      <c r="M707" s="68" t="str">
        <f>VLOOKUP(A707,'BASE REGISTRO SEPTIEMBRE'!$A$1:$T$889,13,FALSE)</f>
        <v>XIII</v>
      </c>
      <c r="N707" s="68" t="str">
        <f>VLOOKUP(A707,'BASE REGISTRO SEPTIEMBRE'!$A$1:$T$889,14,FALSE)</f>
        <v>Recoleta,</v>
      </c>
      <c r="O707" s="68">
        <f>VLOOKUP(A707,'BASE REGISTRO SEPTIEMBRE'!$A$1:$T$889,15,FALSE)</f>
        <v>229457440</v>
      </c>
      <c r="P707" s="68" t="str">
        <f>VLOOKUP(A707,'BASE REGISTRO SEPTIEMBRE'!$A$1:$T$889,16,FALSE)</f>
        <v xml:space="preserve">daniel.jadue@recoleta.cl </v>
      </c>
      <c r="Q707" s="68">
        <f>VLOOKUP(A707,'BASE REGISTRO SEPTIEMBRE'!$A$1:$T$889,17,FALSE)</f>
        <v>0</v>
      </c>
      <c r="R707" s="68">
        <f>VLOOKUP(A707,'BASE REGISTRO SEPTIEMBRE'!$A$1:$T$889,18,FALSE)</f>
        <v>91001</v>
      </c>
      <c r="S707" s="68" t="str">
        <f>VLOOKUP(A707,'BASE REGISTRO SEPTIEMBRE'!$A$1:$T$889,19,FALSE)</f>
        <v xml:space="preserve">No se acompañan. Aplica Informe Jurídico Nº 09, de  fecha 14 de marzo de 2011 del Departamento Jurídico y Dictamen Nº 070791, de 2009, de la Contraloría General de la República.  
</v>
      </c>
      <c r="T707" s="188">
        <f>VLOOKUP(A707,'BASE REGISTRO SEPTIEMBRE'!$A$1:$T$889,20,FALSE)</f>
        <v>38631</v>
      </c>
      <c r="U707" s="175">
        <v>7206</v>
      </c>
      <c r="V707" s="186">
        <v>21432511</v>
      </c>
      <c r="W707" s="186">
        <v>178509932</v>
      </c>
      <c r="X707" s="187">
        <v>44469</v>
      </c>
      <c r="Y707" s="80" t="s">
        <v>6489</v>
      </c>
      <c r="Z707" s="80" t="s">
        <v>6490</v>
      </c>
      <c r="AA707" s="175" t="s">
        <v>6573</v>
      </c>
    </row>
    <row r="708" spans="1:27" ht="15.75" customHeight="1" x14ac:dyDescent="0.2">
      <c r="A708" s="185">
        <v>7207</v>
      </c>
      <c r="B708" s="68" t="str">
        <f>VLOOKUP(A708,'BASE REGISTRO SEPTIEMBRE'!$A$1:$T$889,2,FALSE)</f>
        <v>I. Municipalidad de San Felipe</v>
      </c>
      <c r="C708" s="68">
        <f>VLOOKUP(A708,'BASE REGISTRO SEPTIEMBRE'!$A$1:$T$889,3,FALSE)</f>
        <v>690506009</v>
      </c>
      <c r="D708" s="68" t="str">
        <f>VLOOKUP(A708,'BASE REGISTRO SEPTIEMBRE'!$A$1:$T$889,4,FALSE)</f>
        <v>Municipalidad</v>
      </c>
      <c r="E708" s="68" t="str">
        <f>VLOOKUP(A708,'BASE REGISTRO SEPTIEMBRE'!$A$1:$T$889,5,FALSE)</f>
        <v>Constitución Política de la República, artículo 107</v>
      </c>
      <c r="F708" s="68" t="str">
        <f>VLOOKUP(A708,'BASE REGISTRO SEPTIEMBRE'!$A$1:$T$889,6,FALSE)</f>
        <v>Indefinida</v>
      </c>
      <c r="G708" s="68" t="str">
        <f>VLOOKUP(A708,'BASE REGISTRO SEPTIEMBRE'!$A$1:$T$889,7,FALSE)</f>
        <v>Según Ley Orgánica N° 18.695, artículos 1° al 4°</v>
      </c>
      <c r="H708" s="68" t="str">
        <f>VLOOKUP(A708,'BASE REGISTRO SEPTIEMBRE'!$A$1:$T$889,8,FALSE)</f>
        <v>no tiene</v>
      </c>
      <c r="I708" s="68">
        <f>VLOOKUP(A708,'BASE REGISTRO SEPTIEMBRE'!$A$1:$T$889,9,FALSE)</f>
        <v>0</v>
      </c>
      <c r="J708" s="68">
        <f>VLOOKUP(A708,'BASE REGISTRO SEPTIEMBRE'!$A$1:$T$889,10,FALSE)</f>
        <v>0</v>
      </c>
      <c r="K708" s="68" t="str">
        <f>VLOOKUP(A708,'BASE REGISTRO SEPTIEMBRE'!$A$1:$T$889,11,FALSE)</f>
        <v xml:space="preserve">Carmen Gisele Castillo Taucher
</v>
      </c>
      <c r="L708" s="68" t="str">
        <f>VLOOKUP(A708,'BASE REGISTRO SEPTIEMBRE'!$A$1:$T$889,12,FALSE)</f>
        <v xml:space="preserve">Salinas N° 1211, comuna y provincia de San Felipe, Quinta Región
</v>
      </c>
      <c r="M708" s="68" t="str">
        <f>VLOOKUP(A708,'BASE REGISTRO SEPTIEMBRE'!$A$1:$T$889,13,FALSE)</f>
        <v>V</v>
      </c>
      <c r="N708" s="68" t="str">
        <f>VLOOKUP(A708,'BASE REGISTRO SEPTIEMBRE'!$A$1:$T$889,14,FALSE)</f>
        <v>San Felipe</v>
      </c>
      <c r="O708" s="68" t="str">
        <f>VLOOKUP(A708,'BASE REGISTRO SEPTIEMBRE'!$A$1:$T$889,15,FALSE)</f>
        <v>Fonos: (34) -509000- 510077</v>
      </c>
      <c r="P708" s="68" t="str">
        <f>VLOOKUP(A708,'BASE REGISTRO SEPTIEMBRE'!$A$1:$T$889,16,FALSE)</f>
        <v>rrhh@sanfe.cl, secretaria@sanfe.cl              ccastillo@munisanfelipe.cl</v>
      </c>
      <c r="Q708" s="68">
        <f>VLOOKUP(A708,'BASE REGISTRO SEPTIEMBRE'!$A$1:$T$889,17,FALSE)</f>
        <v>0</v>
      </c>
      <c r="R708" s="68">
        <f>VLOOKUP(A708,'BASE REGISTRO SEPTIEMBRE'!$A$1:$T$889,18,FALSE)</f>
        <v>91001</v>
      </c>
      <c r="S708" s="68" t="str">
        <f>VLOOKUP(A708,'BASE REGISTRO SEPTIEMBRE'!$A$1:$T$889,19,FALSE)</f>
        <v>No se acompañan. Aplica Informe Jurídico Nº 09, de  fecha 14 de marzo de 2011 del Departamento Jurídico y Dictamen Nº 070791, de 2009, de la Contraloría General de la República.</v>
      </c>
      <c r="T708" s="188">
        <f>VLOOKUP(A708,'BASE REGISTRO SEPTIEMBRE'!$A$1:$T$889,20,FALSE)</f>
        <v>38631</v>
      </c>
      <c r="U708" s="175">
        <v>7207</v>
      </c>
      <c r="V708" s="186">
        <v>6439140</v>
      </c>
      <c r="W708" s="186">
        <v>51699870</v>
      </c>
      <c r="X708" s="187">
        <v>44469</v>
      </c>
      <c r="Y708" s="80" t="s">
        <v>6489</v>
      </c>
      <c r="Z708" s="80" t="s">
        <v>6490</v>
      </c>
      <c r="AA708" s="175" t="s">
        <v>6497</v>
      </c>
    </row>
    <row r="709" spans="1:27" ht="15.75" customHeight="1" x14ac:dyDescent="0.2">
      <c r="A709" s="185">
        <v>7208</v>
      </c>
      <c r="B709" s="68" t="str">
        <f>VLOOKUP(A709,'BASE REGISTRO SEPTIEMBRE'!$A$1:$T$889,2,FALSE)</f>
        <v xml:space="preserve">
I. Municipalidad de Huechuraba
</v>
      </c>
      <c r="C709" s="68">
        <f>VLOOKUP(A709,'BASE REGISTRO SEPTIEMBRE'!$A$1:$T$889,3,FALSE)</f>
        <v>692554000</v>
      </c>
      <c r="D709" s="68" t="str">
        <f>VLOOKUP(A709,'BASE REGISTRO SEPTIEMBRE'!$A$1:$T$889,4,FALSE)</f>
        <v>Municipalidad</v>
      </c>
      <c r="E709" s="68" t="str">
        <f>VLOOKUP(A709,'BASE REGISTRO SEPTIEMBRE'!$A$1:$T$889,5,FALSE)</f>
        <v>Constitución Política de la República, art. 107.</v>
      </c>
      <c r="F709" s="68" t="str">
        <f>VLOOKUP(A709,'BASE REGISTRO SEPTIEMBRE'!$A$1:$T$889,6,FALSE)</f>
        <v>Indefinida.</v>
      </c>
      <c r="G709" s="68" t="str">
        <f>VLOOKUP(A709,'BASE REGISTRO SEPTIEMBRE'!$A$1:$T$889,7,FALSE)</f>
        <v>Según Ley Orgánica Constitucional Nº 18.695, arts. 1º al 4º.</v>
      </c>
      <c r="H709" s="68" t="str">
        <f>VLOOKUP(A709,'BASE REGISTRO SEPTIEMBRE'!$A$1:$T$889,8,FALSE)</f>
        <v>no tiene</v>
      </c>
      <c r="I709" s="68">
        <f>VLOOKUP(A709,'BASE REGISTRO SEPTIEMBRE'!$A$1:$T$889,9,FALSE)</f>
        <v>0</v>
      </c>
      <c r="J709" s="68">
        <f>VLOOKUP(A709,'BASE REGISTRO SEPTIEMBRE'!$A$1:$T$889,10,FALSE)</f>
        <v>0</v>
      </c>
      <c r="K709" s="68" t="str">
        <f>VLOOKUP(A709,'BASE REGISTRO SEPTIEMBRE'!$A$1:$T$889,11,FALSE)</f>
        <v xml:space="preserve">Carlos César Luis Cuadrado Prats   
Alcalde
</v>
      </c>
      <c r="L709" s="68" t="str">
        <f>VLOOKUP(A709,'BASE REGISTRO SEPTIEMBRE'!$A$1:$T$889,12,FALSE)</f>
        <v xml:space="preserve">Avenida Premio Nobel Nº5555, comuna de Huechuraba.
</v>
      </c>
      <c r="M709" s="68" t="str">
        <f>VLOOKUP(A709,'BASE REGISTRO SEPTIEMBRE'!$A$1:$T$889,13,FALSE)</f>
        <v>XIII</v>
      </c>
      <c r="N709" s="68" t="str">
        <f>VLOOKUP(A709,'BASE REGISTRO SEPTIEMBRE'!$A$1:$T$889,14,FALSE)</f>
        <v xml:space="preserve"> Huechuraba</v>
      </c>
      <c r="O709" s="68" t="str">
        <f>VLOOKUP(A709,'BASE REGISTRO SEPTIEMBRE'!$A$1:$T$889,15,FALSE)</f>
        <v>Fono 27511100</v>
      </c>
      <c r="P709" s="68" t="str">
        <f>VLOOKUP(A709,'BASE REGISTRO SEPTIEMBRE'!$A$1:$T$889,16,FALSE)</f>
        <v>alcaldecuadrado@huechuraba.cl</v>
      </c>
      <c r="Q709" s="68">
        <f>VLOOKUP(A709,'BASE REGISTRO SEPTIEMBRE'!$A$1:$T$889,17,FALSE)</f>
        <v>0</v>
      </c>
      <c r="R709" s="68">
        <f>VLOOKUP(A709,'BASE REGISTRO SEPTIEMBRE'!$A$1:$T$889,18,FALSE)</f>
        <v>91001</v>
      </c>
      <c r="S709" s="68" t="str">
        <f>VLOOKUP(A709,'BASE REGISTRO SEPTIEMBRE'!$A$1:$T$889,19,FALSE)</f>
        <v xml:space="preserve">No se acompañan. Aplica Informe Jurídico Nº 09, de  fecha 14 de marzo de 2011 del Departamento Jurídico y Dictamen Nº 070791, de 2009, de la Contraloría General de la República.
</v>
      </c>
      <c r="T709" s="188">
        <f>VLOOKUP(A709,'BASE REGISTRO SEPTIEMBRE'!$A$1:$T$889,20,FALSE)</f>
        <v>38649</v>
      </c>
      <c r="U709" s="175">
        <v>7208</v>
      </c>
      <c r="V709" s="186">
        <v>8013152</v>
      </c>
      <c r="W709" s="186">
        <v>32168807</v>
      </c>
      <c r="X709" s="187">
        <v>44469</v>
      </c>
      <c r="Y709" s="80" t="s">
        <v>6489</v>
      </c>
      <c r="Z709" s="80" t="s">
        <v>6490</v>
      </c>
      <c r="AA709" s="175" t="s">
        <v>6612</v>
      </c>
    </row>
    <row r="710" spans="1:27" ht="15.75" customHeight="1" x14ac:dyDescent="0.2">
      <c r="A710" s="185">
        <v>7209</v>
      </c>
      <c r="B710" s="68" t="str">
        <f>VLOOKUP(A710,'BASE REGISTRO SEPTIEMBRE'!$A$1:$T$889,2,FALSE)</f>
        <v xml:space="preserve">
I. Municipalidad de Pozo Almonte
</v>
      </c>
      <c r="C710" s="68">
        <f>VLOOKUP(A710,'BASE REGISTRO SEPTIEMBRE'!$A$1:$T$889,3,FALSE)</f>
        <v>830175008</v>
      </c>
      <c r="D710" s="68" t="str">
        <f>VLOOKUP(A710,'BASE REGISTRO SEPTIEMBRE'!$A$1:$T$889,4,FALSE)</f>
        <v>Municipalidad</v>
      </c>
      <c r="E710" s="68" t="str">
        <f>VLOOKUP(A710,'BASE REGISTRO SEPTIEMBRE'!$A$1:$T$889,5,FALSE)</f>
        <v>Constitución Política de la República, artículo 107.</v>
      </c>
      <c r="F710" s="68" t="str">
        <f>VLOOKUP(A710,'BASE REGISTRO SEPTIEMBRE'!$A$1:$T$889,6,FALSE)</f>
        <v>Indefinida.</v>
      </c>
      <c r="G710" s="68" t="str">
        <f>VLOOKUP(A710,'BASE REGISTRO SEPTIEMBRE'!$A$1:$T$889,7,FALSE)</f>
        <v>Según Ley Orgánica Nº 18.695, artículos 1º al 4º.</v>
      </c>
      <c r="H710" s="68" t="str">
        <f>VLOOKUP(A710,'BASE REGISTRO SEPTIEMBRE'!$A$1:$T$889,8,FALSE)</f>
        <v>no tiene</v>
      </c>
      <c r="I710" s="68">
        <f>VLOOKUP(A710,'BASE REGISTRO SEPTIEMBRE'!$A$1:$T$889,9,FALSE)</f>
        <v>0</v>
      </c>
      <c r="J710" s="68">
        <f>VLOOKUP(A710,'BASE REGISTRO SEPTIEMBRE'!$A$1:$T$889,10,FALSE)</f>
        <v>0</v>
      </c>
      <c r="K710" s="68" t="str">
        <f>VLOOKUP(A710,'BASE REGISTRO SEPTIEMBRE'!$A$1:$T$889,11,FALSE)</f>
        <v xml:space="preserve">José Fernando Muñoz Cáceres              </v>
      </c>
      <c r="L710" s="68" t="str">
        <f>VLOOKUP(A710,'BASE REGISTRO SEPTIEMBRE'!$A$1:$T$889,12,FALSE)</f>
        <v xml:space="preserve">Balmaceda Nº 276, comuna de Pozo Almonte, Primera Región.
</v>
      </c>
      <c r="M710" s="68" t="str">
        <f>VLOOKUP(A710,'BASE REGISTRO SEPTIEMBRE'!$A$1:$T$889,13,FALSE)</f>
        <v>I</v>
      </c>
      <c r="N710" s="68" t="str">
        <f>VLOOKUP(A710,'BASE REGISTRO SEPTIEMBRE'!$A$1:$T$889,14,FALSE)</f>
        <v>Pozo Almonte</v>
      </c>
      <c r="O710" s="68" t="str">
        <f>VLOOKUP(A710,'BASE REGISTRO SEPTIEMBRE'!$A$1:$T$889,15,FALSE)</f>
        <v>Fonos: 57-751477  57-751220</v>
      </c>
      <c r="P710" s="68">
        <f>VLOOKUP(A710,'BASE REGISTRO SEPTIEMBRE'!$A$1:$T$889,16,FALSE)</f>
        <v>0</v>
      </c>
      <c r="Q710" s="68">
        <f>VLOOKUP(A710,'BASE REGISTRO SEPTIEMBRE'!$A$1:$T$889,17,FALSE)</f>
        <v>0</v>
      </c>
      <c r="R710" s="68">
        <f>VLOOKUP(A710,'BASE REGISTRO SEPTIEMBRE'!$A$1:$T$889,18,FALSE)</f>
        <v>91001</v>
      </c>
      <c r="S710" s="68" t="str">
        <f>VLOOKUP(A710,'BASE REGISTRO SEPTIEMBRE'!$A$1:$T$889,19,FALSE)</f>
        <v xml:space="preserve">No se acompañan. Aplica Informe Jurídico Nº 09, de  fecha 14 de marzo de 2011 del Departamento Jurídico y Dictamen Nº 070791, de 2009, de la Contraloría General de la República.  
</v>
      </c>
      <c r="T710" s="188">
        <f>VLOOKUP(A710,'BASE REGISTRO SEPTIEMBRE'!$A$1:$T$889,20,FALSE)</f>
        <v>38649</v>
      </c>
      <c r="U710" s="175">
        <v>7209</v>
      </c>
      <c r="V710" s="186">
        <v>4945260</v>
      </c>
      <c r="W710" s="186">
        <v>4945260</v>
      </c>
      <c r="X710" s="187">
        <v>44469</v>
      </c>
      <c r="Y710" s="80" t="s">
        <v>6489</v>
      </c>
      <c r="Z710" s="80" t="s">
        <v>6490</v>
      </c>
      <c r="AA710" s="175" t="s">
        <v>6618</v>
      </c>
    </row>
    <row r="711" spans="1:27" ht="15.75" customHeight="1" x14ac:dyDescent="0.2">
      <c r="A711" s="185">
        <v>7209</v>
      </c>
      <c r="B711" s="68" t="str">
        <f>VLOOKUP(A711,'BASE REGISTRO SEPTIEMBRE'!$A$1:$T$889,2,FALSE)</f>
        <v xml:space="preserve">
I. Municipalidad de Pozo Almonte
</v>
      </c>
      <c r="C711" s="68">
        <f>VLOOKUP(A711,'BASE REGISTRO SEPTIEMBRE'!$A$1:$T$889,3,FALSE)</f>
        <v>830175008</v>
      </c>
      <c r="D711" s="68" t="str">
        <f>VLOOKUP(A711,'BASE REGISTRO SEPTIEMBRE'!$A$1:$T$889,4,FALSE)</f>
        <v>Municipalidad</v>
      </c>
      <c r="E711" s="68" t="str">
        <f>VLOOKUP(A711,'BASE REGISTRO SEPTIEMBRE'!$A$1:$T$889,5,FALSE)</f>
        <v>Constitución Política de la República, artículo 107.</v>
      </c>
      <c r="F711" s="68" t="str">
        <f>VLOOKUP(A711,'BASE REGISTRO SEPTIEMBRE'!$A$1:$T$889,6,FALSE)</f>
        <v>Indefinida.</v>
      </c>
      <c r="G711" s="68" t="str">
        <f>VLOOKUP(A711,'BASE REGISTRO SEPTIEMBRE'!$A$1:$T$889,7,FALSE)</f>
        <v>Según Ley Orgánica Nº 18.695, artículos 1º al 4º.</v>
      </c>
      <c r="H711" s="68" t="str">
        <f>VLOOKUP(A711,'BASE REGISTRO SEPTIEMBRE'!$A$1:$T$889,8,FALSE)</f>
        <v>no tiene</v>
      </c>
      <c r="I711" s="68">
        <f>VLOOKUP(A711,'BASE REGISTRO SEPTIEMBRE'!$A$1:$T$889,9,FALSE)</f>
        <v>0</v>
      </c>
      <c r="J711" s="68">
        <f>VLOOKUP(A711,'BASE REGISTRO SEPTIEMBRE'!$A$1:$T$889,10,FALSE)</f>
        <v>0</v>
      </c>
      <c r="K711" s="68" t="str">
        <f>VLOOKUP(A711,'BASE REGISTRO SEPTIEMBRE'!$A$1:$T$889,11,FALSE)</f>
        <v xml:space="preserve">José Fernando Muñoz Cáceres              </v>
      </c>
      <c r="L711" s="68" t="str">
        <f>VLOOKUP(A711,'BASE REGISTRO SEPTIEMBRE'!$A$1:$T$889,12,FALSE)</f>
        <v xml:space="preserve">Balmaceda Nº 276, comuna de Pozo Almonte, Primera Región.
</v>
      </c>
      <c r="M711" s="68" t="str">
        <f>VLOOKUP(A711,'BASE REGISTRO SEPTIEMBRE'!$A$1:$T$889,13,FALSE)</f>
        <v>I</v>
      </c>
      <c r="N711" s="68" t="str">
        <f>VLOOKUP(A711,'BASE REGISTRO SEPTIEMBRE'!$A$1:$T$889,14,FALSE)</f>
        <v>Pozo Almonte</v>
      </c>
      <c r="O711" s="68" t="str">
        <f>VLOOKUP(A711,'BASE REGISTRO SEPTIEMBRE'!$A$1:$T$889,15,FALSE)</f>
        <v>Fonos: 57-751477  57-751220</v>
      </c>
      <c r="P711" s="68">
        <f>VLOOKUP(A711,'BASE REGISTRO SEPTIEMBRE'!$A$1:$T$889,16,FALSE)</f>
        <v>0</v>
      </c>
      <c r="Q711" s="68">
        <f>VLOOKUP(A711,'BASE REGISTRO SEPTIEMBRE'!$A$1:$T$889,17,FALSE)</f>
        <v>0</v>
      </c>
      <c r="R711" s="68">
        <f>VLOOKUP(A711,'BASE REGISTRO SEPTIEMBRE'!$A$1:$T$889,18,FALSE)</f>
        <v>91001</v>
      </c>
      <c r="S711" s="68" t="str">
        <f>VLOOKUP(A711,'BASE REGISTRO SEPTIEMBRE'!$A$1:$T$889,19,FALSE)</f>
        <v xml:space="preserve">No se acompañan. Aplica Informe Jurídico Nº 09, de  fecha 14 de marzo de 2011 del Departamento Jurídico y Dictamen Nº 070791, de 2009, de la Contraloría General de la República.  
</v>
      </c>
      <c r="T711" s="188">
        <f>VLOOKUP(A711,'BASE REGISTRO SEPTIEMBRE'!$A$1:$T$889,20,FALSE)</f>
        <v>38649</v>
      </c>
      <c r="U711" s="175">
        <v>7209</v>
      </c>
      <c r="V711" s="186">
        <v>1397132</v>
      </c>
      <c r="W711" s="186">
        <v>26266856</v>
      </c>
      <c r="X711" s="187">
        <v>44469</v>
      </c>
      <c r="Y711" s="80" t="s">
        <v>6489</v>
      </c>
      <c r="Z711" s="80" t="s">
        <v>6490</v>
      </c>
      <c r="AA711" s="175" t="s">
        <v>6513</v>
      </c>
    </row>
    <row r="712" spans="1:27" ht="15.75" customHeight="1" x14ac:dyDescent="0.2">
      <c r="A712" s="185">
        <v>7211</v>
      </c>
      <c r="B712" s="68" t="str">
        <f>VLOOKUP(A712,'BASE REGISTRO SEPTIEMBRE'!$A$1:$T$889,2,FALSE)</f>
        <v xml:space="preserve">
I. Municipalidad de San Pedro
</v>
      </c>
      <c r="C712" s="68">
        <f>VLOOKUP(A712,'BASE REGISTRO SEPTIEMBRE'!$A$1:$T$889,3,FALSE)</f>
        <v>690731002</v>
      </c>
      <c r="D712" s="68" t="str">
        <f>VLOOKUP(A712,'BASE REGISTRO SEPTIEMBRE'!$A$1:$T$889,4,FALSE)</f>
        <v>Municipalidad</v>
      </c>
      <c r="E712" s="68" t="str">
        <f>VLOOKUP(A712,'BASE REGISTRO SEPTIEMBRE'!$A$1:$T$889,5,FALSE)</f>
        <v>Constitución Política de la República, artículo 107.</v>
      </c>
      <c r="F712" s="68" t="str">
        <f>VLOOKUP(A712,'BASE REGISTRO SEPTIEMBRE'!$A$1:$T$889,6,FALSE)</f>
        <v>Indefinida.</v>
      </c>
      <c r="G712" s="68" t="str">
        <f>VLOOKUP(A712,'BASE REGISTRO SEPTIEMBRE'!$A$1:$T$889,7,FALSE)</f>
        <v>Según Ley Orgánica Nº 18.695, artículos 1º al 4º.</v>
      </c>
      <c r="H712" s="68" t="str">
        <f>VLOOKUP(A712,'BASE REGISTRO SEPTIEMBRE'!$A$1:$T$889,8,FALSE)</f>
        <v>No tiene</v>
      </c>
      <c r="I712" s="68">
        <f>VLOOKUP(A712,'BASE REGISTRO SEPTIEMBRE'!$A$1:$T$889,9,FALSE)</f>
        <v>0</v>
      </c>
      <c r="J712" s="68">
        <f>VLOOKUP(A712,'BASE REGISTRO SEPTIEMBRE'!$A$1:$T$889,10,FALSE)</f>
        <v>0</v>
      </c>
      <c r="K712" s="68" t="str">
        <f>VLOOKUP(A712,'BASE REGISTRO SEPTIEMBRE'!$A$1:$T$889,11,FALSE)</f>
        <v xml:space="preserve">Emilio Cerda Sagurie
</v>
      </c>
      <c r="L712" s="68" t="str">
        <f>VLOOKUP(A712,'BASE REGISTRO SEPTIEMBRE'!$A$1:$T$889,12,FALSE)</f>
        <v xml:space="preserve">Av. Hermosilla N°11, comuna de San Pedro, provincia de Melipilla, Región Metropolitana.
</v>
      </c>
      <c r="M712" s="68" t="str">
        <f>VLOOKUP(A712,'BASE REGISTRO SEPTIEMBRE'!$A$1:$T$889,13,FALSE)</f>
        <v>XIII</v>
      </c>
      <c r="N712" s="68" t="str">
        <f>VLOOKUP(A712,'BASE REGISTRO SEPTIEMBRE'!$A$1:$T$889,14,FALSE)</f>
        <v>San Pedro</v>
      </c>
      <c r="O712" s="68" t="str">
        <f>VLOOKUP(A712,'BASE REGISTRO SEPTIEMBRE'!$A$1:$T$889,15,FALSE)</f>
        <v xml:space="preserve">Fonos: 228405961 Anexo 16
</v>
      </c>
      <c r="P712" s="68" t="str">
        <f>VLOOKUP(A712,'BASE REGISTRO SEPTIEMBRE'!$A$1:$T$889,16,FALSE)</f>
        <v>alcaldia@munisanpedro.cl 
oficinapartes@munisanpedro.cl</v>
      </c>
      <c r="Q712" s="68">
        <f>VLOOKUP(A712,'BASE REGISTRO SEPTIEMBRE'!$A$1:$T$889,17,FALSE)</f>
        <v>0</v>
      </c>
      <c r="R712" s="68">
        <f>VLOOKUP(A712,'BASE REGISTRO SEPTIEMBRE'!$A$1:$T$889,18,FALSE)</f>
        <v>91001</v>
      </c>
      <c r="S712" s="68" t="str">
        <f>VLOOKUP(A712,'BASE REGISTRO SEPTIEMBRE'!$A$1:$T$889,19,FALSE)</f>
        <v xml:space="preserve">No se acompañan. Aplica Informe Jurídico Nº 09, de  fecha 14 de marzo de 2011 del Departamento Jurídico y Dictamen Nº 070791, de 2009, de la Contraloría General de la República.  
</v>
      </c>
      <c r="T712" s="188">
        <f>VLOOKUP(A712,'BASE REGISTRO SEPTIEMBRE'!$A$1:$T$889,20,FALSE)</f>
        <v>38656</v>
      </c>
      <c r="U712" s="175">
        <v>7211</v>
      </c>
      <c r="V712" s="186">
        <v>2861840</v>
      </c>
      <c r="W712" s="186">
        <v>25756560</v>
      </c>
      <c r="X712" s="187">
        <v>44469</v>
      </c>
      <c r="Y712" s="80" t="s">
        <v>6489</v>
      </c>
      <c r="Z712" s="80" t="s">
        <v>6490</v>
      </c>
      <c r="AA712" s="175" t="s">
        <v>6667</v>
      </c>
    </row>
    <row r="713" spans="1:27" ht="15.75" customHeight="1" x14ac:dyDescent="0.2">
      <c r="A713" s="185">
        <v>7212</v>
      </c>
      <c r="B713" s="68" t="str">
        <f>VLOOKUP(A713,'BASE REGISTRO SEPTIEMBRE'!$A$1:$T$889,2,FALSE)</f>
        <v xml:space="preserve">
I. Municipalidad de Monte Patria
</v>
      </c>
      <c r="C713" s="68">
        <f>VLOOKUP(A713,'BASE REGISTRO SEPTIEMBRE'!$A$1:$T$889,3,FALSE)</f>
        <v>690408007</v>
      </c>
      <c r="D713" s="68" t="str">
        <f>VLOOKUP(A713,'BASE REGISTRO SEPTIEMBRE'!$A$1:$T$889,4,FALSE)</f>
        <v>Municipalidad</v>
      </c>
      <c r="E713" s="68" t="str">
        <f>VLOOKUP(A713,'BASE REGISTRO SEPTIEMBRE'!$A$1:$T$889,5,FALSE)</f>
        <v>Constitución Política de la República, artículo 107.</v>
      </c>
      <c r="F713" s="68" t="str">
        <f>VLOOKUP(A713,'BASE REGISTRO SEPTIEMBRE'!$A$1:$T$889,6,FALSE)</f>
        <v>Indefinida.</v>
      </c>
      <c r="G713" s="68" t="str">
        <f>VLOOKUP(A713,'BASE REGISTRO SEPTIEMBRE'!$A$1:$T$889,7,FALSE)</f>
        <v>Según Ley Orgánica Nº 18.695, artículos 1º al 4º.</v>
      </c>
      <c r="H713" s="68" t="str">
        <f>VLOOKUP(A713,'BASE REGISTRO SEPTIEMBRE'!$A$1:$T$889,8,FALSE)</f>
        <v>no tiene</v>
      </c>
      <c r="I713" s="68">
        <f>VLOOKUP(A713,'BASE REGISTRO SEPTIEMBRE'!$A$1:$T$889,9,FALSE)</f>
        <v>0</v>
      </c>
      <c r="J713" s="68">
        <f>VLOOKUP(A713,'BASE REGISTRO SEPTIEMBRE'!$A$1:$T$889,10,FALSE)</f>
        <v>0</v>
      </c>
      <c r="K713" s="68" t="str">
        <f>VLOOKUP(A713,'BASE REGISTRO SEPTIEMBRE'!$A$1:$T$889,11,FALSE)</f>
        <v xml:space="preserve">Cristián Daniel Herrera Peña
</v>
      </c>
      <c r="L713" s="68" t="str">
        <f>VLOOKUP(A713,'BASE REGISTRO SEPTIEMBRE'!$A$1:$T$889,12,FALSE)</f>
        <v xml:space="preserve">Diaguitas 31, comuna de Monte Patria, provincia de Limarí, Cuarta Región.
</v>
      </c>
      <c r="M713" s="68" t="str">
        <f>VLOOKUP(A713,'BASE REGISTRO SEPTIEMBRE'!$A$1:$T$889,13,FALSE)</f>
        <v>IV</v>
      </c>
      <c r="N713" s="68" t="str">
        <f>VLOOKUP(A713,'BASE REGISTRO SEPTIEMBRE'!$A$1:$T$889,14,FALSE)</f>
        <v>Monte Patria</v>
      </c>
      <c r="O713" s="68" t="str">
        <f>VLOOKUP(A713,'BASE REGISTRO SEPTIEMBRE'!$A$1:$T$889,15,FALSE)</f>
        <v xml:space="preserve">(532) 354400 anexo 211-214 </v>
      </c>
      <c r="P713" s="68" t="str">
        <f>VLOOKUP(A713,'BASE REGISTRO SEPTIEMBRE'!$A$1:$T$889,16,FALSE)</f>
        <v xml:space="preserve">Correo electrónico de representante legal: 
cristianherrera@mpatria.cl 
Correo electrónico de proyecto: ppfmontepatria@gmail.com
</v>
      </c>
      <c r="Q713" s="68">
        <f>VLOOKUP(A713,'BASE REGISTRO SEPTIEMBRE'!$A$1:$T$889,17,FALSE)</f>
        <v>0</v>
      </c>
      <c r="R713" s="68">
        <f>VLOOKUP(A713,'BASE REGISTRO SEPTIEMBRE'!$A$1:$T$889,18,FALSE)</f>
        <v>91001</v>
      </c>
      <c r="S713" s="68" t="str">
        <f>VLOOKUP(A713,'BASE REGISTRO SEPTIEMBRE'!$A$1:$T$889,19,FALSE)</f>
        <v xml:space="preserve">No se acompañan. Aplica Informe Jurídico Nº 09, de  fecha 14 de marzo de 2011 del Departamento Jurídico y Dictamen Nº 070791, de 2009, de la Contraloría General de la República.  
</v>
      </c>
      <c r="T713" s="188">
        <f>VLOOKUP(A713,'BASE REGISTRO SEPTIEMBRE'!$A$1:$T$889,20,FALSE)</f>
        <v>38658</v>
      </c>
      <c r="U713" s="175">
        <v>7212</v>
      </c>
      <c r="V713" s="186">
        <v>10479300</v>
      </c>
      <c r="W713" s="186">
        <v>91135322</v>
      </c>
      <c r="X713" s="187">
        <v>44469</v>
      </c>
      <c r="Y713" s="80" t="s">
        <v>6489</v>
      </c>
      <c r="Z713" s="80" t="s">
        <v>6490</v>
      </c>
      <c r="AA713" s="175" t="s">
        <v>6668</v>
      </c>
    </row>
    <row r="714" spans="1:27" ht="15.75" customHeight="1" x14ac:dyDescent="0.2">
      <c r="A714" s="185">
        <v>7215</v>
      </c>
      <c r="B714" s="68" t="str">
        <f>VLOOKUP(A714,'BASE REGISTRO SEPTIEMBRE'!$A$1:$T$889,2,FALSE)</f>
        <v xml:space="preserve">
I. Municipalidad de Frutillar
</v>
      </c>
      <c r="C714" s="68">
        <f>VLOOKUP(A714,'BASE REGISTRO SEPTIEMBRE'!$A$1:$T$889,3,FALSE)</f>
        <v>692207009</v>
      </c>
      <c r="D714" s="68" t="str">
        <f>VLOOKUP(A714,'BASE REGISTRO SEPTIEMBRE'!$A$1:$T$889,4,FALSE)</f>
        <v>Municipalidad</v>
      </c>
      <c r="E714" s="68" t="str">
        <f>VLOOKUP(A714,'BASE REGISTRO SEPTIEMBRE'!$A$1:$T$889,5,FALSE)</f>
        <v>Constitución Política de la República, artículo 107.</v>
      </c>
      <c r="F714" s="68" t="str">
        <f>VLOOKUP(A714,'BASE REGISTRO SEPTIEMBRE'!$A$1:$T$889,6,FALSE)</f>
        <v>Indefinida.</v>
      </c>
      <c r="G714" s="68" t="str">
        <f>VLOOKUP(A714,'BASE REGISTRO SEPTIEMBRE'!$A$1:$T$889,7,FALSE)</f>
        <v>Según Ley Orgánica Constitucional Nº 18.695, arts. 1º al 4º.</v>
      </c>
      <c r="H714" s="68" t="str">
        <f>VLOOKUP(A714,'BASE REGISTRO SEPTIEMBRE'!$A$1:$T$889,8,FALSE)</f>
        <v>no tiene</v>
      </c>
      <c r="I714" s="68">
        <f>VLOOKUP(A714,'BASE REGISTRO SEPTIEMBRE'!$A$1:$T$889,9,FALSE)</f>
        <v>0</v>
      </c>
      <c r="J714" s="68">
        <f>VLOOKUP(A714,'BASE REGISTRO SEPTIEMBRE'!$A$1:$T$889,10,FALSE)</f>
        <v>0</v>
      </c>
      <c r="K714" s="68" t="str">
        <f>VLOOKUP(A714,'BASE REGISTRO SEPTIEMBRE'!$A$1:$T$889,11,FALSE)</f>
        <v xml:space="preserve">Claus Pedro Lindemann Vierth,     </v>
      </c>
      <c r="L714" s="68" t="str">
        <f>VLOOKUP(A714,'BASE REGISTRO SEPTIEMBRE'!$A$1:$T$889,12,FALSE)</f>
        <v>Philippi Nº 753, comuna de Frutillar, Provincia de Llanquihue, Décima Región de Los Lagos.</v>
      </c>
      <c r="M714" s="68" t="str">
        <f>VLOOKUP(A714,'BASE REGISTRO SEPTIEMBRE'!$A$1:$T$889,13,FALSE)</f>
        <v>X</v>
      </c>
      <c r="N714" s="68" t="str">
        <f>VLOOKUP(A714,'BASE REGISTRO SEPTIEMBRE'!$A$1:$T$889,14,FALSE)</f>
        <v>Frutillar</v>
      </c>
      <c r="O714" s="68">
        <f>VLOOKUP(A714,'BASE REGISTRO SEPTIEMBRE'!$A$1:$T$889,15,FALSE)</f>
        <v>0</v>
      </c>
      <c r="P714" s="68">
        <f>VLOOKUP(A714,'BASE REGISTRO SEPTIEMBRE'!$A$1:$T$889,16,FALSE)</f>
        <v>0</v>
      </c>
      <c r="Q714" s="68">
        <f>VLOOKUP(A714,'BASE REGISTRO SEPTIEMBRE'!$A$1:$T$889,17,FALSE)</f>
        <v>0</v>
      </c>
      <c r="R714" s="68">
        <f>VLOOKUP(A714,'BASE REGISTRO SEPTIEMBRE'!$A$1:$T$889,18,FALSE)</f>
        <v>91001</v>
      </c>
      <c r="S714" s="68" t="str">
        <f>VLOOKUP(A714,'BASE REGISTRO SEPTIEMBRE'!$A$1:$T$889,19,FALSE)</f>
        <v xml:space="preserve">No se acompañan. Aplica Informe Jurídico Nº 09, de  fecha 14 de marzo de 2011 del Departamento Jurídico y Dictamen Nº 070791, de 2009, de la Contraloría General de la República.  
</v>
      </c>
      <c r="T714" s="188">
        <f>VLOOKUP(A714,'BASE REGISTRO SEPTIEMBRE'!$A$1:$T$889,20,FALSE)</f>
        <v>38663</v>
      </c>
      <c r="U714" s="175">
        <v>7215</v>
      </c>
      <c r="V714" s="186">
        <v>4078121</v>
      </c>
      <c r="W714" s="186">
        <v>32743249</v>
      </c>
      <c r="X714" s="187">
        <v>44469</v>
      </c>
      <c r="Y714" s="80" t="s">
        <v>6489</v>
      </c>
      <c r="Z714" s="80" t="s">
        <v>6490</v>
      </c>
      <c r="AA714" s="175" t="s">
        <v>6669</v>
      </c>
    </row>
    <row r="715" spans="1:27" ht="15.75" customHeight="1" x14ac:dyDescent="0.2">
      <c r="A715" s="185">
        <v>7217</v>
      </c>
      <c r="B715" s="68" t="str">
        <f>VLOOKUP(A715,'BASE REGISTRO SEPTIEMBRE'!$A$1:$T$889,2,FALSE)</f>
        <v xml:space="preserve">
I. Municipalidad de Pica
</v>
      </c>
      <c r="C715" s="68">
        <f>VLOOKUP(A715,'BASE REGISTRO SEPTIEMBRE'!$A$1:$T$889,3,FALSE)</f>
        <v>690104008</v>
      </c>
      <c r="D715" s="68" t="str">
        <f>VLOOKUP(A715,'BASE REGISTRO SEPTIEMBRE'!$A$1:$T$889,4,FALSE)</f>
        <v>Municipalidad</v>
      </c>
      <c r="E715" s="68" t="str">
        <f>VLOOKUP(A715,'BASE REGISTRO SEPTIEMBRE'!$A$1:$T$889,5,FALSE)</f>
        <v>Constitución Política de la República, artículo 107.</v>
      </c>
      <c r="F715" s="68" t="str">
        <f>VLOOKUP(A715,'BASE REGISTRO SEPTIEMBRE'!$A$1:$T$889,6,FALSE)</f>
        <v>Indefinida.</v>
      </c>
      <c r="G715" s="68" t="str">
        <f>VLOOKUP(A715,'BASE REGISTRO SEPTIEMBRE'!$A$1:$T$889,7,FALSE)</f>
        <v>Según Ley Orgánica Nº 18.695, artículos 1º al 4º.</v>
      </c>
      <c r="H715" s="68" t="str">
        <f>VLOOKUP(A715,'BASE REGISTRO SEPTIEMBRE'!$A$1:$T$889,8,FALSE)</f>
        <v>no tiene</v>
      </c>
      <c r="I715" s="68">
        <f>VLOOKUP(A715,'BASE REGISTRO SEPTIEMBRE'!$A$1:$T$889,9,FALSE)</f>
        <v>0</v>
      </c>
      <c r="J715" s="68">
        <f>VLOOKUP(A715,'BASE REGISTRO SEPTIEMBRE'!$A$1:$T$889,10,FALSE)</f>
        <v>0</v>
      </c>
      <c r="K715" s="68" t="str">
        <f>VLOOKUP(A715,'BASE REGISTRO SEPTIEMBRE'!$A$1:$T$889,11,FALSE)</f>
        <v xml:space="preserve">Iván Manuel Infante Chacón      </v>
      </c>
      <c r="L715" s="68" t="str">
        <f>VLOOKUP(A715,'BASE REGISTRO SEPTIEMBRE'!$A$1:$T$889,12,FALSE)</f>
        <v xml:space="preserve">Plaza de Armas Nº 20, comuna de Pica, Primera Región.
</v>
      </c>
      <c r="M715" s="68" t="str">
        <f>VLOOKUP(A715,'BASE REGISTRO SEPTIEMBRE'!$A$1:$T$889,13,FALSE)</f>
        <v>I</v>
      </c>
      <c r="N715" s="68" t="str">
        <f>VLOOKUP(A715,'BASE REGISTRO SEPTIEMBRE'!$A$1:$T$889,14,FALSE)</f>
        <v>Pica</v>
      </c>
      <c r="O715" s="68" t="str">
        <f>VLOOKUP(A715,'BASE REGISTRO SEPTIEMBRE'!$A$1:$T$889,15,FALSE)</f>
        <v>Fonos: 57-741310 - 57-741340 – 57-741593</v>
      </c>
      <c r="P715" s="68" t="str">
        <f>VLOOKUP(A715,'BASE REGISTRO SEPTIEMBRE'!$A$1:$T$889,16,FALSE)</f>
        <v>www.pica.cl        alcaldía@pica.cl</v>
      </c>
      <c r="Q715" s="68">
        <f>VLOOKUP(A715,'BASE REGISTRO SEPTIEMBRE'!$A$1:$T$889,17,FALSE)</f>
        <v>0</v>
      </c>
      <c r="R715" s="68">
        <f>VLOOKUP(A715,'BASE REGISTRO SEPTIEMBRE'!$A$1:$T$889,18,FALSE)</f>
        <v>91001</v>
      </c>
      <c r="S715" s="68" t="str">
        <f>VLOOKUP(A715,'BASE REGISTRO SEPTIEMBRE'!$A$1:$T$889,19,FALSE)</f>
        <v>Se acompaña Balance General año 2004, aprobado por Unidad de Auditoría.</v>
      </c>
      <c r="T715" s="188">
        <f>VLOOKUP(A715,'BASE REGISTRO SEPTIEMBRE'!$A$1:$T$889,20,FALSE)</f>
        <v>38673</v>
      </c>
      <c r="U715" s="175">
        <v>7217</v>
      </c>
      <c r="V715" s="186">
        <v>3663155</v>
      </c>
      <c r="W715" s="186">
        <v>29411479</v>
      </c>
      <c r="X715" s="187">
        <v>44469</v>
      </c>
      <c r="Y715" s="80" t="s">
        <v>6489</v>
      </c>
      <c r="Z715" s="80" t="s">
        <v>6490</v>
      </c>
      <c r="AA715" s="175" t="s">
        <v>6670</v>
      </c>
    </row>
    <row r="716" spans="1:27" ht="15.75" customHeight="1" x14ac:dyDescent="0.2">
      <c r="A716" s="185">
        <v>7219</v>
      </c>
      <c r="B716" s="68" t="str">
        <f>VLOOKUP(A716,'BASE REGISTRO SEPTIEMBRE'!$A$1:$T$889,2,FALSE)</f>
        <v xml:space="preserve">
I. Municipalidad de Pirque
</v>
      </c>
      <c r="C716" s="68">
        <f>VLOOKUP(A716,'BASE REGISTRO SEPTIEMBRE'!$A$1:$T$889,3,FALSE)</f>
        <v>690722003</v>
      </c>
      <c r="D716" s="68" t="str">
        <f>VLOOKUP(A716,'BASE REGISTRO SEPTIEMBRE'!$A$1:$T$889,4,FALSE)</f>
        <v>Municipalidad</v>
      </c>
      <c r="E716" s="68" t="str">
        <f>VLOOKUP(A716,'BASE REGISTRO SEPTIEMBRE'!$A$1:$T$889,5,FALSE)</f>
        <v>Constitución Política de la República, art. 107.</v>
      </c>
      <c r="F716" s="68" t="str">
        <f>VLOOKUP(A716,'BASE REGISTRO SEPTIEMBRE'!$A$1:$T$889,6,FALSE)</f>
        <v>Indefinida.</v>
      </c>
      <c r="G716" s="68" t="str">
        <f>VLOOKUP(A716,'BASE REGISTRO SEPTIEMBRE'!$A$1:$T$889,7,FALSE)</f>
        <v>Según Ley Orgánica Nº 18.695, arts. 1º al 4º.</v>
      </c>
      <c r="H716" s="68" t="str">
        <f>VLOOKUP(A716,'BASE REGISTRO SEPTIEMBRE'!$A$1:$T$889,8,FALSE)</f>
        <v>no tiene</v>
      </c>
      <c r="I716" s="68">
        <f>VLOOKUP(A716,'BASE REGISTRO SEPTIEMBRE'!$A$1:$T$889,9,FALSE)</f>
        <v>0</v>
      </c>
      <c r="J716" s="68">
        <f>VLOOKUP(A716,'BASE REGISTRO SEPTIEMBRE'!$A$1:$T$889,10,FALSE)</f>
        <v>0</v>
      </c>
      <c r="K716" s="68" t="str">
        <f>VLOOKUP(A716,'BASE REGISTRO SEPTIEMBRE'!$A$1:$T$889,11,FALSE)</f>
        <v xml:space="preserve">Cristian Balmaceda Undurraga, 
</v>
      </c>
      <c r="L716" s="68" t="str">
        <f>VLOOKUP(A716,'BASE REGISTRO SEPTIEMBRE'!$A$1:$T$889,12,FALSE)</f>
        <v xml:space="preserve">
 Av. Concha y Toro 02548, Pirque
</v>
      </c>
      <c r="M716" s="68" t="str">
        <f>VLOOKUP(A716,'BASE REGISTRO SEPTIEMBRE'!$A$1:$T$889,13,FALSE)</f>
        <v>XIII</v>
      </c>
      <c r="N716" s="68" t="str">
        <f>VLOOKUP(A716,'BASE REGISTRO SEPTIEMBRE'!$A$1:$T$889,14,FALSE)</f>
        <v>Pirque</v>
      </c>
      <c r="O716" s="68" t="str">
        <f>VLOOKUP(A716,'BASE REGISTRO SEPTIEMBRE'!$A$1:$T$889,15,FALSE)</f>
        <v xml:space="preserve">Mesa Central (56 02) 385 8500 </v>
      </c>
      <c r="P716" s="68">
        <f>VLOOKUP(A716,'BASE REGISTRO SEPTIEMBRE'!$A$1:$T$889,16,FALSE)</f>
        <v>0</v>
      </c>
      <c r="Q716" s="68">
        <f>VLOOKUP(A716,'BASE REGISTRO SEPTIEMBRE'!$A$1:$T$889,17,FALSE)</f>
        <v>0</v>
      </c>
      <c r="R716" s="68">
        <f>VLOOKUP(A716,'BASE REGISTRO SEPTIEMBRE'!$A$1:$T$889,18,FALSE)</f>
        <v>91001</v>
      </c>
      <c r="S716" s="68" t="str">
        <f>VLOOKUP(A716,'BASE REGISTRO SEPTIEMBRE'!$A$1:$T$889,19,FALSE)</f>
        <v xml:space="preserve">No se acompañan. Aplica Informe Jurídico Nº 09, de  fecha 14 de marzo de 2011 del Departamento Jurídico y Dictamen Nº 070791, de 2009, de la Contraloría General de la República.  </v>
      </c>
      <c r="T716" s="188">
        <f>VLOOKUP(A716,'BASE REGISTRO SEPTIEMBRE'!$A$1:$T$889,20,FALSE)</f>
        <v>38686</v>
      </c>
      <c r="U716" s="175">
        <v>7219</v>
      </c>
      <c r="V716" s="186">
        <v>0</v>
      </c>
      <c r="W716" s="186">
        <v>40231759</v>
      </c>
      <c r="X716" s="187">
        <v>44469</v>
      </c>
      <c r="Y716" s="80" t="s">
        <v>6489</v>
      </c>
      <c r="Z716" s="80" t="s">
        <v>6490</v>
      </c>
      <c r="AA716" s="175" t="s">
        <v>6671</v>
      </c>
    </row>
    <row r="717" spans="1:27" ht="15.75" customHeight="1" x14ac:dyDescent="0.2">
      <c r="A717" s="185">
        <v>7220</v>
      </c>
      <c r="B717" s="68" t="str">
        <f>VLOOKUP(A717,'BASE REGISTRO SEPTIEMBRE'!$A$1:$T$889,2,FALSE)</f>
        <v xml:space="preserve">
I. Municipalidad de Lampa
</v>
      </c>
      <c r="C717" s="68">
        <f>VLOOKUP(A717,'BASE REGISTRO SEPTIEMBRE'!$A$1:$T$889,3,FALSE)</f>
        <v>690714000</v>
      </c>
      <c r="D717" s="68" t="str">
        <f>VLOOKUP(A717,'BASE REGISTRO SEPTIEMBRE'!$A$1:$T$889,4,FALSE)</f>
        <v>Municipalidad</v>
      </c>
      <c r="E717" s="68" t="str">
        <f>VLOOKUP(A717,'BASE REGISTRO SEPTIEMBRE'!$A$1:$T$889,5,FALSE)</f>
        <v>Constitución Política de la República, artículo 107.</v>
      </c>
      <c r="F717" s="68" t="str">
        <f>VLOOKUP(A717,'BASE REGISTRO SEPTIEMBRE'!$A$1:$T$889,6,FALSE)</f>
        <v>Indefinida.</v>
      </c>
      <c r="G717" s="68" t="str">
        <f>VLOOKUP(A717,'BASE REGISTRO SEPTIEMBRE'!$A$1:$T$889,7,FALSE)</f>
        <v>Según Ley Orgánica Nº 18.695, artículos 1º al 4º.</v>
      </c>
      <c r="H717" s="68" t="str">
        <f>VLOOKUP(A717,'BASE REGISTRO SEPTIEMBRE'!$A$1:$T$889,8,FALSE)</f>
        <v>no tiene</v>
      </c>
      <c r="I717" s="68">
        <f>VLOOKUP(A717,'BASE REGISTRO SEPTIEMBRE'!$A$1:$T$889,9,FALSE)</f>
        <v>0</v>
      </c>
      <c r="J717" s="68">
        <f>VLOOKUP(A717,'BASE REGISTRO SEPTIEMBRE'!$A$1:$T$889,10,FALSE)</f>
        <v>0</v>
      </c>
      <c r="K717" s="68" t="str">
        <f>VLOOKUP(A717,'BASE REGISTRO SEPTIEMBRE'!$A$1:$T$889,11,FALSE)</f>
        <v xml:space="preserve">JONATHAN OPAZO CARRASCO </v>
      </c>
      <c r="L717" s="68" t="str">
        <f>VLOOKUP(A717,'BASE REGISTRO SEPTIEMBRE'!$A$1:$T$889,12,FALSE)</f>
        <v xml:space="preserve">Baquedano Nº 824, comuna de Lampa, Región Metropolitana.
</v>
      </c>
      <c r="M717" s="68" t="str">
        <f>VLOOKUP(A717,'BASE REGISTRO SEPTIEMBRE'!$A$1:$T$889,13,FALSE)</f>
        <v>XIII</v>
      </c>
      <c r="N717" s="68" t="str">
        <f>VLOOKUP(A717,'BASE REGISTRO SEPTIEMBRE'!$A$1:$T$889,14,FALSE)</f>
        <v>Lampa</v>
      </c>
      <c r="O717" s="68" t="str">
        <f>VLOOKUP(A717,'BASE REGISTRO SEPTIEMBRE'!$A$1:$T$889,15,FALSE)</f>
        <v xml:space="preserve">Fonos: 2586100 – 2586115 /226568500/226568501
 Fax:  8422622 – 8422652
</v>
      </c>
      <c r="P717" s="68" t="str">
        <f>VLOOKUP(A717,'BASE REGISTRO SEPTIEMBRE'!$A$1:$T$889,16,FALSE)</f>
        <v xml:space="preserve">alcaldia@lampa.cl
www.lampa.cl
</v>
      </c>
      <c r="Q717" s="68">
        <f>VLOOKUP(A717,'BASE REGISTRO SEPTIEMBRE'!$A$1:$T$889,17,FALSE)</f>
        <v>0</v>
      </c>
      <c r="R717" s="68">
        <f>VLOOKUP(A717,'BASE REGISTRO SEPTIEMBRE'!$A$1:$T$889,18,FALSE)</f>
        <v>91001</v>
      </c>
      <c r="S717" s="68" t="str">
        <f>VLOOKUP(A717,'BASE REGISTRO SEPTIEMBRE'!$A$1:$T$889,19,FALSE)</f>
        <v>No se acompañan. Aplica Informe Jurídico Nº 09, de  fecha 14 de marzo de 2011 del Departamento Jurídico y Dictamen Nº 070791, de 2009, de la Contraloría General de la República</v>
      </c>
      <c r="T717" s="188">
        <f>VLOOKUP(A717,'BASE REGISTRO SEPTIEMBRE'!$A$1:$T$889,20,FALSE)</f>
        <v>38686</v>
      </c>
      <c r="U717" s="175">
        <v>7220</v>
      </c>
      <c r="V717" s="186">
        <v>0</v>
      </c>
      <c r="W717" s="186">
        <v>37096186</v>
      </c>
      <c r="X717" s="187">
        <v>44469</v>
      </c>
      <c r="Y717" s="80" t="s">
        <v>6489</v>
      </c>
      <c r="Z717" s="80" t="s">
        <v>6490</v>
      </c>
      <c r="AA717" s="175" t="s">
        <v>6584</v>
      </c>
    </row>
    <row r="718" spans="1:27" ht="15.75" customHeight="1" x14ac:dyDescent="0.2">
      <c r="A718" s="185">
        <v>7222</v>
      </c>
      <c r="B718" s="68" t="str">
        <f>VLOOKUP(A718,'BASE REGISTRO SEPTIEMBRE'!$A$1:$T$889,2,FALSE)</f>
        <v xml:space="preserve">
I. Municipalidad de Diego de Almagro
</v>
      </c>
      <c r="C718" s="68" t="str">
        <f>VLOOKUP(A718,'BASE REGISTRO SEPTIEMBRE'!$A$1:$T$889,3,FALSE)</f>
        <v>69250500K</v>
      </c>
      <c r="D718" s="68" t="str">
        <f>VLOOKUP(A718,'BASE REGISTRO SEPTIEMBRE'!$A$1:$T$889,4,FALSE)</f>
        <v>Municipalidad</v>
      </c>
      <c r="E718" s="68" t="str">
        <f>VLOOKUP(A718,'BASE REGISTRO SEPTIEMBRE'!$A$1:$T$889,5,FALSE)</f>
        <v>Constitución Política de la República, art. 107.</v>
      </c>
      <c r="F718" s="68" t="str">
        <f>VLOOKUP(A718,'BASE REGISTRO SEPTIEMBRE'!$A$1:$T$889,6,FALSE)</f>
        <v>Indefinida.</v>
      </c>
      <c r="G718" s="68" t="str">
        <f>VLOOKUP(A718,'BASE REGISTRO SEPTIEMBRE'!$A$1:$T$889,7,FALSE)</f>
        <v>Según Ley Orgánica Nº 18.695, arts. 1º al 4º.</v>
      </c>
      <c r="H718" s="68" t="str">
        <f>VLOOKUP(A718,'BASE REGISTRO SEPTIEMBRE'!$A$1:$T$889,8,FALSE)</f>
        <v>no tiene</v>
      </c>
      <c r="I718" s="68">
        <f>VLOOKUP(A718,'BASE REGISTRO SEPTIEMBRE'!$A$1:$T$889,9,FALSE)</f>
        <v>0</v>
      </c>
      <c r="J718" s="68">
        <f>VLOOKUP(A718,'BASE REGISTRO SEPTIEMBRE'!$A$1:$T$889,10,FALSE)</f>
        <v>0</v>
      </c>
      <c r="K718" s="68" t="str">
        <f>VLOOKUP(A718,'BASE REGISTRO SEPTIEMBRE'!$A$1:$T$889,11,FALSE)</f>
        <v xml:space="preserve">Isaías Florencio Zavala Torres, </v>
      </c>
      <c r="L718" s="68" t="str">
        <f>VLOOKUP(A718,'BASE REGISTRO SEPTIEMBRE'!$A$1:$T$889,12,FALSE)</f>
        <v xml:space="preserve">Juan Martínez Nº 1403, comuna de Diego de Almagro, Tercera Región, casilla 13.
</v>
      </c>
      <c r="M718" s="68" t="str">
        <f>VLOOKUP(A718,'BASE REGISTRO SEPTIEMBRE'!$A$1:$T$889,13,FALSE)</f>
        <v>III</v>
      </c>
      <c r="N718" s="68" t="str">
        <f>VLOOKUP(A718,'BASE REGISTRO SEPTIEMBRE'!$A$1:$T$889,14,FALSE)</f>
        <v>Diego de Almagro</v>
      </c>
      <c r="O718" s="68" t="str">
        <f>VLOOKUP(A718,'BASE REGISTRO SEPTIEMBRE'!$A$1:$T$889,15,FALSE)</f>
        <v>Fonos (52) 441049- 441534- 441027</v>
      </c>
      <c r="P718" s="68">
        <f>VLOOKUP(A718,'BASE REGISTRO SEPTIEMBRE'!$A$1:$T$889,16,FALSE)</f>
        <v>0</v>
      </c>
      <c r="Q718" s="68">
        <f>VLOOKUP(A718,'BASE REGISTRO SEPTIEMBRE'!$A$1:$T$889,17,FALSE)</f>
        <v>0</v>
      </c>
      <c r="R718" s="68">
        <f>VLOOKUP(A718,'BASE REGISTRO SEPTIEMBRE'!$A$1:$T$889,18,FALSE)</f>
        <v>91001</v>
      </c>
      <c r="S718" s="68" t="str">
        <f>VLOOKUP(A718,'BASE REGISTRO SEPTIEMBRE'!$A$1:$T$889,19,FALSE)</f>
        <v>No se acompañan. Aplica Informe Jurídico Nº 09, de  fecha 14 de marzo de 2011 del Departamento Jurídico y Dictamen Nº 070791, de 2009, de la Contraloría General de la República</v>
      </c>
      <c r="T718" s="188">
        <f>VLOOKUP(A718,'BASE REGISTRO SEPTIEMBRE'!$A$1:$T$889,20,FALSE)</f>
        <v>38687</v>
      </c>
      <c r="U718" s="175">
        <v>7222</v>
      </c>
      <c r="V718" s="186">
        <v>4078122</v>
      </c>
      <c r="W718" s="186">
        <v>48121836</v>
      </c>
      <c r="X718" s="187">
        <v>44469</v>
      </c>
      <c r="Y718" s="80" t="s">
        <v>6489</v>
      </c>
      <c r="Z718" s="80" t="s">
        <v>6490</v>
      </c>
      <c r="AA718" s="175" t="s">
        <v>6656</v>
      </c>
    </row>
    <row r="719" spans="1:27" ht="15.75" customHeight="1" x14ac:dyDescent="0.2">
      <c r="A719" s="185">
        <v>7223</v>
      </c>
      <c r="B719" s="68" t="str">
        <f>VLOOKUP(A719,'BASE REGISTRO SEPTIEMBRE'!$A$1:$T$889,2,FALSE)</f>
        <v xml:space="preserve">
I. Municipalidad de Casablanca
</v>
      </c>
      <c r="C719" s="68">
        <f>VLOOKUP(A719,'BASE REGISTRO SEPTIEMBRE'!$A$1:$T$889,3,FALSE)</f>
        <v>690614006</v>
      </c>
      <c r="D719" s="68" t="str">
        <f>VLOOKUP(A719,'BASE REGISTRO SEPTIEMBRE'!$A$1:$T$889,4,FALSE)</f>
        <v>Municipalidad</v>
      </c>
      <c r="E719" s="68" t="str">
        <f>VLOOKUP(A719,'BASE REGISTRO SEPTIEMBRE'!$A$1:$T$889,5,FALSE)</f>
        <v>Constitución Política de la República, artículo 107.</v>
      </c>
      <c r="F719" s="68" t="str">
        <f>VLOOKUP(A719,'BASE REGISTRO SEPTIEMBRE'!$A$1:$T$889,6,FALSE)</f>
        <v>Indefinida.</v>
      </c>
      <c r="G719" s="68" t="str">
        <f>VLOOKUP(A719,'BASE REGISTRO SEPTIEMBRE'!$A$1:$T$889,7,FALSE)</f>
        <v>Según Ley Orgánica Nº 18.695, artículos 1º al 4º.</v>
      </c>
      <c r="H719" s="68" t="str">
        <f>VLOOKUP(A719,'BASE REGISTRO SEPTIEMBRE'!$A$1:$T$889,8,FALSE)</f>
        <v>no tiene</v>
      </c>
      <c r="I719" s="68">
        <f>VLOOKUP(A719,'BASE REGISTRO SEPTIEMBRE'!$A$1:$T$889,9,FALSE)</f>
        <v>0</v>
      </c>
      <c r="J719" s="68">
        <f>VLOOKUP(A719,'BASE REGISTRO SEPTIEMBRE'!$A$1:$T$889,10,FALSE)</f>
        <v>0</v>
      </c>
      <c r="K719" s="68" t="str">
        <f>VLOOKUP(A719,'BASE REGISTRO SEPTIEMBRE'!$A$1:$T$889,11,FALSE)</f>
        <v>Francisco Javier Riquelme López</v>
      </c>
      <c r="L719" s="68" t="str">
        <f>VLOOKUP(A719,'BASE REGISTRO SEPTIEMBRE'!$A$1:$T$889,12,FALSE)</f>
        <v xml:space="preserve">Constitución N°111, comuna de Casablanca, provincia de Valparaíso, Quinta Región.
</v>
      </c>
      <c r="M719" s="68" t="str">
        <f>VLOOKUP(A719,'BASE REGISTRO SEPTIEMBRE'!$A$1:$T$889,13,FALSE)</f>
        <v>V</v>
      </c>
      <c r="N719" s="68" t="str">
        <f>VLOOKUP(A719,'BASE REGISTRO SEPTIEMBRE'!$A$1:$T$889,14,FALSE)</f>
        <v>Casablanca</v>
      </c>
      <c r="O719" s="68" t="str">
        <f>VLOOKUP(A719,'BASE REGISTRO SEPTIEMBRE'!$A$1:$T$889,15,FALSE)</f>
        <v>Fonos: 32-277-400</v>
      </c>
      <c r="P719" s="68">
        <f>VLOOKUP(A719,'BASE REGISTRO SEPTIEMBRE'!$A$1:$T$889,16,FALSE)</f>
        <v>0</v>
      </c>
      <c r="Q719" s="68">
        <f>VLOOKUP(A719,'BASE REGISTRO SEPTIEMBRE'!$A$1:$T$889,17,FALSE)</f>
        <v>0</v>
      </c>
      <c r="R719" s="68">
        <f>VLOOKUP(A719,'BASE REGISTRO SEPTIEMBRE'!$A$1:$T$889,18,FALSE)</f>
        <v>91001</v>
      </c>
      <c r="S719" s="68" t="str">
        <f>VLOOKUP(A719,'BASE REGISTRO SEPTIEMBRE'!$A$1:$T$889,19,FALSE)</f>
        <v xml:space="preserve">No se acompañan. Aplica Informe Jurídico Nº 09, de  fecha 14 de marzo de 2011 del Departamento Jurídico y Dictamen Nº 070791, de 2009, de la Contraloría General de la República.  
</v>
      </c>
      <c r="T719" s="188">
        <f>VLOOKUP(A719,'BASE REGISTRO SEPTIEMBRE'!$A$1:$T$889,20,FALSE)</f>
        <v>38687</v>
      </c>
      <c r="U719" s="175">
        <v>7223</v>
      </c>
      <c r="V719" s="186">
        <v>4149668</v>
      </c>
      <c r="W719" s="186">
        <v>33317693</v>
      </c>
      <c r="X719" s="187">
        <v>44469</v>
      </c>
      <c r="Y719" s="80" t="s">
        <v>6489</v>
      </c>
      <c r="Z719" s="80" t="s">
        <v>6490</v>
      </c>
      <c r="AA719" s="175" t="s">
        <v>6631</v>
      </c>
    </row>
    <row r="720" spans="1:27" ht="15.75" customHeight="1" x14ac:dyDescent="0.2">
      <c r="A720" s="185">
        <v>7224</v>
      </c>
      <c r="B720" s="68" t="str">
        <f>VLOOKUP(A720,'BASE REGISTRO SEPTIEMBRE'!$A$1:$T$889,2,FALSE)</f>
        <v xml:space="preserve">
I. Municipalidad de Quintero.
</v>
      </c>
      <c r="C720" s="68" t="str">
        <f>VLOOKUP(A720,'BASE REGISTRO SEPTIEMBRE'!$A$1:$T$889,3,FALSE)</f>
        <v>69060700K</v>
      </c>
      <c r="D720" s="68" t="str">
        <f>VLOOKUP(A720,'BASE REGISTRO SEPTIEMBRE'!$A$1:$T$889,4,FALSE)</f>
        <v>Municipalidad</v>
      </c>
      <c r="E720" s="68" t="str">
        <f>VLOOKUP(A720,'BASE REGISTRO SEPTIEMBRE'!$A$1:$T$889,5,FALSE)</f>
        <v>Constitución Política de la República, art. 107.</v>
      </c>
      <c r="F720" s="68" t="str">
        <f>VLOOKUP(A720,'BASE REGISTRO SEPTIEMBRE'!$A$1:$T$889,6,FALSE)</f>
        <v>Indefinida.</v>
      </c>
      <c r="G720" s="68" t="str">
        <f>VLOOKUP(A720,'BASE REGISTRO SEPTIEMBRE'!$A$1:$T$889,7,FALSE)</f>
        <v>Según Ley Orgánica Nº 18.695, arts. 1º al 4º.</v>
      </c>
      <c r="H720" s="68" t="str">
        <f>VLOOKUP(A720,'BASE REGISTRO SEPTIEMBRE'!$A$1:$T$889,8,FALSE)</f>
        <v>no tiene</v>
      </c>
      <c r="I720" s="68">
        <f>VLOOKUP(A720,'BASE REGISTRO SEPTIEMBRE'!$A$1:$T$889,9,FALSE)</f>
        <v>0</v>
      </c>
      <c r="J720" s="68">
        <f>VLOOKUP(A720,'BASE REGISTRO SEPTIEMBRE'!$A$1:$T$889,10,FALSE)</f>
        <v>0</v>
      </c>
      <c r="K720" s="68" t="str">
        <f>VLOOKUP(A720,'BASE REGISTRO SEPTIEMBRE'!$A$1:$T$889,11,FALSE)</f>
        <v xml:space="preserve">Isaac Mauricio Carrasco Pardo </v>
      </c>
      <c r="L720" s="68" t="str">
        <f>VLOOKUP(A720,'BASE REGISTRO SEPTIEMBRE'!$A$1:$T$889,12,FALSE)</f>
        <v xml:space="preserve">Normandie 1916, comuna de Quintero, Quinta Región.
</v>
      </c>
      <c r="M720" s="68" t="str">
        <f>VLOOKUP(A720,'BASE REGISTRO SEPTIEMBRE'!$A$1:$T$889,13,FALSE)</f>
        <v>V</v>
      </c>
      <c r="N720" s="68" t="str">
        <f>VLOOKUP(A720,'BASE REGISTRO SEPTIEMBRE'!$A$1:$T$889,14,FALSE)</f>
        <v>Quintero</v>
      </c>
      <c r="O720" s="68" t="str">
        <f>VLOOKUP(A720,'BASE REGISTRO SEPTIEMBRE'!$A$1:$T$889,15,FALSE)</f>
        <v xml:space="preserve">Fono: 2379709710/ 2379615/ 2379655 
</v>
      </c>
      <c r="P720" s="68" t="str">
        <f>VLOOKUP(A720,'BASE REGISTRO SEPTIEMBRE'!$A$1:$T$889,16,FALSE)</f>
        <v>Correo electrónico: mcarrasco@muniquintero.cl
                             mvillarroel@muniquintero.cl
                             dideco@muniquintero.cl
                             plucarelli@muniquintero.cl</v>
      </c>
      <c r="Q720" s="68">
        <f>VLOOKUP(A720,'BASE REGISTRO SEPTIEMBRE'!$A$1:$T$889,17,FALSE)</f>
        <v>0</v>
      </c>
      <c r="R720" s="68">
        <f>VLOOKUP(A720,'BASE REGISTRO SEPTIEMBRE'!$A$1:$T$889,18,FALSE)</f>
        <v>91001</v>
      </c>
      <c r="S720" s="68" t="str">
        <f>VLOOKUP(A720,'BASE REGISTRO SEPTIEMBRE'!$A$1:$T$889,19,FALSE)</f>
        <v xml:space="preserve">No se acompañan. Aplica Informe Jurídico Nº 09, de  fecha 14 de marzo de 2011 del Departamento Jurídico y Dictamen Nº 070791, de 2009, de la Contraloría General de la República.  
.
</v>
      </c>
      <c r="T720" s="188">
        <f>VLOOKUP(A720,'BASE REGISTRO SEPTIEMBRE'!$A$1:$T$889,20,FALSE)</f>
        <v>38691</v>
      </c>
      <c r="U720" s="175">
        <v>7224</v>
      </c>
      <c r="V720" s="186">
        <v>5008220</v>
      </c>
      <c r="W720" s="186">
        <v>40211009</v>
      </c>
      <c r="X720" s="187">
        <v>44469</v>
      </c>
      <c r="Y720" s="80" t="s">
        <v>6489</v>
      </c>
      <c r="Z720" s="80" t="s">
        <v>6490</v>
      </c>
      <c r="AA720" s="175" t="s">
        <v>6506</v>
      </c>
    </row>
    <row r="721" spans="1:27" ht="15.75" customHeight="1" x14ac:dyDescent="0.2">
      <c r="A721" s="185">
        <v>7225</v>
      </c>
      <c r="B721" s="68" t="str">
        <f>VLOOKUP(A721,'BASE REGISTRO SEPTIEMBRE'!$A$1:$T$889,2,FALSE)</f>
        <v xml:space="preserve">
I. Municipalidad de Petorca
</v>
      </c>
      <c r="C721" s="68">
        <f>VLOOKUP(A721,'BASE REGISTRO SEPTIEMBRE'!$A$1:$T$889,3,FALSE)</f>
        <v>690505002</v>
      </c>
      <c r="D721" s="68" t="str">
        <f>VLOOKUP(A721,'BASE REGISTRO SEPTIEMBRE'!$A$1:$T$889,4,FALSE)</f>
        <v>Municipalidad</v>
      </c>
      <c r="E721" s="68" t="str">
        <f>VLOOKUP(A721,'BASE REGISTRO SEPTIEMBRE'!$A$1:$T$889,5,FALSE)</f>
        <v>Constitución Política de la República, artículo 118.</v>
      </c>
      <c r="F721" s="68" t="str">
        <f>VLOOKUP(A721,'BASE REGISTRO SEPTIEMBRE'!$A$1:$T$889,6,FALSE)</f>
        <v>Indefinida.</v>
      </c>
      <c r="G721" s="68" t="str">
        <f>VLOOKUP(A721,'BASE REGISTRO SEPTIEMBRE'!$A$1:$T$889,7,FALSE)</f>
        <v>Según Ley Orgánica Constitucional Nº 18.695, arts. 1º al 4º.</v>
      </c>
      <c r="H721" s="68" t="str">
        <f>VLOOKUP(A721,'BASE REGISTRO SEPTIEMBRE'!$A$1:$T$889,8,FALSE)</f>
        <v>no tiene</v>
      </c>
      <c r="I721" s="68">
        <f>VLOOKUP(A721,'BASE REGISTRO SEPTIEMBRE'!$A$1:$T$889,9,FALSE)</f>
        <v>0</v>
      </c>
      <c r="J721" s="68">
        <f>VLOOKUP(A721,'BASE REGISTRO SEPTIEMBRE'!$A$1:$T$889,10,FALSE)</f>
        <v>0</v>
      </c>
      <c r="K721" s="68" t="str">
        <f>VLOOKUP(A721,'BASE REGISTRO SEPTIEMBRE'!$A$1:$T$889,11,FALSE)</f>
        <v xml:space="preserve">Ignacio Gamalier Villalobos Henriquez
</v>
      </c>
      <c r="L721" s="68" t="str">
        <f>VLOOKUP(A721,'BASE REGISTRO SEPTIEMBRE'!$A$1:$T$889,12,FALSE)</f>
        <v>Calle Cuartel  Nº225, comuna de Petorca, V Región.</v>
      </c>
      <c r="M721" s="68" t="str">
        <f>VLOOKUP(A721,'BASE REGISTRO SEPTIEMBRE'!$A$1:$T$889,13,FALSE)</f>
        <v>V</v>
      </c>
      <c r="N721" s="68" t="str">
        <f>VLOOKUP(A721,'BASE REGISTRO SEPTIEMBRE'!$A$1:$T$889,14,FALSE)</f>
        <v>Petorca</v>
      </c>
      <c r="O721" s="68">
        <f>VLOOKUP(A721,'BASE REGISTRO SEPTIEMBRE'!$A$1:$T$889,15,FALSE)</f>
        <v>0</v>
      </c>
      <c r="P721" s="68">
        <f>VLOOKUP(A721,'BASE REGISTRO SEPTIEMBRE'!$A$1:$T$889,16,FALSE)</f>
        <v>0</v>
      </c>
      <c r="Q721" s="68">
        <f>VLOOKUP(A721,'BASE REGISTRO SEPTIEMBRE'!$A$1:$T$889,17,FALSE)</f>
        <v>0</v>
      </c>
      <c r="R721" s="68">
        <f>VLOOKUP(A721,'BASE REGISTRO SEPTIEMBRE'!$A$1:$T$889,18,FALSE)</f>
        <v>91001</v>
      </c>
      <c r="S721" s="68" t="str">
        <f>VLOOKUP(A721,'BASE REGISTRO SEPTIEMBRE'!$A$1:$T$889,19,FALSE)</f>
        <v xml:space="preserve">No se acompañan. Aplica Informe Jurídico Nº 09, de  fecha 14 de marzo de 2011 del Departamento Jurídico y Dictamen Nº 070791, de 2009, de la Contraloría General de la República.  
</v>
      </c>
      <c r="T721" s="188">
        <f>VLOOKUP(A721,'BASE REGISTRO SEPTIEMBRE'!$A$1:$T$889,20,FALSE)</f>
        <v>38695</v>
      </c>
      <c r="U721" s="175">
        <v>7225</v>
      </c>
      <c r="V721" s="186">
        <v>2861840</v>
      </c>
      <c r="W721" s="186">
        <v>22977719</v>
      </c>
      <c r="X721" s="187">
        <v>44469</v>
      </c>
      <c r="Y721" s="80" t="s">
        <v>6489</v>
      </c>
      <c r="Z721" s="80" t="s">
        <v>6490</v>
      </c>
      <c r="AA721" s="175" t="s">
        <v>6650</v>
      </c>
    </row>
    <row r="722" spans="1:27" ht="15.75" customHeight="1" x14ac:dyDescent="0.2">
      <c r="A722" s="185">
        <v>7226</v>
      </c>
      <c r="B722" s="68" t="str">
        <f>VLOOKUP(A722,'BASE REGISTRO SEPTIEMBRE'!$A$1:$T$889,2,FALSE)</f>
        <v xml:space="preserve">
I. Municipalidad de Cerrillos
</v>
      </c>
      <c r="C722" s="68">
        <f>VLOOKUP(A722,'BASE REGISTRO SEPTIEMBRE'!$A$1:$T$889,3,FALSE)</f>
        <v>692550005</v>
      </c>
      <c r="D722" s="68" t="str">
        <f>VLOOKUP(A722,'BASE REGISTRO SEPTIEMBRE'!$A$1:$T$889,4,FALSE)</f>
        <v>Municipalidad</v>
      </c>
      <c r="E722" s="68" t="str">
        <f>VLOOKUP(A722,'BASE REGISTRO SEPTIEMBRE'!$A$1:$T$889,5,FALSE)</f>
        <v>Constitución Política de la República, artículo 107.</v>
      </c>
      <c r="F722" s="68" t="str">
        <f>VLOOKUP(A722,'BASE REGISTRO SEPTIEMBRE'!$A$1:$T$889,6,FALSE)</f>
        <v>Indefinida.</v>
      </c>
      <c r="G722" s="68" t="str">
        <f>VLOOKUP(A722,'BASE REGISTRO SEPTIEMBRE'!$A$1:$T$889,7,FALSE)</f>
        <v>Según Ley Orgánica Nº 18.695, artículos 1º al 4º.</v>
      </c>
      <c r="H722" s="68" t="str">
        <f>VLOOKUP(A722,'BASE REGISTRO SEPTIEMBRE'!$A$1:$T$889,8,FALSE)</f>
        <v>no tiene</v>
      </c>
      <c r="I722" s="68">
        <f>VLOOKUP(A722,'BASE REGISTRO SEPTIEMBRE'!$A$1:$T$889,9,FALSE)</f>
        <v>0</v>
      </c>
      <c r="J722" s="68">
        <f>VLOOKUP(A722,'BASE REGISTRO SEPTIEMBRE'!$A$1:$T$889,10,FALSE)</f>
        <v>0</v>
      </c>
      <c r="K722" s="68" t="str">
        <f>VLOOKUP(A722,'BASE REGISTRO SEPTIEMBRE'!$A$1:$T$889,11,FALSE)</f>
        <v>Lorena Leonor Facuse Rojas</v>
      </c>
      <c r="L722" s="68" t="str">
        <f>VLOOKUP(A722,'BASE REGISTRO SEPTIEMBRE'!$A$1:$T$889,12,FALSE)</f>
        <v xml:space="preserve">Piloto Lazo Nº 120, comuna de Cerrillos, Región Metropolitana.
</v>
      </c>
      <c r="M722" s="68" t="str">
        <f>VLOOKUP(A722,'BASE REGISTRO SEPTIEMBRE'!$A$1:$T$889,13,FALSE)</f>
        <v>XIII</v>
      </c>
      <c r="N722" s="68" t="str">
        <f>VLOOKUP(A722,'BASE REGISTRO SEPTIEMBRE'!$A$1:$T$889,14,FALSE)</f>
        <v>Cerrillos</v>
      </c>
      <c r="O722" s="68">
        <f>VLOOKUP(A722,'BASE REGISTRO SEPTIEMBRE'!$A$1:$T$889,15,FALSE)</f>
        <v>0</v>
      </c>
      <c r="P722" s="68" t="str">
        <f>VLOOKUP(A722,'BASE REGISTRO SEPTIEMBRE'!$A$1:$T$889,16,FALSE)</f>
        <v>sec_alcalde@mcerrillos.cl – alcaldiacerrillos@gmail.com</v>
      </c>
      <c r="Q722" s="68">
        <f>VLOOKUP(A722,'BASE REGISTRO SEPTIEMBRE'!$A$1:$T$889,17,FALSE)</f>
        <v>0</v>
      </c>
      <c r="R722" s="68">
        <f>VLOOKUP(A722,'BASE REGISTRO SEPTIEMBRE'!$A$1:$T$889,18,FALSE)</f>
        <v>91001</v>
      </c>
      <c r="S722" s="68" t="str">
        <f>VLOOKUP(A722,'BASE REGISTRO SEPTIEMBRE'!$A$1:$T$889,19,FALSE)</f>
        <v xml:space="preserve">No se acompañan. Aplica Informe Jurídico Nº 09, de  fecha 14 de marzo de 2011 del Departamento Jurídico y Dictamen Nº 070791, de 2009, de la Contraloría General de la República.  
</v>
      </c>
      <c r="T722" s="188">
        <f>VLOOKUP(A722,'BASE REGISTRO SEPTIEMBRE'!$A$1:$T$889,20,FALSE)</f>
        <v>38695</v>
      </c>
      <c r="U722" s="175">
        <v>7226</v>
      </c>
      <c r="V722" s="186">
        <v>6439140</v>
      </c>
      <c r="W722" s="186">
        <v>57952260</v>
      </c>
      <c r="X722" s="187">
        <v>44469</v>
      </c>
      <c r="Y722" s="80" t="s">
        <v>6489</v>
      </c>
      <c r="Z722" s="80" t="s">
        <v>6490</v>
      </c>
      <c r="AA722" s="175" t="s">
        <v>6505</v>
      </c>
    </row>
    <row r="723" spans="1:27" ht="15.75" customHeight="1" x14ac:dyDescent="0.2">
      <c r="A723" s="185">
        <v>7228</v>
      </c>
      <c r="B723" s="68" t="str">
        <f>VLOOKUP(A723,'BASE REGISTRO SEPTIEMBRE'!$A$1:$T$889,2,FALSE)</f>
        <v xml:space="preserve">
I. Municipalidad de  Catemu
</v>
      </c>
      <c r="C723" s="68">
        <f>VLOOKUP(A723,'BASE REGISTRO SEPTIEMBRE'!$A$1:$T$889,3,FALSE)</f>
        <v>690509008</v>
      </c>
      <c r="D723" s="68" t="str">
        <f>VLOOKUP(A723,'BASE REGISTRO SEPTIEMBRE'!$A$1:$T$889,4,FALSE)</f>
        <v>Municipalidad</v>
      </c>
      <c r="E723" s="68" t="str">
        <f>VLOOKUP(A723,'BASE REGISTRO SEPTIEMBRE'!$A$1:$T$889,5,FALSE)</f>
        <v>Constitución Política de la República, artículo 107.</v>
      </c>
      <c r="F723" s="68" t="str">
        <f>VLOOKUP(A723,'BASE REGISTRO SEPTIEMBRE'!$A$1:$T$889,6,FALSE)</f>
        <v>Indefinida.</v>
      </c>
      <c r="G723" s="68" t="str">
        <f>VLOOKUP(A723,'BASE REGISTRO SEPTIEMBRE'!$A$1:$T$889,7,FALSE)</f>
        <v>Según Ley Orgánica Nº 18.695, artículos 1º al 4º.</v>
      </c>
      <c r="H723" s="68" t="str">
        <f>VLOOKUP(A723,'BASE REGISTRO SEPTIEMBRE'!$A$1:$T$889,8,FALSE)</f>
        <v>no tiene</v>
      </c>
      <c r="I723" s="68">
        <f>VLOOKUP(A723,'BASE REGISTRO SEPTIEMBRE'!$A$1:$T$889,9,FALSE)</f>
        <v>0</v>
      </c>
      <c r="J723" s="68">
        <f>VLOOKUP(A723,'BASE REGISTRO SEPTIEMBRE'!$A$1:$T$889,10,FALSE)</f>
        <v>0</v>
      </c>
      <c r="K723" s="68" t="str">
        <f>VLOOKUP(A723,'BASE REGISTRO SEPTIEMBRE'!$A$1:$T$889,11,FALSE)</f>
        <v xml:space="preserve">Rodrigo Eduardo Díaz Brito Rut: 12.599.701-5    </v>
      </c>
      <c r="L723" s="68" t="str">
        <f>VLOOKUP(A723,'BASE REGISTRO SEPTIEMBRE'!$A$1:$T$889,12,FALSE)</f>
        <v xml:space="preserve">Calle Borjas García Huidobro Nº 025, comuna de Catemu,  provincia de Valparaíso, Quinta Región.
</v>
      </c>
      <c r="M723" s="68" t="str">
        <f>VLOOKUP(A723,'BASE REGISTRO SEPTIEMBRE'!$A$1:$T$889,13,FALSE)</f>
        <v>V</v>
      </c>
      <c r="N723" s="68" t="str">
        <f>VLOOKUP(A723,'BASE REGISTRO SEPTIEMBRE'!$A$1:$T$889,14,FALSE)</f>
        <v xml:space="preserve"> Catemu</v>
      </c>
      <c r="O723" s="68" t="str">
        <f>VLOOKUP(A723,'BASE REGISTRO SEPTIEMBRE'!$A$1:$T$889,15,FALSE)</f>
        <v>342631316-342631363</v>
      </c>
      <c r="P723" s="68" t="str">
        <f>VLOOKUP(A723,'BASE REGISTRO SEPTIEMBRE'!$A$1:$T$889,16,FALSE)</f>
        <v>rdiazb@municatemu.cl</v>
      </c>
      <c r="Q723" s="68">
        <f>VLOOKUP(A723,'BASE REGISTRO SEPTIEMBRE'!$A$1:$T$889,17,FALSE)</f>
        <v>0</v>
      </c>
      <c r="R723" s="68">
        <f>VLOOKUP(A723,'BASE REGISTRO SEPTIEMBRE'!$A$1:$T$889,18,FALSE)</f>
        <v>91001</v>
      </c>
      <c r="S723" s="68" t="str">
        <f>VLOOKUP(A723,'BASE REGISTRO SEPTIEMBRE'!$A$1:$T$889,19,FALSE)</f>
        <v xml:space="preserve">No se acompañan. Aplica Informe Jurídico Nº 09, de  fecha 14 de marzo de 2011 del Departamento Jurídico y Dictamen Nº 070791, de 2009, de la Contraloría General de la República.  
</v>
      </c>
      <c r="T723" s="188">
        <f>VLOOKUP(A723,'BASE REGISTRO SEPTIEMBRE'!$A$1:$T$889,20,FALSE)</f>
        <v>38700</v>
      </c>
      <c r="U723" s="175">
        <v>7228</v>
      </c>
      <c r="V723" s="186">
        <v>3107529</v>
      </c>
      <c r="W723" s="186">
        <v>24950357</v>
      </c>
      <c r="X723" s="187">
        <v>44469</v>
      </c>
      <c r="Y723" s="80" t="s">
        <v>6489</v>
      </c>
      <c r="Z723" s="80" t="s">
        <v>6490</v>
      </c>
      <c r="AA723" s="175" t="s">
        <v>6632</v>
      </c>
    </row>
    <row r="724" spans="1:27" ht="15.75" customHeight="1" x14ac:dyDescent="0.2">
      <c r="A724" s="185">
        <v>7229</v>
      </c>
      <c r="B724" s="68" t="str">
        <f>VLOOKUP(A724,'BASE REGISTRO SEPTIEMBRE'!$A$1:$T$889,2,FALSE)</f>
        <v xml:space="preserve">
I. Municipalidad de Caldera
</v>
      </c>
      <c r="C724" s="68">
        <f>VLOOKUP(A724,'BASE REGISTRO SEPTIEMBRE'!$A$1:$T$889,3,FALSE)</f>
        <v>690303000</v>
      </c>
      <c r="D724" s="68" t="str">
        <f>VLOOKUP(A724,'BASE REGISTRO SEPTIEMBRE'!$A$1:$T$889,4,FALSE)</f>
        <v>Municipalidad</v>
      </c>
      <c r="E724" s="68" t="str">
        <f>VLOOKUP(A724,'BASE REGISTRO SEPTIEMBRE'!$A$1:$T$889,5,FALSE)</f>
        <v>Constitución Política de la República, art. 107.</v>
      </c>
      <c r="F724" s="68" t="str">
        <f>VLOOKUP(A724,'BASE REGISTRO SEPTIEMBRE'!$A$1:$T$889,6,FALSE)</f>
        <v>Indefinida.</v>
      </c>
      <c r="G724" s="68" t="str">
        <f>VLOOKUP(A724,'BASE REGISTRO SEPTIEMBRE'!$A$1:$T$889,7,FALSE)</f>
        <v>Según Ley Orgánica Nº 18.695, arts. 1º al 4º.</v>
      </c>
      <c r="H724" s="68" t="str">
        <f>VLOOKUP(A724,'BASE REGISTRO SEPTIEMBRE'!$A$1:$T$889,8,FALSE)</f>
        <v>no tiene</v>
      </c>
      <c r="I724" s="68">
        <f>VLOOKUP(A724,'BASE REGISTRO SEPTIEMBRE'!$A$1:$T$889,9,FALSE)</f>
        <v>0</v>
      </c>
      <c r="J724" s="68">
        <f>VLOOKUP(A724,'BASE REGISTRO SEPTIEMBRE'!$A$1:$T$889,10,FALSE)</f>
        <v>0</v>
      </c>
      <c r="K724" s="68" t="str">
        <f>VLOOKUP(A724,'BASE REGISTRO SEPTIEMBRE'!$A$1:$T$889,11,FALSE)</f>
        <v xml:space="preserve">Brunilda Clementina Gonzalez Anjel, </v>
      </c>
      <c r="L724" s="68" t="str">
        <f>VLOOKUP(A724,'BASE REGISTRO SEPTIEMBRE'!$A$1:$T$889,12,FALSE)</f>
        <v xml:space="preserve">Cousiño Nº 395, comuna de Caldera, Tercera Región, casilla 24.
</v>
      </c>
      <c r="M724" s="68" t="str">
        <f>VLOOKUP(A724,'BASE REGISTRO SEPTIEMBRE'!$A$1:$T$889,13,FALSE)</f>
        <v>III</v>
      </c>
      <c r="N724" s="68" t="str">
        <f>VLOOKUP(A724,'BASE REGISTRO SEPTIEMBRE'!$A$1:$T$889,14,FALSE)</f>
        <v>Caldera</v>
      </c>
      <c r="O724" s="68" t="str">
        <f>VLOOKUP(A724,'BASE REGISTRO SEPTIEMBRE'!$A$1:$T$889,15,FALSE)</f>
        <v>Fonos (52) 315234- 315260- 535560</v>
      </c>
      <c r="P724" s="68" t="str">
        <f>VLOOKUP(A724,'BASE REGISTRO SEPTIEMBRE'!$A$1:$T$889,16,FALSE)</f>
        <v xml:space="preserve">Correo electrónico: alcaldia@caldera.cl </v>
      </c>
      <c r="Q724" s="68">
        <f>VLOOKUP(A724,'BASE REGISTRO SEPTIEMBRE'!$A$1:$T$889,17,FALSE)</f>
        <v>0</v>
      </c>
      <c r="R724" s="68">
        <f>VLOOKUP(A724,'BASE REGISTRO SEPTIEMBRE'!$A$1:$T$889,18,FALSE)</f>
        <v>91001</v>
      </c>
      <c r="S724" s="68" t="str">
        <f>VLOOKUP(A724,'BASE REGISTRO SEPTIEMBRE'!$A$1:$T$889,19,FALSE)</f>
        <v xml:space="preserve">No se acompañan. Aplica Informe Jurídico Nº 09, de  fecha 14 de marzo de 2011 del Departamento Jurídico y Dictamen Nº 070791, de 2009, de la Contraloría General de la República.  
</v>
      </c>
      <c r="T724" s="188">
        <f>VLOOKUP(A724,'BASE REGISTRO SEPTIEMBRE'!$A$1:$T$889,20,FALSE)</f>
        <v>38700</v>
      </c>
      <c r="U724" s="175">
        <v>7229</v>
      </c>
      <c r="V724" s="186">
        <v>4214059</v>
      </c>
      <c r="W724" s="186">
        <v>49725898</v>
      </c>
      <c r="X724" s="187">
        <v>44469</v>
      </c>
      <c r="Y724" s="80" t="s">
        <v>6489</v>
      </c>
      <c r="Z724" s="80" t="s">
        <v>6490</v>
      </c>
      <c r="AA724" s="175" t="s">
        <v>6560</v>
      </c>
    </row>
    <row r="725" spans="1:27" ht="15.75" customHeight="1" x14ac:dyDescent="0.2">
      <c r="A725" s="185">
        <v>7231</v>
      </c>
      <c r="B725" s="68" t="str">
        <f>VLOOKUP(A725,'BASE REGISTRO SEPTIEMBRE'!$A$1:$T$889,2,FALSE)</f>
        <v xml:space="preserve">
I. Municipalidad de Independencia
</v>
      </c>
      <c r="C725" s="68">
        <f>VLOOKUP(A725,'BASE REGISTRO SEPTIEMBRE'!$A$1:$T$889,3,FALSE)</f>
        <v>692555007</v>
      </c>
      <c r="D725" s="68" t="str">
        <f>VLOOKUP(A725,'BASE REGISTRO SEPTIEMBRE'!$A$1:$T$889,4,FALSE)</f>
        <v>Municipalidad</v>
      </c>
      <c r="E725" s="68" t="str">
        <f>VLOOKUP(A725,'BASE REGISTRO SEPTIEMBRE'!$A$1:$T$889,5,FALSE)</f>
        <v>Constitución Política de la República, artículo 107.</v>
      </c>
      <c r="F725" s="68" t="str">
        <f>VLOOKUP(A725,'BASE REGISTRO SEPTIEMBRE'!$A$1:$T$889,6,FALSE)</f>
        <v>Indefinida.</v>
      </c>
      <c r="G725" s="68" t="str">
        <f>VLOOKUP(A725,'BASE REGISTRO SEPTIEMBRE'!$A$1:$T$889,7,FALSE)</f>
        <v>Según Ley Orgánica Nº 18.695, artículos 1º al 4º.</v>
      </c>
      <c r="H725" s="68" t="str">
        <f>VLOOKUP(A725,'BASE REGISTRO SEPTIEMBRE'!$A$1:$T$889,8,FALSE)</f>
        <v>no tiene</v>
      </c>
      <c r="I725" s="68">
        <f>VLOOKUP(A725,'BASE REGISTRO SEPTIEMBRE'!$A$1:$T$889,9,FALSE)</f>
        <v>0</v>
      </c>
      <c r="J725" s="68">
        <f>VLOOKUP(A725,'BASE REGISTRO SEPTIEMBRE'!$A$1:$T$889,10,FALSE)</f>
        <v>0</v>
      </c>
      <c r="K725" s="68" t="str">
        <f>VLOOKUP(A725,'BASE REGISTRO SEPTIEMBRE'!$A$1:$T$889,11,FALSE)</f>
        <v xml:space="preserve">Gonzalo Durán Baronti, </v>
      </c>
      <c r="L725" s="68" t="str">
        <f>VLOOKUP(A725,'BASE REGISTRO SEPTIEMBRE'!$A$1:$T$889,12,FALSE)</f>
        <v xml:space="preserve">Avda. Independencia Nº 834, comuna de Independencia,  Región Metropolitana .
</v>
      </c>
      <c r="M725" s="68" t="str">
        <f>VLOOKUP(A725,'BASE REGISTRO SEPTIEMBRE'!$A$1:$T$889,13,FALSE)</f>
        <v>XIII</v>
      </c>
      <c r="N725" s="68" t="str">
        <f>VLOOKUP(A725,'BASE REGISTRO SEPTIEMBRE'!$A$1:$T$889,14,FALSE)</f>
        <v>Independencia</v>
      </c>
      <c r="O725" s="68" t="str">
        <f>VLOOKUP(A725,'BASE REGISTRO SEPTIEMBRE'!$A$1:$T$889,15,FALSE)</f>
        <v>Fono: 4442000</v>
      </c>
      <c r="P725" s="68" t="str">
        <f>VLOOKUP(A725,'BASE REGISTRO SEPTIEMBRE'!$A$1:$T$889,16,FALSE)</f>
        <v xml:space="preserve">relacionespublicas@independencia.cl
</v>
      </c>
      <c r="Q725" s="68">
        <f>VLOOKUP(A725,'BASE REGISTRO SEPTIEMBRE'!$A$1:$T$889,17,FALSE)</f>
        <v>0</v>
      </c>
      <c r="R725" s="68">
        <f>VLOOKUP(A725,'BASE REGISTRO SEPTIEMBRE'!$A$1:$T$889,18,FALSE)</f>
        <v>91001</v>
      </c>
      <c r="S725" s="68" t="str">
        <f>VLOOKUP(A725,'BASE REGISTRO SEPTIEMBRE'!$A$1:$T$889,19,FALSE)</f>
        <v xml:space="preserve">No se acompañan. Aplica Informe Jurídico Nº 09, de  fecha 14 de marzo de 2011 del Departamento Jurídico y Dictamen Nº 070791, de 2009, de la Contraloría General de la República.  
</v>
      </c>
      <c r="T725" s="188">
        <f>VLOOKUP(A725,'BASE REGISTRO SEPTIEMBRE'!$A$1:$T$889,20,FALSE)</f>
        <v>38700</v>
      </c>
      <c r="U725" s="175">
        <v>7231</v>
      </c>
      <c r="V725" s="186">
        <v>6439140</v>
      </c>
      <c r="W725" s="186">
        <v>59944450</v>
      </c>
      <c r="X725" s="187">
        <v>44469</v>
      </c>
      <c r="Y725" s="80" t="s">
        <v>6489</v>
      </c>
      <c r="Z725" s="80" t="s">
        <v>6490</v>
      </c>
      <c r="AA725" s="175" t="s">
        <v>229</v>
      </c>
    </row>
    <row r="726" spans="1:27" ht="15.75" customHeight="1" x14ac:dyDescent="0.2">
      <c r="A726" s="185">
        <v>7232</v>
      </c>
      <c r="B726" s="68" t="str">
        <f>VLOOKUP(A726,'BASE REGISTRO SEPTIEMBRE'!$A$1:$T$889,2,FALSE)</f>
        <v xml:space="preserve">
I. Municipalidad de Arauco
</v>
      </c>
      <c r="C726" s="68">
        <f>VLOOKUP(A726,'BASE REGISTRO SEPTIEMBRE'!$A$1:$T$889,3,FALSE)</f>
        <v>691601005</v>
      </c>
      <c r="D726" s="68" t="str">
        <f>VLOOKUP(A726,'BASE REGISTRO SEPTIEMBRE'!$A$1:$T$889,4,FALSE)</f>
        <v>Municipalidad</v>
      </c>
      <c r="E726" s="68" t="str">
        <f>VLOOKUP(A726,'BASE REGISTRO SEPTIEMBRE'!$A$1:$T$889,5,FALSE)</f>
        <v>Constitución Política de la República, art. 107.</v>
      </c>
      <c r="F726" s="68" t="str">
        <f>VLOOKUP(A726,'BASE REGISTRO SEPTIEMBRE'!$A$1:$T$889,6,FALSE)</f>
        <v>Indefinida.</v>
      </c>
      <c r="G726" s="68" t="str">
        <f>VLOOKUP(A726,'BASE REGISTRO SEPTIEMBRE'!$A$1:$T$889,7,FALSE)</f>
        <v>Según Ley Orgánica Nº 18.695, arts. 1º al 4º.</v>
      </c>
      <c r="H726" s="68" t="str">
        <f>VLOOKUP(A726,'BASE REGISTRO SEPTIEMBRE'!$A$1:$T$889,8,FALSE)</f>
        <v>no tiene</v>
      </c>
      <c r="I726" s="68">
        <f>VLOOKUP(A726,'BASE REGISTRO SEPTIEMBRE'!$A$1:$T$889,9,FALSE)</f>
        <v>0</v>
      </c>
      <c r="J726" s="68">
        <f>VLOOKUP(A726,'BASE REGISTRO SEPTIEMBRE'!$A$1:$T$889,10,FALSE)</f>
        <v>0</v>
      </c>
      <c r="K726" s="68" t="str">
        <f>VLOOKUP(A726,'BASE REGISTRO SEPTIEMBRE'!$A$1:$T$889,11,FALSE)</f>
        <v xml:space="preserve">Elizabeth Noemí Marican Rivas  </v>
      </c>
      <c r="L726" s="68" t="str">
        <f>VLOOKUP(A726,'BASE REGISTRO SEPTIEMBRE'!$A$1:$T$889,12,FALSE)</f>
        <v xml:space="preserve">Covadonga Nº527, comuna de Arauco, Octava Región.
</v>
      </c>
      <c r="M726" s="68" t="str">
        <f>VLOOKUP(A726,'BASE REGISTRO SEPTIEMBRE'!$A$1:$T$889,13,FALSE)</f>
        <v>VIII</v>
      </c>
      <c r="N726" s="68" t="str">
        <f>VLOOKUP(A726,'BASE REGISTRO SEPTIEMBRE'!$A$1:$T$889,14,FALSE)</f>
        <v xml:space="preserve"> Arauco</v>
      </c>
      <c r="O726" s="68" t="str">
        <f>VLOOKUP(A726,'BASE REGISTRO SEPTIEMBRE'!$A$1:$T$889,15,FALSE)</f>
        <v xml:space="preserve">412 168071 - 412 168072
</v>
      </c>
      <c r="P726" s="68" t="str">
        <f>VLOOKUP(A726,'BASE REGISTRO SEPTIEMBRE'!$A$1:$T$889,16,FALSE)</f>
        <v>alcaldia@muniarauco.cl</v>
      </c>
      <c r="Q726" s="68">
        <f>VLOOKUP(A726,'BASE REGISTRO SEPTIEMBRE'!$A$1:$T$889,17,FALSE)</f>
        <v>0</v>
      </c>
      <c r="R726" s="68">
        <f>VLOOKUP(A726,'BASE REGISTRO SEPTIEMBRE'!$A$1:$T$889,18,FALSE)</f>
        <v>91001</v>
      </c>
      <c r="S726" s="68" t="str">
        <f>VLOOKUP(A726,'BASE REGISTRO SEPTIEMBRE'!$A$1:$T$889,19,FALSE)</f>
        <v xml:space="preserve">No se acompañan. Aplica Informe Jurídico Nº 09, de  fecha 14 de marzo de 2011 del Departamento Jurídico y Dictamen Nº 070791, de 2009, de la Contraloría General de la República.  
</v>
      </c>
      <c r="T726" s="188">
        <f>VLOOKUP(A726,'BASE REGISTRO SEPTIEMBRE'!$A$1:$T$889,20,FALSE)</f>
        <v>38700</v>
      </c>
      <c r="U726" s="175">
        <v>7232</v>
      </c>
      <c r="V726" s="186">
        <v>5056871</v>
      </c>
      <c r="W726" s="186">
        <v>40601629</v>
      </c>
      <c r="X726" s="187">
        <v>44469</v>
      </c>
      <c r="Y726" s="80" t="s">
        <v>6489</v>
      </c>
      <c r="Z726" s="80" t="s">
        <v>6490</v>
      </c>
      <c r="AA726" s="175" t="s">
        <v>6627</v>
      </c>
    </row>
    <row r="727" spans="1:27" ht="15.75" customHeight="1" x14ac:dyDescent="0.2">
      <c r="A727" s="185">
        <v>7233</v>
      </c>
      <c r="B727" s="68" t="str">
        <f>VLOOKUP(A727,'BASE REGISTRO SEPTIEMBRE'!$A$1:$T$889,2,FALSE)</f>
        <v xml:space="preserve">
I. Municipalidad de Collipulli
</v>
      </c>
      <c r="C727" s="68" t="str">
        <f>VLOOKUP(A727,'BASE REGISTRO SEPTIEMBRE'!$A$1:$T$889,3,FALSE)</f>
        <v>69180500K</v>
      </c>
      <c r="D727" s="68" t="str">
        <f>VLOOKUP(A727,'BASE REGISTRO SEPTIEMBRE'!$A$1:$T$889,4,FALSE)</f>
        <v>Municipalidad</v>
      </c>
      <c r="E727" s="68" t="str">
        <f>VLOOKUP(A727,'BASE REGISTRO SEPTIEMBRE'!$A$1:$T$889,5,FALSE)</f>
        <v>Constitución Política de la República, artículo 107.</v>
      </c>
      <c r="F727" s="68" t="str">
        <f>VLOOKUP(A727,'BASE REGISTRO SEPTIEMBRE'!$A$1:$T$889,6,FALSE)</f>
        <v>Indefinida.</v>
      </c>
      <c r="G727" s="68" t="str">
        <f>VLOOKUP(A727,'BASE REGISTRO SEPTIEMBRE'!$A$1:$T$889,7,FALSE)</f>
        <v>Según Ley Orgánica Nº 18.695, artículos 1º al 4º.</v>
      </c>
      <c r="H727" s="68" t="str">
        <f>VLOOKUP(A727,'BASE REGISTRO SEPTIEMBRE'!$A$1:$T$889,8,FALSE)</f>
        <v>no tiene</v>
      </c>
      <c r="I727" s="68">
        <f>VLOOKUP(A727,'BASE REGISTRO SEPTIEMBRE'!$A$1:$T$889,9,FALSE)</f>
        <v>0</v>
      </c>
      <c r="J727" s="68">
        <f>VLOOKUP(A727,'BASE REGISTRO SEPTIEMBRE'!$A$1:$T$889,10,FALSE)</f>
        <v>0</v>
      </c>
      <c r="K727" s="68" t="str">
        <f>VLOOKUP(A727,'BASE REGISTRO SEPTIEMBRE'!$A$1:$T$889,11,FALSE)</f>
        <v xml:space="preserve">Manuel Jesús Macaya Ramírez,  </v>
      </c>
      <c r="L727" s="68" t="str">
        <f>VLOOKUP(A727,'BASE REGISTRO SEPTIEMBRE'!$A$1:$T$889,12,FALSE)</f>
        <v xml:space="preserve">Avenida Saavedra Sur Nº 1355, comuna de Collipulli, Región de la Araucanía.
</v>
      </c>
      <c r="M727" s="68" t="str">
        <f>VLOOKUP(A727,'BASE REGISTRO SEPTIEMBRE'!$A$1:$T$889,13,FALSE)</f>
        <v>IX</v>
      </c>
      <c r="N727" s="68" t="str">
        <f>VLOOKUP(A727,'BASE REGISTRO SEPTIEMBRE'!$A$1:$T$889,14,FALSE)</f>
        <v>Collipulli</v>
      </c>
      <c r="O727" s="68" t="str">
        <f>VLOOKUP(A727,'BASE REGISTRO SEPTIEMBRE'!$A$1:$T$889,15,FALSE)</f>
        <v>Fono: 45- 993052 / 918464 / 918460 
/ 2918460</v>
      </c>
      <c r="P727" s="68" t="str">
        <f>VLOOKUP(A727,'BASE REGISTRO SEPTIEMBRE'!$A$1:$T$889,16,FALSE)</f>
        <v>leopoldorosales@gmail.com
direcfinanzas@municipalidadcollipulli.cl</v>
      </c>
      <c r="Q727" s="68">
        <f>VLOOKUP(A727,'BASE REGISTRO SEPTIEMBRE'!$A$1:$T$889,17,FALSE)</f>
        <v>0</v>
      </c>
      <c r="R727" s="68">
        <f>VLOOKUP(A727,'BASE REGISTRO SEPTIEMBRE'!$A$1:$T$889,18,FALSE)</f>
        <v>91001</v>
      </c>
      <c r="S727" s="68" t="str">
        <f>VLOOKUP(A727,'BASE REGISTRO SEPTIEMBRE'!$A$1:$T$889,19,FALSE)</f>
        <v>No se acompañan. Aplica Informe Jurídico Nº 09, de fecha 14 de marzo de 2011 del Departamento Jurídico y Dictamen Nº 070791, de 2009, de la Contraloría General de la República.</v>
      </c>
      <c r="T727" s="188">
        <f>VLOOKUP(A727,'BASE REGISTRO SEPTIEMBRE'!$A$1:$T$889,20,FALSE)</f>
        <v>38705</v>
      </c>
      <c r="U727" s="175">
        <v>7233</v>
      </c>
      <c r="V727" s="186">
        <v>5056871</v>
      </c>
      <c r="W727" s="186">
        <v>40601628</v>
      </c>
      <c r="X727" s="187">
        <v>44469</v>
      </c>
      <c r="Y727" s="80" t="s">
        <v>6489</v>
      </c>
      <c r="Z727" s="80" t="s">
        <v>6490</v>
      </c>
      <c r="AA727" s="175" t="s">
        <v>6672</v>
      </c>
    </row>
    <row r="728" spans="1:27" ht="15.75" customHeight="1" x14ac:dyDescent="0.2">
      <c r="A728" s="185">
        <v>7234</v>
      </c>
      <c r="B728" s="68" t="str">
        <f>VLOOKUP(A728,'BASE REGISTRO SEPTIEMBRE'!$A$1:$T$889,2,FALSE)</f>
        <v xml:space="preserve">
I. Municipalidad de Maule
</v>
      </c>
      <c r="C728" s="68">
        <f>VLOOKUP(A728,'BASE REGISTRO SEPTIEMBRE'!$A$1:$T$889,3,FALSE)</f>
        <v>691109003</v>
      </c>
      <c r="D728" s="68" t="str">
        <f>VLOOKUP(A728,'BASE REGISTRO SEPTIEMBRE'!$A$1:$T$889,4,FALSE)</f>
        <v>Municipalidad</v>
      </c>
      <c r="E728" s="68" t="str">
        <f>VLOOKUP(A728,'BASE REGISTRO SEPTIEMBRE'!$A$1:$T$889,5,FALSE)</f>
        <v>Constitución Política de la República, art. 107.</v>
      </c>
      <c r="F728" s="68" t="str">
        <f>VLOOKUP(A728,'BASE REGISTRO SEPTIEMBRE'!$A$1:$T$889,6,FALSE)</f>
        <v>Indefinida.</v>
      </c>
      <c r="G728" s="68" t="str">
        <f>VLOOKUP(A728,'BASE REGISTRO SEPTIEMBRE'!$A$1:$T$889,7,FALSE)</f>
        <v>Según Ley Orgánica Nº 18.695, arts. 1º al 4º.</v>
      </c>
      <c r="H728" s="68" t="str">
        <f>VLOOKUP(A728,'BASE REGISTRO SEPTIEMBRE'!$A$1:$T$889,8,FALSE)</f>
        <v>no tiene</v>
      </c>
      <c r="I728" s="68">
        <f>VLOOKUP(A728,'BASE REGISTRO SEPTIEMBRE'!$A$1:$T$889,9,FALSE)</f>
        <v>0</v>
      </c>
      <c r="J728" s="68">
        <f>VLOOKUP(A728,'BASE REGISTRO SEPTIEMBRE'!$A$1:$T$889,10,FALSE)</f>
        <v>0</v>
      </c>
      <c r="K728" s="68" t="str">
        <f>VLOOKUP(A728,'BASE REGISTRO SEPTIEMBRE'!$A$1:$T$889,11,FALSE)</f>
        <v xml:space="preserve">Luis Gabriel Vásquez Gálvez 
</v>
      </c>
      <c r="L728" s="68" t="str">
        <f>VLOOKUP(A728,'BASE REGISTRO SEPTIEMBRE'!$A$1:$T$889,12,FALSE)</f>
        <v xml:space="preserve">Balmaceda Nº 350, comuna de Maule, Séptima Región.
</v>
      </c>
      <c r="M728" s="68" t="str">
        <f>VLOOKUP(A728,'BASE REGISTRO SEPTIEMBRE'!$A$1:$T$889,13,FALSE)</f>
        <v>VII</v>
      </c>
      <c r="N728" s="68" t="str">
        <f>VLOOKUP(A728,'BASE REGISTRO SEPTIEMBRE'!$A$1:$T$889,14,FALSE)</f>
        <v xml:space="preserve"> Maule</v>
      </c>
      <c r="O728" s="68" t="str">
        <f>VLOOKUP(A728,'BASE REGISTRO SEPTIEMBRE'!$A$1:$T$889,15,FALSE)</f>
        <v xml:space="preserve">Fonos: 71-715244 – 71-715278 </v>
      </c>
      <c r="P728" s="68" t="str">
        <f>VLOOKUP(A728,'BASE REGISTRO SEPTIEMBRE'!$A$1:$T$889,16,FALSE)</f>
        <v xml:space="preserve"> munmaule@mi.terra.cl
wwwmunicipalidaddemaule.cl</v>
      </c>
      <c r="Q728" s="68">
        <f>VLOOKUP(A728,'BASE REGISTRO SEPTIEMBRE'!$A$1:$T$889,17,FALSE)</f>
        <v>0</v>
      </c>
      <c r="R728" s="68">
        <f>VLOOKUP(A728,'BASE REGISTRO SEPTIEMBRE'!$A$1:$T$889,18,FALSE)</f>
        <v>91001</v>
      </c>
      <c r="S728" s="68" t="str">
        <f>VLOOKUP(A728,'BASE REGISTRO SEPTIEMBRE'!$A$1:$T$889,19,FALSE)</f>
        <v xml:space="preserve">No se acompañan. Aplica Informe Jurídico Nº 09, de  fecha 14 de marzo de 2011 del Departamento Jurídico y Dictamen Nº 070791, de 2009, de la Contraloría General de la República.  
</v>
      </c>
      <c r="T728" s="188">
        <f>VLOOKUP(A728,'BASE REGISTRO SEPTIEMBRE'!$A$1:$T$889,20,FALSE)</f>
        <v>38709</v>
      </c>
      <c r="U728" s="175">
        <v>7234</v>
      </c>
      <c r="V728" s="186">
        <v>4292760</v>
      </c>
      <c r="W728" s="186">
        <v>34466580</v>
      </c>
      <c r="X728" s="187">
        <v>44469</v>
      </c>
      <c r="Y728" s="80" t="s">
        <v>6489</v>
      </c>
      <c r="Z728" s="80" t="s">
        <v>6490</v>
      </c>
      <c r="AA728" s="175" t="s">
        <v>6503</v>
      </c>
    </row>
    <row r="729" spans="1:27" ht="15.75" customHeight="1" x14ac:dyDescent="0.2">
      <c r="A729" s="185">
        <v>7235</v>
      </c>
      <c r="B729" s="68" t="str">
        <f>VLOOKUP(A729,'BASE REGISTRO SEPTIEMBRE'!$A$1:$T$889,2,FALSE)</f>
        <v xml:space="preserve">
I. Municipalidad de Machalí
</v>
      </c>
      <c r="C729" s="68">
        <f>VLOOKUP(A729,'BASE REGISTRO SEPTIEMBRE'!$A$1:$T$889,3,FALSE)</f>
        <v>690802007</v>
      </c>
      <c r="D729" s="68" t="str">
        <f>VLOOKUP(A729,'BASE REGISTRO SEPTIEMBRE'!$A$1:$T$889,4,FALSE)</f>
        <v>Municipalidad</v>
      </c>
      <c r="E729" s="68" t="str">
        <f>VLOOKUP(A729,'BASE REGISTRO SEPTIEMBRE'!$A$1:$T$889,5,FALSE)</f>
        <v>Constitución Política de la República, art. 107.</v>
      </c>
      <c r="F729" s="68" t="str">
        <f>VLOOKUP(A729,'BASE REGISTRO SEPTIEMBRE'!$A$1:$T$889,6,FALSE)</f>
        <v>Indefinida.</v>
      </c>
      <c r="G729" s="68" t="str">
        <f>VLOOKUP(A729,'BASE REGISTRO SEPTIEMBRE'!$A$1:$T$889,7,FALSE)</f>
        <v>Según Ley Orgánica Nº 18.695, arts. 1º al 4º.</v>
      </c>
      <c r="H729" s="68" t="str">
        <f>VLOOKUP(A729,'BASE REGISTRO SEPTIEMBRE'!$A$1:$T$889,8,FALSE)</f>
        <v>no tiene</v>
      </c>
      <c r="I729" s="68">
        <f>VLOOKUP(A729,'BASE REGISTRO SEPTIEMBRE'!$A$1:$T$889,9,FALSE)</f>
        <v>0</v>
      </c>
      <c r="J729" s="68">
        <f>VLOOKUP(A729,'BASE REGISTRO SEPTIEMBRE'!$A$1:$T$889,10,FALSE)</f>
        <v>0</v>
      </c>
      <c r="K729" s="68" t="str">
        <f>VLOOKUP(A729,'BASE REGISTRO SEPTIEMBRE'!$A$1:$T$889,11,FALSE)</f>
        <v xml:space="preserve">Juan Carlos Abud Parra. </v>
      </c>
      <c r="L729" s="68" t="str">
        <f>VLOOKUP(A729,'BASE REGISTRO SEPTIEMBRE'!$A$1:$T$889,12,FALSE)</f>
        <v xml:space="preserve">Plaza de Armas Nº11, comuna de Machalí, Sexta Región.
</v>
      </c>
      <c r="M729" s="68" t="str">
        <f>VLOOKUP(A729,'BASE REGISTRO SEPTIEMBRE'!$A$1:$T$889,13,FALSE)</f>
        <v>VI</v>
      </c>
      <c r="N729" s="68" t="str">
        <f>VLOOKUP(A729,'BASE REGISTRO SEPTIEMBRE'!$A$1:$T$889,14,FALSE)</f>
        <v>Machalí</v>
      </c>
      <c r="O729" s="68" t="str">
        <f>VLOOKUP(A729,'BASE REGISTRO SEPTIEMBRE'!$A$1:$T$889,15,FALSE)</f>
        <v>Fono (72) 2411210, (72) 2746740, (72) 2330300</v>
      </c>
      <c r="P729" s="68">
        <f>VLOOKUP(A729,'BASE REGISTRO SEPTIEMBRE'!$A$1:$T$889,16,FALSE)</f>
        <v>0</v>
      </c>
      <c r="Q729" s="68">
        <f>VLOOKUP(A729,'BASE REGISTRO SEPTIEMBRE'!$A$1:$T$889,17,FALSE)</f>
        <v>0</v>
      </c>
      <c r="R729" s="68">
        <f>VLOOKUP(A729,'BASE REGISTRO SEPTIEMBRE'!$A$1:$T$889,18,FALSE)</f>
        <v>91001</v>
      </c>
      <c r="S729" s="68" t="str">
        <f>VLOOKUP(A729,'BASE REGISTRO SEPTIEMBRE'!$A$1:$T$889,19,FALSE)</f>
        <v xml:space="preserve">No se acompañan. Aplica Informe Jurídico Nº 09, de  fecha 14 de marzo de 2011 del Departamento Jurídico y Dictamen Nº 070791, de 2009, de la Contraloría General de la República.  
</v>
      </c>
      <c r="T729" s="188">
        <f>VLOOKUP(A729,'BASE REGISTRO SEPTIEMBRE'!$A$1:$T$889,20,FALSE)</f>
        <v>38712</v>
      </c>
      <c r="U729" s="175">
        <v>7235</v>
      </c>
      <c r="V729" s="186">
        <v>2861840</v>
      </c>
      <c r="W729" s="186">
        <v>22977720</v>
      </c>
      <c r="X729" s="187">
        <v>44469</v>
      </c>
      <c r="Y729" s="80" t="s">
        <v>6489</v>
      </c>
      <c r="Z729" s="80" t="s">
        <v>6490</v>
      </c>
      <c r="AA729" s="175" t="s">
        <v>6673</v>
      </c>
    </row>
    <row r="730" spans="1:27" ht="15.75" customHeight="1" x14ac:dyDescent="0.2">
      <c r="A730" s="185">
        <v>7236</v>
      </c>
      <c r="B730" s="68" t="str">
        <f>VLOOKUP(A730,'BASE REGISTRO SEPTIEMBRE'!$A$1:$T$889,2,FALSE)</f>
        <v xml:space="preserve">
I. Municipalidad de Isla de Maipo
</v>
      </c>
      <c r="C730" s="68">
        <f>VLOOKUP(A730,'BASE REGISTRO SEPTIEMBRE'!$A$1:$T$889,3,FALSE)</f>
        <v>690719002</v>
      </c>
      <c r="D730" s="68" t="str">
        <f>VLOOKUP(A730,'BASE REGISTRO SEPTIEMBRE'!$A$1:$T$889,4,FALSE)</f>
        <v>Municipalidad</v>
      </c>
      <c r="E730" s="68" t="str">
        <f>VLOOKUP(A730,'BASE REGISTRO SEPTIEMBRE'!$A$1:$T$889,5,FALSE)</f>
        <v>Constitución Política de la República, art. 107.</v>
      </c>
      <c r="F730" s="68" t="str">
        <f>VLOOKUP(A730,'BASE REGISTRO SEPTIEMBRE'!$A$1:$T$889,6,FALSE)</f>
        <v>Indefinida.</v>
      </c>
      <c r="G730" s="68" t="str">
        <f>VLOOKUP(A730,'BASE REGISTRO SEPTIEMBRE'!$A$1:$T$889,7,FALSE)</f>
        <v>Según Ley Orgánica Nº 18.695, arts. 1º al 4º.</v>
      </c>
      <c r="H730" s="68" t="str">
        <f>VLOOKUP(A730,'BASE REGISTRO SEPTIEMBRE'!$A$1:$T$889,8,FALSE)</f>
        <v>no tiene</v>
      </c>
      <c r="I730" s="68">
        <f>VLOOKUP(A730,'BASE REGISTRO SEPTIEMBRE'!$A$1:$T$889,9,FALSE)</f>
        <v>0</v>
      </c>
      <c r="J730" s="68">
        <f>VLOOKUP(A730,'BASE REGISTRO SEPTIEMBRE'!$A$1:$T$889,10,FALSE)</f>
        <v>0</v>
      </c>
      <c r="K730" s="68" t="str">
        <f>VLOOKUP(A730,'BASE REGISTRO SEPTIEMBRE'!$A$1:$T$889,11,FALSE)</f>
        <v>Juan Pablo Olave Cámbara,</v>
      </c>
      <c r="L730" s="68" t="str">
        <f>VLOOKUP(A730,'BASE REGISTRO SEPTIEMBRE'!$A$1:$T$889,12,FALSE)</f>
        <v xml:space="preserve">Alcalde David López N°009, comuna de Isla de Maipo, región Metropolitana
</v>
      </c>
      <c r="M730" s="68" t="str">
        <f>VLOOKUP(A730,'BASE REGISTRO SEPTIEMBRE'!$A$1:$T$889,13,FALSE)</f>
        <v>XIII</v>
      </c>
      <c r="N730" s="68" t="str">
        <f>VLOOKUP(A730,'BASE REGISTRO SEPTIEMBRE'!$A$1:$T$889,14,FALSE)</f>
        <v>Isla de Maipo</v>
      </c>
      <c r="O730" s="68" t="str">
        <f>VLOOKUP(A730,'BASE REGISTRO SEPTIEMBRE'!$A$1:$T$889,15,FALSE)</f>
        <v xml:space="preserve">56-2-8769100
</v>
      </c>
      <c r="P730" s="68" t="str">
        <f>VLOOKUP(A730,'BASE REGISTRO SEPTIEMBRE'!$A$1:$T$889,16,FALSE)</f>
        <v>contaco@islademaipo.cl
jolave@islademaipo.cl</v>
      </c>
      <c r="Q730" s="68">
        <f>VLOOKUP(A730,'BASE REGISTRO SEPTIEMBRE'!$A$1:$T$889,17,FALSE)</f>
        <v>0</v>
      </c>
      <c r="R730" s="68">
        <f>VLOOKUP(A730,'BASE REGISTRO SEPTIEMBRE'!$A$1:$T$889,18,FALSE)</f>
        <v>91001</v>
      </c>
      <c r="S730" s="68" t="str">
        <f>VLOOKUP(A730,'BASE REGISTRO SEPTIEMBRE'!$A$1:$T$889,19,FALSE)</f>
        <v xml:space="preserve">No se acompañan. Aplica Informe Jurídico Nº 09, de  fecha 14 de marzo de 2011 del Departamento Jurídico y Dictamen Nº 070791, de 2009, de la Contraloría General de la República.  
</v>
      </c>
      <c r="T730" s="188">
        <f>VLOOKUP(A730,'BASE REGISTRO SEPTIEMBRE'!$A$1:$T$889,20,FALSE)</f>
        <v>38712</v>
      </c>
      <c r="U730" s="175">
        <v>7236</v>
      </c>
      <c r="V730" s="186">
        <v>9025088</v>
      </c>
      <c r="W730" s="186">
        <v>41210496</v>
      </c>
      <c r="X730" s="187">
        <v>44469</v>
      </c>
      <c r="Y730" s="80" t="s">
        <v>6489</v>
      </c>
      <c r="Z730" s="80" t="s">
        <v>6490</v>
      </c>
      <c r="AA730" s="175" t="s">
        <v>6674</v>
      </c>
    </row>
    <row r="731" spans="1:27" ht="15.75" customHeight="1" x14ac:dyDescent="0.2">
      <c r="A731" s="185">
        <v>7239</v>
      </c>
      <c r="B731" s="68" t="str">
        <f>VLOOKUP(A731,'BASE REGISTRO SEPTIEMBRE'!$A$1:$T$889,2,FALSE)</f>
        <v xml:space="preserve">
I. Municipalidad de Saavedra
</v>
      </c>
      <c r="C731" s="68">
        <f>VLOOKUP(A731,'BASE REGISTRO SEPTIEMBRE'!$A$1:$T$889,3,FALSE)</f>
        <v>691906000</v>
      </c>
      <c r="D731" s="68" t="str">
        <f>VLOOKUP(A731,'BASE REGISTRO SEPTIEMBRE'!$A$1:$T$889,4,FALSE)</f>
        <v>Municipalidad</v>
      </c>
      <c r="E731" s="68" t="str">
        <f>VLOOKUP(A731,'BASE REGISTRO SEPTIEMBRE'!$A$1:$T$889,5,FALSE)</f>
        <v>Constitución Política de la República, artículo Nº 107.</v>
      </c>
      <c r="F731" s="68" t="str">
        <f>VLOOKUP(A731,'BASE REGISTRO SEPTIEMBRE'!$A$1:$T$889,6,FALSE)</f>
        <v>Indefinida.</v>
      </c>
      <c r="G731" s="68" t="str">
        <f>VLOOKUP(A731,'BASE REGISTRO SEPTIEMBRE'!$A$1:$T$889,7,FALSE)</f>
        <v>Según Ley Orgánica Nº 18.695, artículos 1º al 4º.</v>
      </c>
      <c r="H731" s="68">
        <f>VLOOKUP(A731,'BASE REGISTRO SEPTIEMBRE'!$A$1:$T$889,8,FALSE)</f>
        <v>0</v>
      </c>
      <c r="I731" s="68">
        <f>VLOOKUP(A731,'BASE REGISTRO SEPTIEMBRE'!$A$1:$T$889,9,FALSE)</f>
        <v>0</v>
      </c>
      <c r="J731" s="68">
        <f>VLOOKUP(A731,'BASE REGISTRO SEPTIEMBRE'!$A$1:$T$889,10,FALSE)</f>
        <v>0</v>
      </c>
      <c r="K731" s="68" t="str">
        <f>VLOOKUP(A731,'BASE REGISTRO SEPTIEMBRE'!$A$1:$T$889,11,FALSE)</f>
        <v xml:space="preserve">Juan de Dios Paillafil Calfulen,  </v>
      </c>
      <c r="L731" s="68" t="str">
        <f>VLOOKUP(A731,'BASE REGISTRO SEPTIEMBRE'!$A$1:$T$889,12,FALSE)</f>
        <v xml:space="preserve">Ejército Nº 1424, comuna de Saavedra, Novena Región.
</v>
      </c>
      <c r="M731" s="68" t="str">
        <f>VLOOKUP(A731,'BASE REGISTRO SEPTIEMBRE'!$A$1:$T$889,13,FALSE)</f>
        <v>IX</v>
      </c>
      <c r="N731" s="68" t="str">
        <f>VLOOKUP(A731,'BASE REGISTRO SEPTIEMBRE'!$A$1:$T$889,14,FALSE)</f>
        <v>Saavedra</v>
      </c>
      <c r="O731" s="68" t="str">
        <f>VLOOKUP(A731,'BASE REGISTRO SEPTIEMBRE'!$A$1:$T$889,15,FALSE)</f>
        <v>452655398-452655399
452655392</v>
      </c>
      <c r="P731" s="68" t="str">
        <f>VLOOKUP(A731,'BASE REGISTRO SEPTIEMBRE'!$A$1:$T$889,16,FALSE)</f>
        <v>alcalde@municipiodesaavedra.cl
oficinapartesaavedra@gmail.com</v>
      </c>
      <c r="Q731" s="68">
        <f>VLOOKUP(A731,'BASE REGISTRO SEPTIEMBRE'!$A$1:$T$889,17,FALSE)</f>
        <v>0</v>
      </c>
      <c r="R731" s="68">
        <f>VLOOKUP(A731,'BASE REGISTRO SEPTIEMBRE'!$A$1:$T$889,18,FALSE)</f>
        <v>91001</v>
      </c>
      <c r="S731" s="68" t="str">
        <f>VLOOKUP(A731,'BASE REGISTRO SEPTIEMBRE'!$A$1:$T$889,19,FALSE)</f>
        <v>No se acompañan. Aplica Informe Jurídico Nº 09, de  fecha 14 de marzo de 2011 del Departamento Jurídico y Dictamen Nº 070791, de 2009, de la Contraloría General de la República.</v>
      </c>
      <c r="T731" s="188">
        <f>VLOOKUP(A731,'BASE REGISTRO SEPTIEMBRE'!$A$1:$T$889,20,FALSE)</f>
        <v>38714</v>
      </c>
      <c r="U731" s="175">
        <v>7239</v>
      </c>
      <c r="V731" s="186">
        <v>4893746</v>
      </c>
      <c r="W731" s="186">
        <v>39291898</v>
      </c>
      <c r="X731" s="187">
        <v>44469</v>
      </c>
      <c r="Y731" s="80" t="s">
        <v>6489</v>
      </c>
      <c r="Z731" s="80" t="s">
        <v>6490</v>
      </c>
      <c r="AA731" s="175" t="s">
        <v>6569</v>
      </c>
    </row>
    <row r="732" spans="1:27" ht="15.75" customHeight="1" x14ac:dyDescent="0.2">
      <c r="A732" s="185">
        <v>7240</v>
      </c>
      <c r="B732" s="68" t="str">
        <f>VLOOKUP(A732,'BASE REGISTRO SEPTIEMBRE'!$A$1:$T$889,2,FALSE)</f>
        <v xml:space="preserve">
I. Municipalidad de Cauquenes
</v>
      </c>
      <c r="C732" s="68">
        <f>VLOOKUP(A732,'BASE REGISTRO SEPTIEMBRE'!$A$1:$T$889,3,FALSE)</f>
        <v>691204006</v>
      </c>
      <c r="D732" s="68" t="str">
        <f>VLOOKUP(A732,'BASE REGISTRO SEPTIEMBRE'!$A$1:$T$889,4,FALSE)</f>
        <v>Municipalidad</v>
      </c>
      <c r="E732" s="68" t="str">
        <f>VLOOKUP(A732,'BASE REGISTRO SEPTIEMBRE'!$A$1:$T$889,5,FALSE)</f>
        <v>Constitución Política de la República, art. 107.</v>
      </c>
      <c r="F732" s="68" t="str">
        <f>VLOOKUP(A732,'BASE REGISTRO SEPTIEMBRE'!$A$1:$T$889,6,FALSE)</f>
        <v>Indefinida.</v>
      </c>
      <c r="G732" s="68" t="str">
        <f>VLOOKUP(A732,'BASE REGISTRO SEPTIEMBRE'!$A$1:$T$889,7,FALSE)</f>
        <v>Según Ley Orgánica Nº 18.695, arts. 1º al 4º.</v>
      </c>
      <c r="H732" s="68" t="str">
        <f>VLOOKUP(A732,'BASE REGISTRO SEPTIEMBRE'!$A$1:$T$889,8,FALSE)</f>
        <v>no tiene</v>
      </c>
      <c r="I732" s="68">
        <f>VLOOKUP(A732,'BASE REGISTRO SEPTIEMBRE'!$A$1:$T$889,9,FALSE)</f>
        <v>0</v>
      </c>
      <c r="J732" s="68">
        <f>VLOOKUP(A732,'BASE REGISTRO SEPTIEMBRE'!$A$1:$T$889,10,FALSE)</f>
        <v>0</v>
      </c>
      <c r="K732" s="68" t="str">
        <f>VLOOKUP(A732,'BASE REGISTRO SEPTIEMBRE'!$A$1:$T$889,11,FALSE)</f>
        <v xml:space="preserve">Juan Carlos Muñoz Rojas, </v>
      </c>
      <c r="L732" s="68" t="str">
        <f>VLOOKUP(A732,'BASE REGISTRO SEPTIEMBRE'!$A$1:$T$889,12,FALSE)</f>
        <v xml:space="preserve">Antonio Varas Nº466, comuna de Cauquenes, Séptima Región
</v>
      </c>
      <c r="M732" s="68" t="str">
        <f>VLOOKUP(A732,'BASE REGISTRO SEPTIEMBRE'!$A$1:$T$889,13,FALSE)</f>
        <v>VII</v>
      </c>
      <c r="N732" s="68" t="str">
        <f>VLOOKUP(A732,'BASE REGISTRO SEPTIEMBRE'!$A$1:$T$889,14,FALSE)</f>
        <v xml:space="preserve"> Cauquenes</v>
      </c>
      <c r="O732" s="68" t="str">
        <f>VLOOKUP(A732,'BASE REGISTRO SEPTIEMBRE'!$A$1:$T$889,15,FALSE)</f>
        <v>Fonos (73) 2563000, 2563002</v>
      </c>
      <c r="P732" s="68">
        <f>VLOOKUP(A732,'BASE REGISTRO SEPTIEMBRE'!$A$1:$T$889,16,FALSE)</f>
        <v>0</v>
      </c>
      <c r="Q732" s="68">
        <f>VLOOKUP(A732,'BASE REGISTRO SEPTIEMBRE'!$A$1:$T$889,17,FALSE)</f>
        <v>0</v>
      </c>
      <c r="R732" s="68">
        <f>VLOOKUP(A732,'BASE REGISTRO SEPTIEMBRE'!$A$1:$T$889,18,FALSE)</f>
        <v>91001</v>
      </c>
      <c r="S732" s="68" t="str">
        <f>VLOOKUP(A732,'BASE REGISTRO SEPTIEMBRE'!$A$1:$T$889,19,FALSE)</f>
        <v xml:space="preserve">No se acompañan. Aplica Informe Jurídico Nº 09, de  fecha 14 de marzo de 2011 del Departamento Jurídico y Dictamen Nº 070791, de 2009, de la Contraloría General de la República.  
</v>
      </c>
      <c r="T732" s="188">
        <f>VLOOKUP(A732,'BASE REGISTRO SEPTIEMBRE'!$A$1:$T$889,20,FALSE)</f>
        <v>38714</v>
      </c>
      <c r="U732" s="175">
        <v>7240</v>
      </c>
      <c r="V732" s="186">
        <v>5709371</v>
      </c>
      <c r="W732" s="186">
        <v>45840552</v>
      </c>
      <c r="X732" s="187">
        <v>44469</v>
      </c>
      <c r="Y732" s="80" t="s">
        <v>6489</v>
      </c>
      <c r="Z732" s="80" t="s">
        <v>6490</v>
      </c>
      <c r="AA732" s="175" t="s">
        <v>6517</v>
      </c>
    </row>
    <row r="733" spans="1:27" ht="15.75" customHeight="1" x14ac:dyDescent="0.2">
      <c r="A733" s="185">
        <v>7243</v>
      </c>
      <c r="B733" s="68" t="str">
        <f>VLOOKUP(A733,'BASE REGISTRO SEPTIEMBRE'!$A$1:$T$889,2,FALSE)</f>
        <v xml:space="preserve">
I. Municipalidad de San Pedro de la Paz
</v>
      </c>
      <c r="C733" s="68">
        <f>VLOOKUP(A733,'BASE REGISTRO SEPTIEMBRE'!$A$1:$T$889,3,FALSE)</f>
        <v>692648005</v>
      </c>
      <c r="D733" s="68" t="str">
        <f>VLOOKUP(A733,'BASE REGISTRO SEPTIEMBRE'!$A$1:$T$889,4,FALSE)</f>
        <v>Municipalidad</v>
      </c>
      <c r="E733" s="68" t="str">
        <f>VLOOKUP(A733,'BASE REGISTRO SEPTIEMBRE'!$A$1:$T$889,5,FALSE)</f>
        <v>Constitución Política de la República, art. 107.</v>
      </c>
      <c r="F733" s="68" t="str">
        <f>VLOOKUP(A733,'BASE REGISTRO SEPTIEMBRE'!$A$1:$T$889,6,FALSE)</f>
        <v>Indefinida.</v>
      </c>
      <c r="G733" s="68" t="str">
        <f>VLOOKUP(A733,'BASE REGISTRO SEPTIEMBRE'!$A$1:$T$889,7,FALSE)</f>
        <v>Según Ley Orgánica Nº 18.695, arts. 1º al 4º.</v>
      </c>
      <c r="H733" s="68" t="str">
        <f>VLOOKUP(A733,'BASE REGISTRO SEPTIEMBRE'!$A$1:$T$889,8,FALSE)</f>
        <v>no tiene</v>
      </c>
      <c r="I733" s="68">
        <f>VLOOKUP(A733,'BASE REGISTRO SEPTIEMBRE'!$A$1:$T$889,9,FALSE)</f>
        <v>0</v>
      </c>
      <c r="J733" s="68">
        <f>VLOOKUP(A733,'BASE REGISTRO SEPTIEMBRE'!$A$1:$T$889,10,FALSE)</f>
        <v>0</v>
      </c>
      <c r="K733" s="68" t="str">
        <f>VLOOKUP(A733,'BASE REGISTRO SEPTIEMBRE'!$A$1:$T$889,11,FALSE)</f>
        <v xml:space="preserve">Javier Enrique Guíñez Castro
</v>
      </c>
      <c r="L733" s="68" t="str">
        <f>VLOOKUP(A733,'BASE REGISTRO SEPTIEMBRE'!$A$1:$T$889,12,FALSE)</f>
        <v xml:space="preserve">Los Acacios Nº 43, Villa San Pedro, comuna de San Pedro de la Paz,  Octava Región.
</v>
      </c>
      <c r="M733" s="68" t="str">
        <f>VLOOKUP(A733,'BASE REGISTRO SEPTIEMBRE'!$A$1:$T$889,13,FALSE)</f>
        <v>VIII</v>
      </c>
      <c r="N733" s="68" t="str">
        <f>VLOOKUP(A733,'BASE REGISTRO SEPTIEMBRE'!$A$1:$T$889,14,FALSE)</f>
        <v>San Pedro de la Paz</v>
      </c>
      <c r="O733" s="68" t="str">
        <f>VLOOKUP(A733,'BASE REGISTRO SEPTIEMBRE'!$A$1:$T$889,15,FALSE)</f>
        <v>Fono Municipalidad: 412505000
Fono OPD : 938860132</v>
      </c>
      <c r="P733" s="68" t="str">
        <f>VLOOKUP(A733,'BASE REGISTRO SEPTIEMBRE'!$A$1:$T$889,16,FALSE)</f>
        <v>e-mail  alcalde :  javier.guiñez@sanpedrodelapaz.cl
e-mail OPD:  opdsanpedrodelapaz@gmail.com</v>
      </c>
      <c r="Q733" s="68">
        <f>VLOOKUP(A733,'BASE REGISTRO SEPTIEMBRE'!$A$1:$T$889,17,FALSE)</f>
        <v>0</v>
      </c>
      <c r="R733" s="68">
        <f>VLOOKUP(A733,'BASE REGISTRO SEPTIEMBRE'!$A$1:$T$889,18,FALSE)</f>
        <v>91001</v>
      </c>
      <c r="S733" s="68" t="str">
        <f>VLOOKUP(A733,'BASE REGISTRO SEPTIEMBRE'!$A$1:$T$889,19,FALSE)</f>
        <v xml:space="preserve">No se acompañan. Aplica Informe Jurídico Nº 09, de  fecha 14 de marzo de 2011 del Departamento Jurídico y Dictamen Nº 070791, de 2009, de la Contraloría General de la República.  
</v>
      </c>
      <c r="T733" s="188">
        <f>VLOOKUP(A733,'BASE REGISTRO SEPTIEMBRE'!$A$1:$T$889,20,FALSE)</f>
        <v>38722</v>
      </c>
      <c r="U733" s="175">
        <v>7243</v>
      </c>
      <c r="V733" s="186">
        <v>6361870</v>
      </c>
      <c r="W733" s="186">
        <v>51079469</v>
      </c>
      <c r="X733" s="187">
        <v>44469</v>
      </c>
      <c r="Y733" s="80" t="s">
        <v>6489</v>
      </c>
      <c r="Z733" s="80" t="s">
        <v>6490</v>
      </c>
      <c r="AA733" s="175" t="s">
        <v>6542</v>
      </c>
    </row>
    <row r="734" spans="1:27" ht="15.75" customHeight="1" x14ac:dyDescent="0.2">
      <c r="A734" s="185">
        <v>7244</v>
      </c>
      <c r="B734" s="68" t="str">
        <f>VLOOKUP(A734,'BASE REGISTRO SEPTIEMBRE'!$A$1:$T$889,2,FALSE)</f>
        <v xml:space="preserve">
I. Municipalidad de Chépica
</v>
      </c>
      <c r="C734" s="68">
        <f>VLOOKUP(A734,'BASE REGISTRO SEPTIEMBRE'!$A$1:$T$889,3,FALSE)</f>
        <v>690907003</v>
      </c>
      <c r="D734" s="68" t="str">
        <f>VLOOKUP(A734,'BASE REGISTRO SEPTIEMBRE'!$A$1:$T$889,4,FALSE)</f>
        <v>Municipalidad</v>
      </c>
      <c r="E734" s="68" t="str">
        <f>VLOOKUP(A734,'BASE REGISTRO SEPTIEMBRE'!$A$1:$T$889,5,FALSE)</f>
        <v>Constitución Política de la República, art. 107.</v>
      </c>
      <c r="F734" s="68" t="str">
        <f>VLOOKUP(A734,'BASE REGISTRO SEPTIEMBRE'!$A$1:$T$889,6,FALSE)</f>
        <v>Indefinida.</v>
      </c>
      <c r="G734" s="68" t="str">
        <f>VLOOKUP(A734,'BASE REGISTRO SEPTIEMBRE'!$A$1:$T$889,7,FALSE)</f>
        <v>Según Ley Orgánica Nº 18.695, arts. 1º al 4º.</v>
      </c>
      <c r="H734" s="68" t="str">
        <f>VLOOKUP(A734,'BASE REGISTRO SEPTIEMBRE'!$A$1:$T$889,8,FALSE)</f>
        <v>no tiene</v>
      </c>
      <c r="I734" s="68">
        <f>VLOOKUP(A734,'BASE REGISTRO SEPTIEMBRE'!$A$1:$T$889,9,FALSE)</f>
        <v>0</v>
      </c>
      <c r="J734" s="68">
        <f>VLOOKUP(A734,'BASE REGISTRO SEPTIEMBRE'!$A$1:$T$889,10,FALSE)</f>
        <v>0</v>
      </c>
      <c r="K734" s="68" t="str">
        <f>VLOOKUP(A734,'BASE REGISTRO SEPTIEMBRE'!$A$1:$T$889,11,FALSE)</f>
        <v xml:space="preserve">Patricio Eugenio Cepeda Santibáñez-
</v>
      </c>
      <c r="L734" s="68" t="str">
        <f>VLOOKUP(A734,'BASE REGISTRO SEPTIEMBRE'!$A$1:$T$889,12,FALSE)</f>
        <v xml:space="preserve">18 de Septiembre Nº 3214, comuna de Chépica,  Sexta Región.
</v>
      </c>
      <c r="M734" s="68" t="str">
        <f>VLOOKUP(A734,'BASE REGISTRO SEPTIEMBRE'!$A$1:$T$889,13,FALSE)</f>
        <v>VI</v>
      </c>
      <c r="N734" s="68" t="str">
        <f>VLOOKUP(A734,'BASE REGISTRO SEPTIEMBRE'!$A$1:$T$889,14,FALSE)</f>
        <v xml:space="preserve"> Chépica</v>
      </c>
      <c r="O734" s="68" t="str">
        <f>VLOOKUP(A734,'BASE REGISTRO SEPTIEMBRE'!$A$1:$T$889,15,FALSE)</f>
        <v>(72) 817269- 817299- 817213</v>
      </c>
      <c r="P734" s="68" t="str">
        <f>VLOOKUP(A734,'BASE REGISTRO SEPTIEMBRE'!$A$1:$T$889,16,FALSE)</f>
        <v>opdsembrandoderechos@gmail.com</v>
      </c>
      <c r="Q734" s="68">
        <f>VLOOKUP(A734,'BASE REGISTRO SEPTIEMBRE'!$A$1:$T$889,17,FALSE)</f>
        <v>0</v>
      </c>
      <c r="R734" s="68">
        <f>VLOOKUP(A734,'BASE REGISTRO SEPTIEMBRE'!$A$1:$T$889,18,FALSE)</f>
        <v>91001</v>
      </c>
      <c r="S734" s="68" t="str">
        <f>VLOOKUP(A734,'BASE REGISTRO SEPTIEMBRE'!$A$1:$T$889,19,FALSE)</f>
        <v xml:space="preserve">No se acompañan. Aplica Informe Jurídico Nº 09, de  fecha 14 de marzo de 2011 del Departamento Jurídico y Dictamen Nº 070791, de 2009, de la Contraloría General de la República.  
</v>
      </c>
      <c r="T734" s="188">
        <f>VLOOKUP(A734,'BASE REGISTRO SEPTIEMBRE'!$A$1:$T$889,20,FALSE)</f>
        <v>38722</v>
      </c>
      <c r="U734" s="175">
        <v>7244</v>
      </c>
      <c r="V734" s="186">
        <v>5365950</v>
      </c>
      <c r="W734" s="186">
        <v>57065820</v>
      </c>
      <c r="X734" s="187">
        <v>44469</v>
      </c>
      <c r="Y734" s="80" t="s">
        <v>6489</v>
      </c>
      <c r="Z734" s="80" t="s">
        <v>6490</v>
      </c>
      <c r="AA734" s="175" t="s">
        <v>6675</v>
      </c>
    </row>
    <row r="735" spans="1:27" ht="15.75" customHeight="1" x14ac:dyDescent="0.2">
      <c r="A735" s="185">
        <v>7245</v>
      </c>
      <c r="B735" s="68" t="str">
        <f>VLOOKUP(A735,'BASE REGISTRO SEPTIEMBRE'!$A$1:$T$889,2,FALSE)</f>
        <v xml:space="preserve">
I. Municipalidad de Pedro Aguirre Cerda.
</v>
      </c>
      <c r="C735" s="68">
        <f>VLOOKUP(A735,'BASE REGISTRO SEPTIEMBRE'!$A$1:$T$889,3,FALSE)</f>
        <v>692549007</v>
      </c>
      <c r="D735" s="68" t="str">
        <f>VLOOKUP(A735,'BASE REGISTRO SEPTIEMBRE'!$A$1:$T$889,4,FALSE)</f>
        <v>Municipalidad</v>
      </c>
      <c r="E735" s="68" t="str">
        <f>VLOOKUP(A735,'BASE REGISTRO SEPTIEMBRE'!$A$1:$T$889,5,FALSE)</f>
        <v>Constitución Política de la República, art. 107.</v>
      </c>
      <c r="F735" s="68" t="str">
        <f>VLOOKUP(A735,'BASE REGISTRO SEPTIEMBRE'!$A$1:$T$889,6,FALSE)</f>
        <v>Indefinida.</v>
      </c>
      <c r="G735" s="68" t="str">
        <f>VLOOKUP(A735,'BASE REGISTRO SEPTIEMBRE'!$A$1:$T$889,7,FALSE)</f>
        <v>Según Ley Orgánica Nº 18.695, arts. 1º al 4º.</v>
      </c>
      <c r="H735" s="68" t="str">
        <f>VLOOKUP(A735,'BASE REGISTRO SEPTIEMBRE'!$A$1:$T$889,8,FALSE)</f>
        <v>no tiene</v>
      </c>
      <c r="I735" s="68">
        <f>VLOOKUP(A735,'BASE REGISTRO SEPTIEMBRE'!$A$1:$T$889,9,FALSE)</f>
        <v>0</v>
      </c>
      <c r="J735" s="68">
        <f>VLOOKUP(A735,'BASE REGISTRO SEPTIEMBRE'!$A$1:$T$889,10,FALSE)</f>
        <v>0</v>
      </c>
      <c r="K735" s="68" t="str">
        <f>VLOOKUP(A735,'BASE REGISTRO SEPTIEMBRE'!$A$1:$T$889,11,FALSE)</f>
        <v xml:space="preserve">Luis Astudillo Peiretti
</v>
      </c>
      <c r="L735" s="68" t="str">
        <f>VLOOKUP(A735,'BASE REGISTRO SEPTIEMBRE'!$A$1:$T$889,12,FALSE)</f>
        <v xml:space="preserve">Avenida Salvador Allende N° 2929, comuna de Pedro Aguirre Cerda. Región Metropolitana.
</v>
      </c>
      <c r="M735" s="68" t="str">
        <f>VLOOKUP(A735,'BASE REGISTRO SEPTIEMBRE'!$A$1:$T$889,13,FALSE)</f>
        <v>XIII</v>
      </c>
      <c r="N735" s="68" t="str">
        <f>VLOOKUP(A735,'BASE REGISTRO SEPTIEMBRE'!$A$1:$T$889,14,FALSE)</f>
        <v>Pedro Aguirre Cerda</v>
      </c>
      <c r="O735" s="68" t="str">
        <f>VLOOKUP(A735,'BASE REGISTRO SEPTIEMBRE'!$A$1:$T$889,15,FALSE)</f>
        <v xml:space="preserve">22396503 
22396504 </v>
      </c>
      <c r="P735" s="68" t="str">
        <f>VLOOKUP(A735,'BASE REGISTRO SEPTIEMBRE'!$A$1:$T$889,16,FALSE)</f>
        <v>lastudillo@pedroaguirrecerda.cl
jguzman@pedroaguirrecerda.cl</v>
      </c>
      <c r="Q735" s="68">
        <f>VLOOKUP(A735,'BASE REGISTRO SEPTIEMBRE'!$A$1:$T$889,17,FALSE)</f>
        <v>0</v>
      </c>
      <c r="R735" s="68">
        <f>VLOOKUP(A735,'BASE REGISTRO SEPTIEMBRE'!$A$1:$T$889,18,FALSE)</f>
        <v>91001</v>
      </c>
      <c r="S735" s="68" t="str">
        <f>VLOOKUP(A735,'BASE REGISTRO SEPTIEMBRE'!$A$1:$T$889,19,FALSE)</f>
        <v xml:space="preserve">No se acompañan. Aplica Informe Jurídico Nº 09, de  fecha 14 de marzo de 2011 del Departamento Jurídico y Dictamen Nº 070791, de 2009, de la Contraloría General de la República.  </v>
      </c>
      <c r="T735" s="188">
        <f>VLOOKUP(A735,'BASE REGISTRO SEPTIEMBRE'!$A$1:$T$889,20,FALSE)</f>
        <v>38722</v>
      </c>
      <c r="U735" s="175">
        <v>7245</v>
      </c>
      <c r="V735" s="186">
        <v>17171040</v>
      </c>
      <c r="W735" s="186">
        <v>68933159</v>
      </c>
      <c r="X735" s="187">
        <v>44469</v>
      </c>
      <c r="Y735" s="80" t="s">
        <v>6489</v>
      </c>
      <c r="Z735" s="80" t="s">
        <v>6490</v>
      </c>
      <c r="AA735" s="175" t="s">
        <v>6558</v>
      </c>
    </row>
    <row r="736" spans="1:27" ht="15.75" customHeight="1" x14ac:dyDescent="0.2">
      <c r="A736" s="185">
        <v>7246</v>
      </c>
      <c r="B736" s="68" t="str">
        <f>VLOOKUP(A736,'BASE REGISTRO SEPTIEMBRE'!$A$1:$T$889,2,FALSE)</f>
        <v xml:space="preserve">
I. Municipalidad de  Requinoa
</v>
      </c>
      <c r="C736" s="68">
        <f>VLOOKUP(A736,'BASE REGISTRO SEPTIEMBRE'!$A$1:$T$889,3,FALSE)</f>
        <v>690813009</v>
      </c>
      <c r="D736" s="68" t="str">
        <f>VLOOKUP(A736,'BASE REGISTRO SEPTIEMBRE'!$A$1:$T$889,4,FALSE)</f>
        <v>Municipalidad</v>
      </c>
      <c r="E736" s="68" t="str">
        <f>VLOOKUP(A736,'BASE REGISTRO SEPTIEMBRE'!$A$1:$T$889,5,FALSE)</f>
        <v>Constitución Política de la República, artículo 107</v>
      </c>
      <c r="F736" s="68" t="str">
        <f>VLOOKUP(A736,'BASE REGISTRO SEPTIEMBRE'!$A$1:$T$889,6,FALSE)</f>
        <v>Indefinida.</v>
      </c>
      <c r="G736" s="68" t="str">
        <f>VLOOKUP(A736,'BASE REGISTRO SEPTIEMBRE'!$A$1:$T$889,7,FALSE)</f>
        <v>Según Ley Orgánica Nº 18.695, artículos 1º al  4º</v>
      </c>
      <c r="H736" s="68" t="str">
        <f>VLOOKUP(A736,'BASE REGISTRO SEPTIEMBRE'!$A$1:$T$889,8,FALSE)</f>
        <v>no tiene</v>
      </c>
      <c r="I736" s="68">
        <f>VLOOKUP(A736,'BASE REGISTRO SEPTIEMBRE'!$A$1:$T$889,9,FALSE)</f>
        <v>0</v>
      </c>
      <c r="J736" s="68">
        <f>VLOOKUP(A736,'BASE REGISTRO SEPTIEMBRE'!$A$1:$T$889,10,FALSE)</f>
        <v>0</v>
      </c>
      <c r="K736" s="68" t="str">
        <f>VLOOKUP(A736,'BASE REGISTRO SEPTIEMBRE'!$A$1:$T$889,11,FALSE)</f>
        <v xml:space="preserve">Waldo Antonio Valdivia Montecinos
</v>
      </c>
      <c r="L736" s="68" t="str">
        <f>VLOOKUP(A736,'BASE REGISTRO SEPTIEMBRE'!$A$1:$T$889,12,FALSE)</f>
        <v xml:space="preserve">Calle Comercio N°121, comuna de Requinoa,  provincia de Cachapoal, Sexta Región.
</v>
      </c>
      <c r="M736" s="68" t="str">
        <f>VLOOKUP(A736,'BASE REGISTRO SEPTIEMBRE'!$A$1:$T$889,13,FALSE)</f>
        <v>VI</v>
      </c>
      <c r="N736" s="68" t="str">
        <f>VLOOKUP(A736,'BASE REGISTRO SEPTIEMBRE'!$A$1:$T$889,14,FALSE)</f>
        <v xml:space="preserve"> Requinoa</v>
      </c>
      <c r="O736" s="68" t="str">
        <f>VLOOKUP(A736,'BASE REGISTRO SEPTIEMBRE'!$A$1:$T$889,15,FALSE)</f>
        <v>Teléfono Nº85958315</v>
      </c>
      <c r="P736" s="68">
        <f>VLOOKUP(A736,'BASE REGISTRO SEPTIEMBRE'!$A$1:$T$889,16,FALSE)</f>
        <v>0</v>
      </c>
      <c r="Q736" s="68">
        <f>VLOOKUP(A736,'BASE REGISTRO SEPTIEMBRE'!$A$1:$T$889,17,FALSE)</f>
        <v>0</v>
      </c>
      <c r="R736" s="68">
        <f>VLOOKUP(A736,'BASE REGISTRO SEPTIEMBRE'!$A$1:$T$889,18,FALSE)</f>
        <v>91001</v>
      </c>
      <c r="S736" s="68" t="str">
        <f>VLOOKUP(A736,'BASE REGISTRO SEPTIEMBRE'!$A$1:$T$889,19,FALSE)</f>
        <v xml:space="preserve">No se acompañan. Aplica Informe Jurídico Nº 09, de  fecha 14 de marzo de 2011 del Departamento Jurídico y Dictamen Nº 070791, de 2009, de la Contraloría General de la República.  
.
</v>
      </c>
      <c r="T736" s="188">
        <f>VLOOKUP(A736,'BASE REGISTRO SEPTIEMBRE'!$A$1:$T$889,20,FALSE)</f>
        <v>38722</v>
      </c>
      <c r="U736" s="175">
        <v>7246</v>
      </c>
      <c r="V736" s="186">
        <v>2861840</v>
      </c>
      <c r="W736" s="186">
        <v>22977720</v>
      </c>
      <c r="X736" s="187">
        <v>44469</v>
      </c>
      <c r="Y736" s="80" t="s">
        <v>6489</v>
      </c>
      <c r="Z736" s="80" t="s">
        <v>6490</v>
      </c>
      <c r="AA736" s="175" t="s">
        <v>6676</v>
      </c>
    </row>
    <row r="737" spans="1:27" ht="15.75" customHeight="1" x14ac:dyDescent="0.2">
      <c r="A737" s="185">
        <v>7247</v>
      </c>
      <c r="B737" s="68" t="str">
        <f>VLOOKUP(A737,'BASE REGISTRO SEPTIEMBRE'!$A$1:$T$889,2,FALSE)</f>
        <v xml:space="preserve">
I. Municipalidad de  Andacollo
</v>
      </c>
      <c r="C737" s="68">
        <f>VLOOKUP(A737,'BASE REGISTRO SEPTIEMBRE'!$A$1:$T$889,3,FALSE)</f>
        <v>690404001</v>
      </c>
      <c r="D737" s="68" t="str">
        <f>VLOOKUP(A737,'BASE REGISTRO SEPTIEMBRE'!$A$1:$T$889,4,FALSE)</f>
        <v>Municipalidad</v>
      </c>
      <c r="E737" s="68" t="str">
        <f>VLOOKUP(A737,'BASE REGISTRO SEPTIEMBRE'!$A$1:$T$889,5,FALSE)</f>
        <v>Constitución Política de la República, artículo 107</v>
      </c>
      <c r="F737" s="68" t="str">
        <f>VLOOKUP(A737,'BASE REGISTRO SEPTIEMBRE'!$A$1:$T$889,6,FALSE)</f>
        <v>Indefinida</v>
      </c>
      <c r="G737" s="68" t="str">
        <f>VLOOKUP(A737,'BASE REGISTRO SEPTIEMBRE'!$A$1:$T$889,7,FALSE)</f>
        <v>Según Ley Orgánica Nº 18.695, artículos 1º al  4º</v>
      </c>
      <c r="H737" s="68" t="str">
        <f>VLOOKUP(A737,'BASE REGISTRO SEPTIEMBRE'!$A$1:$T$889,8,FALSE)</f>
        <v>no tiene</v>
      </c>
      <c r="I737" s="68">
        <f>VLOOKUP(A737,'BASE REGISTRO SEPTIEMBRE'!$A$1:$T$889,9,FALSE)</f>
        <v>0</v>
      </c>
      <c r="J737" s="68">
        <f>VLOOKUP(A737,'BASE REGISTRO SEPTIEMBRE'!$A$1:$T$889,10,FALSE)</f>
        <v>0</v>
      </c>
      <c r="K737" s="68" t="str">
        <f>VLOOKUP(A737,'BASE REGISTRO SEPTIEMBRE'!$A$1:$T$889,11,FALSE)</f>
        <v xml:space="preserve">Juan Carlos Alfaro Aravena
</v>
      </c>
      <c r="L737" s="68" t="str">
        <f>VLOOKUP(A737,'BASE REGISTRO SEPTIEMBRE'!$A$1:$T$889,12,FALSE)</f>
        <v xml:space="preserve">Plaza Videla N°50, comuna de Andacollo, provincia de Elqui, Cuarta Región.
</v>
      </c>
      <c r="M737" s="68" t="str">
        <f>VLOOKUP(A737,'BASE REGISTRO SEPTIEMBRE'!$A$1:$T$889,13,FALSE)</f>
        <v>IV</v>
      </c>
      <c r="N737" s="68" t="str">
        <f>VLOOKUP(A737,'BASE REGISTRO SEPTIEMBRE'!$A$1:$T$889,14,FALSE)</f>
        <v>Andacollo</v>
      </c>
      <c r="O737" s="68">
        <f>VLOOKUP(A737,'BASE REGISTRO SEPTIEMBRE'!$A$1:$T$889,15,FALSE)</f>
        <v>0</v>
      </c>
      <c r="P737" s="68">
        <f>VLOOKUP(A737,'BASE REGISTRO SEPTIEMBRE'!$A$1:$T$889,16,FALSE)</f>
        <v>0</v>
      </c>
      <c r="Q737" s="68">
        <f>VLOOKUP(A737,'BASE REGISTRO SEPTIEMBRE'!$A$1:$T$889,17,FALSE)</f>
        <v>0</v>
      </c>
      <c r="R737" s="68">
        <f>VLOOKUP(A737,'BASE REGISTRO SEPTIEMBRE'!$A$1:$T$889,18,FALSE)</f>
        <v>91001</v>
      </c>
      <c r="S737" s="68" t="str">
        <f>VLOOKUP(A737,'BASE REGISTRO SEPTIEMBRE'!$A$1:$T$889,19,FALSE)</f>
        <v>No se acompañan. Aplica Informe Jurídico Nº 09, de  fecha 14 de marzo de 2011 del Departamento Jurídico y Dictamen Nº 070791, de 2009, de la Contraloría General de la República</v>
      </c>
      <c r="T737" s="188">
        <f>VLOOKUP(A737,'BASE REGISTRO SEPTIEMBRE'!$A$1:$T$889,20,FALSE)</f>
        <v>38722</v>
      </c>
      <c r="U737" s="175">
        <v>7247</v>
      </c>
      <c r="V737" s="186">
        <v>5056871</v>
      </c>
      <c r="W737" s="186">
        <v>40601628</v>
      </c>
      <c r="X737" s="187">
        <v>44469</v>
      </c>
      <c r="Y737" s="80" t="s">
        <v>6489</v>
      </c>
      <c r="Z737" s="80" t="s">
        <v>6490</v>
      </c>
      <c r="AA737" s="175" t="s">
        <v>6559</v>
      </c>
    </row>
    <row r="738" spans="1:27" ht="15.75" customHeight="1" x14ac:dyDescent="0.2">
      <c r="A738" s="185">
        <v>7248</v>
      </c>
      <c r="B738" s="68" t="str">
        <f>VLOOKUP(A738,'BASE REGISTRO SEPTIEMBRE'!$A$1:$T$889,2,FALSE)</f>
        <v xml:space="preserve">
I. Municipalidad de Colina
</v>
      </c>
      <c r="C738" s="68">
        <f>VLOOKUP(A738,'BASE REGISTRO SEPTIEMBRE'!$A$1:$T$889,3,FALSE)</f>
        <v>690715007</v>
      </c>
      <c r="D738" s="68" t="str">
        <f>VLOOKUP(A738,'BASE REGISTRO SEPTIEMBRE'!$A$1:$T$889,4,FALSE)</f>
        <v>Municipalidad</v>
      </c>
      <c r="E738" s="68" t="str">
        <f>VLOOKUP(A738,'BASE REGISTRO SEPTIEMBRE'!$A$1:$T$889,5,FALSE)</f>
        <v>Constitución Política de la República, art. 107.</v>
      </c>
      <c r="F738" s="68" t="str">
        <f>VLOOKUP(A738,'BASE REGISTRO SEPTIEMBRE'!$A$1:$T$889,6,FALSE)</f>
        <v>Indefinida.</v>
      </c>
      <c r="G738" s="68" t="str">
        <f>VLOOKUP(A738,'BASE REGISTRO SEPTIEMBRE'!$A$1:$T$889,7,FALSE)</f>
        <v>Según Ley Orgánica Nº 18.695, arts. 1º al 4º.</v>
      </c>
      <c r="H738" s="68" t="str">
        <f>VLOOKUP(A738,'BASE REGISTRO SEPTIEMBRE'!$A$1:$T$889,8,FALSE)</f>
        <v>no tiene</v>
      </c>
      <c r="I738" s="68">
        <f>VLOOKUP(A738,'BASE REGISTRO SEPTIEMBRE'!$A$1:$T$889,9,FALSE)</f>
        <v>0</v>
      </c>
      <c r="J738" s="68">
        <f>VLOOKUP(A738,'BASE REGISTRO SEPTIEMBRE'!$A$1:$T$889,10,FALSE)</f>
        <v>0</v>
      </c>
      <c r="K738" s="68" t="str">
        <f>VLOOKUP(A738,'BASE REGISTRO SEPTIEMBRE'!$A$1:$T$889,11,FALSE)</f>
        <v xml:space="preserve">Isabel Margarita Valenzuela Ahumada 
</v>
      </c>
      <c r="L738" s="68" t="str">
        <f>VLOOKUP(A738,'BASE REGISTRO SEPTIEMBRE'!$A$1:$T$889,12,FALSE)</f>
        <v xml:space="preserve">Avenida Colina 700, comuna de Colina, Región Metropolitana
</v>
      </c>
      <c r="M738" s="68" t="str">
        <f>VLOOKUP(A738,'BASE REGISTRO SEPTIEMBRE'!$A$1:$T$889,13,FALSE)</f>
        <v>XIII</v>
      </c>
      <c r="N738" s="68" t="str">
        <f>VLOOKUP(A738,'BASE REGISTRO SEPTIEMBRE'!$A$1:$T$889,14,FALSE)</f>
        <v>Colina</v>
      </c>
      <c r="O738" s="68" t="str">
        <f>VLOOKUP(A738,'BASE REGISTRO SEPTIEMBRE'!$A$1:$T$889,15,FALSE)</f>
        <v xml:space="preserve">Fonos (02) 7073300, </v>
      </c>
      <c r="P738" s="68" t="str">
        <f>VLOOKUP(A738,'BASE REGISTRO SEPTIEMBRE'!$A$1:$T$889,16,FALSE)</f>
        <v>alcaldia@colina.cl</v>
      </c>
      <c r="Q738" s="68">
        <f>VLOOKUP(A738,'BASE REGISTRO SEPTIEMBRE'!$A$1:$T$889,17,FALSE)</f>
        <v>0</v>
      </c>
      <c r="R738" s="68">
        <f>VLOOKUP(A738,'BASE REGISTRO SEPTIEMBRE'!$A$1:$T$889,18,FALSE)</f>
        <v>91001</v>
      </c>
      <c r="S738" s="68" t="str">
        <f>VLOOKUP(A738,'BASE REGISTRO SEPTIEMBRE'!$A$1:$T$889,19,FALSE)</f>
        <v xml:space="preserve">No se acompañan. Aplica Informe Jurídico Nº 09, de  fecha 14 de marzo de 2011 del Departamento Jurídico y Dictamen Nº 070791, de 2009, de la Contraloría General de la República.  
</v>
      </c>
      <c r="T738" s="188">
        <f>VLOOKUP(A738,'BASE REGISTRO SEPTIEMBRE'!$A$1:$T$889,20,FALSE)</f>
        <v>38722</v>
      </c>
      <c r="U738" s="175">
        <v>7248</v>
      </c>
      <c r="V738" s="186">
        <v>21101760</v>
      </c>
      <c r="W738" s="186">
        <v>144407970</v>
      </c>
      <c r="X738" s="187">
        <v>44469</v>
      </c>
      <c r="Y738" s="80" t="s">
        <v>6489</v>
      </c>
      <c r="Z738" s="80" t="s">
        <v>6490</v>
      </c>
      <c r="AA738" s="175" t="s">
        <v>6549</v>
      </c>
    </row>
    <row r="739" spans="1:27" ht="15.75" customHeight="1" x14ac:dyDescent="0.2">
      <c r="A739" s="185">
        <v>7250</v>
      </c>
      <c r="B739" s="68" t="str">
        <f>VLOOKUP(A739,'BASE REGISTRO SEPTIEMBRE'!$A$1:$T$889,2,FALSE)</f>
        <v xml:space="preserve">
I. Municipalidad de Quinta de Tilcoco
</v>
      </c>
      <c r="C739" s="68">
        <f>VLOOKUP(A739,'BASE REGISTRO SEPTIEMBRE'!$A$1:$T$889,3,FALSE)</f>
        <v>690817004</v>
      </c>
      <c r="D739" s="68" t="str">
        <f>VLOOKUP(A739,'BASE REGISTRO SEPTIEMBRE'!$A$1:$T$889,4,FALSE)</f>
        <v>Municipalidad</v>
      </c>
      <c r="E739" s="68" t="str">
        <f>VLOOKUP(A739,'BASE REGISTRO SEPTIEMBRE'!$A$1:$T$889,5,FALSE)</f>
        <v>Constitución Política de la República, art. 107.</v>
      </c>
      <c r="F739" s="68" t="str">
        <f>VLOOKUP(A739,'BASE REGISTRO SEPTIEMBRE'!$A$1:$T$889,6,FALSE)</f>
        <v>Indefinida.</v>
      </c>
      <c r="G739" s="68" t="str">
        <f>VLOOKUP(A739,'BASE REGISTRO SEPTIEMBRE'!$A$1:$T$889,7,FALSE)</f>
        <v>Según Ley Orgánica Nº 18.695, arts. 1º al 4º.</v>
      </c>
      <c r="H739" s="68" t="str">
        <f>VLOOKUP(A739,'BASE REGISTRO SEPTIEMBRE'!$A$1:$T$889,8,FALSE)</f>
        <v>no tiene</v>
      </c>
      <c r="I739" s="68">
        <f>VLOOKUP(A739,'BASE REGISTRO SEPTIEMBRE'!$A$1:$T$889,9,FALSE)</f>
        <v>0</v>
      </c>
      <c r="J739" s="68">
        <f>VLOOKUP(A739,'BASE REGISTRO SEPTIEMBRE'!$A$1:$T$889,10,FALSE)</f>
        <v>0</v>
      </c>
      <c r="K739" s="68" t="str">
        <f>VLOOKUP(A739,'BASE REGISTRO SEPTIEMBRE'!$A$1:$T$889,11,FALSE)</f>
        <v xml:space="preserve">Nelson  Patricio Barrios Oróstegui         </v>
      </c>
      <c r="L739" s="68" t="str">
        <f>VLOOKUP(A739,'BASE REGISTRO SEPTIEMBRE'!$A$1:$T$889,12,FALSE)</f>
        <v xml:space="preserve">Manuel Flores Nº50, comuna de Quinta de Tilcoco, Sexta Región
</v>
      </c>
      <c r="M739" s="68" t="str">
        <f>VLOOKUP(A739,'BASE REGISTRO SEPTIEMBRE'!$A$1:$T$889,13,FALSE)</f>
        <v>VI</v>
      </c>
      <c r="N739" s="68" t="str">
        <f>VLOOKUP(A739,'BASE REGISTRO SEPTIEMBRE'!$A$1:$T$889,14,FALSE)</f>
        <v>Quinta de Tilcoco</v>
      </c>
      <c r="O739" s="68" t="str">
        <f>VLOOKUP(A739,'BASE REGISTRO SEPTIEMBRE'!$A$1:$T$889,15,FALSE)</f>
        <v>Fonos (72) 2541116, 2541128</v>
      </c>
      <c r="P739" s="68" t="str">
        <f>VLOOKUP(A739,'BASE REGISTRO SEPTIEMBRE'!$A$1:$T$889,16,FALSE)</f>
        <v>www.municipalidadquintadetilcoco.cl</v>
      </c>
      <c r="Q739" s="68">
        <f>VLOOKUP(A739,'BASE REGISTRO SEPTIEMBRE'!$A$1:$T$889,17,FALSE)</f>
        <v>0</v>
      </c>
      <c r="R739" s="68">
        <f>VLOOKUP(A739,'BASE REGISTRO SEPTIEMBRE'!$A$1:$T$889,18,FALSE)</f>
        <v>91001</v>
      </c>
      <c r="S739" s="68" t="str">
        <f>VLOOKUP(A739,'BASE REGISTRO SEPTIEMBRE'!$A$1:$T$889,19,FALSE)</f>
        <v xml:space="preserve">No se acompañan. Aplica Informe Jurídico Nº 09, de  fecha 14 de marzo de 2011 del Departamento Jurídico y Dictamen Nº 070791, de 2009, de la Contraloría General de la República.  
</v>
      </c>
      <c r="T739" s="188">
        <f>VLOOKUP(A739,'BASE REGISTRO SEPTIEMBRE'!$A$1:$T$889,20,FALSE)</f>
        <v>38722</v>
      </c>
      <c r="U739" s="175">
        <v>7250</v>
      </c>
      <c r="V739" s="186">
        <v>2384867</v>
      </c>
      <c r="W739" s="186">
        <v>25362587</v>
      </c>
      <c r="X739" s="187">
        <v>44469</v>
      </c>
      <c r="Y739" s="80" t="s">
        <v>6489</v>
      </c>
      <c r="Z739" s="80" t="s">
        <v>6490</v>
      </c>
      <c r="AA739" s="175" t="s">
        <v>6677</v>
      </c>
    </row>
    <row r="740" spans="1:27" ht="15.75" customHeight="1" x14ac:dyDescent="0.2">
      <c r="A740" s="185">
        <v>7251</v>
      </c>
      <c r="B740" s="68" t="str">
        <f>VLOOKUP(A740,'BASE REGISTRO SEPTIEMBRE'!$A$1:$T$889,2,FALSE)</f>
        <v xml:space="preserve">
I. Municipalidad de Chillán
</v>
      </c>
      <c r="C740" s="68">
        <f>VLOOKUP(A740,'BASE REGISTRO SEPTIEMBRE'!$A$1:$T$889,3,FALSE)</f>
        <v>691409007</v>
      </c>
      <c r="D740" s="68" t="str">
        <f>VLOOKUP(A740,'BASE REGISTRO SEPTIEMBRE'!$A$1:$T$889,4,FALSE)</f>
        <v>Municipalidad</v>
      </c>
      <c r="E740" s="68" t="str">
        <f>VLOOKUP(A740,'BASE REGISTRO SEPTIEMBRE'!$A$1:$T$889,5,FALSE)</f>
        <v>Constitución Política de la República, art. 107.</v>
      </c>
      <c r="F740" s="68" t="str">
        <f>VLOOKUP(A740,'BASE REGISTRO SEPTIEMBRE'!$A$1:$T$889,6,FALSE)</f>
        <v>Indefinida.</v>
      </c>
      <c r="G740" s="68" t="str">
        <f>VLOOKUP(A740,'BASE REGISTRO SEPTIEMBRE'!$A$1:$T$889,7,FALSE)</f>
        <v>Según Ley Orgánica Nº 18.695, arts. 1º al 4º.</v>
      </c>
      <c r="H740" s="68" t="str">
        <f>VLOOKUP(A740,'BASE REGISTRO SEPTIEMBRE'!$A$1:$T$889,8,FALSE)</f>
        <v>no tiene</v>
      </c>
      <c r="I740" s="68">
        <f>VLOOKUP(A740,'BASE REGISTRO SEPTIEMBRE'!$A$1:$T$889,9,FALSE)</f>
        <v>0</v>
      </c>
      <c r="J740" s="68">
        <f>VLOOKUP(A740,'BASE REGISTRO SEPTIEMBRE'!$A$1:$T$889,10,FALSE)</f>
        <v>0</v>
      </c>
      <c r="K740" s="68" t="str">
        <f>VLOOKUP(A740,'BASE REGISTRO SEPTIEMBRE'!$A$1:$T$889,11,FALSE)</f>
        <v xml:space="preserve">Camilo Benavente Jimenez </v>
      </c>
      <c r="L740" s="68" t="str">
        <f>VLOOKUP(A740,'BASE REGISTRO SEPTIEMBRE'!$A$1:$T$889,12,FALSE)</f>
        <v xml:space="preserve">18 de septiembre Nº 510, comuna de Chillán
</v>
      </c>
      <c r="M740" s="68" t="str">
        <f>VLOOKUP(A740,'BASE REGISTRO SEPTIEMBRE'!$A$1:$T$889,13,FALSE)</f>
        <v>XVI</v>
      </c>
      <c r="N740" s="68" t="str">
        <f>VLOOKUP(A740,'BASE REGISTRO SEPTIEMBRE'!$A$1:$T$889,14,FALSE)</f>
        <v>Chillán</v>
      </c>
      <c r="O740" s="68" t="str">
        <f>VLOOKUP(A740,'BASE REGISTRO SEPTIEMBRE'!$A$1:$T$889,15,FALSE)</f>
        <v>Fonos (42) 433300</v>
      </c>
      <c r="P740" s="68">
        <f>VLOOKUP(A740,'BASE REGISTRO SEPTIEMBRE'!$A$1:$T$889,16,FALSE)</f>
        <v>0</v>
      </c>
      <c r="Q740" s="68">
        <f>VLOOKUP(A740,'BASE REGISTRO SEPTIEMBRE'!$A$1:$T$889,17,FALSE)</f>
        <v>0</v>
      </c>
      <c r="R740" s="68">
        <f>VLOOKUP(A740,'BASE REGISTRO SEPTIEMBRE'!$A$1:$T$889,18,FALSE)</f>
        <v>91001</v>
      </c>
      <c r="S740" s="68" t="str">
        <f>VLOOKUP(A740,'BASE REGISTRO SEPTIEMBRE'!$A$1:$T$889,19,FALSE)</f>
        <v>Se acompañan Antecedentes Financieros correspondientes al año 2009, aprobados por el Subdepartamento  de Supervisión Financiera Nacional.</v>
      </c>
      <c r="T740" s="188">
        <f>VLOOKUP(A740,'BASE REGISTRO SEPTIEMBRE'!$A$1:$T$889,20,FALSE)</f>
        <v>38723</v>
      </c>
      <c r="U740" s="175">
        <v>7251</v>
      </c>
      <c r="V740" s="186">
        <v>6851245</v>
      </c>
      <c r="W740" s="186">
        <v>54551912</v>
      </c>
      <c r="X740" s="187">
        <v>44469</v>
      </c>
      <c r="Y740" s="80" t="s">
        <v>6489</v>
      </c>
      <c r="Z740" s="80" t="s">
        <v>6490</v>
      </c>
      <c r="AA740" s="175" t="s">
        <v>6519</v>
      </c>
    </row>
    <row r="741" spans="1:27" ht="15.75" customHeight="1" x14ac:dyDescent="0.2">
      <c r="A741" s="185">
        <v>7252</v>
      </c>
      <c r="B741" s="68" t="str">
        <f>VLOOKUP(A741,'BASE REGISTRO SEPTIEMBRE'!$A$1:$T$889,2,FALSE)</f>
        <v xml:space="preserve">
I. Municipalidad de Nacimiento
</v>
      </c>
      <c r="C741" s="68">
        <f>VLOOKUP(A741,'BASE REGISTRO SEPTIEMBRE'!$A$1:$T$889,3,FALSE)</f>
        <v>691707008</v>
      </c>
      <c r="D741" s="68" t="str">
        <f>VLOOKUP(A741,'BASE REGISTRO SEPTIEMBRE'!$A$1:$T$889,4,FALSE)</f>
        <v>Municipalidad</v>
      </c>
      <c r="E741" s="68" t="str">
        <f>VLOOKUP(A741,'BASE REGISTRO SEPTIEMBRE'!$A$1:$T$889,5,FALSE)</f>
        <v>Constitución Política de la República, art. 107.</v>
      </c>
      <c r="F741" s="68" t="str">
        <f>VLOOKUP(A741,'BASE REGISTRO SEPTIEMBRE'!$A$1:$T$889,6,FALSE)</f>
        <v>Indefinida.</v>
      </c>
      <c r="G741" s="68" t="str">
        <f>VLOOKUP(A741,'BASE REGISTRO SEPTIEMBRE'!$A$1:$T$889,7,FALSE)</f>
        <v>Según Ley Orgánica Nº 18.695, arts. 1º al 4º.</v>
      </c>
      <c r="H741" s="68" t="str">
        <f>VLOOKUP(A741,'BASE REGISTRO SEPTIEMBRE'!$A$1:$T$889,8,FALSE)</f>
        <v>no tiene</v>
      </c>
      <c r="I741" s="68">
        <f>VLOOKUP(A741,'BASE REGISTRO SEPTIEMBRE'!$A$1:$T$889,9,FALSE)</f>
        <v>0</v>
      </c>
      <c r="J741" s="68">
        <f>VLOOKUP(A741,'BASE REGISTRO SEPTIEMBRE'!$A$1:$T$889,10,FALSE)</f>
        <v>0</v>
      </c>
      <c r="K741" s="68" t="str">
        <f>VLOOKUP(A741,'BASE REGISTRO SEPTIEMBRE'!$A$1:$T$889,11,FALSE)</f>
        <v xml:space="preserve">Carlos Roberto Toloza Soto 
Alcalde
</v>
      </c>
      <c r="L741" s="68" t="str">
        <f>VLOOKUP(A741,'BASE REGISTRO SEPTIEMBRE'!$A$1:$T$889,12,FALSE)</f>
        <v xml:space="preserve">Freire Nº 614, comuna de Nacimiento, Octava  Región. 
</v>
      </c>
      <c r="M741" s="68" t="str">
        <f>VLOOKUP(A741,'BASE REGISTRO SEPTIEMBRE'!$A$1:$T$889,13,FALSE)</f>
        <v>VIII</v>
      </c>
      <c r="N741" s="68" t="str">
        <f>VLOOKUP(A741,'BASE REGISTRO SEPTIEMBRE'!$A$1:$T$889,14,FALSE)</f>
        <v>Nacimiento</v>
      </c>
      <c r="O741" s="68" t="str">
        <f>VLOOKUP(A741,'BASE REGISTRO SEPTIEMBRE'!$A$1:$T$889,15,FALSE)</f>
        <v xml:space="preserve">Fonos  (56 43 2) 534267
</v>
      </c>
      <c r="P741" s="68" t="str">
        <f>VLOOKUP(A741,'BASE REGISTRO SEPTIEMBRE'!$A$1:$T$889,16,FALSE)</f>
        <v xml:space="preserve">OIRS@Nacimiento.cl </v>
      </c>
      <c r="Q741" s="68">
        <f>VLOOKUP(A741,'BASE REGISTRO SEPTIEMBRE'!$A$1:$T$889,17,FALSE)</f>
        <v>0</v>
      </c>
      <c r="R741" s="68">
        <f>VLOOKUP(A741,'BASE REGISTRO SEPTIEMBRE'!$A$1:$T$889,18,FALSE)</f>
        <v>91001</v>
      </c>
      <c r="S741" s="68" t="str">
        <f>VLOOKUP(A741,'BASE REGISTRO SEPTIEMBRE'!$A$1:$T$889,19,FALSE)</f>
        <v xml:space="preserve">No se acompañan. Aplica Informe Jurídico Nº 09, de  fecha 14 de marzo de 2011 del Departamento Jurídico y Dictamen Nº 070791, de 2009, de la Contraloría General de la República.  
.
</v>
      </c>
      <c r="T741" s="188">
        <f>VLOOKUP(A741,'BASE REGISTRO SEPTIEMBRE'!$A$1:$T$889,20,FALSE)</f>
        <v>38723</v>
      </c>
      <c r="U741" s="175">
        <v>7252</v>
      </c>
      <c r="V741" s="186">
        <v>8971868</v>
      </c>
      <c r="W741" s="186">
        <v>43370020</v>
      </c>
      <c r="X741" s="187">
        <v>44469</v>
      </c>
      <c r="Y741" s="80" t="s">
        <v>6489</v>
      </c>
      <c r="Z741" s="80" t="s">
        <v>6490</v>
      </c>
      <c r="AA741" s="175" t="s">
        <v>6678</v>
      </c>
    </row>
    <row r="742" spans="1:27" ht="15.75" customHeight="1" x14ac:dyDescent="0.2">
      <c r="A742" s="185">
        <v>7253</v>
      </c>
      <c r="B742" s="68" t="str">
        <f>VLOOKUP(A742,'BASE REGISTRO SEPTIEMBRE'!$A$1:$T$889,2,FALSE)</f>
        <v xml:space="preserve">
I. Municipalidad de Curicó
</v>
      </c>
      <c r="C742" s="68">
        <f>VLOOKUP(A742,'BASE REGISTRO SEPTIEMBRE'!$A$1:$T$889,3,FALSE)</f>
        <v>691001008</v>
      </c>
      <c r="D742" s="68" t="str">
        <f>VLOOKUP(A742,'BASE REGISTRO SEPTIEMBRE'!$A$1:$T$889,4,FALSE)</f>
        <v>Municipalidad</v>
      </c>
      <c r="E742" s="68" t="str">
        <f>VLOOKUP(A742,'BASE REGISTRO SEPTIEMBRE'!$A$1:$T$889,5,FALSE)</f>
        <v>Constitución Política de la República, art. 107.</v>
      </c>
      <c r="F742" s="68" t="str">
        <f>VLOOKUP(A742,'BASE REGISTRO SEPTIEMBRE'!$A$1:$T$889,6,FALSE)</f>
        <v>Indefinida.</v>
      </c>
      <c r="G742" s="68" t="str">
        <f>VLOOKUP(A742,'BASE REGISTRO SEPTIEMBRE'!$A$1:$T$889,7,FALSE)</f>
        <v>Según Ley Orgánica Nº 18.695, arts. 1º al 4º.</v>
      </c>
      <c r="H742" s="68" t="str">
        <f>VLOOKUP(A742,'BASE REGISTRO SEPTIEMBRE'!$A$1:$T$889,8,FALSE)</f>
        <v>no tiene</v>
      </c>
      <c r="I742" s="68">
        <f>VLOOKUP(A742,'BASE REGISTRO SEPTIEMBRE'!$A$1:$T$889,9,FALSE)</f>
        <v>0</v>
      </c>
      <c r="J742" s="68">
        <f>VLOOKUP(A742,'BASE REGISTRO SEPTIEMBRE'!$A$1:$T$889,10,FALSE)</f>
        <v>0</v>
      </c>
      <c r="K742" s="68" t="str">
        <f>VLOOKUP(A742,'BASE REGISTRO SEPTIEMBRE'!$A$1:$T$889,11,FALSE)</f>
        <v xml:space="preserve">Javier Antonio Muñoz Riquelme </v>
      </c>
      <c r="L742" s="68" t="str">
        <f>VLOOKUP(A742,'BASE REGISTRO SEPTIEMBRE'!$A$1:$T$889,12,FALSE)</f>
        <v xml:space="preserve">Estado Nº 279, piso 2, comuna de Curicó, Séptima Región
</v>
      </c>
      <c r="M742" s="68" t="str">
        <f>VLOOKUP(A742,'BASE REGISTRO SEPTIEMBRE'!$A$1:$T$889,13,FALSE)</f>
        <v>VII</v>
      </c>
      <c r="N742" s="68" t="str">
        <f>VLOOKUP(A742,'BASE REGISTRO SEPTIEMBRE'!$A$1:$T$889,14,FALSE)</f>
        <v>Curicó</v>
      </c>
      <c r="O742" s="68" t="str">
        <f>VLOOKUP(A742,'BASE REGISTRO SEPTIEMBRE'!$A$1:$T$889,15,FALSE)</f>
        <v>(75) 547500 – (75) 547513 – (75) 547519</v>
      </c>
      <c r="P742" s="68" t="str">
        <f>VLOOKUP(A742,'BASE REGISTRO SEPTIEMBRE'!$A$1:$T$889,16,FALSE)</f>
        <v xml:space="preserve"> secretariamunicipal@curico.cl</v>
      </c>
      <c r="Q742" s="68">
        <f>VLOOKUP(A742,'BASE REGISTRO SEPTIEMBRE'!$A$1:$T$889,17,FALSE)</f>
        <v>0</v>
      </c>
      <c r="R742" s="68">
        <f>VLOOKUP(A742,'BASE REGISTRO SEPTIEMBRE'!$A$1:$T$889,18,FALSE)</f>
        <v>91001</v>
      </c>
      <c r="S742" s="68" t="str">
        <f>VLOOKUP(A742,'BASE REGISTRO SEPTIEMBRE'!$A$1:$T$889,19,FALSE)</f>
        <v>No se acompañan. Aplica Informe Jurídico Nº 09, de fecha 14 de marzo de 2011 del Departamento Jurídico y Dictamen Nº 070791, de 2009, de la Contraloría General de la República.</v>
      </c>
      <c r="T742" s="188">
        <f>VLOOKUP(A742,'BASE REGISTRO SEPTIEMBRE'!$A$1:$T$889,20,FALSE)</f>
        <v>38723</v>
      </c>
      <c r="U742" s="175">
        <v>7253</v>
      </c>
      <c r="V742" s="186">
        <v>6868416</v>
      </c>
      <c r="W742" s="186">
        <v>55146527</v>
      </c>
      <c r="X742" s="187">
        <v>44469</v>
      </c>
      <c r="Y742" s="80" t="s">
        <v>6489</v>
      </c>
      <c r="Z742" s="80" t="s">
        <v>6490</v>
      </c>
      <c r="AA742" s="175" t="s">
        <v>6522</v>
      </c>
    </row>
    <row r="743" spans="1:27" ht="15.75" customHeight="1" x14ac:dyDescent="0.2">
      <c r="A743" s="185">
        <v>7255</v>
      </c>
      <c r="B743" s="68" t="str">
        <f>VLOOKUP(A743,'BASE REGISTRO SEPTIEMBRE'!$A$1:$T$889,2,FALSE)</f>
        <v xml:space="preserve">
I. Municipalidad de Lautaro
</v>
      </c>
      <c r="C743" s="68">
        <f>VLOOKUP(A743,'BASE REGISTRO SEPTIEMBRE'!$A$1:$T$889,3,FALSE)</f>
        <v>691901009</v>
      </c>
      <c r="D743" s="68" t="str">
        <f>VLOOKUP(A743,'BASE REGISTRO SEPTIEMBRE'!$A$1:$T$889,4,FALSE)</f>
        <v>Municipalidad</v>
      </c>
      <c r="E743" s="68" t="str">
        <f>VLOOKUP(A743,'BASE REGISTRO SEPTIEMBRE'!$A$1:$T$889,5,FALSE)</f>
        <v>Constitución Política de la República, art. 107.</v>
      </c>
      <c r="F743" s="68" t="str">
        <f>VLOOKUP(A743,'BASE REGISTRO SEPTIEMBRE'!$A$1:$T$889,6,FALSE)</f>
        <v>Indefinida.</v>
      </c>
      <c r="G743" s="68" t="str">
        <f>VLOOKUP(A743,'BASE REGISTRO SEPTIEMBRE'!$A$1:$T$889,7,FALSE)</f>
        <v>Según Ley Orgánica Nº 18.695, arts. 1º al 4º.</v>
      </c>
      <c r="H743" s="68" t="str">
        <f>VLOOKUP(A743,'BASE REGISTRO SEPTIEMBRE'!$A$1:$T$889,8,FALSE)</f>
        <v>no tiene</v>
      </c>
      <c r="I743" s="68">
        <f>VLOOKUP(A743,'BASE REGISTRO SEPTIEMBRE'!$A$1:$T$889,9,FALSE)</f>
        <v>0</v>
      </c>
      <c r="J743" s="68">
        <f>VLOOKUP(A743,'BASE REGISTRO SEPTIEMBRE'!$A$1:$T$889,10,FALSE)</f>
        <v>0</v>
      </c>
      <c r="K743" s="68" t="str">
        <f>VLOOKUP(A743,'BASE REGISTRO SEPTIEMBRE'!$A$1:$T$889,11,FALSE)</f>
        <v xml:space="preserve">Raúl Alberto Schifferli Díaz.  </v>
      </c>
      <c r="L743" s="68" t="str">
        <f>VLOOKUP(A743,'BASE REGISTRO SEPTIEMBRE'!$A$1:$T$889,12,FALSE)</f>
        <v xml:space="preserve">Bernardo O’Higgins 1032, c. IX Región de la Araucanía
</v>
      </c>
      <c r="M743" s="68" t="str">
        <f>VLOOKUP(A743,'BASE REGISTRO SEPTIEMBRE'!$A$1:$T$889,13,FALSE)</f>
        <v>IX</v>
      </c>
      <c r="N743" s="68" t="str">
        <f>VLOOKUP(A743,'BASE REGISTRO SEPTIEMBRE'!$A$1:$T$889,14,FALSE)</f>
        <v xml:space="preserve">Lautaro </v>
      </c>
      <c r="O743" s="68" t="str">
        <f>VLOOKUP(A743,'BASE REGISTRO SEPTIEMBRE'!$A$1:$T$889,15,FALSE)</f>
        <v>Secretaria Alcaldía 452-591426
Secretaria Administración 452-519417
Jefa Programa Sociales 452-591562
OPD Cautín Norte 452-591580</v>
      </c>
      <c r="P743" s="68" t="str">
        <f>VLOOKUP(A743,'BASE REGISTRO SEPTIEMBRE'!$A$1:$T$889,16,FALSE)</f>
        <v>Alcalde alcalde@munilautaro.cl
Administrador Municipal mpoveda@munilautaro.cl
Jefa Programa Sociales vmora@munilautaro.cl
OPD Cautín Norte opdcautinnorte@gmail.com</v>
      </c>
      <c r="Q743" s="68">
        <f>VLOOKUP(A743,'BASE REGISTRO SEPTIEMBRE'!$A$1:$T$889,17,FALSE)</f>
        <v>0</v>
      </c>
      <c r="R743" s="68">
        <f>VLOOKUP(A743,'BASE REGISTRO SEPTIEMBRE'!$A$1:$T$889,18,FALSE)</f>
        <v>91001</v>
      </c>
      <c r="S743" s="68" t="str">
        <f>VLOOKUP(A743,'BASE REGISTRO SEPTIEMBRE'!$A$1:$T$889,19,FALSE)</f>
        <v xml:space="preserve">No se acompañan. Aplica Informe Jurídico Nº 09, de  fecha 14 de marzo de 2011 del Departamento Jurídico y Dictamen Nº 070791, de 2009, de la Contraloría General de la República.  
</v>
      </c>
      <c r="T743" s="188">
        <f>VLOOKUP(A743,'BASE REGISTRO SEPTIEMBRE'!$A$1:$T$889,20,FALSE)</f>
        <v>38729</v>
      </c>
      <c r="U743" s="175">
        <v>7255</v>
      </c>
      <c r="V743" s="186">
        <v>5056871</v>
      </c>
      <c r="W743" s="186">
        <v>45658499</v>
      </c>
      <c r="X743" s="187">
        <v>44469</v>
      </c>
      <c r="Y743" s="80" t="s">
        <v>6489</v>
      </c>
      <c r="Z743" s="80" t="s">
        <v>6490</v>
      </c>
      <c r="AA743" s="175" t="s">
        <v>6640</v>
      </c>
    </row>
    <row r="744" spans="1:27" ht="15.75" customHeight="1" x14ac:dyDescent="0.2">
      <c r="A744" s="185">
        <v>7256</v>
      </c>
      <c r="B744" s="68" t="str">
        <f>VLOOKUP(A744,'BASE REGISTRO SEPTIEMBRE'!$A$1:$T$889,2,FALSE)</f>
        <v xml:space="preserve">
I. Municipalidad de San Ramón
</v>
      </c>
      <c r="C744" s="68">
        <f>VLOOKUP(A744,'BASE REGISTRO SEPTIEMBRE'!$A$1:$T$889,3,FALSE)</f>
        <v>692539001</v>
      </c>
      <c r="D744" s="68" t="str">
        <f>VLOOKUP(A744,'BASE REGISTRO SEPTIEMBRE'!$A$1:$T$889,4,FALSE)</f>
        <v>Municipalidad</v>
      </c>
      <c r="E744" s="68" t="str">
        <f>VLOOKUP(A744,'BASE REGISTRO SEPTIEMBRE'!$A$1:$T$889,5,FALSE)</f>
        <v>Constitución Política de la República, art. 107.</v>
      </c>
      <c r="F744" s="68" t="str">
        <f>VLOOKUP(A744,'BASE REGISTRO SEPTIEMBRE'!$A$1:$T$889,6,FALSE)</f>
        <v>Indefinida.</v>
      </c>
      <c r="G744" s="68" t="str">
        <f>VLOOKUP(A744,'BASE REGISTRO SEPTIEMBRE'!$A$1:$T$889,7,FALSE)</f>
        <v>Según Ley Orgánica Nº 18.695, arts. 1º al 4º.</v>
      </c>
      <c r="H744" s="68" t="str">
        <f>VLOOKUP(A744,'BASE REGISTRO SEPTIEMBRE'!$A$1:$T$889,8,FALSE)</f>
        <v>no tiene</v>
      </c>
      <c r="I744" s="68">
        <f>VLOOKUP(A744,'BASE REGISTRO SEPTIEMBRE'!$A$1:$T$889,9,FALSE)</f>
        <v>0</v>
      </c>
      <c r="J744" s="68">
        <f>VLOOKUP(A744,'BASE REGISTRO SEPTIEMBRE'!$A$1:$T$889,10,FALSE)</f>
        <v>0</v>
      </c>
      <c r="K744" s="68" t="str">
        <f>VLOOKUP(A744,'BASE REGISTRO SEPTIEMBRE'!$A$1:$T$889,11,FALSE)</f>
        <v xml:space="preserve">Miguel Ángel Aguilera Sanhueza
</v>
      </c>
      <c r="L744" s="68" t="str">
        <f>VLOOKUP(A744,'BASE REGISTRO SEPTIEMBRE'!$A$1:$T$889,12,FALSE)</f>
        <v xml:space="preserve">Ossa Nº 1771, comuna de San Ramón, Región Metropolitana.
</v>
      </c>
      <c r="M744" s="68" t="str">
        <f>VLOOKUP(A744,'BASE REGISTRO SEPTIEMBRE'!$A$1:$T$889,13,FALSE)</f>
        <v>XIII</v>
      </c>
      <c r="N744" s="68" t="str">
        <f>VLOOKUP(A744,'BASE REGISTRO SEPTIEMBRE'!$A$1:$T$889,14,FALSE)</f>
        <v>San Ramón</v>
      </c>
      <c r="O744" s="68" t="str">
        <f>VLOOKUP(A744,'BASE REGISTRO SEPTIEMBRE'!$A$1:$T$889,15,FALSE)</f>
        <v>Fonos 25161298 - 23909108 161298298298</v>
      </c>
      <c r="P744" s="68">
        <f>VLOOKUP(A744,'BASE REGISTRO SEPTIEMBRE'!$A$1:$T$889,16,FALSE)</f>
        <v>0</v>
      </c>
      <c r="Q744" s="68">
        <f>VLOOKUP(A744,'BASE REGISTRO SEPTIEMBRE'!$A$1:$T$889,17,FALSE)</f>
        <v>0</v>
      </c>
      <c r="R744" s="68">
        <f>VLOOKUP(A744,'BASE REGISTRO SEPTIEMBRE'!$A$1:$T$889,18,FALSE)</f>
        <v>91001</v>
      </c>
      <c r="S744" s="68" t="str">
        <f>VLOOKUP(A744,'BASE REGISTRO SEPTIEMBRE'!$A$1:$T$889,19,FALSE)</f>
        <v xml:space="preserve">No se acompañan. Aplica Informe Jurídico Nº 09, de fecha 14 de marzo de 2011 del Departamento Jurídico y Dictamen Nº 070791, de 2009, de la Contraloría General de la República.  
</v>
      </c>
      <c r="T744" s="188">
        <f>VLOOKUP(A744,'BASE REGISTRO SEPTIEMBRE'!$A$1:$T$889,20,FALSE)</f>
        <v>38729</v>
      </c>
      <c r="U744" s="175">
        <v>7256</v>
      </c>
      <c r="V744" s="186">
        <v>0</v>
      </c>
      <c r="W744" s="186">
        <v>68684160</v>
      </c>
      <c r="X744" s="187">
        <v>44469</v>
      </c>
      <c r="Y744" s="80" t="s">
        <v>6489</v>
      </c>
      <c r="Z744" s="80" t="s">
        <v>6490</v>
      </c>
      <c r="AA744" s="175" t="s">
        <v>6588</v>
      </c>
    </row>
    <row r="745" spans="1:27" ht="15.75" customHeight="1" x14ac:dyDescent="0.2">
      <c r="A745" s="185">
        <v>7257</v>
      </c>
      <c r="B745" s="68" t="str">
        <f>VLOOKUP(A745,'BASE REGISTRO SEPTIEMBRE'!$A$1:$T$889,2,FALSE)</f>
        <v xml:space="preserve">
I. Municipalidad de Licantén
</v>
      </c>
      <c r="C745" s="68">
        <f>VLOOKUP(A745,'BASE REGISTRO SEPTIEMBRE'!$A$1:$T$889,3,FALSE)</f>
        <v>691005003</v>
      </c>
      <c r="D745" s="68" t="str">
        <f>VLOOKUP(A745,'BASE REGISTRO SEPTIEMBRE'!$A$1:$T$889,4,FALSE)</f>
        <v>Municipalidad</v>
      </c>
      <c r="E745" s="68" t="str">
        <f>VLOOKUP(A745,'BASE REGISTRO SEPTIEMBRE'!$A$1:$T$889,5,FALSE)</f>
        <v>Constitución Política de la República, artículo 107</v>
      </c>
      <c r="F745" s="68" t="str">
        <f>VLOOKUP(A745,'BASE REGISTRO SEPTIEMBRE'!$A$1:$T$889,6,FALSE)</f>
        <v>Indefinida</v>
      </c>
      <c r="G745" s="68" t="str">
        <f>VLOOKUP(A745,'BASE REGISTRO SEPTIEMBRE'!$A$1:$T$889,7,FALSE)</f>
        <v>Según Ley Orgánica Nº 18.695, artículos 1º al  4º</v>
      </c>
      <c r="H745" s="68" t="str">
        <f>VLOOKUP(A745,'BASE REGISTRO SEPTIEMBRE'!$A$1:$T$889,8,FALSE)</f>
        <v>no tiene</v>
      </c>
      <c r="I745" s="68">
        <f>VLOOKUP(A745,'BASE REGISTRO SEPTIEMBRE'!$A$1:$T$889,9,FALSE)</f>
        <v>0</v>
      </c>
      <c r="J745" s="68">
        <f>VLOOKUP(A745,'BASE REGISTRO SEPTIEMBRE'!$A$1:$T$889,10,FALSE)</f>
        <v>0</v>
      </c>
      <c r="K745" s="68" t="str">
        <f>VLOOKUP(A745,'BASE REGISTRO SEPTIEMBRE'!$A$1:$T$889,11,FALSE)</f>
        <v xml:space="preserve">Oscar Marcelo Fernández Vilos 
</v>
      </c>
      <c r="L745" s="68" t="str">
        <f>VLOOKUP(A745,'BASE REGISTRO SEPTIEMBRE'!$A$1:$T$889,12,FALSE)</f>
        <v xml:space="preserve">Juan Esteban Montero N°25, comuna de Licantén,  provincia de Curicó, Séptima Región.
</v>
      </c>
      <c r="M745" s="68" t="str">
        <f>VLOOKUP(A745,'BASE REGISTRO SEPTIEMBRE'!$A$1:$T$889,13,FALSE)</f>
        <v>VII</v>
      </c>
      <c r="N745" s="68" t="str">
        <f>VLOOKUP(A745,'BASE REGISTRO SEPTIEMBRE'!$A$1:$T$889,14,FALSE)</f>
        <v xml:space="preserve"> Licantén</v>
      </c>
      <c r="O745" s="68">
        <f>VLOOKUP(A745,'BASE REGISTRO SEPTIEMBRE'!$A$1:$T$889,15,FALSE)</f>
        <v>0</v>
      </c>
      <c r="P745" s="68">
        <f>VLOOKUP(A745,'BASE REGISTRO SEPTIEMBRE'!$A$1:$T$889,16,FALSE)</f>
        <v>0</v>
      </c>
      <c r="Q745" s="68">
        <f>VLOOKUP(A745,'BASE REGISTRO SEPTIEMBRE'!$A$1:$T$889,17,FALSE)</f>
        <v>0</v>
      </c>
      <c r="R745" s="68">
        <f>VLOOKUP(A745,'BASE REGISTRO SEPTIEMBRE'!$A$1:$T$889,18,FALSE)</f>
        <v>91001</v>
      </c>
      <c r="S745" s="68" t="str">
        <f>VLOOKUP(A745,'BASE REGISTRO SEPTIEMBRE'!$A$1:$T$889,19,FALSE)</f>
        <v xml:space="preserve">No se acompañan. Aplica Informe Jurídico Nº 09, de  fecha 14 de marzo de 2011 del Departamento Jurídico y Dictamen Nº 070791, de 2009, de la Contraloría General de la República.  
</v>
      </c>
      <c r="T745" s="188">
        <f>VLOOKUP(A745,'BASE REGISTRO SEPTIEMBRE'!$A$1:$T$889,20,FALSE)</f>
        <v>38729</v>
      </c>
      <c r="U745" s="175">
        <v>7257</v>
      </c>
      <c r="V745" s="186">
        <v>4292760</v>
      </c>
      <c r="W745" s="186">
        <v>34466580</v>
      </c>
      <c r="X745" s="187">
        <v>44469</v>
      </c>
      <c r="Y745" s="80" t="s">
        <v>6489</v>
      </c>
      <c r="Z745" s="80" t="s">
        <v>6490</v>
      </c>
      <c r="AA745" s="175" t="s">
        <v>6598</v>
      </c>
    </row>
    <row r="746" spans="1:27" ht="15.75" customHeight="1" x14ac:dyDescent="0.2">
      <c r="A746" s="185">
        <v>7259</v>
      </c>
      <c r="B746" s="68" t="str">
        <f>VLOOKUP(A746,'BASE REGISTRO SEPTIEMBRE'!$A$1:$T$889,2,FALSE)</f>
        <v xml:space="preserve">
I. Municipalidad de Coelemu
</v>
      </c>
      <c r="C746" s="68">
        <f>VLOOKUP(A746,'BASE REGISTRO SEPTIEMBRE'!$A$1:$T$889,3,FALSE)</f>
        <v>691502007</v>
      </c>
      <c r="D746" s="68" t="str">
        <f>VLOOKUP(A746,'BASE REGISTRO SEPTIEMBRE'!$A$1:$T$889,4,FALSE)</f>
        <v>Municipalidad</v>
      </c>
      <c r="E746" s="68" t="str">
        <f>VLOOKUP(A746,'BASE REGISTRO SEPTIEMBRE'!$A$1:$T$889,5,FALSE)</f>
        <v>Constitución Política de la República, artículo 107</v>
      </c>
      <c r="F746" s="68" t="str">
        <f>VLOOKUP(A746,'BASE REGISTRO SEPTIEMBRE'!$A$1:$T$889,6,FALSE)</f>
        <v>Indefinida</v>
      </c>
      <c r="G746" s="68" t="str">
        <f>VLOOKUP(A746,'BASE REGISTRO SEPTIEMBRE'!$A$1:$T$889,7,FALSE)</f>
        <v>Según Ley Orgánica Nº 18.695, artículos 1º al  4º</v>
      </c>
      <c r="H746" s="68">
        <f>VLOOKUP(A746,'BASE REGISTRO SEPTIEMBRE'!$A$1:$T$889,8,FALSE)</f>
        <v>0</v>
      </c>
      <c r="I746" s="68">
        <f>VLOOKUP(A746,'BASE REGISTRO SEPTIEMBRE'!$A$1:$T$889,9,FALSE)</f>
        <v>0</v>
      </c>
      <c r="J746" s="68">
        <f>VLOOKUP(A746,'BASE REGISTRO SEPTIEMBRE'!$A$1:$T$889,10,FALSE)</f>
        <v>0</v>
      </c>
      <c r="K746" s="68" t="str">
        <f>VLOOKUP(A746,'BASE REGISTRO SEPTIEMBRE'!$A$1:$T$889,11,FALSE)</f>
        <v xml:space="preserve">Alejandro Rodrigo Pedreros Urrutia. </v>
      </c>
      <c r="L746" s="68" t="str">
        <f>VLOOKUP(A746,'BASE REGISTRO SEPTIEMBRE'!$A$1:$T$889,12,FALSE)</f>
        <v xml:space="preserve">Pedro León Gallo N°609, comuna de Coelemu
</v>
      </c>
      <c r="M746" s="68" t="str">
        <f>VLOOKUP(A746,'BASE REGISTRO SEPTIEMBRE'!$A$1:$T$889,13,FALSE)</f>
        <v>XVI</v>
      </c>
      <c r="N746" s="68" t="str">
        <f>VLOOKUP(A746,'BASE REGISTRO SEPTIEMBRE'!$A$1:$T$889,14,FALSE)</f>
        <v>Coelemu</v>
      </c>
      <c r="O746" s="68">
        <f>VLOOKUP(A746,'BASE REGISTRO SEPTIEMBRE'!$A$1:$T$889,15,FALSE)</f>
        <v>0</v>
      </c>
      <c r="P746" s="68">
        <f>VLOOKUP(A746,'BASE REGISTRO SEPTIEMBRE'!$A$1:$T$889,16,FALSE)</f>
        <v>0</v>
      </c>
      <c r="Q746" s="68">
        <f>VLOOKUP(A746,'BASE REGISTRO SEPTIEMBRE'!$A$1:$T$889,17,FALSE)</f>
        <v>0</v>
      </c>
      <c r="R746" s="68">
        <f>VLOOKUP(A746,'BASE REGISTRO SEPTIEMBRE'!$A$1:$T$889,18,FALSE)</f>
        <v>91001</v>
      </c>
      <c r="S746" s="68" t="str">
        <f>VLOOKUP(A746,'BASE REGISTRO SEPTIEMBRE'!$A$1:$T$889,19,FALSE)</f>
        <v xml:space="preserve">No se acompañan. Aplica Informe Jurídico Nº 09, de fecha 14 de marzo de 2011 del Departamento Jurídico y Dictamen Nº 070791, de 2009, de la Contraloría General de la República.
</v>
      </c>
      <c r="T746" s="188">
        <f>VLOOKUP(A746,'BASE REGISTRO SEPTIEMBRE'!$A$1:$T$889,20,FALSE)</f>
        <v>38734</v>
      </c>
      <c r="U746" s="175">
        <v>7259</v>
      </c>
      <c r="V746" s="186">
        <v>5709371</v>
      </c>
      <c r="W746" s="186">
        <v>45840553</v>
      </c>
      <c r="X746" s="187">
        <v>44469</v>
      </c>
      <c r="Y746" s="80" t="s">
        <v>6489</v>
      </c>
      <c r="Z746" s="80" t="s">
        <v>6490</v>
      </c>
      <c r="AA746" s="175" t="s">
        <v>6679</v>
      </c>
    </row>
    <row r="747" spans="1:27" ht="15.75" customHeight="1" x14ac:dyDescent="0.2">
      <c r="A747" s="185">
        <v>7260</v>
      </c>
      <c r="B747" s="68" t="str">
        <f>VLOOKUP(A747,'BASE REGISTRO SEPTIEMBRE'!$A$1:$T$889,2,FALSE)</f>
        <v>I. Municipalidad de Quirihue</v>
      </c>
      <c r="C747" s="68">
        <f>VLOOKUP(A747,'BASE REGISTRO SEPTIEMBRE'!$A$1:$T$889,3,FALSE)</f>
        <v>691401006</v>
      </c>
      <c r="D747" s="68" t="str">
        <f>VLOOKUP(A747,'BASE REGISTRO SEPTIEMBRE'!$A$1:$T$889,4,FALSE)</f>
        <v>Municipalidad</v>
      </c>
      <c r="E747" s="68" t="str">
        <f>VLOOKUP(A747,'BASE REGISTRO SEPTIEMBRE'!$A$1:$T$889,5,FALSE)</f>
        <v>Constitución Política de la República, artículo 107</v>
      </c>
      <c r="F747" s="68" t="str">
        <f>VLOOKUP(A747,'BASE REGISTRO SEPTIEMBRE'!$A$1:$T$889,6,FALSE)</f>
        <v>Indefinida</v>
      </c>
      <c r="G747" s="68" t="str">
        <f>VLOOKUP(A747,'BASE REGISTRO SEPTIEMBRE'!$A$1:$T$889,7,FALSE)</f>
        <v>Según ley Orgánica N° 18.695, artículos 1° al 4°</v>
      </c>
      <c r="H747" s="68" t="str">
        <f>VLOOKUP(A747,'BASE REGISTRO SEPTIEMBRE'!$A$1:$T$889,8,FALSE)</f>
        <v>no tiene</v>
      </c>
      <c r="I747" s="68">
        <f>VLOOKUP(A747,'BASE REGISTRO SEPTIEMBRE'!$A$1:$T$889,9,FALSE)</f>
        <v>0</v>
      </c>
      <c r="J747" s="68">
        <f>VLOOKUP(A747,'BASE REGISTRO SEPTIEMBRE'!$A$1:$T$889,10,FALSE)</f>
        <v>0</v>
      </c>
      <c r="K747" s="68" t="str">
        <f>VLOOKUP(A747,'BASE REGISTRO SEPTIEMBRE'!$A$1:$T$889,11,FALSE)</f>
        <v xml:space="preserve">Richard Patricio Irribarra Ramírez
</v>
      </c>
      <c r="L747" s="68" t="str">
        <f>VLOOKUP(A747,'BASE REGISTRO SEPTIEMBRE'!$A$1:$T$889,12,FALSE)</f>
        <v xml:space="preserve">Esmeralda N° 698, comuna de Quirihue
</v>
      </c>
      <c r="M747" s="68" t="str">
        <f>VLOOKUP(A747,'BASE REGISTRO SEPTIEMBRE'!$A$1:$T$889,13,FALSE)</f>
        <v>XVI</v>
      </c>
      <c r="N747" s="68" t="str">
        <f>VLOOKUP(A747,'BASE REGISTRO SEPTIEMBRE'!$A$1:$T$889,14,FALSE)</f>
        <v>Quirihue</v>
      </c>
      <c r="O747" s="68" t="str">
        <f>VLOOKUP(A747,'BASE REGISTRO SEPTIEMBRE'!$A$1:$T$889,15,FALSE)</f>
        <v>F. 042-531221</v>
      </c>
      <c r="P747" s="68" t="str">
        <f>VLOOKUP(A747,'BASE REGISTRO SEPTIEMBRE'!$A$1:$T$889,16,FALSE)</f>
        <v>dquirihue@yahoo.es</v>
      </c>
      <c r="Q747" s="68">
        <f>VLOOKUP(A747,'BASE REGISTRO SEPTIEMBRE'!$A$1:$T$889,17,FALSE)</f>
        <v>0</v>
      </c>
      <c r="R747" s="68">
        <f>VLOOKUP(A747,'BASE REGISTRO SEPTIEMBRE'!$A$1:$T$889,18,FALSE)</f>
        <v>91001</v>
      </c>
      <c r="S747" s="68" t="str">
        <f>VLOOKUP(A747,'BASE REGISTRO SEPTIEMBRE'!$A$1:$T$889,19,FALSE)</f>
        <v xml:space="preserve">No se acompañan. Aplica Informe Jurídico Nº 09, de  fecha 14 de marzo de 2011 del Departamento Jurídico y Dictamen Nº 070791, de 2009, de la Contraloría General de la República.  
</v>
      </c>
      <c r="T747" s="188">
        <f>VLOOKUP(A747,'BASE REGISTRO SEPTIEMBRE'!$A$1:$T$889,20,FALSE)</f>
        <v>38735</v>
      </c>
      <c r="U747" s="175">
        <v>7260</v>
      </c>
      <c r="V747" s="186">
        <v>4893746</v>
      </c>
      <c r="W747" s="186">
        <v>39291897</v>
      </c>
      <c r="X747" s="187">
        <v>44469</v>
      </c>
      <c r="Y747" s="80" t="s">
        <v>6489</v>
      </c>
      <c r="Z747" s="80" t="s">
        <v>6490</v>
      </c>
      <c r="AA747" s="175" t="s">
        <v>6680</v>
      </c>
    </row>
    <row r="748" spans="1:27" ht="15.75" customHeight="1" x14ac:dyDescent="0.2">
      <c r="A748" s="185">
        <v>7263</v>
      </c>
      <c r="B748" s="68" t="str">
        <f>VLOOKUP(A748,'BASE REGISTRO SEPTIEMBRE'!$A$1:$T$889,2,FALSE)</f>
        <v xml:space="preserve">
I. Municipalidad de Carahue
</v>
      </c>
      <c r="C748" s="68">
        <f>VLOOKUP(A748,'BASE REGISTRO SEPTIEMBRE'!$A$1:$T$889,3,FALSE)</f>
        <v>691905004</v>
      </c>
      <c r="D748" s="68" t="str">
        <f>VLOOKUP(A748,'BASE REGISTRO SEPTIEMBRE'!$A$1:$T$889,4,FALSE)</f>
        <v>Municipalidad</v>
      </c>
      <c r="E748" s="68" t="str">
        <f>VLOOKUP(A748,'BASE REGISTRO SEPTIEMBRE'!$A$1:$T$889,5,FALSE)</f>
        <v>Constitución Política de la República, art. 107.</v>
      </c>
      <c r="F748" s="68" t="str">
        <f>VLOOKUP(A748,'BASE REGISTRO SEPTIEMBRE'!$A$1:$T$889,6,FALSE)</f>
        <v>Indefinida.</v>
      </c>
      <c r="G748" s="68" t="str">
        <f>VLOOKUP(A748,'BASE REGISTRO SEPTIEMBRE'!$A$1:$T$889,7,FALSE)</f>
        <v>Según Ley Orgánica Nº 18.695, arts. 1º al 4º.</v>
      </c>
      <c r="H748" s="68" t="str">
        <f>VLOOKUP(A748,'BASE REGISTRO SEPTIEMBRE'!$A$1:$T$889,8,FALSE)</f>
        <v>no tiene</v>
      </c>
      <c r="I748" s="68">
        <f>VLOOKUP(A748,'BASE REGISTRO SEPTIEMBRE'!$A$1:$T$889,9,FALSE)</f>
        <v>0</v>
      </c>
      <c r="J748" s="68">
        <f>VLOOKUP(A748,'BASE REGISTRO SEPTIEMBRE'!$A$1:$T$889,10,FALSE)</f>
        <v>0</v>
      </c>
      <c r="K748" s="68" t="str">
        <f>VLOOKUP(A748,'BASE REGISTRO SEPTIEMBRE'!$A$1:$T$889,11,FALSE)</f>
        <v xml:space="preserve">Héctor Alejandro Sáez Véliz
</v>
      </c>
      <c r="L748" s="68" t="str">
        <f>VLOOKUP(A748,'BASE REGISTRO SEPTIEMBRE'!$A$1:$T$889,12,FALSE)</f>
        <v xml:space="preserve">Portales Nº295, Carahue, Novena Región.
</v>
      </c>
      <c r="M748" s="68" t="str">
        <f>VLOOKUP(A748,'BASE REGISTRO SEPTIEMBRE'!$A$1:$T$889,13,FALSE)</f>
        <v>IX</v>
      </c>
      <c r="N748" s="68" t="str">
        <f>VLOOKUP(A748,'BASE REGISTRO SEPTIEMBRE'!$A$1:$T$889,14,FALSE)</f>
        <v>Carahue</v>
      </c>
      <c r="O748" s="68" t="str">
        <f>VLOOKUP(A748,'BASE REGISTRO SEPTIEMBRE'!$A$1:$T$889,15,FALSE)</f>
        <v>Fonos (45) 651874</v>
      </c>
      <c r="P748" s="68">
        <f>VLOOKUP(A748,'BASE REGISTRO SEPTIEMBRE'!$A$1:$T$889,16,FALSE)</f>
        <v>0</v>
      </c>
      <c r="Q748" s="68">
        <f>VLOOKUP(A748,'BASE REGISTRO SEPTIEMBRE'!$A$1:$T$889,17,FALSE)</f>
        <v>0</v>
      </c>
      <c r="R748" s="68">
        <f>VLOOKUP(A748,'BASE REGISTRO SEPTIEMBRE'!$A$1:$T$889,18,FALSE)</f>
        <v>91001</v>
      </c>
      <c r="S748" s="68" t="str">
        <f>VLOOKUP(A748,'BASE REGISTRO SEPTIEMBRE'!$A$1:$T$889,19,FALSE)</f>
        <v xml:space="preserve">No se acompañan. Aplica Informe Jurídico Nº 09, de  fecha 14 de marzo de 2011 del Departamento Jurídico y Dictamen Nº 070791, de 2009, de la Contraloría General de la República.  
</v>
      </c>
      <c r="T748" s="188">
        <f>VLOOKUP(A748,'BASE REGISTRO SEPTIEMBRE'!$A$1:$T$889,20,FALSE)</f>
        <v>38735</v>
      </c>
      <c r="U748" s="175">
        <v>7263</v>
      </c>
      <c r="V748" s="186">
        <v>5056871</v>
      </c>
      <c r="W748" s="186">
        <v>40601629</v>
      </c>
      <c r="X748" s="187">
        <v>44469</v>
      </c>
      <c r="Y748" s="80" t="s">
        <v>6489</v>
      </c>
      <c r="Z748" s="80" t="s">
        <v>6490</v>
      </c>
      <c r="AA748" s="175" t="s">
        <v>6639</v>
      </c>
    </row>
    <row r="749" spans="1:27" ht="15.75" customHeight="1" x14ac:dyDescent="0.2">
      <c r="A749" s="185">
        <v>7264</v>
      </c>
      <c r="B749" s="68" t="str">
        <f>VLOOKUP(A749,'BASE REGISTRO SEPTIEMBRE'!$A$1:$T$889,2,FALSE)</f>
        <v xml:space="preserve">
I. Municipalidad de Santa Bárbara
</v>
      </c>
      <c r="C749" s="68">
        <f>VLOOKUP(A749,'BASE REGISTRO SEPTIEMBRE'!$A$1:$T$889,3,FALSE)</f>
        <v>691702006</v>
      </c>
      <c r="D749" s="68" t="str">
        <f>VLOOKUP(A749,'BASE REGISTRO SEPTIEMBRE'!$A$1:$T$889,4,FALSE)</f>
        <v>Municipalidad</v>
      </c>
      <c r="E749" s="68" t="str">
        <f>VLOOKUP(A749,'BASE REGISTRO SEPTIEMBRE'!$A$1:$T$889,5,FALSE)</f>
        <v>Constitución Política de la República, art. 107.</v>
      </c>
      <c r="F749" s="68" t="str">
        <f>VLOOKUP(A749,'BASE REGISTRO SEPTIEMBRE'!$A$1:$T$889,6,FALSE)</f>
        <v>Indefinida.</v>
      </c>
      <c r="G749" s="68" t="str">
        <f>VLOOKUP(A749,'BASE REGISTRO SEPTIEMBRE'!$A$1:$T$889,7,FALSE)</f>
        <v>Según Ley Orgánica Nº 18.695, arts. 1º al 4º.</v>
      </c>
      <c r="H749" s="68" t="str">
        <f>VLOOKUP(A749,'BASE REGISTRO SEPTIEMBRE'!$A$1:$T$889,8,FALSE)</f>
        <v>no tiene</v>
      </c>
      <c r="I749" s="68">
        <f>VLOOKUP(A749,'BASE REGISTRO SEPTIEMBRE'!$A$1:$T$889,9,FALSE)</f>
        <v>0</v>
      </c>
      <c r="J749" s="68">
        <f>VLOOKUP(A749,'BASE REGISTRO SEPTIEMBRE'!$A$1:$T$889,10,FALSE)</f>
        <v>0</v>
      </c>
      <c r="K749" s="68" t="str">
        <f>VLOOKUP(A749,'BASE REGISTRO SEPTIEMBRE'!$A$1:$T$889,11,FALSE)</f>
        <v>Daniel Sebastián Salamanca Pérez</v>
      </c>
      <c r="L749" s="68" t="str">
        <f>VLOOKUP(A749,'BASE REGISTRO SEPTIEMBRE'!$A$1:$T$889,12,FALSE)</f>
        <v xml:space="preserve">Rosas Nº 160, comuna de Santa Bárbara,  Octava Región.
Casilla 216
</v>
      </c>
      <c r="M749" s="68" t="str">
        <f>VLOOKUP(A749,'BASE REGISTRO SEPTIEMBRE'!$A$1:$T$889,13,FALSE)</f>
        <v>VIII</v>
      </c>
      <c r="N749" s="68" t="str">
        <f>VLOOKUP(A749,'BASE REGISTRO SEPTIEMBRE'!$A$1:$T$889,14,FALSE)</f>
        <v xml:space="preserve"> Santa Bárbara</v>
      </c>
      <c r="O749" s="68">
        <f>VLOOKUP(A749,'BASE REGISTRO SEPTIEMBRE'!$A$1:$T$889,15,FALSE)</f>
        <v>0</v>
      </c>
      <c r="P749" s="68">
        <f>VLOOKUP(A749,'BASE REGISTRO SEPTIEMBRE'!$A$1:$T$889,16,FALSE)</f>
        <v>0</v>
      </c>
      <c r="Q749" s="68">
        <f>VLOOKUP(A749,'BASE REGISTRO SEPTIEMBRE'!$A$1:$T$889,17,FALSE)</f>
        <v>0</v>
      </c>
      <c r="R749" s="68">
        <f>VLOOKUP(A749,'BASE REGISTRO SEPTIEMBRE'!$A$1:$T$889,18,FALSE)</f>
        <v>91001</v>
      </c>
      <c r="S749" s="68" t="str">
        <f>VLOOKUP(A749,'BASE REGISTRO SEPTIEMBRE'!$A$1:$T$889,19,FALSE)</f>
        <v xml:space="preserve">No se acompañan. Aplica Informe Jurídico Nº 09, de  fecha 14 de marzo de 2011 del Departamento Jurídico y Dictamen Nº 070791, de 2009, de la Contraloría General de la República.  
</v>
      </c>
      <c r="T749" s="188">
        <f>VLOOKUP(A749,'BASE REGISTRO SEPTIEMBRE'!$A$1:$T$889,20,FALSE)</f>
        <v>38735</v>
      </c>
      <c r="U749" s="175">
        <v>7264</v>
      </c>
      <c r="V749" s="186">
        <v>4893746</v>
      </c>
      <c r="W749" s="186">
        <v>39970048</v>
      </c>
      <c r="X749" s="187">
        <v>44469</v>
      </c>
      <c r="Y749" s="80" t="s">
        <v>6489</v>
      </c>
      <c r="Z749" s="80" t="s">
        <v>6490</v>
      </c>
      <c r="AA749" s="175" t="s">
        <v>6681</v>
      </c>
    </row>
    <row r="750" spans="1:27" ht="15.75" customHeight="1" x14ac:dyDescent="0.2">
      <c r="A750" s="185">
        <v>7265</v>
      </c>
      <c r="B750" s="68" t="str">
        <f>VLOOKUP(A750,'BASE REGISTRO SEPTIEMBRE'!$A$1:$T$889,2,FALSE)</f>
        <v xml:space="preserve">
I. Municipalidad de Cañete
</v>
      </c>
      <c r="C750" s="68">
        <f>VLOOKUP(A750,'BASE REGISTRO SEPTIEMBRE'!$A$1:$T$889,3,FALSE)</f>
        <v>691605000</v>
      </c>
      <c r="D750" s="68" t="str">
        <f>VLOOKUP(A750,'BASE REGISTRO SEPTIEMBRE'!$A$1:$T$889,4,FALSE)</f>
        <v>Municipalidad</v>
      </c>
      <c r="E750" s="68" t="str">
        <f>VLOOKUP(A750,'BASE REGISTRO SEPTIEMBRE'!$A$1:$T$889,5,FALSE)</f>
        <v>Constitución Política de la República, artículo 107.</v>
      </c>
      <c r="F750" s="68" t="str">
        <f>VLOOKUP(A750,'BASE REGISTRO SEPTIEMBRE'!$A$1:$T$889,6,FALSE)</f>
        <v>Indefinida.</v>
      </c>
      <c r="G750" s="68" t="str">
        <f>VLOOKUP(A750,'BASE REGISTRO SEPTIEMBRE'!$A$1:$T$889,7,FALSE)</f>
        <v>Según Ley Orgánica Constitucional Nº 18.695, arts. 1º al 4º.</v>
      </c>
      <c r="H750" s="68" t="str">
        <f>VLOOKUP(A750,'BASE REGISTRO SEPTIEMBRE'!$A$1:$T$889,8,FALSE)</f>
        <v>no tiene</v>
      </c>
      <c r="I750" s="68">
        <f>VLOOKUP(A750,'BASE REGISTRO SEPTIEMBRE'!$A$1:$T$889,9,FALSE)</f>
        <v>0</v>
      </c>
      <c r="J750" s="68">
        <f>VLOOKUP(A750,'BASE REGISTRO SEPTIEMBRE'!$A$1:$T$889,10,FALSE)</f>
        <v>0</v>
      </c>
      <c r="K750" s="68" t="str">
        <f>VLOOKUP(A750,'BASE REGISTRO SEPTIEMBRE'!$A$1:$T$889,11,FALSE)</f>
        <v xml:space="preserve">Jorge James Radonich Barra  </v>
      </c>
      <c r="L750" s="68" t="str">
        <f>VLOOKUP(A750,'BASE REGISTRO SEPTIEMBRE'!$A$1:$T$889,12,FALSE)</f>
        <v xml:space="preserve">Arturo Prat 220, comuna de Cañete, VIII Región del Bío Bío.
</v>
      </c>
      <c r="M750" s="68" t="str">
        <f>VLOOKUP(A750,'BASE REGISTRO SEPTIEMBRE'!$A$1:$T$889,13,FALSE)</f>
        <v>VIII</v>
      </c>
      <c r="N750" s="68" t="str">
        <f>VLOOKUP(A750,'BASE REGISTRO SEPTIEMBRE'!$A$1:$T$889,14,FALSE)</f>
        <v>Bío Bío</v>
      </c>
      <c r="O750" s="68" t="str">
        <f>VLOOKUP(A750,'BASE REGISTRO SEPTIEMBRE'!$A$1:$T$889,15,FALSE)</f>
        <v>Mesa Central Municipalidad 41-2209000
Alcaldía 41-2209049
Administración 41-2209045 Dideco 41-2209010</v>
      </c>
      <c r="P750" s="68" t="str">
        <f>VLOOKUP(A750,'BASE REGISTRO SEPTIEMBRE'!$A$1:$T$889,16,FALSE)</f>
        <v>Municipalidad de Cañete
alcaldia@municanete.cl
Jorge	Radonich	Barra alcalderadonich@municanete.cl
Marcia Ordenes  Navarro  administracion@municanete.cl
 Claudia Agurto Martínez 
dideco@municanete.cl</v>
      </c>
      <c r="Q750" s="68">
        <f>VLOOKUP(A750,'BASE REGISTRO SEPTIEMBRE'!$A$1:$T$889,17,FALSE)</f>
        <v>0</v>
      </c>
      <c r="R750" s="68">
        <f>VLOOKUP(A750,'BASE REGISTRO SEPTIEMBRE'!$A$1:$T$889,18,FALSE)</f>
        <v>91001</v>
      </c>
      <c r="S750" s="68" t="str">
        <f>VLOOKUP(A750,'BASE REGISTRO SEPTIEMBRE'!$A$1:$T$889,19,FALSE)</f>
        <v>No se acompañan. Aplica Informe Jurídico Nº 09, de fecha 14 de marzo de 2011 del Departamento Jurídico y Dictamen Nº 070791, de 2009, de la Contraloría General de la República.</v>
      </c>
      <c r="T750" s="188">
        <f>VLOOKUP(A750,'BASE REGISTRO SEPTIEMBRE'!$A$1:$T$889,20,FALSE)</f>
        <v>38735</v>
      </c>
      <c r="U750" s="175">
        <v>7265</v>
      </c>
      <c r="V750" s="186">
        <v>5056871</v>
      </c>
      <c r="W750" s="186">
        <v>40601629</v>
      </c>
      <c r="X750" s="187">
        <v>44469</v>
      </c>
      <c r="Y750" s="80" t="s">
        <v>6489</v>
      </c>
      <c r="Z750" s="80" t="s">
        <v>6490</v>
      </c>
      <c r="AA750" s="175" t="s">
        <v>7477</v>
      </c>
    </row>
    <row r="751" spans="1:27" ht="15.75" customHeight="1" x14ac:dyDescent="0.2">
      <c r="A751" s="185">
        <v>7267</v>
      </c>
      <c r="B751" s="68" t="str">
        <f>VLOOKUP(A751,'BASE REGISTRO SEPTIEMBRE'!$A$1:$T$889,2,FALSE)</f>
        <v xml:space="preserve">
I. Municipalidad de Los Ángeles
</v>
      </c>
      <c r="C751" s="68" t="str">
        <f>VLOOKUP(A751,'BASE REGISTRO SEPTIEMBRE'!$A$1:$T$889,3,FALSE)</f>
        <v>69170100K</v>
      </c>
      <c r="D751" s="68" t="str">
        <f>VLOOKUP(A751,'BASE REGISTRO SEPTIEMBRE'!$A$1:$T$889,4,FALSE)</f>
        <v>Municipalidad</v>
      </c>
      <c r="E751" s="68" t="str">
        <f>VLOOKUP(A751,'BASE REGISTRO SEPTIEMBRE'!$A$1:$T$889,5,FALSE)</f>
        <v>Constitución Política de la República, art. 107.</v>
      </c>
      <c r="F751" s="68" t="str">
        <f>VLOOKUP(A751,'BASE REGISTRO SEPTIEMBRE'!$A$1:$T$889,6,FALSE)</f>
        <v>Indefinida.</v>
      </c>
      <c r="G751" s="68" t="str">
        <f>VLOOKUP(A751,'BASE REGISTRO SEPTIEMBRE'!$A$1:$T$889,7,FALSE)</f>
        <v>Según Ley Orgánica Nº 18.695, arts. 1º al 4º.</v>
      </c>
      <c r="H751" s="68" t="str">
        <f>VLOOKUP(A751,'BASE REGISTRO SEPTIEMBRE'!$A$1:$T$889,8,FALSE)</f>
        <v>no tiene</v>
      </c>
      <c r="I751" s="68">
        <f>VLOOKUP(A751,'BASE REGISTRO SEPTIEMBRE'!$A$1:$T$889,9,FALSE)</f>
        <v>0</v>
      </c>
      <c r="J751" s="68">
        <f>VLOOKUP(A751,'BASE REGISTRO SEPTIEMBRE'!$A$1:$T$889,10,FALSE)</f>
        <v>0</v>
      </c>
      <c r="K751" s="68" t="str">
        <f>VLOOKUP(A751,'BASE REGISTRO SEPTIEMBRE'!$A$1:$T$889,11,FALSE)</f>
        <v>Estéban Krause Salazar</v>
      </c>
      <c r="L751" s="68" t="str">
        <f>VLOOKUP(A751,'BASE REGISTRO SEPTIEMBRE'!$A$1:$T$889,12,FALSE)</f>
        <v xml:space="preserve">Caupolicán Nº 399, comuna de Los Ángeles, Octava Región.
</v>
      </c>
      <c r="M751" s="68" t="str">
        <f>VLOOKUP(A751,'BASE REGISTRO SEPTIEMBRE'!$A$1:$T$889,13,FALSE)</f>
        <v>VIII</v>
      </c>
      <c r="N751" s="68" t="str">
        <f>VLOOKUP(A751,'BASE REGISTRO SEPTIEMBRE'!$A$1:$T$889,14,FALSE)</f>
        <v>Los Ángele</v>
      </c>
      <c r="O751" s="68" t="str">
        <f>VLOOKUP(A751,'BASE REGISTRO SEPTIEMBRE'!$A$1:$T$889,15,FALSE)</f>
        <v>Fonos (43) 409400- 409501- 409502</v>
      </c>
      <c r="P751" s="68">
        <f>VLOOKUP(A751,'BASE REGISTRO SEPTIEMBRE'!$A$1:$T$889,16,FALSE)</f>
        <v>0</v>
      </c>
      <c r="Q751" s="68">
        <f>VLOOKUP(A751,'BASE REGISTRO SEPTIEMBRE'!$A$1:$T$889,17,FALSE)</f>
        <v>0</v>
      </c>
      <c r="R751" s="68">
        <f>VLOOKUP(A751,'BASE REGISTRO SEPTIEMBRE'!$A$1:$T$889,18,FALSE)</f>
        <v>91001</v>
      </c>
      <c r="S751" s="68" t="str">
        <f>VLOOKUP(A751,'BASE REGISTRO SEPTIEMBRE'!$A$1:$T$889,19,FALSE)</f>
        <v xml:space="preserve">No corresponde.
</v>
      </c>
      <c r="T751" s="188">
        <f>VLOOKUP(A751,'BASE REGISTRO SEPTIEMBRE'!$A$1:$T$889,20,FALSE)</f>
        <v>38736</v>
      </c>
      <c r="U751" s="175">
        <v>7267</v>
      </c>
      <c r="V751" s="186">
        <v>14530113</v>
      </c>
      <c r="W751" s="186">
        <v>95725132</v>
      </c>
      <c r="X751" s="187">
        <v>44469</v>
      </c>
      <c r="Y751" s="80" t="s">
        <v>6489</v>
      </c>
      <c r="Z751" s="80" t="s">
        <v>6490</v>
      </c>
      <c r="AA751" s="175" t="s">
        <v>6502</v>
      </c>
    </row>
    <row r="752" spans="1:27" ht="15.75" customHeight="1" x14ac:dyDescent="0.2">
      <c r="A752" s="185">
        <v>7268</v>
      </c>
      <c r="B752" s="68" t="str">
        <f>VLOOKUP(A752,'BASE REGISTRO SEPTIEMBRE'!$A$1:$T$889,2,FALSE)</f>
        <v xml:space="preserve">
I. Municipalidad de Yungay
</v>
      </c>
      <c r="C752" s="68">
        <f>VLOOKUP(A752,'BASE REGISTRO SEPTIEMBRE'!$A$1:$T$889,3,FALSE)</f>
        <v>691415007</v>
      </c>
      <c r="D752" s="68" t="str">
        <f>VLOOKUP(A752,'BASE REGISTRO SEPTIEMBRE'!$A$1:$T$889,4,FALSE)</f>
        <v>Municipalidad</v>
      </c>
      <c r="E752" s="68" t="str">
        <f>VLOOKUP(A752,'BASE REGISTRO SEPTIEMBRE'!$A$1:$T$889,5,FALSE)</f>
        <v>Constitución Política de la República, art. 107.</v>
      </c>
      <c r="F752" s="68" t="str">
        <f>VLOOKUP(A752,'BASE REGISTRO SEPTIEMBRE'!$A$1:$T$889,6,FALSE)</f>
        <v>Indefinida.</v>
      </c>
      <c r="G752" s="68" t="str">
        <f>VLOOKUP(A752,'BASE REGISTRO SEPTIEMBRE'!$A$1:$T$889,7,FALSE)</f>
        <v>Según Ley Orgánica Nº 18.695, arts. 1º al 4º.</v>
      </c>
      <c r="H752" s="68" t="str">
        <f>VLOOKUP(A752,'BASE REGISTRO SEPTIEMBRE'!$A$1:$T$889,8,FALSE)</f>
        <v>no tiene</v>
      </c>
      <c r="I752" s="68">
        <f>VLOOKUP(A752,'BASE REGISTRO SEPTIEMBRE'!$A$1:$T$889,9,FALSE)</f>
        <v>0</v>
      </c>
      <c r="J752" s="68">
        <f>VLOOKUP(A752,'BASE REGISTRO SEPTIEMBRE'!$A$1:$T$889,10,FALSE)</f>
        <v>0</v>
      </c>
      <c r="K752" s="68" t="str">
        <f>VLOOKUP(A752,'BASE REGISTRO SEPTIEMBRE'!$A$1:$T$889,11,FALSE)</f>
        <v xml:space="preserve">Alcalde Titular: Rafael Arcangel Cifuentes Rodríguez, 
</v>
      </c>
      <c r="L752" s="68" t="str">
        <f>VLOOKUP(A752,'BASE REGISTRO SEPTIEMBRE'!$A$1:$T$889,12,FALSE)</f>
        <v xml:space="preserve">Esmeralda Nº 380, comuna de Yungay
</v>
      </c>
      <c r="M752" s="68" t="str">
        <f>VLOOKUP(A752,'BASE REGISTRO SEPTIEMBRE'!$A$1:$T$889,13,FALSE)</f>
        <v>XVI</v>
      </c>
      <c r="N752" s="68" t="str">
        <f>VLOOKUP(A752,'BASE REGISTRO SEPTIEMBRE'!$A$1:$T$889,14,FALSE)</f>
        <v xml:space="preserve"> Yungay</v>
      </c>
      <c r="O752" s="68" t="str">
        <f>VLOOKUP(A752,'BASE REGISTRO SEPTIEMBRE'!$A$1:$T$889,15,FALSE)</f>
        <v>Fonos (42) 2205601 (42) 2205602</v>
      </c>
      <c r="P752" s="68" t="str">
        <f>VLOOKUP(A752,'BASE REGISTRO SEPTIEMBRE'!$A$1:$T$889,16,FALSE)</f>
        <v>Correo Electrónico: alcaldia@yungay.cl</v>
      </c>
      <c r="Q752" s="68">
        <f>VLOOKUP(A752,'BASE REGISTRO SEPTIEMBRE'!$A$1:$T$889,17,FALSE)</f>
        <v>0</v>
      </c>
      <c r="R752" s="68">
        <f>VLOOKUP(A752,'BASE REGISTRO SEPTIEMBRE'!$A$1:$T$889,18,FALSE)</f>
        <v>91001</v>
      </c>
      <c r="S752" s="68" t="str">
        <f>VLOOKUP(A752,'BASE REGISTRO SEPTIEMBRE'!$A$1:$T$889,19,FALSE)</f>
        <v xml:space="preserve">No se acompañan. Aplica Informe Jurídico Nº 09, de fecha 14 de marzo de 2011 del Departamento Jurídico y Dictamen Nº 070791, de 2009, de la Contraloría General de la República.  
</v>
      </c>
      <c r="T752" s="188">
        <f>VLOOKUP(A752,'BASE REGISTRO SEPTIEMBRE'!$A$1:$T$889,20,FALSE)</f>
        <v>38736</v>
      </c>
      <c r="U752" s="175">
        <v>7268</v>
      </c>
      <c r="V752" s="186">
        <v>5709371</v>
      </c>
      <c r="W752" s="186">
        <v>45840553</v>
      </c>
      <c r="X752" s="187">
        <v>44469</v>
      </c>
      <c r="Y752" s="80" t="s">
        <v>6489</v>
      </c>
      <c r="Z752" s="80" t="s">
        <v>6490</v>
      </c>
      <c r="AA752" s="175" t="s">
        <v>6638</v>
      </c>
    </row>
    <row r="753" spans="1:27" ht="15.75" customHeight="1" x14ac:dyDescent="0.2">
      <c r="A753" s="185">
        <v>7269</v>
      </c>
      <c r="B753" s="68" t="str">
        <f>VLOOKUP(A753,'BASE REGISTRO SEPTIEMBRE'!$A$1:$T$889,2,FALSE)</f>
        <v xml:space="preserve">
I. Municipalidad de Vilcún
</v>
      </c>
      <c r="C753" s="68">
        <f>VLOOKUP(A753,'BASE REGISTRO SEPTIEMBRE'!$A$1:$T$889,3,FALSE)</f>
        <v>691908003</v>
      </c>
      <c r="D753" s="68" t="str">
        <f>VLOOKUP(A753,'BASE REGISTRO SEPTIEMBRE'!$A$1:$T$889,4,FALSE)</f>
        <v>Municipalidad</v>
      </c>
      <c r="E753" s="68" t="str">
        <f>VLOOKUP(A753,'BASE REGISTRO SEPTIEMBRE'!$A$1:$T$889,5,FALSE)</f>
        <v>Constitución Política de la República, art. 107.</v>
      </c>
      <c r="F753" s="68" t="str">
        <f>VLOOKUP(A753,'BASE REGISTRO SEPTIEMBRE'!$A$1:$T$889,6,FALSE)</f>
        <v>Indefinida.</v>
      </c>
      <c r="G753" s="68" t="str">
        <f>VLOOKUP(A753,'BASE REGISTRO SEPTIEMBRE'!$A$1:$T$889,7,FALSE)</f>
        <v>Según Ley Orgánica Nº 18.695, arts. 1º al 4º.</v>
      </c>
      <c r="H753" s="68" t="str">
        <f>VLOOKUP(A753,'BASE REGISTRO SEPTIEMBRE'!$A$1:$T$889,8,FALSE)</f>
        <v>no tiene</v>
      </c>
      <c r="I753" s="68">
        <f>VLOOKUP(A753,'BASE REGISTRO SEPTIEMBRE'!$A$1:$T$889,9,FALSE)</f>
        <v>0</v>
      </c>
      <c r="J753" s="68">
        <f>VLOOKUP(A753,'BASE REGISTRO SEPTIEMBRE'!$A$1:$T$889,10,FALSE)</f>
        <v>0</v>
      </c>
      <c r="K753" s="68" t="str">
        <f>VLOOKUP(A753,'BASE REGISTRO SEPTIEMBRE'!$A$1:$T$889,11,FALSE)</f>
        <v xml:space="preserve">KATHERINNE MIGUELES MUÑOZ.
</v>
      </c>
      <c r="L753" s="68" t="str">
        <f>VLOOKUP(A753,'BASE REGISTRO SEPTIEMBRE'!$A$1:$T$889,12,FALSE)</f>
        <v xml:space="preserve">Lord Cochrane Nº 255, comuna de Vilcún, Novena Región.
</v>
      </c>
      <c r="M753" s="68" t="str">
        <f>VLOOKUP(A753,'BASE REGISTRO SEPTIEMBRE'!$A$1:$T$889,13,FALSE)</f>
        <v>IX</v>
      </c>
      <c r="N753" s="68" t="str">
        <f>VLOOKUP(A753,'BASE REGISTRO SEPTIEMBRE'!$A$1:$T$889,14,FALSE)</f>
        <v>Vilcún,</v>
      </c>
      <c r="O753" s="68" t="str">
        <f>VLOOKUP(A753,'BASE REGISTRO SEPTIEMBRE'!$A$1:$T$889,15,FALSE)</f>
        <v>Fono: (45) 918360</v>
      </c>
      <c r="P753" s="68" t="str">
        <f>VLOOKUP(A753,'BASE REGISTRO SEPTIEMBRE'!$A$1:$T$889,16,FALSE)</f>
        <v>cwolff@vilcun.cl
              egalarce@vilcun.cl</v>
      </c>
      <c r="Q753" s="68">
        <f>VLOOKUP(A753,'BASE REGISTRO SEPTIEMBRE'!$A$1:$T$889,17,FALSE)</f>
        <v>0</v>
      </c>
      <c r="R753" s="68">
        <f>VLOOKUP(A753,'BASE REGISTRO SEPTIEMBRE'!$A$1:$T$889,18,FALSE)</f>
        <v>91001</v>
      </c>
      <c r="S753" s="68" t="str">
        <f>VLOOKUP(A753,'BASE REGISTRO SEPTIEMBRE'!$A$1:$T$889,19,FALSE)</f>
        <v xml:space="preserve">No se acompañan. Aplica Informe Jurídico Nº 09, de  fecha 14 de marzo de 2011 del Departamento Jurídico y Dictamen Nº 070791, de 2009, de la Contraloría General de la República.  
</v>
      </c>
      <c r="T753" s="188">
        <f>VLOOKUP(A753,'BASE REGISTRO SEPTIEMBRE'!$A$1:$T$889,20,FALSE)</f>
        <v>38736</v>
      </c>
      <c r="U753" s="175">
        <v>7269</v>
      </c>
      <c r="V753" s="186">
        <v>5056871</v>
      </c>
      <c r="W753" s="186">
        <v>40400628</v>
      </c>
      <c r="X753" s="187">
        <v>44469</v>
      </c>
      <c r="Y753" s="80" t="s">
        <v>6489</v>
      </c>
      <c r="Z753" s="80" t="s">
        <v>6490</v>
      </c>
      <c r="AA753" s="175" t="s">
        <v>6607</v>
      </c>
    </row>
    <row r="754" spans="1:27" ht="15.75" customHeight="1" x14ac:dyDescent="0.2">
      <c r="A754" s="185">
        <v>7270</v>
      </c>
      <c r="B754" s="68" t="str">
        <f>VLOOKUP(A754,'BASE REGISTRO SEPTIEMBRE'!$A$1:$T$889,2,FALSE)</f>
        <v xml:space="preserve">
I. Municipalidad de San Javier
</v>
      </c>
      <c r="C754" s="68">
        <f>VLOOKUP(A754,'BASE REGISTRO SEPTIEMBRE'!$A$1:$T$889,3,FALSE)</f>
        <v>691301001</v>
      </c>
      <c r="D754" s="68" t="str">
        <f>VLOOKUP(A754,'BASE REGISTRO SEPTIEMBRE'!$A$1:$T$889,4,FALSE)</f>
        <v>Municipalidad</v>
      </c>
      <c r="E754" s="68" t="str">
        <f>VLOOKUP(A754,'BASE REGISTRO SEPTIEMBRE'!$A$1:$T$889,5,FALSE)</f>
        <v>Constitución Política de la República, art. 107.</v>
      </c>
      <c r="F754" s="68" t="str">
        <f>VLOOKUP(A754,'BASE REGISTRO SEPTIEMBRE'!$A$1:$T$889,6,FALSE)</f>
        <v>Indefinida.</v>
      </c>
      <c r="G754" s="68" t="str">
        <f>VLOOKUP(A754,'BASE REGISTRO SEPTIEMBRE'!$A$1:$T$889,7,FALSE)</f>
        <v>Según Ley Orgánica Nº 18.695, arts. 1º al 4º.</v>
      </c>
      <c r="H754" s="68" t="str">
        <f>VLOOKUP(A754,'BASE REGISTRO SEPTIEMBRE'!$A$1:$T$889,8,FALSE)</f>
        <v>no tiene</v>
      </c>
      <c r="I754" s="68">
        <f>VLOOKUP(A754,'BASE REGISTRO SEPTIEMBRE'!$A$1:$T$889,9,FALSE)</f>
        <v>0</v>
      </c>
      <c r="J754" s="68">
        <f>VLOOKUP(A754,'BASE REGISTRO SEPTIEMBRE'!$A$1:$T$889,10,FALSE)</f>
        <v>0</v>
      </c>
      <c r="K754" s="68" t="str">
        <f>VLOOKUP(A754,'BASE REGISTRO SEPTIEMBRE'!$A$1:$T$889,11,FALSE)</f>
        <v xml:space="preserve">Jorge Ignacio Silva Sepúlveda
</v>
      </c>
      <c r="L754" s="68" t="str">
        <f>VLOOKUP(A754,'BASE REGISTRO SEPTIEMBRE'!$A$1:$T$889,12,FALSE)</f>
        <v>Arturo Prat Nº 2490, San Javier, Séptima Región.</v>
      </c>
      <c r="M754" s="68" t="str">
        <f>VLOOKUP(A754,'BASE REGISTRO SEPTIEMBRE'!$A$1:$T$889,13,FALSE)</f>
        <v>VII</v>
      </c>
      <c r="N754" s="68" t="str">
        <f>VLOOKUP(A754,'BASE REGISTRO SEPTIEMBRE'!$A$1:$T$889,14,FALSE)</f>
        <v>San Javier</v>
      </c>
      <c r="O754" s="68">
        <f>VLOOKUP(A754,'BASE REGISTRO SEPTIEMBRE'!$A$1:$T$889,15,FALSE)</f>
        <v>0</v>
      </c>
      <c r="P754" s="68">
        <f>VLOOKUP(A754,'BASE REGISTRO SEPTIEMBRE'!$A$1:$T$889,16,FALSE)</f>
        <v>0</v>
      </c>
      <c r="Q754" s="68">
        <f>VLOOKUP(A754,'BASE REGISTRO SEPTIEMBRE'!$A$1:$T$889,17,FALSE)</f>
        <v>0</v>
      </c>
      <c r="R754" s="68">
        <f>VLOOKUP(A754,'BASE REGISTRO SEPTIEMBRE'!$A$1:$T$889,18,FALSE)</f>
        <v>91001</v>
      </c>
      <c r="S754" s="68" t="str">
        <f>VLOOKUP(A754,'BASE REGISTRO SEPTIEMBRE'!$A$1:$T$889,19,FALSE)</f>
        <v xml:space="preserve">No se acompañan. Aplica Informe Jurídico Nº 09, de  fecha 14 de marzo de 2011 del Departamento Jurídico y Dictamen Nº 070791, de 2009, de la Contraloría General de la República.  
</v>
      </c>
      <c r="T754" s="188">
        <f>VLOOKUP(A754,'BASE REGISTRO SEPTIEMBRE'!$A$1:$T$889,20,FALSE)</f>
        <v>38736</v>
      </c>
      <c r="U754" s="175">
        <v>7270</v>
      </c>
      <c r="V754" s="186">
        <v>10016440</v>
      </c>
      <c r="W754" s="186">
        <v>40211009</v>
      </c>
      <c r="X754" s="187">
        <v>44469</v>
      </c>
      <c r="Y754" s="80" t="s">
        <v>6489</v>
      </c>
      <c r="Z754" s="80" t="s">
        <v>6490</v>
      </c>
      <c r="AA754" s="175" t="s">
        <v>6605</v>
      </c>
    </row>
    <row r="755" spans="1:27" ht="15.75" customHeight="1" x14ac:dyDescent="0.2">
      <c r="A755" s="185">
        <v>7271</v>
      </c>
      <c r="B755" s="68" t="str">
        <f>VLOOKUP(A755,'BASE REGISTRO SEPTIEMBRE'!$A$1:$T$889,2,FALSE)</f>
        <v xml:space="preserve">
I. Municipalidad de Placilla
</v>
      </c>
      <c r="C755" s="68">
        <f>VLOOKUP(A755,'BASE REGISTRO SEPTIEMBRE'!$A$1:$T$889,3,FALSE)</f>
        <v>690902001</v>
      </c>
      <c r="D755" s="68" t="str">
        <f>VLOOKUP(A755,'BASE REGISTRO SEPTIEMBRE'!$A$1:$T$889,4,FALSE)</f>
        <v>Municipalidad</v>
      </c>
      <c r="E755" s="68" t="str">
        <f>VLOOKUP(A755,'BASE REGISTRO SEPTIEMBRE'!$A$1:$T$889,5,FALSE)</f>
        <v>Constitución Política de la República, artículo 107</v>
      </c>
      <c r="F755" s="68" t="str">
        <f>VLOOKUP(A755,'BASE REGISTRO SEPTIEMBRE'!$A$1:$T$889,6,FALSE)</f>
        <v>Indefinida</v>
      </c>
      <c r="G755" s="68" t="str">
        <f>VLOOKUP(A755,'BASE REGISTRO SEPTIEMBRE'!$A$1:$T$889,7,FALSE)</f>
        <v>Según Ley Orgánica Nº 18.695, artículos 1º al  4º</v>
      </c>
      <c r="H755" s="68" t="str">
        <f>VLOOKUP(A755,'BASE REGISTRO SEPTIEMBRE'!$A$1:$T$889,8,FALSE)</f>
        <v>no tiene</v>
      </c>
      <c r="I755" s="68">
        <f>VLOOKUP(A755,'BASE REGISTRO SEPTIEMBRE'!$A$1:$T$889,9,FALSE)</f>
        <v>0</v>
      </c>
      <c r="J755" s="68">
        <f>VLOOKUP(A755,'BASE REGISTRO SEPTIEMBRE'!$A$1:$T$889,10,FALSE)</f>
        <v>0</v>
      </c>
      <c r="K755" s="68" t="str">
        <f>VLOOKUP(A755,'BASE REGISTRO SEPTIEMBRE'!$A$1:$T$889,11,FALSE)</f>
        <v xml:space="preserve">Manuel Tulio Contreras Álvarez </v>
      </c>
      <c r="L755" s="68" t="str">
        <f>VLOOKUP(A755,'BASE REGISTRO SEPTIEMBRE'!$A$1:$T$889,12,FALSE)</f>
        <v xml:space="preserve">Oscar Gajardo N°2250, comuna de Placilla, Sexta Región.
</v>
      </c>
      <c r="M755" s="68" t="str">
        <f>VLOOKUP(A755,'BASE REGISTRO SEPTIEMBRE'!$A$1:$T$889,13,FALSE)</f>
        <v>VI</v>
      </c>
      <c r="N755" s="68" t="str">
        <f>VLOOKUP(A755,'BASE REGISTRO SEPTIEMBRE'!$A$1:$T$889,14,FALSE)</f>
        <v xml:space="preserve"> Placilla</v>
      </c>
      <c r="O755" s="68">
        <f>VLOOKUP(A755,'BASE REGISTRO SEPTIEMBRE'!$A$1:$T$889,15,FALSE)</f>
        <v>0</v>
      </c>
      <c r="P755" s="68">
        <f>VLOOKUP(A755,'BASE REGISTRO SEPTIEMBRE'!$A$1:$T$889,16,FALSE)</f>
        <v>0</v>
      </c>
      <c r="Q755" s="68">
        <f>VLOOKUP(A755,'BASE REGISTRO SEPTIEMBRE'!$A$1:$T$889,17,FALSE)</f>
        <v>0</v>
      </c>
      <c r="R755" s="68">
        <f>VLOOKUP(A755,'BASE REGISTRO SEPTIEMBRE'!$A$1:$T$889,18,FALSE)</f>
        <v>91001</v>
      </c>
      <c r="S755" s="68" t="str">
        <f>VLOOKUP(A755,'BASE REGISTRO SEPTIEMBRE'!$A$1:$T$889,19,FALSE)</f>
        <v>Se acompaña Certificado Financiero de 11 de junio de 2008, aprobado por Unidad de Supervisión Financiera Nacional, correspondiente al año 2007.</v>
      </c>
      <c r="T755" s="188">
        <f>VLOOKUP(A755,'BASE REGISTRO SEPTIEMBRE'!$A$1:$T$889,20,FALSE)</f>
        <v>38736</v>
      </c>
      <c r="U755" s="175">
        <v>7271</v>
      </c>
      <c r="V755" s="186">
        <v>2861840</v>
      </c>
      <c r="W755" s="186">
        <v>22977720</v>
      </c>
      <c r="X755" s="187">
        <v>44469</v>
      </c>
      <c r="Y755" s="80" t="s">
        <v>6489</v>
      </c>
      <c r="Z755" s="80" t="s">
        <v>6490</v>
      </c>
      <c r="AA755" s="175" t="s">
        <v>6682</v>
      </c>
    </row>
    <row r="756" spans="1:27" ht="15.75" customHeight="1" x14ac:dyDescent="0.2">
      <c r="A756" s="185">
        <v>7273</v>
      </c>
      <c r="B756" s="68" t="str">
        <f>VLOOKUP(A756,'BASE REGISTRO SEPTIEMBRE'!$A$1:$T$889,2,FALSE)</f>
        <v xml:space="preserve">
I. Municipalidad de Quillón 
</v>
      </c>
      <c r="C756" s="68">
        <f>VLOOKUP(A756,'BASE REGISTRO SEPTIEMBRE'!$A$1:$T$889,3,FALSE)</f>
        <v>691414000</v>
      </c>
      <c r="D756" s="68" t="str">
        <f>VLOOKUP(A756,'BASE REGISTRO SEPTIEMBRE'!$A$1:$T$889,4,FALSE)</f>
        <v>Municipalidad</v>
      </c>
      <c r="E756" s="68" t="str">
        <f>VLOOKUP(A756,'BASE REGISTRO SEPTIEMBRE'!$A$1:$T$889,5,FALSE)</f>
        <v>Municipalidad</v>
      </c>
      <c r="F756" s="68" t="str">
        <f>VLOOKUP(A756,'BASE REGISTRO SEPTIEMBRE'!$A$1:$T$889,6,FALSE)</f>
        <v>Indefinida.</v>
      </c>
      <c r="G756" s="68" t="str">
        <f>VLOOKUP(A756,'BASE REGISTRO SEPTIEMBRE'!$A$1:$T$889,7,FALSE)</f>
        <v>Según Ley Orgánica Nº 18.695, arts. 1º al 4º.</v>
      </c>
      <c r="H756" s="68" t="str">
        <f>VLOOKUP(A756,'BASE REGISTRO SEPTIEMBRE'!$A$1:$T$889,8,FALSE)</f>
        <v>no tiene</v>
      </c>
      <c r="I756" s="68">
        <f>VLOOKUP(A756,'BASE REGISTRO SEPTIEMBRE'!$A$1:$T$889,9,FALSE)</f>
        <v>0</v>
      </c>
      <c r="J756" s="68">
        <f>VLOOKUP(A756,'BASE REGISTRO SEPTIEMBRE'!$A$1:$T$889,10,FALSE)</f>
        <v>0</v>
      </c>
      <c r="K756" s="68" t="str">
        <f>VLOOKUP(A756,'BASE REGISTRO SEPTIEMBRE'!$A$1:$T$889,11,FALSE)</f>
        <v>Miguel Alfonso Peña Jara</v>
      </c>
      <c r="L756" s="68" t="str">
        <f>VLOOKUP(A756,'BASE REGISTRO SEPTIEMBRE'!$A$1:$T$889,12,FALSE)</f>
        <v>18 de Septiembre Nº250, comuna de Quillón</v>
      </c>
      <c r="M756" s="68" t="str">
        <f>VLOOKUP(A756,'BASE REGISTRO SEPTIEMBRE'!$A$1:$T$889,13,FALSE)</f>
        <v>XVI</v>
      </c>
      <c r="N756" s="68" t="str">
        <f>VLOOKUP(A756,'BASE REGISTRO SEPTIEMBRE'!$A$1:$T$889,14,FALSE)</f>
        <v xml:space="preserve"> Quillón</v>
      </c>
      <c r="O756" s="68" t="str">
        <f>VLOOKUP(A756,'BASE REGISTRO SEPTIEMBRE'!$A$1:$T$889,15,FALSE)</f>
        <v xml:space="preserve"> Fonos: (42) 2207132</v>
      </c>
      <c r="P756" s="68">
        <f>VLOOKUP(A756,'BASE REGISTRO SEPTIEMBRE'!$A$1:$T$889,16,FALSE)</f>
        <v>0</v>
      </c>
      <c r="Q756" s="68">
        <f>VLOOKUP(A756,'BASE REGISTRO SEPTIEMBRE'!$A$1:$T$889,17,FALSE)</f>
        <v>0</v>
      </c>
      <c r="R756" s="68">
        <f>VLOOKUP(A756,'BASE REGISTRO SEPTIEMBRE'!$A$1:$T$889,18,FALSE)</f>
        <v>91001</v>
      </c>
      <c r="S756" s="68" t="str">
        <f>VLOOKUP(A756,'BASE REGISTRO SEPTIEMBRE'!$A$1:$T$889,19,FALSE)</f>
        <v xml:space="preserve">No se acompañan. Aplica Informe Jurídico Nº 09, de  fecha 14 de marzo de 2011 del Departamento Jurídico y Dictamen Nº 070791, de 2009, de la Contraloría General de la República.  
</v>
      </c>
      <c r="T756" s="188">
        <f>VLOOKUP(A756,'BASE REGISTRO SEPTIEMBRE'!$A$1:$T$889,20,FALSE)</f>
        <v>38736</v>
      </c>
      <c r="U756" s="175">
        <v>7273</v>
      </c>
      <c r="V756" s="186">
        <v>0</v>
      </c>
      <c r="W756" s="186">
        <v>34398152</v>
      </c>
      <c r="X756" s="187">
        <v>44469</v>
      </c>
      <c r="Y756" s="80" t="s">
        <v>6489</v>
      </c>
      <c r="Z756" s="80" t="s">
        <v>6490</v>
      </c>
      <c r="AA756" s="175" t="s">
        <v>6683</v>
      </c>
    </row>
    <row r="757" spans="1:27" ht="15.75" customHeight="1" x14ac:dyDescent="0.2">
      <c r="A757" s="185">
        <v>7273</v>
      </c>
      <c r="B757" s="68" t="str">
        <f>VLOOKUP(A757,'BASE REGISTRO SEPTIEMBRE'!$A$1:$T$889,2,FALSE)</f>
        <v xml:space="preserve">
I. Municipalidad de Quillón 
</v>
      </c>
      <c r="C757" s="68">
        <f>VLOOKUP(A757,'BASE REGISTRO SEPTIEMBRE'!$A$1:$T$889,3,FALSE)</f>
        <v>691414000</v>
      </c>
      <c r="D757" s="68" t="str">
        <f>VLOOKUP(A757,'BASE REGISTRO SEPTIEMBRE'!$A$1:$T$889,4,FALSE)</f>
        <v>Municipalidad</v>
      </c>
      <c r="E757" s="68" t="str">
        <f>VLOOKUP(A757,'BASE REGISTRO SEPTIEMBRE'!$A$1:$T$889,5,FALSE)</f>
        <v>Municipalidad</v>
      </c>
      <c r="F757" s="68" t="str">
        <f>VLOOKUP(A757,'BASE REGISTRO SEPTIEMBRE'!$A$1:$T$889,6,FALSE)</f>
        <v>Indefinida.</v>
      </c>
      <c r="G757" s="68" t="str">
        <f>VLOOKUP(A757,'BASE REGISTRO SEPTIEMBRE'!$A$1:$T$889,7,FALSE)</f>
        <v>Según Ley Orgánica Nº 18.695, arts. 1º al 4º.</v>
      </c>
      <c r="H757" s="68" t="str">
        <f>VLOOKUP(A757,'BASE REGISTRO SEPTIEMBRE'!$A$1:$T$889,8,FALSE)</f>
        <v>no tiene</v>
      </c>
      <c r="I757" s="68">
        <f>VLOOKUP(A757,'BASE REGISTRO SEPTIEMBRE'!$A$1:$T$889,9,FALSE)</f>
        <v>0</v>
      </c>
      <c r="J757" s="68">
        <f>VLOOKUP(A757,'BASE REGISTRO SEPTIEMBRE'!$A$1:$T$889,10,FALSE)</f>
        <v>0</v>
      </c>
      <c r="K757" s="68" t="str">
        <f>VLOOKUP(A757,'BASE REGISTRO SEPTIEMBRE'!$A$1:$T$889,11,FALSE)</f>
        <v>Miguel Alfonso Peña Jara</v>
      </c>
      <c r="L757" s="68" t="str">
        <f>VLOOKUP(A757,'BASE REGISTRO SEPTIEMBRE'!$A$1:$T$889,12,FALSE)</f>
        <v>18 de Septiembre Nº250, comuna de Quillón</v>
      </c>
      <c r="M757" s="68" t="str">
        <f>VLOOKUP(A757,'BASE REGISTRO SEPTIEMBRE'!$A$1:$T$889,13,FALSE)</f>
        <v>XVI</v>
      </c>
      <c r="N757" s="68" t="str">
        <f>VLOOKUP(A757,'BASE REGISTRO SEPTIEMBRE'!$A$1:$T$889,14,FALSE)</f>
        <v xml:space="preserve"> Quillón</v>
      </c>
      <c r="O757" s="68" t="str">
        <f>VLOOKUP(A757,'BASE REGISTRO SEPTIEMBRE'!$A$1:$T$889,15,FALSE)</f>
        <v xml:space="preserve"> Fonos: (42) 2207132</v>
      </c>
      <c r="P757" s="68">
        <f>VLOOKUP(A757,'BASE REGISTRO SEPTIEMBRE'!$A$1:$T$889,16,FALSE)</f>
        <v>0</v>
      </c>
      <c r="Q757" s="68">
        <f>VLOOKUP(A757,'BASE REGISTRO SEPTIEMBRE'!$A$1:$T$889,17,FALSE)</f>
        <v>0</v>
      </c>
      <c r="R757" s="68">
        <f>VLOOKUP(A757,'BASE REGISTRO SEPTIEMBRE'!$A$1:$T$889,18,FALSE)</f>
        <v>91001</v>
      </c>
      <c r="S757" s="68" t="str">
        <f>VLOOKUP(A757,'BASE REGISTRO SEPTIEMBRE'!$A$1:$T$889,19,FALSE)</f>
        <v xml:space="preserve">No se acompañan. Aplica Informe Jurídico Nº 09, de  fecha 14 de marzo de 2011 del Departamento Jurídico y Dictamen Nº 070791, de 2009, de la Contraloría General de la República.  
</v>
      </c>
      <c r="T757" s="188">
        <f>VLOOKUP(A757,'BASE REGISTRO SEPTIEMBRE'!$A$1:$T$889,20,FALSE)</f>
        <v>38736</v>
      </c>
      <c r="U757" s="175">
        <v>7273</v>
      </c>
      <c r="V757" s="186">
        <v>4893746</v>
      </c>
      <c r="W757" s="186">
        <v>4893746</v>
      </c>
      <c r="X757" s="187">
        <v>44469</v>
      </c>
      <c r="Y757" s="80" t="s">
        <v>6489</v>
      </c>
      <c r="Z757" s="80" t="s">
        <v>6490</v>
      </c>
      <c r="AA757" s="175" t="s">
        <v>6680</v>
      </c>
    </row>
    <row r="758" spans="1:27" ht="15.75" customHeight="1" x14ac:dyDescent="0.2">
      <c r="A758" s="185">
        <v>7275</v>
      </c>
      <c r="B758" s="68" t="str">
        <f>VLOOKUP(A758,'BASE REGISTRO SEPTIEMBRE'!$A$1:$T$889,2,FALSE)</f>
        <v xml:space="preserve">
I. Municipalidad de San Clemente
</v>
      </c>
      <c r="C758" s="68">
        <f>VLOOKUP(A758,'BASE REGISTRO SEPTIEMBRE'!$A$1:$T$889,3,FALSE)</f>
        <v>691105008</v>
      </c>
      <c r="D758" s="68" t="str">
        <f>VLOOKUP(A758,'BASE REGISTRO SEPTIEMBRE'!$A$1:$T$889,4,FALSE)</f>
        <v>Municipalidad</v>
      </c>
      <c r="E758" s="68" t="str">
        <f>VLOOKUP(A758,'BASE REGISTRO SEPTIEMBRE'!$A$1:$T$889,5,FALSE)</f>
        <v>Constitución Política de la República, art. 107.</v>
      </c>
      <c r="F758" s="68" t="str">
        <f>VLOOKUP(A758,'BASE REGISTRO SEPTIEMBRE'!$A$1:$T$889,6,FALSE)</f>
        <v>Indefinida.</v>
      </c>
      <c r="G758" s="68" t="str">
        <f>VLOOKUP(A758,'BASE REGISTRO SEPTIEMBRE'!$A$1:$T$889,7,FALSE)</f>
        <v>Según Ley Orgánica Nº 18.695, arts. 1º al 4º.</v>
      </c>
      <c r="H758" s="68" t="str">
        <f>VLOOKUP(A758,'BASE REGISTRO SEPTIEMBRE'!$A$1:$T$889,8,FALSE)</f>
        <v>no tiene</v>
      </c>
      <c r="I758" s="68">
        <f>VLOOKUP(A758,'BASE REGISTRO SEPTIEMBRE'!$A$1:$T$889,9,FALSE)</f>
        <v>0</v>
      </c>
      <c r="J758" s="68">
        <f>VLOOKUP(A758,'BASE REGISTRO SEPTIEMBRE'!$A$1:$T$889,10,FALSE)</f>
        <v>0</v>
      </c>
      <c r="K758" s="68" t="str">
        <f>VLOOKUP(A758,'BASE REGISTRO SEPTIEMBRE'!$A$1:$T$889,11,FALSE)</f>
        <v xml:space="preserve">Juan Raúl Rojas Vergara    </v>
      </c>
      <c r="L758" s="68" t="str">
        <f>VLOOKUP(A758,'BASE REGISTRO SEPTIEMBRE'!$A$1:$T$889,12,FALSE)</f>
        <v xml:space="preserve">Carlos Silva Renard Nº46, San Clemente , VII Región.
</v>
      </c>
      <c r="M758" s="68" t="str">
        <f>VLOOKUP(A758,'BASE REGISTRO SEPTIEMBRE'!$A$1:$T$889,13,FALSE)</f>
        <v>VII</v>
      </c>
      <c r="N758" s="68" t="str">
        <f>VLOOKUP(A758,'BASE REGISTRO SEPTIEMBRE'!$A$1:$T$889,14,FALSE)</f>
        <v>San Clemente</v>
      </c>
      <c r="O758" s="68" t="str">
        <f>VLOOKUP(A758,'BASE REGISTRO SEPTIEMBRE'!$A$1:$T$889,15,FALSE)</f>
        <v>Fonos (71) 621570</v>
      </c>
      <c r="P758" s="68">
        <f>VLOOKUP(A758,'BASE REGISTRO SEPTIEMBRE'!$A$1:$T$889,16,FALSE)</f>
        <v>0</v>
      </c>
      <c r="Q758" s="68">
        <f>VLOOKUP(A758,'BASE REGISTRO SEPTIEMBRE'!$A$1:$T$889,17,FALSE)</f>
        <v>0</v>
      </c>
      <c r="R758" s="68">
        <f>VLOOKUP(A758,'BASE REGISTRO SEPTIEMBRE'!$A$1:$T$889,18,FALSE)</f>
        <v>91001</v>
      </c>
      <c r="S758" s="68" t="str">
        <f>VLOOKUP(A758,'BASE REGISTRO SEPTIEMBRE'!$A$1:$T$889,19,FALSE)</f>
        <v xml:space="preserve">No se acompañan. Aplica Informe Jurídico Nº 09, de  fecha 14 de marzo de 2011 del Departamento Jurídico y Dictamen Nº 070791, de 2009, de la Contraloría General de la República.  
</v>
      </c>
      <c r="T758" s="188">
        <f>VLOOKUP(A758,'BASE REGISTRO SEPTIEMBRE'!$A$1:$T$889,20,FALSE)</f>
        <v>38736</v>
      </c>
      <c r="U758" s="175">
        <v>7275</v>
      </c>
      <c r="V758" s="186">
        <v>5008220</v>
      </c>
      <c r="W758" s="186">
        <v>40155277</v>
      </c>
      <c r="X758" s="187">
        <v>44469</v>
      </c>
      <c r="Y758" s="80" t="s">
        <v>6489</v>
      </c>
      <c r="Z758" s="80" t="s">
        <v>6490</v>
      </c>
      <c r="AA758" s="175" t="s">
        <v>6604</v>
      </c>
    </row>
    <row r="759" spans="1:27" ht="15.75" customHeight="1" x14ac:dyDescent="0.2">
      <c r="A759" s="185">
        <v>7276</v>
      </c>
      <c r="B759" s="68" t="str">
        <f>VLOOKUP(A759,'BASE REGISTRO SEPTIEMBRE'!$A$1:$T$889,2,FALSE)</f>
        <v xml:space="preserve">
I. Municipalidad de Molina
</v>
      </c>
      <c r="C759" s="68">
        <f>VLOOKUP(A759,'BASE REGISTRO SEPTIEMBRE'!$A$1:$T$889,3,FALSE)</f>
        <v>691101002</v>
      </c>
      <c r="D759" s="68" t="str">
        <f>VLOOKUP(A759,'BASE REGISTRO SEPTIEMBRE'!$A$1:$T$889,4,FALSE)</f>
        <v>Municipalidad</v>
      </c>
      <c r="E759" s="68" t="str">
        <f>VLOOKUP(A759,'BASE REGISTRO SEPTIEMBRE'!$A$1:$T$889,5,FALSE)</f>
        <v>Constitución Política de la República, art. 107.</v>
      </c>
      <c r="F759" s="68" t="str">
        <f>VLOOKUP(A759,'BASE REGISTRO SEPTIEMBRE'!$A$1:$T$889,6,FALSE)</f>
        <v>Indefinida.</v>
      </c>
      <c r="G759" s="68" t="str">
        <f>VLOOKUP(A759,'BASE REGISTRO SEPTIEMBRE'!$A$1:$T$889,7,FALSE)</f>
        <v>Según Ley Orgánica Nº 18.695, arts. 1º al 4º.</v>
      </c>
      <c r="H759" s="68" t="str">
        <f>VLOOKUP(A759,'BASE REGISTRO SEPTIEMBRE'!$A$1:$T$889,8,FALSE)</f>
        <v>no tiene</v>
      </c>
      <c r="I759" s="68">
        <f>VLOOKUP(A759,'BASE REGISTRO SEPTIEMBRE'!$A$1:$T$889,9,FALSE)</f>
        <v>0</v>
      </c>
      <c r="J759" s="68">
        <f>VLOOKUP(A759,'BASE REGISTRO SEPTIEMBRE'!$A$1:$T$889,10,FALSE)</f>
        <v>0</v>
      </c>
      <c r="K759" s="68" t="str">
        <f>VLOOKUP(A759,'BASE REGISTRO SEPTIEMBRE'!$A$1:$T$889,11,FALSE)</f>
        <v xml:space="preserve">Priscilla Castillo Gerli, </v>
      </c>
      <c r="L759" s="68" t="str">
        <f>VLOOKUP(A759,'BASE REGISTRO SEPTIEMBRE'!$A$1:$T$889,12,FALSE)</f>
        <v xml:space="preserve">Yerbas Buenas Nº1389, comuna de Molina, VII Región.
</v>
      </c>
      <c r="M759" s="68" t="str">
        <f>VLOOKUP(A759,'BASE REGISTRO SEPTIEMBRE'!$A$1:$T$889,13,FALSE)</f>
        <v>VII</v>
      </c>
      <c r="N759" s="68" t="str">
        <f>VLOOKUP(A759,'BASE REGISTRO SEPTIEMBRE'!$A$1:$T$889,14,FALSE)</f>
        <v>Molina</v>
      </c>
      <c r="O759" s="68" t="str">
        <f>VLOOKUP(A759,'BASE REGISTRO SEPTIEMBRE'!$A$1:$T$889,15,FALSE)</f>
        <v>Fonos (75) 491994</v>
      </c>
      <c r="P759" s="68">
        <f>VLOOKUP(A759,'BASE REGISTRO SEPTIEMBRE'!$A$1:$T$889,16,FALSE)</f>
        <v>0</v>
      </c>
      <c r="Q759" s="68">
        <f>VLOOKUP(A759,'BASE REGISTRO SEPTIEMBRE'!$A$1:$T$889,17,FALSE)</f>
        <v>0</v>
      </c>
      <c r="R759" s="68">
        <f>VLOOKUP(A759,'BASE REGISTRO SEPTIEMBRE'!$A$1:$T$889,18,FALSE)</f>
        <v>91001</v>
      </c>
      <c r="S759" s="68" t="str">
        <f>VLOOKUP(A759,'BASE REGISTRO SEPTIEMBRE'!$A$1:$T$889,19,FALSE)</f>
        <v xml:space="preserve">No se acompañan. Aplica Informe Jurídico Nº 09, de  fecha 14 de marzo de 2011 del Departamento Jurídico y Dictamen Nº 070791, de 2009, de la Contraloría General de la República.  
</v>
      </c>
      <c r="T759" s="188">
        <f>VLOOKUP(A759,'BASE REGISTRO SEPTIEMBRE'!$A$1:$T$889,20,FALSE)</f>
        <v>38736</v>
      </c>
      <c r="U759" s="175">
        <v>7276</v>
      </c>
      <c r="V759" s="186">
        <v>8585520</v>
      </c>
      <c r="W759" s="186">
        <v>34466580</v>
      </c>
      <c r="X759" s="187">
        <v>44469</v>
      </c>
      <c r="Y759" s="80" t="s">
        <v>6489</v>
      </c>
      <c r="Z759" s="80" t="s">
        <v>6490</v>
      </c>
      <c r="AA759" s="175" t="s">
        <v>6629</v>
      </c>
    </row>
    <row r="760" spans="1:27" ht="15.75" customHeight="1" x14ac:dyDescent="0.2">
      <c r="A760" s="185">
        <v>7279</v>
      </c>
      <c r="B760" s="68" t="str">
        <f>VLOOKUP(A760,'BASE REGISTRO SEPTIEMBRE'!$A$1:$T$889,2,FALSE)</f>
        <v xml:space="preserve">
I. Municipalidad de El Monte
</v>
      </c>
      <c r="C760" s="68">
        <f>VLOOKUP(A760,'BASE REGISTRO SEPTIEMBRE'!$A$1:$T$889,3,FALSE)</f>
        <v>690730006</v>
      </c>
      <c r="D760" s="68" t="str">
        <f>VLOOKUP(A760,'BASE REGISTRO SEPTIEMBRE'!$A$1:$T$889,4,FALSE)</f>
        <v>Municipalidad</v>
      </c>
      <c r="E760" s="68" t="str">
        <f>VLOOKUP(A760,'BASE REGISTRO SEPTIEMBRE'!$A$1:$T$889,5,FALSE)</f>
        <v>Constitución Política de la República, art. 107.</v>
      </c>
      <c r="F760" s="68" t="str">
        <f>VLOOKUP(A760,'BASE REGISTRO SEPTIEMBRE'!$A$1:$T$889,6,FALSE)</f>
        <v>Indefinida.</v>
      </c>
      <c r="G760" s="68" t="str">
        <f>VLOOKUP(A760,'BASE REGISTRO SEPTIEMBRE'!$A$1:$T$889,7,FALSE)</f>
        <v>Según Ley Orgánica Nº 18.695, arts. 1º al 4º.</v>
      </c>
      <c r="H760" s="68" t="str">
        <f>VLOOKUP(A760,'BASE REGISTRO SEPTIEMBRE'!$A$1:$T$889,8,FALSE)</f>
        <v>no tiene</v>
      </c>
      <c r="I760" s="68">
        <f>VLOOKUP(A760,'BASE REGISTRO SEPTIEMBRE'!$A$1:$T$889,9,FALSE)</f>
        <v>0</v>
      </c>
      <c r="J760" s="68">
        <f>VLOOKUP(A760,'BASE REGISTRO SEPTIEMBRE'!$A$1:$T$889,10,FALSE)</f>
        <v>0</v>
      </c>
      <c r="K760" s="68" t="str">
        <f>VLOOKUP(A760,'BASE REGISTRO SEPTIEMBRE'!$A$1:$T$889,11,FALSE)</f>
        <v xml:space="preserve">Francisco Javier Gómez Ramirez 
Alcalde 
</v>
      </c>
      <c r="L760" s="68" t="str">
        <f>VLOOKUP(A760,'BASE REGISTRO SEPTIEMBRE'!$A$1:$T$889,12,FALSE)</f>
        <v xml:space="preserve">Avenida Los Libertadores Nº 277, comuna de El Monte,   Región Metropolitana.
</v>
      </c>
      <c r="M760" s="68" t="str">
        <f>VLOOKUP(A760,'BASE REGISTRO SEPTIEMBRE'!$A$1:$T$889,13,FALSE)</f>
        <v>XIII</v>
      </c>
      <c r="N760" s="68" t="str">
        <f>VLOOKUP(A760,'BASE REGISTRO SEPTIEMBRE'!$A$1:$T$889,14,FALSE)</f>
        <v>El Monte</v>
      </c>
      <c r="O760" s="68" t="str">
        <f>VLOOKUP(A760,'BASE REGISTRO SEPTIEMBRE'!$A$1:$T$889,15,FALSE)</f>
        <v>Secretaria: 225609702
Jefa Gabinete: 225609704</v>
      </c>
      <c r="P760" s="68" t="str">
        <f>VLOOKUP(A760,'BASE REGISTRO SEPTIEMBRE'!$A$1:$T$889,16,FALSE)</f>
        <v>Alcalde: Alcalde@munielmonte.cl
Partes: Partes@munielmonte.cl
Jefa Gabinete: vmerino@munielmonte.cl</v>
      </c>
      <c r="Q760" s="68">
        <f>VLOOKUP(A760,'BASE REGISTRO SEPTIEMBRE'!$A$1:$T$889,17,FALSE)</f>
        <v>0</v>
      </c>
      <c r="R760" s="68">
        <f>VLOOKUP(A760,'BASE REGISTRO SEPTIEMBRE'!$A$1:$T$889,18,FALSE)</f>
        <v>91001</v>
      </c>
      <c r="S760" s="68" t="str">
        <f>VLOOKUP(A760,'BASE REGISTRO SEPTIEMBRE'!$A$1:$T$889,19,FALSE)</f>
        <v xml:space="preserve">No se acompañan. Aplica Informe Jurídico Nº 09, de fecha 14 de marzo de 2011 del Departamento Jurídico y Dictamen Nº 070791, de 2009, de la Contraloría General de la República.  
</v>
      </c>
      <c r="T760" s="188">
        <f>VLOOKUP(A760,'BASE REGISTRO SEPTIEMBRE'!$A$1:$T$889,20,FALSE)</f>
        <v>38737</v>
      </c>
      <c r="U760" s="175">
        <v>7279</v>
      </c>
      <c r="V760" s="186">
        <v>4292760</v>
      </c>
      <c r="W760" s="186">
        <v>34466580</v>
      </c>
      <c r="X760" s="187">
        <v>44469</v>
      </c>
      <c r="Y760" s="80" t="s">
        <v>6489</v>
      </c>
      <c r="Z760" s="80" t="s">
        <v>6490</v>
      </c>
      <c r="AA760" s="175" t="s">
        <v>6684</v>
      </c>
    </row>
    <row r="761" spans="1:27" ht="15.75" customHeight="1" x14ac:dyDescent="0.2">
      <c r="A761" s="185">
        <v>7280</v>
      </c>
      <c r="B761" s="68" t="str">
        <f>VLOOKUP(A761,'BASE REGISTRO SEPTIEMBRE'!$A$1:$T$889,2,FALSE)</f>
        <v xml:space="preserve">
I. Municipalidad de Tal Tal
</v>
      </c>
      <c r="C761" s="68">
        <f>VLOOKUP(A761,'BASE REGISTRO SEPTIEMBRE'!$A$1:$T$889,3,FALSE)</f>
        <v>690205009</v>
      </c>
      <c r="D761" s="68" t="str">
        <f>VLOOKUP(A761,'BASE REGISTRO SEPTIEMBRE'!$A$1:$T$889,4,FALSE)</f>
        <v>Municipalidad</v>
      </c>
      <c r="E761" s="68" t="str">
        <f>VLOOKUP(A761,'BASE REGISTRO SEPTIEMBRE'!$A$1:$T$889,5,FALSE)</f>
        <v>Constitución Política de la República, art. 107.</v>
      </c>
      <c r="F761" s="68" t="str">
        <f>VLOOKUP(A761,'BASE REGISTRO SEPTIEMBRE'!$A$1:$T$889,6,FALSE)</f>
        <v>Indefinida.</v>
      </c>
      <c r="G761" s="68" t="str">
        <f>VLOOKUP(A761,'BASE REGISTRO SEPTIEMBRE'!$A$1:$T$889,7,FALSE)</f>
        <v>Según Ley Orgánica Nº 18.695, arts. 1º al 4º.</v>
      </c>
      <c r="H761" s="68" t="str">
        <f>VLOOKUP(A761,'BASE REGISTRO SEPTIEMBRE'!$A$1:$T$889,8,FALSE)</f>
        <v>no tiene</v>
      </c>
      <c r="I761" s="68">
        <f>VLOOKUP(A761,'BASE REGISTRO SEPTIEMBRE'!$A$1:$T$889,9,FALSE)</f>
        <v>0</v>
      </c>
      <c r="J761" s="68">
        <f>VLOOKUP(A761,'BASE REGISTRO SEPTIEMBRE'!$A$1:$T$889,10,FALSE)</f>
        <v>0</v>
      </c>
      <c r="K761" s="68" t="str">
        <f>VLOOKUP(A761,'BASE REGISTRO SEPTIEMBRE'!$A$1:$T$889,11,FALSE)</f>
        <v xml:space="preserve">Sergio Belmor Orellana Montejo. </v>
      </c>
      <c r="L761" s="68" t="str">
        <f>VLOOKUP(A761,'BASE REGISTRO SEPTIEMBRE'!$A$1:$T$889,12,FALSE)</f>
        <v xml:space="preserve">Arturo Prat 515, comuna de Tal Tal, Segunda Región
</v>
      </c>
      <c r="M761" s="68" t="str">
        <f>VLOOKUP(A761,'BASE REGISTRO SEPTIEMBRE'!$A$1:$T$889,13,FALSE)</f>
        <v>II</v>
      </c>
      <c r="N761" s="68" t="str">
        <f>VLOOKUP(A761,'BASE REGISTRO SEPTIEMBRE'!$A$1:$T$889,14,FALSE)</f>
        <v>Tal Tal</v>
      </c>
      <c r="O761" s="68" t="str">
        <f>VLOOKUP(A761,'BASE REGISTRO SEPTIEMBRE'!$A$1:$T$889,15,FALSE)</f>
        <v xml:space="preserve">Mesa Central: (55) 2683000
DIDECO: (55) 2683010 (55) 2683057
</v>
      </c>
      <c r="P761" s="68" t="str">
        <f>VLOOKUP(A761,'BASE REGISTRO SEPTIEMBRE'!$A$1:$T$889,16,FALSE)</f>
        <v xml:space="preserve">Municipalidad: alcaldia@taltal.cl
Directora de DIDECO: ingrid.penaloza@gmail.com
</v>
      </c>
      <c r="Q761" s="68">
        <f>VLOOKUP(A761,'BASE REGISTRO SEPTIEMBRE'!$A$1:$T$889,17,FALSE)</f>
        <v>0</v>
      </c>
      <c r="R761" s="68">
        <f>VLOOKUP(A761,'BASE REGISTRO SEPTIEMBRE'!$A$1:$T$889,18,FALSE)</f>
        <v>91001</v>
      </c>
      <c r="S761" s="68" t="str">
        <f>VLOOKUP(A761,'BASE REGISTRO SEPTIEMBRE'!$A$1:$T$889,19,FALSE)</f>
        <v xml:space="preserve">No se acompañan. Aplica Informe Jurídico Nº 09, de  fecha 14 de marzo de 2011 del Departamento Jurídico y Dictamen Nº 070791, de 2009, de la Contraloría General de la República.  
</v>
      </c>
      <c r="T761" s="188">
        <f>VLOOKUP(A761,'BASE REGISTRO SEPTIEMBRE'!$A$1:$T$889,20,FALSE)</f>
        <v>38737</v>
      </c>
      <c r="U761" s="175">
        <v>7280</v>
      </c>
      <c r="V761" s="186">
        <v>5580588</v>
      </c>
      <c r="W761" s="186">
        <v>44806554</v>
      </c>
      <c r="X761" s="187">
        <v>44469</v>
      </c>
      <c r="Y761" s="80" t="s">
        <v>6489</v>
      </c>
      <c r="Z761" s="80" t="s">
        <v>6490</v>
      </c>
      <c r="AA761" s="175" t="s">
        <v>6589</v>
      </c>
    </row>
    <row r="762" spans="1:27" ht="15.75" customHeight="1" x14ac:dyDescent="0.2">
      <c r="A762" s="185">
        <v>7282</v>
      </c>
      <c r="B762" s="68" t="str">
        <f>VLOOKUP(A762,'BASE REGISTRO SEPTIEMBRE'!$A$1:$T$889,2,FALSE)</f>
        <v xml:space="preserve">
I. Municipalidad de Lebu
</v>
      </c>
      <c r="C762" s="68">
        <f>VLOOKUP(A762,'BASE REGISTRO SEPTIEMBRE'!$A$1:$T$889,3,FALSE)</f>
        <v>691603008</v>
      </c>
      <c r="D762" s="68" t="str">
        <f>VLOOKUP(A762,'BASE REGISTRO SEPTIEMBRE'!$A$1:$T$889,4,FALSE)</f>
        <v>Municipalidad</v>
      </c>
      <c r="E762" s="68" t="str">
        <f>VLOOKUP(A762,'BASE REGISTRO SEPTIEMBRE'!$A$1:$T$889,5,FALSE)</f>
        <v>Constitución Política de la República, art. 107.</v>
      </c>
      <c r="F762" s="68" t="str">
        <f>VLOOKUP(A762,'BASE REGISTRO SEPTIEMBRE'!$A$1:$T$889,6,FALSE)</f>
        <v>Indefinida.</v>
      </c>
      <c r="G762" s="68" t="str">
        <f>VLOOKUP(A762,'BASE REGISTRO SEPTIEMBRE'!$A$1:$T$889,7,FALSE)</f>
        <v>Según Ley Orgánica Nº 18.695, arts. 1º al 4º.</v>
      </c>
      <c r="H762" s="68" t="str">
        <f>VLOOKUP(A762,'BASE REGISTRO SEPTIEMBRE'!$A$1:$T$889,8,FALSE)</f>
        <v>no tiene</v>
      </c>
      <c r="I762" s="68">
        <f>VLOOKUP(A762,'BASE REGISTRO SEPTIEMBRE'!$A$1:$T$889,9,FALSE)</f>
        <v>0</v>
      </c>
      <c r="J762" s="68">
        <f>VLOOKUP(A762,'BASE REGISTRO SEPTIEMBRE'!$A$1:$T$889,10,FALSE)</f>
        <v>0</v>
      </c>
      <c r="K762" s="68" t="str">
        <f>VLOOKUP(A762,'BASE REGISTRO SEPTIEMBRE'!$A$1:$T$889,11,FALSE)</f>
        <v xml:space="preserve">Cristian Peña Morales   </v>
      </c>
      <c r="L762" s="68" t="str">
        <f>VLOOKUP(A762,'BASE REGISTRO SEPTIEMBRE'!$A$1:$T$889,12,FALSE)</f>
        <v xml:space="preserve">Andres Bello Nº 233, comuna de Lebu, Octava Región
</v>
      </c>
      <c r="M762" s="68" t="str">
        <f>VLOOKUP(A762,'BASE REGISTRO SEPTIEMBRE'!$A$1:$T$889,13,FALSE)</f>
        <v>VIII</v>
      </c>
      <c r="N762" s="68" t="str">
        <f>VLOOKUP(A762,'BASE REGISTRO SEPTIEMBRE'!$A$1:$T$889,14,FALSE)</f>
        <v xml:space="preserve"> Lebu</v>
      </c>
      <c r="O762" s="68" t="str">
        <f>VLOOKUP(A762,'BASE REGISTRO SEPTIEMBRE'!$A$1:$T$889,15,FALSE)</f>
        <v>Fonos (41)551221 / (41) 2866704/ (41) 2866705</v>
      </c>
      <c r="P762" s="68" t="str">
        <f>VLOOKUP(A762,'BASE REGISTRO SEPTIEMBRE'!$A$1:$T$889,16,FALSE)</f>
        <v>alcalde@lebu.cl</v>
      </c>
      <c r="Q762" s="68">
        <f>VLOOKUP(A762,'BASE REGISTRO SEPTIEMBRE'!$A$1:$T$889,17,FALSE)</f>
        <v>0</v>
      </c>
      <c r="R762" s="68">
        <f>VLOOKUP(A762,'BASE REGISTRO SEPTIEMBRE'!$A$1:$T$889,18,FALSE)</f>
        <v>91001</v>
      </c>
      <c r="S762" s="68" t="str">
        <f>VLOOKUP(A762,'BASE REGISTRO SEPTIEMBRE'!$A$1:$T$889,19,FALSE)</f>
        <v xml:space="preserve">No se acompañan. Aplica Informe Jurídico Nº 09, de  fecha 14 de marzo de 2011 del Departamento Jurídico y Dictamen Nº 070791, de 2009, de la Contraloría General de la República.  
</v>
      </c>
      <c r="T762" s="188">
        <f>VLOOKUP(A762,'BASE REGISTRO SEPTIEMBRE'!$A$1:$T$889,20,FALSE)</f>
        <v>38737</v>
      </c>
      <c r="U762" s="175">
        <v>7282</v>
      </c>
      <c r="V762" s="186">
        <v>5677891</v>
      </c>
      <c r="W762" s="186">
        <v>45587800</v>
      </c>
      <c r="X762" s="187">
        <v>44469</v>
      </c>
      <c r="Y762" s="80" t="s">
        <v>6489</v>
      </c>
      <c r="Z762" s="80" t="s">
        <v>6490</v>
      </c>
      <c r="AA762" s="175" t="s">
        <v>6597</v>
      </c>
    </row>
    <row r="763" spans="1:27" ht="15.75" customHeight="1" x14ac:dyDescent="0.2">
      <c r="A763" s="185">
        <v>7283</v>
      </c>
      <c r="B763" s="68" t="str">
        <f>VLOOKUP(A763,'BASE REGISTRO SEPTIEMBRE'!$A$1:$T$889,2,FALSE)</f>
        <v xml:space="preserve">
I. Municipalidad de Hualpén
</v>
      </c>
      <c r="C763" s="68" t="str">
        <f>VLOOKUP(A763,'BASE REGISTRO SEPTIEMBRE'!$A$1:$T$889,3,FALSE)</f>
        <v>69264400K</v>
      </c>
      <c r="D763" s="68" t="str">
        <f>VLOOKUP(A763,'BASE REGISTRO SEPTIEMBRE'!$A$1:$T$889,4,FALSE)</f>
        <v>Municipalidad</v>
      </c>
      <c r="E763" s="68" t="str">
        <f>VLOOKUP(A763,'BASE REGISTRO SEPTIEMBRE'!$A$1:$T$889,5,FALSE)</f>
        <v>Constitución Política de la República, artículo 107.</v>
      </c>
      <c r="F763" s="68" t="str">
        <f>VLOOKUP(A763,'BASE REGISTRO SEPTIEMBRE'!$A$1:$T$889,6,FALSE)</f>
        <v>Indefinida.</v>
      </c>
      <c r="G763" s="68" t="str">
        <f>VLOOKUP(A763,'BASE REGISTRO SEPTIEMBRE'!$A$1:$T$889,7,FALSE)</f>
        <v>Según Ley Orgánica Nº 18.695, artículos 1º al 4º.</v>
      </c>
      <c r="H763" s="68" t="str">
        <f>VLOOKUP(A763,'BASE REGISTRO SEPTIEMBRE'!$A$1:$T$889,8,FALSE)</f>
        <v>no tiene</v>
      </c>
      <c r="I763" s="68">
        <f>VLOOKUP(A763,'BASE REGISTRO SEPTIEMBRE'!$A$1:$T$889,9,FALSE)</f>
        <v>0</v>
      </c>
      <c r="J763" s="68">
        <f>VLOOKUP(A763,'BASE REGISTRO SEPTIEMBRE'!$A$1:$T$889,10,FALSE)</f>
        <v>0</v>
      </c>
      <c r="K763" s="68" t="str">
        <f>VLOOKUP(A763,'BASE REGISTRO SEPTIEMBRE'!$A$1:$T$889,11,FALSE)</f>
        <v>Miguel Rivera Morales</v>
      </c>
      <c r="L763" s="68" t="str">
        <f>VLOOKUP(A763,'BASE REGISTRO SEPTIEMBRE'!$A$1:$T$889,12,FALSE)</f>
        <v xml:space="preserve">Calle Patria Nueva #1035 sector Perla del Bio Bio, comuna de Hualpén, región del Biobío. 
</v>
      </c>
      <c r="M763" s="68" t="str">
        <f>VLOOKUP(A763,'BASE REGISTRO SEPTIEMBRE'!$A$1:$T$889,13,FALSE)</f>
        <v>VIII</v>
      </c>
      <c r="N763" s="68" t="str">
        <f>VLOOKUP(A763,'BASE REGISTRO SEPTIEMBRE'!$A$1:$T$889,14,FALSE)</f>
        <v>Hualpén</v>
      </c>
      <c r="O763" s="68" t="str">
        <f>VLOOKUP(A763,'BASE REGISTRO SEPTIEMBRE'!$A$1:$T$889,15,FALSE)</f>
        <v xml:space="preserve">Fonos (41) 425501
</v>
      </c>
      <c r="P763" s="68">
        <f>VLOOKUP(A763,'BASE REGISTRO SEPTIEMBRE'!$A$1:$T$889,16,FALSE)</f>
        <v>0</v>
      </c>
      <c r="Q763" s="68">
        <f>VLOOKUP(A763,'BASE REGISTRO SEPTIEMBRE'!$A$1:$T$889,17,FALSE)</f>
        <v>0</v>
      </c>
      <c r="R763" s="68">
        <f>VLOOKUP(A763,'BASE REGISTRO SEPTIEMBRE'!$A$1:$T$889,18,FALSE)</f>
        <v>91001</v>
      </c>
      <c r="S763" s="68" t="str">
        <f>VLOOKUP(A763,'BASE REGISTRO SEPTIEMBRE'!$A$1:$T$889,19,FALSE)</f>
        <v xml:space="preserve">Se acompaña Certificado Financiero de fecha 29 de agosto del 2008, correspondiente al año 2007, aprobado por la Unidad de Supervisión Financiera Nacional. 
Patrimonio $4.363.178.059.-
</v>
      </c>
      <c r="T763" s="188">
        <f>VLOOKUP(A763,'BASE REGISTRO SEPTIEMBRE'!$A$1:$T$889,20,FALSE)</f>
        <v>38737</v>
      </c>
      <c r="U763" s="175">
        <v>7283</v>
      </c>
      <c r="V763" s="186">
        <v>0</v>
      </c>
      <c r="W763" s="186">
        <v>40131182</v>
      </c>
      <c r="X763" s="187">
        <v>44469</v>
      </c>
      <c r="Y763" s="80" t="s">
        <v>6489</v>
      </c>
      <c r="Z763" s="80" t="s">
        <v>6490</v>
      </c>
      <c r="AA763" s="175" t="s">
        <v>6550</v>
      </c>
    </row>
    <row r="764" spans="1:27" ht="15.75" customHeight="1" x14ac:dyDescent="0.2">
      <c r="A764" s="185">
        <v>7284</v>
      </c>
      <c r="B764" s="68" t="str">
        <f>VLOOKUP(A764,'BASE REGISTRO SEPTIEMBRE'!$A$1:$T$889,2,FALSE)</f>
        <v>I. Municipalidad de Penco</v>
      </c>
      <c r="C764" s="68">
        <f>VLOOKUP(A764,'BASE REGISTRO SEPTIEMBRE'!$A$1:$T$889,3,FALSE)</f>
        <v>691505006</v>
      </c>
      <c r="D764" s="68" t="str">
        <f>VLOOKUP(A764,'BASE REGISTRO SEPTIEMBRE'!$A$1:$T$889,4,FALSE)</f>
        <v>Municipalidad</v>
      </c>
      <c r="E764" s="68" t="str">
        <f>VLOOKUP(A764,'BASE REGISTRO SEPTIEMBRE'!$A$1:$T$889,5,FALSE)</f>
        <v>Constitución Política de la República, artículo 107</v>
      </c>
      <c r="F764" s="68" t="str">
        <f>VLOOKUP(A764,'BASE REGISTRO SEPTIEMBRE'!$A$1:$T$889,6,FALSE)</f>
        <v>Indefinida</v>
      </c>
      <c r="G764" s="68" t="str">
        <f>VLOOKUP(A764,'BASE REGISTRO SEPTIEMBRE'!$A$1:$T$889,7,FALSE)</f>
        <v>Según Ley Orgánica N° 18.695, artículos 1° al 4°</v>
      </c>
      <c r="H764" s="68" t="str">
        <f>VLOOKUP(A764,'BASE REGISTRO SEPTIEMBRE'!$A$1:$T$889,8,FALSE)</f>
        <v>no tiene</v>
      </c>
      <c r="I764" s="68">
        <f>VLOOKUP(A764,'BASE REGISTRO SEPTIEMBRE'!$A$1:$T$889,9,FALSE)</f>
        <v>0</v>
      </c>
      <c r="J764" s="68">
        <f>VLOOKUP(A764,'BASE REGISTRO SEPTIEMBRE'!$A$1:$T$889,10,FALSE)</f>
        <v>0</v>
      </c>
      <c r="K764" s="68" t="str">
        <f>VLOOKUP(A764,'BASE REGISTRO SEPTIEMBRE'!$A$1:$T$889,11,FALSE)</f>
        <v xml:space="preserve">Víctor Hugo Figueroa Rebolledo,
</v>
      </c>
      <c r="L764" s="68" t="str">
        <f>VLOOKUP(A764,'BASE REGISTRO SEPTIEMBRE'!$A$1:$T$889,12,FALSE)</f>
        <v xml:space="preserve">Bernardo O’Higgins N° 500, comuna de Penco, Octava Región
Casilla 2
</v>
      </c>
      <c r="M764" s="68" t="str">
        <f>VLOOKUP(A764,'BASE REGISTRO SEPTIEMBRE'!$A$1:$T$889,13,FALSE)</f>
        <v>VIII</v>
      </c>
      <c r="N764" s="68" t="str">
        <f>VLOOKUP(A764,'BASE REGISTRO SEPTIEMBRE'!$A$1:$T$889,14,FALSE)</f>
        <v xml:space="preserve"> Penco</v>
      </c>
      <c r="O764" s="68" t="str">
        <f>VLOOKUP(A764,'BASE REGISTRO SEPTIEMBRE'!$A$1:$T$889,15,FALSE)</f>
        <v>Teléfono: (41) 2261453</v>
      </c>
      <c r="P764" s="68" t="str">
        <f>VLOOKUP(A764,'BASE REGISTRO SEPTIEMBRE'!$A$1:$T$889,16,FALSE)</f>
        <v>Correo electrónico: vh.figueroa@penco.cl</v>
      </c>
      <c r="Q764" s="68">
        <f>VLOOKUP(A764,'BASE REGISTRO SEPTIEMBRE'!$A$1:$T$889,17,FALSE)</f>
        <v>0</v>
      </c>
      <c r="R764" s="68">
        <f>VLOOKUP(A764,'BASE REGISTRO SEPTIEMBRE'!$A$1:$T$889,18,FALSE)</f>
        <v>91001</v>
      </c>
      <c r="S764" s="68" t="str">
        <f>VLOOKUP(A764,'BASE REGISTRO SEPTIEMBRE'!$A$1:$T$889,19,FALSE)</f>
        <v xml:space="preserve">No se acompañan. Aplica Informe Jurídico Nº 09, de  fecha 14 de marzo de 2011 del Departamento Jurídico y Dictamen Nº 070791, de 2009, de la Contraloría General de la República.  
</v>
      </c>
      <c r="T764" s="188">
        <f>VLOOKUP(A764,'BASE REGISTRO SEPTIEMBRE'!$A$1:$T$889,20,FALSE)</f>
        <v>38737</v>
      </c>
      <c r="U764" s="175">
        <v>7284</v>
      </c>
      <c r="V764" s="186">
        <v>4730622</v>
      </c>
      <c r="W764" s="186">
        <v>37982175</v>
      </c>
      <c r="X764" s="187">
        <v>44469</v>
      </c>
      <c r="Y764" s="80" t="s">
        <v>6489</v>
      </c>
      <c r="Z764" s="80" t="s">
        <v>6490</v>
      </c>
      <c r="AA764" s="175" t="s">
        <v>6628</v>
      </c>
    </row>
    <row r="765" spans="1:27" ht="15.75" customHeight="1" x14ac:dyDescent="0.2">
      <c r="A765" s="185">
        <v>7285</v>
      </c>
      <c r="B765" s="68" t="str">
        <f>VLOOKUP(A765,'BASE REGISTRO SEPTIEMBRE'!$A$1:$T$889,2,FALSE)</f>
        <v xml:space="preserve">
I. Municipalidad de Concepción
</v>
      </c>
      <c r="C765" s="68" t="str">
        <f>VLOOKUP(A765,'BASE REGISTRO SEPTIEMBRE'!$A$1:$T$889,3,FALSE)</f>
        <v>69150400K</v>
      </c>
      <c r="D765" s="68" t="str">
        <f>VLOOKUP(A765,'BASE REGISTRO SEPTIEMBRE'!$A$1:$T$889,4,FALSE)</f>
        <v>Municipalidad</v>
      </c>
      <c r="E765" s="68" t="str">
        <f>VLOOKUP(A765,'BASE REGISTRO SEPTIEMBRE'!$A$1:$T$889,5,FALSE)</f>
        <v>Constitución Política de la República, art. 107.</v>
      </c>
      <c r="F765" s="68" t="str">
        <f>VLOOKUP(A765,'BASE REGISTRO SEPTIEMBRE'!$A$1:$T$889,6,FALSE)</f>
        <v>Indefinida.</v>
      </c>
      <c r="G765" s="68" t="str">
        <f>VLOOKUP(A765,'BASE REGISTRO SEPTIEMBRE'!$A$1:$T$889,7,FALSE)</f>
        <v>Según Ley Orgánica Nº 18.695, arts. 1º al 4º.</v>
      </c>
      <c r="H765" s="68" t="str">
        <f>VLOOKUP(A765,'BASE REGISTRO SEPTIEMBRE'!$A$1:$T$889,8,FALSE)</f>
        <v>no tiene</v>
      </c>
      <c r="I765" s="68">
        <f>VLOOKUP(A765,'BASE REGISTRO SEPTIEMBRE'!$A$1:$T$889,9,FALSE)</f>
        <v>0</v>
      </c>
      <c r="J765" s="68">
        <f>VLOOKUP(A765,'BASE REGISTRO SEPTIEMBRE'!$A$1:$T$889,10,FALSE)</f>
        <v>0</v>
      </c>
      <c r="K765" s="68" t="str">
        <f>VLOOKUP(A765,'BASE REGISTRO SEPTIEMBRE'!$A$1:$T$889,11,FALSE)</f>
        <v xml:space="preserve">Álvaro Andrés Ortiz Vera. </v>
      </c>
      <c r="L765" s="68" t="str">
        <f>VLOOKUP(A765,'BASE REGISTRO SEPTIEMBRE'!$A$1:$T$889,12,FALSE)</f>
        <v xml:space="preserve">O’ Higgins Nº 525, comuna de Concepción, Octava Región.
Casilla 107- C
</v>
      </c>
      <c r="M765" s="68" t="str">
        <f>VLOOKUP(A765,'BASE REGISTRO SEPTIEMBRE'!$A$1:$T$889,13,FALSE)</f>
        <v>VIII</v>
      </c>
      <c r="N765" s="68" t="str">
        <f>VLOOKUP(A765,'BASE REGISTRO SEPTIEMBRE'!$A$1:$T$889,14,FALSE)</f>
        <v>Concepción</v>
      </c>
      <c r="O765" s="68" t="str">
        <f>VLOOKUP(A765,'BASE REGISTRO SEPTIEMBRE'!$A$1:$T$889,15,FALSE)</f>
        <v>Fonos (41) 266500</v>
      </c>
      <c r="P765" s="68">
        <f>VLOOKUP(A765,'BASE REGISTRO SEPTIEMBRE'!$A$1:$T$889,16,FALSE)</f>
        <v>0</v>
      </c>
      <c r="Q765" s="68">
        <f>VLOOKUP(A765,'BASE REGISTRO SEPTIEMBRE'!$A$1:$T$889,17,FALSE)</f>
        <v>0</v>
      </c>
      <c r="R765" s="68">
        <f>VLOOKUP(A765,'BASE REGISTRO SEPTIEMBRE'!$A$1:$T$889,18,FALSE)</f>
        <v>91001</v>
      </c>
      <c r="S765" s="68" t="str">
        <f>VLOOKUP(A765,'BASE REGISTRO SEPTIEMBRE'!$A$1:$T$889,19,FALSE)</f>
        <v xml:space="preserve">No se acompañan. Aplica Informe Jurídico Nº 09, de  fecha 14 de marzo de 2011 del Departamento Jurídico y Dictamen Nº 070791, de 2009, de la Contraloría General de la República.  
</v>
      </c>
      <c r="T765" s="188">
        <f>VLOOKUP(A765,'BASE REGISTRO SEPTIEMBRE'!$A$1:$T$889,20,FALSE)</f>
        <v>38737</v>
      </c>
      <c r="U765" s="175">
        <v>7285</v>
      </c>
      <c r="V765" s="186">
        <v>7177495</v>
      </c>
      <c r="W765" s="186">
        <v>61795700</v>
      </c>
      <c r="X765" s="187">
        <v>44469</v>
      </c>
      <c r="Y765" s="80" t="s">
        <v>6489</v>
      </c>
      <c r="Z765" s="80" t="s">
        <v>6490</v>
      </c>
      <c r="AA765" s="175" t="s">
        <v>148</v>
      </c>
    </row>
    <row r="766" spans="1:27" ht="15.75" customHeight="1" x14ac:dyDescent="0.2">
      <c r="A766" s="185">
        <v>7286</v>
      </c>
      <c r="B766" s="68" t="str">
        <f>VLOOKUP(A766,'BASE REGISTRO SEPTIEMBRE'!$A$1:$T$889,2,FALSE)</f>
        <v xml:space="preserve">
I. Municipalidad de Ancud
</v>
      </c>
      <c r="C766" s="68">
        <f>VLOOKUP(A766,'BASE REGISTRO SEPTIEMBRE'!$A$1:$T$889,3,FALSE)</f>
        <v>692301005</v>
      </c>
      <c r="D766" s="68" t="str">
        <f>VLOOKUP(A766,'BASE REGISTRO SEPTIEMBRE'!$A$1:$T$889,4,FALSE)</f>
        <v>Municipalidad</v>
      </c>
      <c r="E766" s="68" t="str">
        <f>VLOOKUP(A766,'BASE REGISTRO SEPTIEMBRE'!$A$1:$T$889,5,FALSE)</f>
        <v>Constitución Política de la República, art. 107.</v>
      </c>
      <c r="F766" s="68" t="str">
        <f>VLOOKUP(A766,'BASE REGISTRO SEPTIEMBRE'!$A$1:$T$889,6,FALSE)</f>
        <v>Indefinida.</v>
      </c>
      <c r="G766" s="68" t="str">
        <f>VLOOKUP(A766,'BASE REGISTRO SEPTIEMBRE'!$A$1:$T$889,7,FALSE)</f>
        <v>Según Ley Orgánica Nº 18.695, arts. 1º al 4º.</v>
      </c>
      <c r="H766" s="68" t="str">
        <f>VLOOKUP(A766,'BASE REGISTRO SEPTIEMBRE'!$A$1:$T$889,8,FALSE)</f>
        <v>no tiene</v>
      </c>
      <c r="I766" s="68">
        <f>VLOOKUP(A766,'BASE REGISTRO SEPTIEMBRE'!$A$1:$T$889,9,FALSE)</f>
        <v>0</v>
      </c>
      <c r="J766" s="68">
        <f>VLOOKUP(A766,'BASE REGISTRO SEPTIEMBRE'!$A$1:$T$889,10,FALSE)</f>
        <v>0</v>
      </c>
      <c r="K766" s="68" t="str">
        <f>VLOOKUP(A766,'BASE REGISTRO SEPTIEMBRE'!$A$1:$T$889,11,FALSE)</f>
        <v xml:space="preserve">Carlos Heriberto Gomez Miranda    Subrogante desde el 16-04-21 al 16-05-2021: Iván Alexis Latorre Herrera </v>
      </c>
      <c r="L766" s="68" t="str">
        <f>VLOOKUP(A766,'BASE REGISTRO SEPTIEMBRE'!$A$1:$T$889,12,FALSE)</f>
        <v xml:space="preserve">Blanco Encalada Nº 660, comuna de Ancud, comuna de Chiloé, Décima Región
</v>
      </c>
      <c r="M766" s="68" t="str">
        <f>VLOOKUP(A766,'BASE REGISTRO SEPTIEMBRE'!$A$1:$T$889,13,FALSE)</f>
        <v>X</v>
      </c>
      <c r="N766" s="68" t="str">
        <f>VLOOKUP(A766,'BASE REGISTRO SEPTIEMBRE'!$A$1:$T$889,14,FALSE)</f>
        <v>Ancud</v>
      </c>
      <c r="O766" s="68" t="str">
        <f>VLOOKUP(A766,'BASE REGISTRO SEPTIEMBRE'!$A$1:$T$889,15,FALSE)</f>
        <v>Fonos  (65) 622335- 628141</v>
      </c>
      <c r="P766" s="68">
        <f>VLOOKUP(A766,'BASE REGISTRO SEPTIEMBRE'!$A$1:$T$889,16,FALSE)</f>
        <v>0</v>
      </c>
      <c r="Q766" s="68">
        <f>VLOOKUP(A766,'BASE REGISTRO SEPTIEMBRE'!$A$1:$T$889,17,FALSE)</f>
        <v>0</v>
      </c>
      <c r="R766" s="68">
        <f>VLOOKUP(A766,'BASE REGISTRO SEPTIEMBRE'!$A$1:$T$889,18,FALSE)</f>
        <v>91001</v>
      </c>
      <c r="S766" s="68" t="str">
        <f>VLOOKUP(A766,'BASE REGISTRO SEPTIEMBRE'!$A$1:$T$889,19,FALSE)</f>
        <v xml:space="preserve">Acompaña certificado de antecedentes financieros correspondientes al año 2013, enviados para ser aprobados por el departamento de Administración y finanzas.
</v>
      </c>
      <c r="T766" s="188">
        <f>VLOOKUP(A766,'BASE REGISTRO SEPTIEMBRE'!$A$1:$T$889,20,FALSE)</f>
        <v>38737</v>
      </c>
      <c r="U766" s="175">
        <v>7286</v>
      </c>
      <c r="V766" s="186">
        <v>12821044</v>
      </c>
      <c r="W766" s="186">
        <v>57880617</v>
      </c>
      <c r="X766" s="187">
        <v>44469</v>
      </c>
      <c r="Y766" s="80" t="s">
        <v>6489</v>
      </c>
      <c r="Z766" s="80" t="s">
        <v>6490</v>
      </c>
      <c r="AA766" s="175" t="s">
        <v>6515</v>
      </c>
    </row>
    <row r="767" spans="1:27" ht="15.75" customHeight="1" x14ac:dyDescent="0.2">
      <c r="A767" s="185">
        <v>7288</v>
      </c>
      <c r="B767" s="68" t="str">
        <f>VLOOKUP(A767,'BASE REGISTRO SEPTIEMBRE'!$A$1:$T$889,2,FALSE)</f>
        <v xml:space="preserve">
I. Municipalidad de Parral
</v>
      </c>
      <c r="C767" s="68" t="str">
        <f>VLOOKUP(A767,'BASE REGISTRO SEPTIEMBRE'!$A$1:$T$889,3,FALSE)</f>
        <v>69130700K</v>
      </c>
      <c r="D767" s="68" t="str">
        <f>VLOOKUP(A767,'BASE REGISTRO SEPTIEMBRE'!$A$1:$T$889,4,FALSE)</f>
        <v>Municipalidad</v>
      </c>
      <c r="E767" s="68" t="str">
        <f>VLOOKUP(A767,'BASE REGISTRO SEPTIEMBRE'!$A$1:$T$889,5,FALSE)</f>
        <v>Constitución Política de la República, artículo 107</v>
      </c>
      <c r="F767" s="68" t="str">
        <f>VLOOKUP(A767,'BASE REGISTRO SEPTIEMBRE'!$A$1:$T$889,6,FALSE)</f>
        <v>Indefinida</v>
      </c>
      <c r="G767" s="68" t="str">
        <f>VLOOKUP(A767,'BASE REGISTRO SEPTIEMBRE'!$A$1:$T$889,7,FALSE)</f>
        <v>Según Ley Orgánica Nº 18.695, artículos 1º al  4º</v>
      </c>
      <c r="H767" s="68" t="str">
        <f>VLOOKUP(A767,'BASE REGISTRO SEPTIEMBRE'!$A$1:$T$889,8,FALSE)</f>
        <v>no tiene</v>
      </c>
      <c r="I767" s="68">
        <f>VLOOKUP(A767,'BASE REGISTRO SEPTIEMBRE'!$A$1:$T$889,9,FALSE)</f>
        <v>0</v>
      </c>
      <c r="J767" s="68">
        <f>VLOOKUP(A767,'BASE REGISTRO SEPTIEMBRE'!$A$1:$T$889,10,FALSE)</f>
        <v>0</v>
      </c>
      <c r="K767" s="68" t="str">
        <f>VLOOKUP(A767,'BASE REGISTRO SEPTIEMBRE'!$A$1:$T$889,11,FALSE)</f>
        <v xml:space="preserve">Paula del Carmen Retamal Urrutia, </v>
      </c>
      <c r="L767" s="68" t="str">
        <f>VLOOKUP(A767,'BASE REGISTRO SEPTIEMBRE'!$A$1:$T$889,12,FALSE)</f>
        <v xml:space="preserve">Dieciocho N°720, comuna de Parral, provincia de Linares, Séptima Región.
</v>
      </c>
      <c r="M767" s="68" t="str">
        <f>VLOOKUP(A767,'BASE REGISTRO SEPTIEMBRE'!$A$1:$T$889,13,FALSE)</f>
        <v>VII</v>
      </c>
      <c r="N767" s="68" t="str">
        <f>VLOOKUP(A767,'BASE REGISTRO SEPTIEMBRE'!$A$1:$T$889,14,FALSE)</f>
        <v>Parral</v>
      </c>
      <c r="O767" s="68" t="str">
        <f>VLOOKUP(A767,'BASE REGISTRO SEPTIEMBRE'!$A$1:$T$889,15,FALSE)</f>
        <v>Fono  (73) 637700</v>
      </c>
      <c r="P767" s="68">
        <f>VLOOKUP(A767,'BASE REGISTRO SEPTIEMBRE'!$A$1:$T$889,16,FALSE)</f>
        <v>0</v>
      </c>
      <c r="Q767" s="68">
        <f>VLOOKUP(A767,'BASE REGISTRO SEPTIEMBRE'!$A$1:$T$889,17,FALSE)</f>
        <v>0</v>
      </c>
      <c r="R767" s="68">
        <f>VLOOKUP(A767,'BASE REGISTRO SEPTIEMBRE'!$A$1:$T$889,18,FALSE)</f>
        <v>91001</v>
      </c>
      <c r="S767" s="68" t="str">
        <f>VLOOKUP(A767,'BASE REGISTRO SEPTIEMBRE'!$A$1:$T$889,19,FALSE)</f>
        <v xml:space="preserve">No se acompañan. Aplica Informe Jurídico Nº 09, de  fecha 14 de marzo de 2011 del Departamento Jurídico y Dictamen Nº 070791, de 2009, de la Contraloría General de la República.  
</v>
      </c>
      <c r="T767" s="188">
        <f>VLOOKUP(A767,'BASE REGISTRO SEPTIEMBRE'!$A$1:$T$889,20,FALSE)</f>
        <v>38743</v>
      </c>
      <c r="U767" s="175">
        <v>7288</v>
      </c>
      <c r="V767" s="186">
        <v>6439140</v>
      </c>
      <c r="W767" s="186">
        <v>51699870</v>
      </c>
      <c r="X767" s="187">
        <v>44469</v>
      </c>
      <c r="Y767" s="80" t="s">
        <v>6489</v>
      </c>
      <c r="Z767" s="80" t="s">
        <v>6490</v>
      </c>
      <c r="AA767" s="175" t="s">
        <v>6603</v>
      </c>
    </row>
    <row r="768" spans="1:27" ht="15.75" customHeight="1" x14ac:dyDescent="0.2">
      <c r="A768" s="185">
        <v>7290</v>
      </c>
      <c r="B768" s="68" t="str">
        <f>VLOOKUP(A768,'BASE REGISTRO SEPTIEMBRE'!$A$1:$T$889,2,FALSE)</f>
        <v xml:space="preserve">
I. Municipalidad de Florida
</v>
      </c>
      <c r="C768" s="68">
        <f>VLOOKUP(A768,'BASE REGISTRO SEPTIEMBRE'!$A$1:$T$889,3,FALSE)</f>
        <v>691507009</v>
      </c>
      <c r="D768" s="68" t="str">
        <f>VLOOKUP(A768,'BASE REGISTRO SEPTIEMBRE'!$A$1:$T$889,4,FALSE)</f>
        <v>Municipalidad</v>
      </c>
      <c r="E768" s="68" t="str">
        <f>VLOOKUP(A768,'BASE REGISTRO SEPTIEMBRE'!$A$1:$T$889,5,FALSE)</f>
        <v>Constitución Política de la República, art. 107.</v>
      </c>
      <c r="F768" s="68" t="str">
        <f>VLOOKUP(A768,'BASE REGISTRO SEPTIEMBRE'!$A$1:$T$889,6,FALSE)</f>
        <v>Indefinida.</v>
      </c>
      <c r="G768" s="68" t="str">
        <f>VLOOKUP(A768,'BASE REGISTRO SEPTIEMBRE'!$A$1:$T$889,7,FALSE)</f>
        <v>Según Ley Orgánica Nº 18.695, arts. 1º al 4º.</v>
      </c>
      <c r="H768" s="68" t="str">
        <f>VLOOKUP(A768,'BASE REGISTRO SEPTIEMBRE'!$A$1:$T$889,8,FALSE)</f>
        <v>no tiene</v>
      </c>
      <c r="I768" s="68">
        <f>VLOOKUP(A768,'BASE REGISTRO SEPTIEMBRE'!$A$1:$T$889,9,FALSE)</f>
        <v>0</v>
      </c>
      <c r="J768" s="68">
        <f>VLOOKUP(A768,'BASE REGISTRO SEPTIEMBRE'!$A$1:$T$889,10,FALSE)</f>
        <v>0</v>
      </c>
      <c r="K768" s="68" t="str">
        <f>VLOOKUP(A768,'BASE REGISTRO SEPTIEMBRE'!$A$1:$T$889,11,FALSE)</f>
        <v xml:space="preserve">Jorge Eliecer Roa Villegas  </v>
      </c>
      <c r="L768" s="68" t="str">
        <f>VLOOKUP(A768,'BASE REGISTRO SEPTIEMBRE'!$A$1:$T$889,12,FALSE)</f>
        <v xml:space="preserve">Arturo Prat N º 675 Comuna de Florida, Región del Bío Bío.
</v>
      </c>
      <c r="M768" s="68" t="str">
        <f>VLOOKUP(A768,'BASE REGISTRO SEPTIEMBRE'!$A$1:$T$889,13,FALSE)</f>
        <v>VIII</v>
      </c>
      <c r="N768" s="68" t="str">
        <f>VLOOKUP(A768,'BASE REGISTRO SEPTIEMBRE'!$A$1:$T$889,14,FALSE)</f>
        <v>Florida</v>
      </c>
      <c r="O768" s="68" t="str">
        <f>VLOOKUP(A768,'BASE REGISTRO SEPTIEMBRE'!$A$1:$T$889,15,FALSE)</f>
        <v>Teléfono: 2668900</v>
      </c>
      <c r="P768" s="68" t="str">
        <f>VLOOKUP(A768,'BASE REGISTRO SEPTIEMBRE'!$A$1:$T$889,16,FALSE)</f>
        <v xml:space="preserve"> info@muniflorida.cl – jroa@muniflorida.cl</v>
      </c>
      <c r="Q768" s="68">
        <f>VLOOKUP(A768,'BASE REGISTRO SEPTIEMBRE'!$A$1:$T$889,17,FALSE)</f>
        <v>0</v>
      </c>
      <c r="R768" s="68">
        <f>VLOOKUP(A768,'BASE REGISTRO SEPTIEMBRE'!$A$1:$T$889,18,FALSE)</f>
        <v>91001</v>
      </c>
      <c r="S768" s="68" t="str">
        <f>VLOOKUP(A768,'BASE REGISTRO SEPTIEMBRE'!$A$1:$T$889,19,FALSE)</f>
        <v xml:space="preserve">No se acompañan. Aplica Informe Jurídico Nº 09, de fecha 14 de marzo de 2011 del Departamento Jurídico y Dictamen Nº 070791, de 2009, de la Contraloría General de la República.  
</v>
      </c>
      <c r="T768" s="188">
        <f>VLOOKUP(A768,'BASE REGISTRO SEPTIEMBRE'!$A$1:$T$889,20,FALSE)</f>
        <v>38744</v>
      </c>
      <c r="U768" s="175">
        <v>7290</v>
      </c>
      <c r="V768" s="186">
        <v>4078121</v>
      </c>
      <c r="W768" s="186">
        <v>32743249</v>
      </c>
      <c r="X768" s="187">
        <v>44469</v>
      </c>
      <c r="Y768" s="80" t="s">
        <v>6489</v>
      </c>
      <c r="Z768" s="80" t="s">
        <v>6490</v>
      </c>
      <c r="AA768" s="175" t="s">
        <v>6685</v>
      </c>
    </row>
    <row r="769" spans="1:27" ht="15.75" customHeight="1" x14ac:dyDescent="0.2">
      <c r="A769" s="185">
        <v>7291</v>
      </c>
      <c r="B769" s="68" t="str">
        <f>VLOOKUP(A769,'BASE REGISTRO SEPTIEMBRE'!$A$1:$T$889,2,FALSE)</f>
        <v xml:space="preserve">
I. Municipalidad de Villarrica
</v>
      </c>
      <c r="C769" s="68" t="str">
        <f>VLOOKUP(A769,'BASE REGISTRO SEPTIEMBRE'!$A$1:$T$889,3,FALSE)</f>
        <v>69191500K</v>
      </c>
      <c r="D769" s="68" t="str">
        <f>VLOOKUP(A769,'BASE REGISTRO SEPTIEMBRE'!$A$1:$T$889,4,FALSE)</f>
        <v>Municipalidad</v>
      </c>
      <c r="E769" s="68" t="str">
        <f>VLOOKUP(A769,'BASE REGISTRO SEPTIEMBRE'!$A$1:$T$889,5,FALSE)</f>
        <v>Constitución Política de la República, artículo 107</v>
      </c>
      <c r="F769" s="68" t="str">
        <f>VLOOKUP(A769,'BASE REGISTRO SEPTIEMBRE'!$A$1:$T$889,6,FALSE)</f>
        <v>Indefinida</v>
      </c>
      <c r="G769" s="68" t="str">
        <f>VLOOKUP(A769,'BASE REGISTRO SEPTIEMBRE'!$A$1:$T$889,7,FALSE)</f>
        <v>Según Ley Orgánica Nº 18.695, artículos 1º al  4º</v>
      </c>
      <c r="H769" s="68" t="str">
        <f>VLOOKUP(A769,'BASE REGISTRO SEPTIEMBRE'!$A$1:$T$889,8,FALSE)</f>
        <v>no tiene</v>
      </c>
      <c r="I769" s="68">
        <f>VLOOKUP(A769,'BASE REGISTRO SEPTIEMBRE'!$A$1:$T$889,9,FALSE)</f>
        <v>0</v>
      </c>
      <c r="J769" s="68">
        <f>VLOOKUP(A769,'BASE REGISTRO SEPTIEMBRE'!$A$1:$T$889,10,FALSE)</f>
        <v>0</v>
      </c>
      <c r="K769" s="68" t="str">
        <f>VLOOKUP(A769,'BASE REGISTRO SEPTIEMBRE'!$A$1:$T$889,11,FALSE)</f>
        <v xml:space="preserve">Pablo Santiago Astete Mermoud 
</v>
      </c>
      <c r="L769" s="68" t="str">
        <f>VLOOKUP(A769,'BASE REGISTRO SEPTIEMBRE'!$A$1:$T$889,12,FALSE)</f>
        <v xml:space="preserve">Pedro de Valdivia N°810, comuna de Villarrica, Novena Región.
</v>
      </c>
      <c r="M769" s="68" t="str">
        <f>VLOOKUP(A769,'BASE REGISTRO SEPTIEMBRE'!$A$1:$T$889,13,FALSE)</f>
        <v>IX</v>
      </c>
      <c r="N769" s="68" t="str">
        <f>VLOOKUP(A769,'BASE REGISTRO SEPTIEMBRE'!$A$1:$T$889,14,FALSE)</f>
        <v>Villarrica</v>
      </c>
      <c r="O769" s="68">
        <f>VLOOKUP(A769,'BASE REGISTRO SEPTIEMBRE'!$A$1:$T$889,15,FALSE)</f>
        <v>0</v>
      </c>
      <c r="P769" s="68">
        <f>VLOOKUP(A769,'BASE REGISTRO SEPTIEMBRE'!$A$1:$T$889,16,FALSE)</f>
        <v>0</v>
      </c>
      <c r="Q769" s="68">
        <f>VLOOKUP(A769,'BASE REGISTRO SEPTIEMBRE'!$A$1:$T$889,17,FALSE)</f>
        <v>0</v>
      </c>
      <c r="R769" s="68">
        <f>VLOOKUP(A769,'BASE REGISTRO SEPTIEMBRE'!$A$1:$T$889,18,FALSE)</f>
        <v>91001</v>
      </c>
      <c r="S769" s="68" t="str">
        <f>VLOOKUP(A769,'BASE REGISTRO SEPTIEMBRE'!$A$1:$T$889,19,FALSE)</f>
        <v xml:space="preserve">No se acompañan. Aplica Informe Jurídico Nº 09, de fecha 14 de marzo de 2011 del Departamento Jurídico y Dictamen Nº 070791, de 2009, de la Contraloría General de la República.
</v>
      </c>
      <c r="T769" s="188">
        <f>VLOOKUP(A769,'BASE REGISTRO SEPTIEMBRE'!$A$1:$T$889,20,FALSE)</f>
        <v>38737</v>
      </c>
      <c r="U769" s="175">
        <v>7291</v>
      </c>
      <c r="V769" s="186">
        <v>0</v>
      </c>
      <c r="W769" s="186">
        <v>35544757</v>
      </c>
      <c r="X769" s="187">
        <v>44469</v>
      </c>
      <c r="Y769" s="80" t="s">
        <v>6489</v>
      </c>
      <c r="Z769" s="80" t="s">
        <v>6490</v>
      </c>
      <c r="AA769" s="175" t="s">
        <v>6594</v>
      </c>
    </row>
    <row r="770" spans="1:27" ht="15.75" customHeight="1" x14ac:dyDescent="0.2">
      <c r="A770" s="185">
        <v>7291</v>
      </c>
      <c r="B770" s="68" t="str">
        <f>VLOOKUP(A770,'BASE REGISTRO SEPTIEMBRE'!$A$1:$T$889,2,FALSE)</f>
        <v xml:space="preserve">
I. Municipalidad de Villarrica
</v>
      </c>
      <c r="C770" s="68" t="str">
        <f>VLOOKUP(A770,'BASE REGISTRO SEPTIEMBRE'!$A$1:$T$889,3,FALSE)</f>
        <v>69191500K</v>
      </c>
      <c r="D770" s="68" t="str">
        <f>VLOOKUP(A770,'BASE REGISTRO SEPTIEMBRE'!$A$1:$T$889,4,FALSE)</f>
        <v>Municipalidad</v>
      </c>
      <c r="E770" s="68" t="str">
        <f>VLOOKUP(A770,'BASE REGISTRO SEPTIEMBRE'!$A$1:$T$889,5,FALSE)</f>
        <v>Constitución Política de la República, artículo 107</v>
      </c>
      <c r="F770" s="68" t="str">
        <f>VLOOKUP(A770,'BASE REGISTRO SEPTIEMBRE'!$A$1:$T$889,6,FALSE)</f>
        <v>Indefinida</v>
      </c>
      <c r="G770" s="68" t="str">
        <f>VLOOKUP(A770,'BASE REGISTRO SEPTIEMBRE'!$A$1:$T$889,7,FALSE)</f>
        <v>Según Ley Orgánica Nº 18.695, artículos 1º al  4º</v>
      </c>
      <c r="H770" s="68" t="str">
        <f>VLOOKUP(A770,'BASE REGISTRO SEPTIEMBRE'!$A$1:$T$889,8,FALSE)</f>
        <v>no tiene</v>
      </c>
      <c r="I770" s="68">
        <f>VLOOKUP(A770,'BASE REGISTRO SEPTIEMBRE'!$A$1:$T$889,9,FALSE)</f>
        <v>0</v>
      </c>
      <c r="J770" s="68">
        <f>VLOOKUP(A770,'BASE REGISTRO SEPTIEMBRE'!$A$1:$T$889,10,FALSE)</f>
        <v>0</v>
      </c>
      <c r="K770" s="68" t="str">
        <f>VLOOKUP(A770,'BASE REGISTRO SEPTIEMBRE'!$A$1:$T$889,11,FALSE)</f>
        <v xml:space="preserve">Pablo Santiago Astete Mermoud 
</v>
      </c>
      <c r="L770" s="68" t="str">
        <f>VLOOKUP(A770,'BASE REGISTRO SEPTIEMBRE'!$A$1:$T$889,12,FALSE)</f>
        <v xml:space="preserve">Pedro de Valdivia N°810, comuna de Villarrica, Novena Región.
</v>
      </c>
      <c r="M770" s="68" t="str">
        <f>VLOOKUP(A770,'BASE REGISTRO SEPTIEMBRE'!$A$1:$T$889,13,FALSE)</f>
        <v>IX</v>
      </c>
      <c r="N770" s="68" t="str">
        <f>VLOOKUP(A770,'BASE REGISTRO SEPTIEMBRE'!$A$1:$T$889,14,FALSE)</f>
        <v>Villarrica</v>
      </c>
      <c r="O770" s="68">
        <f>VLOOKUP(A770,'BASE REGISTRO SEPTIEMBRE'!$A$1:$T$889,15,FALSE)</f>
        <v>0</v>
      </c>
      <c r="P770" s="68">
        <f>VLOOKUP(A770,'BASE REGISTRO SEPTIEMBRE'!$A$1:$T$889,16,FALSE)</f>
        <v>0</v>
      </c>
      <c r="Q770" s="68">
        <f>VLOOKUP(A770,'BASE REGISTRO SEPTIEMBRE'!$A$1:$T$889,17,FALSE)</f>
        <v>0</v>
      </c>
      <c r="R770" s="68">
        <f>VLOOKUP(A770,'BASE REGISTRO SEPTIEMBRE'!$A$1:$T$889,18,FALSE)</f>
        <v>91001</v>
      </c>
      <c r="S770" s="68" t="str">
        <f>VLOOKUP(A770,'BASE REGISTRO SEPTIEMBRE'!$A$1:$T$889,19,FALSE)</f>
        <v xml:space="preserve">No se acompañan. Aplica Informe Jurídico Nº 09, de fecha 14 de marzo de 2011 del Departamento Jurídico y Dictamen Nº 070791, de 2009, de la Contraloría General de la República.
</v>
      </c>
      <c r="T770" s="188">
        <f>VLOOKUP(A770,'BASE REGISTRO SEPTIEMBRE'!$A$1:$T$889,20,FALSE)</f>
        <v>38737</v>
      </c>
      <c r="U770" s="175">
        <v>7291</v>
      </c>
      <c r="V770" s="186">
        <v>5056871</v>
      </c>
      <c r="W770" s="186">
        <v>5056871</v>
      </c>
      <c r="X770" s="187">
        <v>44469</v>
      </c>
      <c r="Y770" s="80" t="s">
        <v>6489</v>
      </c>
      <c r="Z770" s="80" t="s">
        <v>6490</v>
      </c>
      <c r="AA770" s="175" t="s">
        <v>8924</v>
      </c>
    </row>
    <row r="771" spans="1:27" ht="15.75" customHeight="1" x14ac:dyDescent="0.2">
      <c r="A771" s="185">
        <v>7292</v>
      </c>
      <c r="B771" s="68" t="str">
        <f>VLOOKUP(A771,'BASE REGISTRO SEPTIEMBRE'!$A$1:$T$889,2,FALSE)</f>
        <v xml:space="preserve">
I. Municipalidad de Vicuña
</v>
      </c>
      <c r="C771" s="68">
        <f>VLOOKUP(A771,'BASE REGISTRO SEPTIEMBRE'!$A$1:$T$889,3,FALSE)</f>
        <v>690405008</v>
      </c>
      <c r="D771" s="68" t="str">
        <f>VLOOKUP(A771,'BASE REGISTRO SEPTIEMBRE'!$A$1:$T$889,4,FALSE)</f>
        <v>Municipalidad</v>
      </c>
      <c r="E771" s="68" t="str">
        <f>VLOOKUP(A771,'BASE REGISTRO SEPTIEMBRE'!$A$1:$T$889,5,FALSE)</f>
        <v>Constitución Política de la República, artículo 107</v>
      </c>
      <c r="F771" s="68" t="str">
        <f>VLOOKUP(A771,'BASE REGISTRO SEPTIEMBRE'!$A$1:$T$889,6,FALSE)</f>
        <v>Indefinida</v>
      </c>
      <c r="G771" s="68" t="str">
        <f>VLOOKUP(A771,'BASE REGISTRO SEPTIEMBRE'!$A$1:$T$889,7,FALSE)</f>
        <v>Según Ley Orgánica Nº 18.695, artículos 1º al  4º</v>
      </c>
      <c r="H771" s="68" t="str">
        <f>VLOOKUP(A771,'BASE REGISTRO SEPTIEMBRE'!$A$1:$T$889,8,FALSE)</f>
        <v>no tiene</v>
      </c>
      <c r="I771" s="68">
        <f>VLOOKUP(A771,'BASE REGISTRO SEPTIEMBRE'!$A$1:$T$889,9,FALSE)</f>
        <v>0</v>
      </c>
      <c r="J771" s="68">
        <f>VLOOKUP(A771,'BASE REGISTRO SEPTIEMBRE'!$A$1:$T$889,10,FALSE)</f>
        <v>0</v>
      </c>
      <c r="K771" s="68" t="str">
        <f>VLOOKUP(A771,'BASE REGISTRO SEPTIEMBRE'!$A$1:$T$889,11,FALSE)</f>
        <v xml:space="preserve">Rafael Enrique Vera Castillo.
</v>
      </c>
      <c r="L771" s="68" t="str">
        <f>VLOOKUP(A771,'BASE REGISTRO SEPTIEMBRE'!$A$1:$T$889,12,FALSE)</f>
        <v xml:space="preserve">San Martín N° 275, comuna de Vicuña, Cuarta Región.
</v>
      </c>
      <c r="M771" s="68" t="str">
        <f>VLOOKUP(A771,'BASE REGISTRO SEPTIEMBRE'!$A$1:$T$889,13,FALSE)</f>
        <v>IV</v>
      </c>
      <c r="N771" s="68" t="str">
        <f>VLOOKUP(A771,'BASE REGISTRO SEPTIEMBRE'!$A$1:$T$889,14,FALSE)</f>
        <v>Vicuña</v>
      </c>
      <c r="O771" s="68" t="str">
        <f>VLOOKUP(A771,'BASE REGISTRO SEPTIEMBRE'!$A$1:$T$889,15,FALSE)</f>
        <v>512-670316
+56982599003</v>
      </c>
      <c r="P771" s="68" t="str">
        <f>VLOOKUP(A771,'BASE REGISTRO SEPTIEMBRE'!$A$1:$T$889,16,FALSE)</f>
        <v>alcaldia@munivicuna.cl; opd@munivicuna.cl</v>
      </c>
      <c r="Q771" s="68">
        <f>VLOOKUP(A771,'BASE REGISTRO SEPTIEMBRE'!$A$1:$T$889,17,FALSE)</f>
        <v>0</v>
      </c>
      <c r="R771" s="68">
        <f>VLOOKUP(A771,'BASE REGISTRO SEPTIEMBRE'!$A$1:$T$889,18,FALSE)</f>
        <v>91001</v>
      </c>
      <c r="S771" s="68" t="str">
        <f>VLOOKUP(A771,'BASE REGISTRO SEPTIEMBRE'!$A$1:$T$889,19,FALSE)</f>
        <v xml:space="preserve">No se acompañan. Aplica Informe Jurídico Nº 09, de fecha 14 de marzo de 2011 del Departamento Jurídico y Dictamen Nº 070791, de 2009, de la Contraloría General de la República.
</v>
      </c>
      <c r="T771" s="188">
        <f>VLOOKUP(A771,'BASE REGISTRO SEPTIEMBRE'!$A$1:$T$889,20,FALSE)</f>
        <v>38737</v>
      </c>
      <c r="U771" s="175">
        <v>7292</v>
      </c>
      <c r="V771" s="186">
        <v>5056871</v>
      </c>
      <c r="W771" s="186">
        <v>40601628</v>
      </c>
      <c r="X771" s="187">
        <v>44469</v>
      </c>
      <c r="Y771" s="80" t="s">
        <v>6489</v>
      </c>
      <c r="Z771" s="80" t="s">
        <v>6490</v>
      </c>
      <c r="AA771" s="175" t="s">
        <v>7479</v>
      </c>
    </row>
    <row r="772" spans="1:27" ht="15.75" customHeight="1" x14ac:dyDescent="0.2">
      <c r="A772" s="185">
        <v>7296</v>
      </c>
      <c r="B772" s="68" t="str">
        <f>VLOOKUP(A772,'BASE REGISTRO SEPTIEMBRE'!$A$1:$T$889,2,FALSE)</f>
        <v xml:space="preserve">
I. Municipalidad de Teodoro Schmidt
</v>
      </c>
      <c r="C772" s="68">
        <f>VLOOKUP(A772,'BASE REGISTRO SEPTIEMBRE'!$A$1:$T$889,3,FALSE)</f>
        <v>692521005</v>
      </c>
      <c r="D772" s="68" t="str">
        <f>VLOOKUP(A772,'BASE REGISTRO SEPTIEMBRE'!$A$1:$T$889,4,FALSE)</f>
        <v>Municipalidad</v>
      </c>
      <c r="E772" s="68" t="str">
        <f>VLOOKUP(A772,'BASE REGISTRO SEPTIEMBRE'!$A$1:$T$889,5,FALSE)</f>
        <v>Constitución Política de la República, artículo 107.</v>
      </c>
      <c r="F772" s="68" t="str">
        <f>VLOOKUP(A772,'BASE REGISTRO SEPTIEMBRE'!$A$1:$T$889,6,FALSE)</f>
        <v>Indefinida.</v>
      </c>
      <c r="G772" s="68" t="str">
        <f>VLOOKUP(A772,'BASE REGISTRO SEPTIEMBRE'!$A$1:$T$889,7,FALSE)</f>
        <v>Según Ley Orgánica Nº 18.695, artículos 1º al 4º.</v>
      </c>
      <c r="H772" s="68" t="str">
        <f>VLOOKUP(A772,'BASE REGISTRO SEPTIEMBRE'!$A$1:$T$889,8,FALSE)</f>
        <v>no tiene</v>
      </c>
      <c r="I772" s="68">
        <f>VLOOKUP(A772,'BASE REGISTRO SEPTIEMBRE'!$A$1:$T$889,9,FALSE)</f>
        <v>0</v>
      </c>
      <c r="J772" s="68">
        <f>VLOOKUP(A772,'BASE REGISTRO SEPTIEMBRE'!$A$1:$T$889,10,FALSE)</f>
        <v>0</v>
      </c>
      <c r="K772" s="68" t="str">
        <f>VLOOKUP(A772,'BASE REGISTRO SEPTIEMBRE'!$A$1:$T$889,11,FALSE)</f>
        <v xml:space="preserve">Baldomero Santos Vidal
 </v>
      </c>
      <c r="L772" s="68" t="str">
        <f>VLOOKUP(A772,'BASE REGISTRO SEPTIEMBRE'!$A$1:$T$889,12,FALSE)</f>
        <v xml:space="preserve">Balmaceda Nº 410,ct, IX Región.
</v>
      </c>
      <c r="M772" s="68" t="str">
        <f>VLOOKUP(A772,'BASE REGISTRO SEPTIEMBRE'!$A$1:$T$889,13,FALSE)</f>
        <v>IX</v>
      </c>
      <c r="N772" s="68" t="str">
        <f>VLOOKUP(A772,'BASE REGISTRO SEPTIEMBRE'!$A$1:$T$889,14,FALSE)</f>
        <v>Teodoro Schmidt</v>
      </c>
      <c r="O772" s="68" t="str">
        <f>VLOOKUP(A772,'BASE REGISTRO SEPTIEMBRE'!$A$1:$T$889,15,FALSE)</f>
        <v>45-2-922714 - 45-2-922731   45-2-922713</v>
      </c>
      <c r="P772" s="68" t="str">
        <f>VLOOKUP(A772,'BASE REGISTRO SEPTIEMBRE'!$A$1:$T$889,16,FALSE)</f>
        <v>agendalacaldeteodoro@gmail.com
             adm.muniteodoro@gmail.com
             correspondencia.parte@gmail.com</v>
      </c>
      <c r="Q772" s="68">
        <f>VLOOKUP(A772,'BASE REGISTRO SEPTIEMBRE'!$A$1:$T$889,17,FALSE)</f>
        <v>0</v>
      </c>
      <c r="R772" s="68">
        <f>VLOOKUP(A772,'BASE REGISTRO SEPTIEMBRE'!$A$1:$T$889,18,FALSE)</f>
        <v>91001</v>
      </c>
      <c r="S772" s="68" t="str">
        <f>VLOOKUP(A772,'BASE REGISTRO SEPTIEMBRE'!$A$1:$T$889,19,FALSE)</f>
        <v>No se acompañan. Aplica Informe Jurídico Nº 09, de  fecha 14 de marzo de 2011 del Departamento Jurídico y Dictamen Nº 070791, de 2009, de la Contraloría General de la República</v>
      </c>
      <c r="T772" s="188">
        <f>VLOOKUP(A772,'BASE REGISTRO SEPTIEMBRE'!$A$1:$T$889,20,FALSE)</f>
        <v>38755</v>
      </c>
      <c r="U772" s="175">
        <v>7296</v>
      </c>
      <c r="V772" s="186">
        <v>5709371</v>
      </c>
      <c r="W772" s="186">
        <v>45840552</v>
      </c>
      <c r="X772" s="187">
        <v>44469</v>
      </c>
      <c r="Y772" s="80" t="s">
        <v>6489</v>
      </c>
      <c r="Z772" s="80" t="s">
        <v>6490</v>
      </c>
      <c r="AA772" s="175" t="s">
        <v>6686</v>
      </c>
    </row>
    <row r="773" spans="1:27" ht="15.75" customHeight="1" x14ac:dyDescent="0.2">
      <c r="A773" s="185">
        <v>7297</v>
      </c>
      <c r="B773" s="68" t="str">
        <f>VLOOKUP(A773,'BASE REGISTRO SEPTIEMBRE'!$A$1:$T$889,2,FALSE)</f>
        <v xml:space="preserve">
I. Municipalidad de Curacautín
</v>
      </c>
      <c r="C773" s="68">
        <f>VLOOKUP(A773,'BASE REGISTRO SEPTIEMBRE'!$A$1:$T$889,3,FALSE)</f>
        <v>691810003</v>
      </c>
      <c r="D773" s="68" t="str">
        <f>VLOOKUP(A773,'BASE REGISTRO SEPTIEMBRE'!$A$1:$T$889,4,FALSE)</f>
        <v>Municipalidad</v>
      </c>
      <c r="E773" s="68" t="str">
        <f>VLOOKUP(A773,'BASE REGISTRO SEPTIEMBRE'!$A$1:$T$889,5,FALSE)</f>
        <v>Constitución Política de la República, art. 107.</v>
      </c>
      <c r="F773" s="68" t="str">
        <f>VLOOKUP(A773,'BASE REGISTRO SEPTIEMBRE'!$A$1:$T$889,6,FALSE)</f>
        <v>Indefinida.</v>
      </c>
      <c r="G773" s="68" t="str">
        <f>VLOOKUP(A773,'BASE REGISTRO SEPTIEMBRE'!$A$1:$T$889,7,FALSE)</f>
        <v>Según Ley Orgánica Nº 18.695, arts. 1º al 4º.</v>
      </c>
      <c r="H773" s="68" t="str">
        <f>VLOOKUP(A773,'BASE REGISTRO SEPTIEMBRE'!$A$1:$T$889,8,FALSE)</f>
        <v>no tiene</v>
      </c>
      <c r="I773" s="68">
        <f>VLOOKUP(A773,'BASE REGISTRO SEPTIEMBRE'!$A$1:$T$889,9,FALSE)</f>
        <v>0</v>
      </c>
      <c r="J773" s="68">
        <f>VLOOKUP(A773,'BASE REGISTRO SEPTIEMBRE'!$A$1:$T$889,10,FALSE)</f>
        <v>0</v>
      </c>
      <c r="K773" s="68" t="str">
        <f>VLOOKUP(A773,'BASE REGISTRO SEPTIEMBRE'!$A$1:$T$889,11,FALSE)</f>
        <v xml:space="preserve">Victor Manuel Barrera Barrera </v>
      </c>
      <c r="L773" s="68" t="str">
        <f>VLOOKUP(A773,'BASE REGISTRO SEPTIEMBRE'!$A$1:$T$889,12,FALSE)</f>
        <v xml:space="preserve">O’ Higgins  Nº 796, comuna de Curacautín, Novena Región
Casilla 100 
</v>
      </c>
      <c r="M773" s="68" t="str">
        <f>VLOOKUP(A773,'BASE REGISTRO SEPTIEMBRE'!$A$1:$T$889,13,FALSE)</f>
        <v>IX</v>
      </c>
      <c r="N773" s="68" t="str">
        <f>VLOOKUP(A773,'BASE REGISTRO SEPTIEMBRE'!$A$1:$T$889,14,FALSE)</f>
        <v>Curacautín</v>
      </c>
      <c r="O773" s="68" t="str">
        <f>VLOOKUP(A773,'BASE REGISTRO SEPTIEMBRE'!$A$1:$T$889,15,FALSE)</f>
        <v>Fonos (45) 881226 882902</v>
      </c>
      <c r="P773" s="68" t="str">
        <f>VLOOKUP(A773,'BASE REGISTRO SEPTIEMBRE'!$A$1:$T$889,16,FALSE)</f>
        <v>alcaldecuracautin@yahoo.es</v>
      </c>
      <c r="Q773" s="68" t="str">
        <f>VLOOKUP(A773,'BASE REGISTRO SEPTIEMBRE'!$A$1:$T$889,17,FALSE)</f>
        <v>casilla 100</v>
      </c>
      <c r="R773" s="68">
        <f>VLOOKUP(A773,'BASE REGISTRO SEPTIEMBRE'!$A$1:$T$889,18,FALSE)</f>
        <v>91001</v>
      </c>
      <c r="S773" s="68" t="str">
        <f>VLOOKUP(A773,'BASE REGISTRO SEPTIEMBRE'!$A$1:$T$889,19,FALSE)</f>
        <v xml:space="preserve">No se acompañan. Aplica Informe Jurídico Nº 09, de  fecha 14 de marzo de 2011 del Departamento Jurídico y Dictamen Nº 070791, de 2009, de la Contraloría General de la República.  
</v>
      </c>
      <c r="T773" s="188">
        <f>VLOOKUP(A773,'BASE REGISTRO SEPTIEMBRE'!$A$1:$T$889,20,FALSE)</f>
        <v>38755</v>
      </c>
      <c r="U773" s="175">
        <v>7297</v>
      </c>
      <c r="V773" s="186">
        <v>5709371</v>
      </c>
      <c r="W773" s="186">
        <v>51384339</v>
      </c>
      <c r="X773" s="187">
        <v>44469</v>
      </c>
      <c r="Y773" s="80" t="s">
        <v>6489</v>
      </c>
      <c r="Z773" s="80" t="s">
        <v>6490</v>
      </c>
      <c r="AA773" s="175" t="s">
        <v>6659</v>
      </c>
    </row>
    <row r="774" spans="1:27" ht="15.75" customHeight="1" x14ac:dyDescent="0.2">
      <c r="A774" s="185">
        <v>7299</v>
      </c>
      <c r="B774" s="68" t="str">
        <f>VLOOKUP(A774,'BASE REGISTRO SEPTIEMBRE'!$A$1:$T$889,2,FALSE)</f>
        <v xml:space="preserve">
I. Municipalidad de Chile Chico.
</v>
      </c>
      <c r="C774" s="68">
        <f>VLOOKUP(A774,'BASE REGISTRO SEPTIEMBRE'!$A$1:$T$889,3,FALSE)</f>
        <v>692404009</v>
      </c>
      <c r="D774" s="68" t="str">
        <f>VLOOKUP(A774,'BASE REGISTRO SEPTIEMBRE'!$A$1:$T$889,4,FALSE)</f>
        <v>Municipalidad</v>
      </c>
      <c r="E774" s="68" t="str">
        <f>VLOOKUP(A774,'BASE REGISTRO SEPTIEMBRE'!$A$1:$T$889,5,FALSE)</f>
        <v>Constitución Política de la República, art. 107.</v>
      </c>
      <c r="F774" s="68" t="str">
        <f>VLOOKUP(A774,'BASE REGISTRO SEPTIEMBRE'!$A$1:$T$889,6,FALSE)</f>
        <v>Indefinida.</v>
      </c>
      <c r="G774" s="68" t="str">
        <f>VLOOKUP(A774,'BASE REGISTRO SEPTIEMBRE'!$A$1:$T$889,7,FALSE)</f>
        <v>Según Ley Orgánica Nº 18.695, arts. 1º al 4º.</v>
      </c>
      <c r="H774" s="68" t="str">
        <f>VLOOKUP(A774,'BASE REGISTRO SEPTIEMBRE'!$A$1:$T$889,8,FALSE)</f>
        <v>no tiene</v>
      </c>
      <c r="I774" s="68">
        <f>VLOOKUP(A774,'BASE REGISTRO SEPTIEMBRE'!$A$1:$T$889,9,FALSE)</f>
        <v>0</v>
      </c>
      <c r="J774" s="68">
        <f>VLOOKUP(A774,'BASE REGISTRO SEPTIEMBRE'!$A$1:$T$889,10,FALSE)</f>
        <v>0</v>
      </c>
      <c r="K774" s="68" t="str">
        <f>VLOOKUP(A774,'BASE REGISTRO SEPTIEMBRE'!$A$1:$T$889,11,FALSE)</f>
        <v xml:space="preserve">Ricardo Enrique Ibarra Valdebenito, </v>
      </c>
      <c r="L774" s="68" t="str">
        <f>VLOOKUP(A774,'BASE REGISTRO SEPTIEMBRE'!$A$1:$T$889,12,FALSE)</f>
        <v xml:space="preserve">Bernardo O’ Higgins Nº 333, comuna de Chile Chico, Décima Región
</v>
      </c>
      <c r="M774" s="68" t="str">
        <f>VLOOKUP(A774,'BASE REGISTRO SEPTIEMBRE'!$A$1:$T$889,13,FALSE)</f>
        <v>X</v>
      </c>
      <c r="N774" s="68" t="str">
        <f>VLOOKUP(A774,'BASE REGISTRO SEPTIEMBRE'!$A$1:$T$889,14,FALSE)</f>
        <v>Chile Chico</v>
      </c>
      <c r="O774" s="68" t="str">
        <f>VLOOKUP(A774,'BASE REGISTRO SEPTIEMBRE'!$A$1:$T$889,15,FALSE)</f>
        <v>Fonos (67) 411268- 411359</v>
      </c>
      <c r="P774" s="68">
        <f>VLOOKUP(A774,'BASE REGISTRO SEPTIEMBRE'!$A$1:$T$889,16,FALSE)</f>
        <v>0</v>
      </c>
      <c r="Q774" s="68">
        <f>VLOOKUP(A774,'BASE REGISTRO SEPTIEMBRE'!$A$1:$T$889,17,FALSE)</f>
        <v>0</v>
      </c>
      <c r="R774" s="68">
        <f>VLOOKUP(A774,'BASE REGISTRO SEPTIEMBRE'!$A$1:$T$889,18,FALSE)</f>
        <v>91001</v>
      </c>
      <c r="S774" s="68" t="str">
        <f>VLOOKUP(A774,'BASE REGISTRO SEPTIEMBRE'!$A$1:$T$889,19,FALSE)</f>
        <v xml:space="preserve">No se acompañan. Aplica Informe Jurídico Nº 09, de fecha 14 de marzo de 2011 del Departamento Jurídico y Dictamen Nº 070791, de 2009, de la Contraloría General de la República.
</v>
      </c>
      <c r="T774" s="188">
        <f>VLOOKUP(A774,'BASE REGISTRO SEPTIEMBRE'!$A$1:$T$889,20,FALSE)</f>
        <v>38737</v>
      </c>
      <c r="U774" s="175">
        <v>7299</v>
      </c>
      <c r="V774" s="186">
        <v>5265786</v>
      </c>
      <c r="W774" s="186">
        <v>42279008</v>
      </c>
      <c r="X774" s="187">
        <v>44469</v>
      </c>
      <c r="Y774" s="80" t="s">
        <v>6489</v>
      </c>
      <c r="Z774" s="80" t="s">
        <v>6490</v>
      </c>
      <c r="AA774" s="175" t="s">
        <v>6687</v>
      </c>
    </row>
    <row r="775" spans="1:27" ht="15.75" customHeight="1" x14ac:dyDescent="0.2">
      <c r="A775" s="185">
        <v>7300</v>
      </c>
      <c r="B775" s="68" t="str">
        <f>VLOOKUP(A775,'BASE REGISTRO SEPTIEMBRE'!$A$1:$T$889,2,FALSE)</f>
        <v xml:space="preserve">
I. Municipalidad de Llay Llay.
</v>
      </c>
      <c r="C775" s="68">
        <f>VLOOKUP(A775,'BASE REGISTRO SEPTIEMBRE'!$A$1:$T$889,3,FALSE)</f>
        <v>690604000</v>
      </c>
      <c r="D775" s="68" t="str">
        <f>VLOOKUP(A775,'BASE REGISTRO SEPTIEMBRE'!$A$1:$T$889,4,FALSE)</f>
        <v>Municipalidad</v>
      </c>
      <c r="E775" s="68" t="str">
        <f>VLOOKUP(A775,'BASE REGISTRO SEPTIEMBRE'!$A$1:$T$889,5,FALSE)</f>
        <v>Constitución Política de la República, art. 107.</v>
      </c>
      <c r="F775" s="68" t="str">
        <f>VLOOKUP(A775,'BASE REGISTRO SEPTIEMBRE'!$A$1:$T$889,6,FALSE)</f>
        <v>Indefinida.</v>
      </c>
      <c r="G775" s="68" t="str">
        <f>VLOOKUP(A775,'BASE REGISTRO SEPTIEMBRE'!$A$1:$T$889,7,FALSE)</f>
        <v>Según Ley Orgánica Nº 18.695, arts. 1º al 4º.</v>
      </c>
      <c r="H775" s="68" t="str">
        <f>VLOOKUP(A775,'BASE REGISTRO SEPTIEMBRE'!$A$1:$T$889,8,FALSE)</f>
        <v>no tiene</v>
      </c>
      <c r="I775" s="68">
        <f>VLOOKUP(A775,'BASE REGISTRO SEPTIEMBRE'!$A$1:$T$889,9,FALSE)</f>
        <v>0</v>
      </c>
      <c r="J775" s="68">
        <f>VLOOKUP(A775,'BASE REGISTRO SEPTIEMBRE'!$A$1:$T$889,10,FALSE)</f>
        <v>0</v>
      </c>
      <c r="K775" s="68" t="str">
        <f>VLOOKUP(A775,'BASE REGISTRO SEPTIEMBRE'!$A$1:$T$889,11,FALSE)</f>
        <v xml:space="preserve">Mario Regino Marillanca Ramírez, </v>
      </c>
      <c r="L775" s="68" t="str">
        <f>VLOOKUP(A775,'BASE REGISTRO SEPTIEMBRE'!$A$1:$T$889,12,FALSE)</f>
        <v xml:space="preserve">Balmaceda 174, comuna de Llay Llay, Quinta Región.
</v>
      </c>
      <c r="M775" s="68" t="str">
        <f>VLOOKUP(A775,'BASE REGISTRO SEPTIEMBRE'!$A$1:$T$889,13,FALSE)</f>
        <v>V</v>
      </c>
      <c r="N775" s="68" t="str">
        <f>VLOOKUP(A775,'BASE REGISTRO SEPTIEMBRE'!$A$1:$T$889,14,FALSE)</f>
        <v>Llay Llay</v>
      </c>
      <c r="O775" s="68" t="str">
        <f>VLOOKUP(A775,'BASE REGISTRO SEPTIEMBRE'!$A$1:$T$889,15,FALSE)</f>
        <v>Fonos (34) 498600</v>
      </c>
      <c r="P775" s="68">
        <f>VLOOKUP(A775,'BASE REGISTRO SEPTIEMBRE'!$A$1:$T$889,16,FALSE)</f>
        <v>0</v>
      </c>
      <c r="Q775" s="68">
        <f>VLOOKUP(A775,'BASE REGISTRO SEPTIEMBRE'!$A$1:$T$889,17,FALSE)</f>
        <v>0</v>
      </c>
      <c r="R775" s="68">
        <f>VLOOKUP(A775,'BASE REGISTRO SEPTIEMBRE'!$A$1:$T$889,18,FALSE)</f>
        <v>91001</v>
      </c>
      <c r="S775" s="68" t="str">
        <f>VLOOKUP(A775,'BASE REGISTRO SEPTIEMBRE'!$A$1:$T$889,19,FALSE)</f>
        <v xml:space="preserve">No se acompañan. Aplica Informe Jurídico Nº 09, de  fecha 14 de marzo de 2011 del Departamento Jurídico y Dictamen Nº 070791, de 2009, de la Contraloría General de la República.  
</v>
      </c>
      <c r="T775" s="188">
        <f>VLOOKUP(A775,'BASE REGISTRO SEPTIEMBRE'!$A$1:$T$889,20,FALSE)</f>
        <v>38737</v>
      </c>
      <c r="U775" s="175">
        <v>7300</v>
      </c>
      <c r="V775" s="186">
        <v>0</v>
      </c>
      <c r="W775" s="186">
        <v>20505566</v>
      </c>
      <c r="X775" s="187">
        <v>44469</v>
      </c>
      <c r="Y775" s="80" t="s">
        <v>6489</v>
      </c>
      <c r="Z775" s="80" t="s">
        <v>6490</v>
      </c>
      <c r="AA775" s="175" t="s">
        <v>7467</v>
      </c>
    </row>
    <row r="776" spans="1:27" ht="15.75" customHeight="1" x14ac:dyDescent="0.2">
      <c r="A776" s="185">
        <v>7302</v>
      </c>
      <c r="B776" s="68" t="str">
        <f>VLOOKUP(A776,'BASE REGISTRO SEPTIEMBRE'!$A$1:$T$889,2,FALSE)</f>
        <v xml:space="preserve">
I. Municipalidad de Pichilemu
</v>
      </c>
      <c r="C776" s="68">
        <f>VLOOKUP(A776,'BASE REGISTRO SEPTIEMBRE'!$A$1:$T$889,3,FALSE)</f>
        <v>690912007</v>
      </c>
      <c r="D776" s="68" t="str">
        <f>VLOOKUP(A776,'BASE REGISTRO SEPTIEMBRE'!$A$1:$T$889,4,FALSE)</f>
        <v>Municipalidad</v>
      </c>
      <c r="E776" s="68" t="str">
        <f>VLOOKUP(A776,'BASE REGISTRO SEPTIEMBRE'!$A$1:$T$889,5,FALSE)</f>
        <v>Constitución Política de la República, artículo 107.</v>
      </c>
      <c r="F776" s="68" t="str">
        <f>VLOOKUP(A776,'BASE REGISTRO SEPTIEMBRE'!$A$1:$T$889,6,FALSE)</f>
        <v>Indefinida.</v>
      </c>
      <c r="G776" s="68" t="str">
        <f>VLOOKUP(A776,'BASE REGISTRO SEPTIEMBRE'!$A$1:$T$889,7,FALSE)</f>
        <v>Según Ley Orgánica Constitucional Nº 18.695, arts. 1º al 4º.</v>
      </c>
      <c r="H776" s="68" t="str">
        <f>VLOOKUP(A776,'BASE REGISTRO SEPTIEMBRE'!$A$1:$T$889,8,FALSE)</f>
        <v>no tiene</v>
      </c>
      <c r="I776" s="68">
        <f>VLOOKUP(A776,'BASE REGISTRO SEPTIEMBRE'!$A$1:$T$889,9,FALSE)</f>
        <v>0</v>
      </c>
      <c r="J776" s="68">
        <f>VLOOKUP(A776,'BASE REGISTRO SEPTIEMBRE'!$A$1:$T$889,10,FALSE)</f>
        <v>0</v>
      </c>
      <c r="K776" s="68" t="str">
        <f>VLOOKUP(A776,'BASE REGISTRO SEPTIEMBRE'!$A$1:$T$889,11,FALSE)</f>
        <v xml:space="preserve">CRISTIÁN POZO PARRAGUEZ
</v>
      </c>
      <c r="L776" s="68" t="str">
        <f>VLOOKUP(A776,'BASE REGISTRO SEPTIEMBRE'!$A$1:$T$889,12,FALSE)</f>
        <v xml:space="preserve">Av. Costanera Nº170, comuna de Pichilemu, VI Región.
</v>
      </c>
      <c r="M776" s="68" t="str">
        <f>VLOOKUP(A776,'BASE REGISTRO SEPTIEMBRE'!$A$1:$T$889,13,FALSE)</f>
        <v>VI</v>
      </c>
      <c r="N776" s="68" t="str">
        <f>VLOOKUP(A776,'BASE REGISTRO SEPTIEMBRE'!$A$1:$T$889,14,FALSE)</f>
        <v>Pichilemu</v>
      </c>
      <c r="O776" s="68" t="str">
        <f>VLOOKUP(A776,'BASE REGISTRO SEPTIEMBRE'!$A$1:$T$889,15,FALSE)</f>
        <v xml:space="preserve">Fono: 72 - 976530 </v>
      </c>
      <c r="P776" s="68" t="str">
        <f>VLOOKUP(A776,'BASE REGISTRO SEPTIEMBRE'!$A$1:$T$889,16,FALSE)</f>
        <v>alcalde@pichilemu.cl</v>
      </c>
      <c r="Q776" s="68">
        <f>VLOOKUP(A776,'BASE REGISTRO SEPTIEMBRE'!$A$1:$T$889,17,FALSE)</f>
        <v>0</v>
      </c>
      <c r="R776" s="68">
        <f>VLOOKUP(A776,'BASE REGISTRO SEPTIEMBRE'!$A$1:$T$889,18,FALSE)</f>
        <v>91001</v>
      </c>
      <c r="S776" s="68" t="str">
        <f>VLOOKUP(A776,'BASE REGISTRO SEPTIEMBRE'!$A$1:$T$889,19,FALSE)</f>
        <v xml:space="preserve">No se acompañan. Aplica Informe Jurídico Nº 09, de  fecha 14 de marzo de 2011 del Departamento Jurídico y Dictamen Nº 070791, de 2009, de la Contraloría General de la República.  
</v>
      </c>
      <c r="T776" s="188">
        <f>VLOOKUP(A776,'BASE REGISTRO SEPTIEMBRE'!$A$1:$T$889,20,FALSE)</f>
        <v>38761</v>
      </c>
      <c r="U776" s="175">
        <v>7302</v>
      </c>
      <c r="V776" s="186">
        <v>4173517</v>
      </c>
      <c r="W776" s="186">
        <v>44384527</v>
      </c>
      <c r="X776" s="187">
        <v>44469</v>
      </c>
      <c r="Y776" s="80" t="s">
        <v>6489</v>
      </c>
      <c r="Z776" s="80" t="s">
        <v>6490</v>
      </c>
      <c r="AA776" s="175" t="s">
        <v>6688</v>
      </c>
    </row>
    <row r="777" spans="1:27" ht="15.75" customHeight="1" x14ac:dyDescent="0.2">
      <c r="A777" s="185">
        <v>7303</v>
      </c>
      <c r="B777" s="68" t="str">
        <f>VLOOKUP(A777,'BASE REGISTRO SEPTIEMBRE'!$A$1:$T$889,2,FALSE)</f>
        <v xml:space="preserve">
I. Municipalidad de Tirúa
</v>
      </c>
      <c r="C777" s="68">
        <f>VLOOKUP(A777,'BASE REGISTRO SEPTIEMBRE'!$A$1:$T$889,3,FALSE)</f>
        <v>691607003</v>
      </c>
      <c r="D777" s="68" t="str">
        <f>VLOOKUP(A777,'BASE REGISTRO SEPTIEMBRE'!$A$1:$T$889,4,FALSE)</f>
        <v>Municipalidad</v>
      </c>
      <c r="E777" s="68" t="str">
        <f>VLOOKUP(A777,'BASE REGISTRO SEPTIEMBRE'!$A$1:$T$889,5,FALSE)</f>
        <v>Constitución Política de la República, artículo 107.</v>
      </c>
      <c r="F777" s="68" t="str">
        <f>VLOOKUP(A777,'BASE REGISTRO SEPTIEMBRE'!$A$1:$T$889,6,FALSE)</f>
        <v>Indefinida.</v>
      </c>
      <c r="G777" s="68" t="str">
        <f>VLOOKUP(A777,'BASE REGISTRO SEPTIEMBRE'!$A$1:$T$889,7,FALSE)</f>
        <v>Según Ley Orgánica Nº 18.695, artículos 1º al 4º.</v>
      </c>
      <c r="H777" s="68" t="str">
        <f>VLOOKUP(A777,'BASE REGISTRO SEPTIEMBRE'!$A$1:$T$889,8,FALSE)</f>
        <v>no tiene</v>
      </c>
      <c r="I777" s="68">
        <f>VLOOKUP(A777,'BASE REGISTRO SEPTIEMBRE'!$A$1:$T$889,9,FALSE)</f>
        <v>0</v>
      </c>
      <c r="J777" s="68">
        <f>VLOOKUP(A777,'BASE REGISTRO SEPTIEMBRE'!$A$1:$T$889,10,FALSE)</f>
        <v>0</v>
      </c>
      <c r="K777" s="68" t="str">
        <f>VLOOKUP(A777,'BASE REGISTRO SEPTIEMBRE'!$A$1:$T$889,11,FALSE)</f>
        <v xml:space="preserve">José Rolando Linco Garrido
</v>
      </c>
      <c r="L777" s="68" t="str">
        <f>VLOOKUP(A777,'BASE REGISTRO SEPTIEMBRE'!$A$1:$T$889,12,FALSE)</f>
        <v xml:space="preserve">Avda Costanera Nº 080, comuna de Tirúa, Octava Región.
</v>
      </c>
      <c r="M777" s="68" t="str">
        <f>VLOOKUP(A777,'BASE REGISTRO SEPTIEMBRE'!$A$1:$T$889,13,FALSE)</f>
        <v>VIII</v>
      </c>
      <c r="N777" s="68" t="str">
        <f>VLOOKUP(A777,'BASE REGISTRO SEPTIEMBRE'!$A$1:$T$889,14,FALSE)</f>
        <v>Tirúa</v>
      </c>
      <c r="O777" s="68" t="str">
        <f>VLOOKUP(A777,'BASE REGISTRO SEPTIEMBRE'!$A$1:$T$889,15,FALSE)</f>
        <v>Fonos: 41-614040 – 41-614026 – 41-2445800</v>
      </c>
      <c r="P777" s="68" t="str">
        <f>VLOOKUP(A777,'BASE REGISTRO SEPTIEMBRE'!$A$1:$T$889,16,FALSE)</f>
        <v>irisperez@munitirua.com</v>
      </c>
      <c r="Q777" s="68">
        <f>VLOOKUP(A777,'BASE REGISTRO SEPTIEMBRE'!$A$1:$T$889,17,FALSE)</f>
        <v>0</v>
      </c>
      <c r="R777" s="68">
        <f>VLOOKUP(A777,'BASE REGISTRO SEPTIEMBRE'!$A$1:$T$889,18,FALSE)</f>
        <v>91001</v>
      </c>
      <c r="S777" s="68" t="str">
        <f>VLOOKUP(A777,'BASE REGISTRO SEPTIEMBRE'!$A$1:$T$889,19,FALSE)</f>
        <v xml:space="preserve">No se acompañan. Aplica Informe Jurídico Nº 09, de fecha 14 de marzo de 2011 del Departamento Jurídico y Dictamen Nº 070791, de 2009, de la Contraloría General de la República.  
</v>
      </c>
      <c r="T777" s="188">
        <f>VLOOKUP(A777,'BASE REGISTRO SEPTIEMBRE'!$A$1:$T$889,20,FALSE)</f>
        <v>38765</v>
      </c>
      <c r="U777" s="175">
        <v>7303</v>
      </c>
      <c r="V777" s="186">
        <v>4893746</v>
      </c>
      <c r="W777" s="186">
        <v>39291898</v>
      </c>
      <c r="X777" s="187">
        <v>44469</v>
      </c>
      <c r="Y777" s="80" t="s">
        <v>6489</v>
      </c>
      <c r="Z777" s="80" t="s">
        <v>6490</v>
      </c>
      <c r="AA777" s="175" t="s">
        <v>6590</v>
      </c>
    </row>
    <row r="778" spans="1:27" ht="15.75" customHeight="1" x14ac:dyDescent="0.2">
      <c r="A778" s="185">
        <v>7309</v>
      </c>
      <c r="B778" s="68" t="str">
        <f>VLOOKUP(A778,'BASE REGISTRO SEPTIEMBRE'!$A$1:$T$889,2,FALSE)</f>
        <v xml:space="preserve">
I. Municipalidad de Hualqui
</v>
      </c>
      <c r="C778" s="68">
        <f>VLOOKUP(A778,'BASE REGISTRO SEPTIEMBRE'!$A$1:$T$889,3,FALSE)</f>
        <v>691506002</v>
      </c>
      <c r="D778" s="68" t="str">
        <f>VLOOKUP(A778,'BASE REGISTRO SEPTIEMBRE'!$A$1:$T$889,4,FALSE)</f>
        <v>Municipalidad</v>
      </c>
      <c r="E778" s="68" t="str">
        <f>VLOOKUP(A778,'BASE REGISTRO SEPTIEMBRE'!$A$1:$T$889,5,FALSE)</f>
        <v>Constitución Política de la República, artículo 107.</v>
      </c>
      <c r="F778" s="68" t="str">
        <f>VLOOKUP(A778,'BASE REGISTRO SEPTIEMBRE'!$A$1:$T$889,6,FALSE)</f>
        <v>Indefinida.</v>
      </c>
      <c r="G778" s="68" t="str">
        <f>VLOOKUP(A778,'BASE REGISTRO SEPTIEMBRE'!$A$1:$T$889,7,FALSE)</f>
        <v>Según Ley Orgánica Nº 18.695, artículos 1º al 4º.</v>
      </c>
      <c r="H778" s="68" t="str">
        <f>VLOOKUP(A778,'BASE REGISTRO SEPTIEMBRE'!$A$1:$T$889,8,FALSE)</f>
        <v>no tiene</v>
      </c>
      <c r="I778" s="68">
        <f>VLOOKUP(A778,'BASE REGISTRO SEPTIEMBRE'!$A$1:$T$889,9,FALSE)</f>
        <v>0</v>
      </c>
      <c r="J778" s="68">
        <f>VLOOKUP(A778,'BASE REGISTRO SEPTIEMBRE'!$A$1:$T$889,10,FALSE)</f>
        <v>0</v>
      </c>
      <c r="K778" s="68" t="str">
        <f>VLOOKUP(A778,'BASE REGISTRO SEPTIEMBRE'!$A$1:$T$889,11,FALSE)</f>
        <v xml:space="preserve">Jorge Alejandro Contanzo Bravo     </v>
      </c>
      <c r="L778" s="68" t="str">
        <f>VLOOKUP(A778,'BASE REGISTRO SEPTIEMBRE'!$A$1:$T$889,12,FALSE)</f>
        <v xml:space="preserve">Freire Nº 351, comuna de, Octava Región.
</v>
      </c>
      <c r="M778" s="68" t="str">
        <f>VLOOKUP(A778,'BASE REGISTRO SEPTIEMBRE'!$A$1:$T$889,13,FALSE)</f>
        <v>VIII</v>
      </c>
      <c r="N778" s="68" t="str">
        <f>VLOOKUP(A778,'BASE REGISTRO SEPTIEMBRE'!$A$1:$T$889,14,FALSE)</f>
        <v>Hualqui</v>
      </c>
      <c r="O778" s="68" t="str">
        <f>VLOOKUP(A778,'BASE REGISTRO SEPTIEMBRE'!$A$1:$T$889,15,FALSE)</f>
        <v>Fonos fax: 41-780213 – 41-780424 – 41-780454</v>
      </c>
      <c r="P778" s="68" t="str">
        <f>VLOOKUP(A778,'BASE REGISTRO SEPTIEMBRE'!$A$1:$T$889,16,FALSE)</f>
        <v xml:space="preserve"> alcaldia@hualqui.cl</v>
      </c>
      <c r="Q778" s="68">
        <f>VLOOKUP(A778,'BASE REGISTRO SEPTIEMBRE'!$A$1:$T$889,17,FALSE)</f>
        <v>0</v>
      </c>
      <c r="R778" s="68">
        <f>VLOOKUP(A778,'BASE REGISTRO SEPTIEMBRE'!$A$1:$T$889,18,FALSE)</f>
        <v>91001</v>
      </c>
      <c r="S778" s="68" t="str">
        <f>VLOOKUP(A778,'BASE REGISTRO SEPTIEMBRE'!$A$1:$T$889,19,FALSE)</f>
        <v xml:space="preserve">No se acompañan. Aplica Informe Jurídico Nº 09, de  fecha 14 de marzo de 2011 del Departamento Jurídico y Dictamen Nº 070791, de 2009, de la Contraloría General de la República.  
</v>
      </c>
      <c r="T778" s="188">
        <f>VLOOKUP(A778,'BASE REGISTRO SEPTIEMBRE'!$A$1:$T$889,20,FALSE)</f>
        <v>38768</v>
      </c>
      <c r="U778" s="175">
        <v>7309</v>
      </c>
      <c r="V778" s="186">
        <v>5056871</v>
      </c>
      <c r="W778" s="186">
        <v>40601629</v>
      </c>
      <c r="X778" s="187">
        <v>44469</v>
      </c>
      <c r="Y778" s="80" t="s">
        <v>6489</v>
      </c>
      <c r="Z778" s="80" t="s">
        <v>6490</v>
      </c>
      <c r="AA778" s="175" t="s">
        <v>6623</v>
      </c>
    </row>
    <row r="779" spans="1:27" ht="15.75" customHeight="1" x14ac:dyDescent="0.2">
      <c r="A779" s="185">
        <v>7311</v>
      </c>
      <c r="B779" s="68" t="str">
        <f>VLOOKUP(A779,'BASE REGISTRO SEPTIEMBRE'!$A$1:$T$889,2,FALSE)</f>
        <v xml:space="preserve">
I. Municipalidad de La Calera
</v>
      </c>
      <c r="C779" s="68">
        <f>VLOOKUP(A779,'BASE REGISTRO SEPTIEMBRE'!$A$1:$T$889,3,FALSE)</f>
        <v>690603004</v>
      </c>
      <c r="D779" s="68" t="str">
        <f>VLOOKUP(A779,'BASE REGISTRO SEPTIEMBRE'!$A$1:$T$889,4,FALSE)</f>
        <v>Municipalidad</v>
      </c>
      <c r="E779" s="68" t="str">
        <f>VLOOKUP(A779,'BASE REGISTRO SEPTIEMBRE'!$A$1:$T$889,5,FALSE)</f>
        <v>Constitución Política de la República, art. 107.</v>
      </c>
      <c r="F779" s="68" t="str">
        <f>VLOOKUP(A779,'BASE REGISTRO SEPTIEMBRE'!$A$1:$T$889,6,FALSE)</f>
        <v>Indefinida.</v>
      </c>
      <c r="G779" s="68" t="str">
        <f>VLOOKUP(A779,'BASE REGISTRO SEPTIEMBRE'!$A$1:$T$889,7,FALSE)</f>
        <v>Según Ley Orgánica Nº 18.695, arts. 1º al 4º.</v>
      </c>
      <c r="H779" s="68" t="str">
        <f>VLOOKUP(A779,'BASE REGISTRO SEPTIEMBRE'!$A$1:$T$889,8,FALSE)</f>
        <v>no tiene</v>
      </c>
      <c r="I779" s="68">
        <f>VLOOKUP(A779,'BASE REGISTRO SEPTIEMBRE'!$A$1:$T$889,9,FALSE)</f>
        <v>0</v>
      </c>
      <c r="J779" s="68">
        <f>VLOOKUP(A779,'BASE REGISTRO SEPTIEMBRE'!$A$1:$T$889,10,FALSE)</f>
        <v>0</v>
      </c>
      <c r="K779" s="68" t="str">
        <f>VLOOKUP(A779,'BASE REGISTRO SEPTIEMBRE'!$A$1:$T$889,11,FALSE)</f>
        <v xml:space="preserve">Trinidad del Carmen Rojas Augusto, </v>
      </c>
      <c r="L779" s="68" t="str">
        <f>VLOOKUP(A779,'BASE REGISTRO SEPTIEMBRE'!$A$1:$T$889,12,FALSE)</f>
        <v xml:space="preserve">Marathon Nº312, comuna de La Calera, quinta Región 
</v>
      </c>
      <c r="M779" s="68" t="str">
        <f>VLOOKUP(A779,'BASE REGISTRO SEPTIEMBRE'!$A$1:$T$889,13,FALSE)</f>
        <v>V</v>
      </c>
      <c r="N779" s="68" t="str">
        <f>VLOOKUP(A779,'BASE REGISTRO SEPTIEMBRE'!$A$1:$T$889,14,FALSE)</f>
        <v xml:space="preserve"> La Calera</v>
      </c>
      <c r="O779" s="68" t="str">
        <f>VLOOKUP(A779,'BASE REGISTRO SEPTIEMBRE'!$A$1:$T$889,15,FALSE)</f>
        <v>Fonos (33) 2381700, 2381701.</v>
      </c>
      <c r="P779" s="68">
        <f>VLOOKUP(A779,'BASE REGISTRO SEPTIEMBRE'!$A$1:$T$889,16,FALSE)</f>
        <v>0</v>
      </c>
      <c r="Q779" s="68">
        <f>VLOOKUP(A779,'BASE REGISTRO SEPTIEMBRE'!$A$1:$T$889,17,FALSE)</f>
        <v>0</v>
      </c>
      <c r="R779" s="68">
        <f>VLOOKUP(A779,'BASE REGISTRO SEPTIEMBRE'!$A$1:$T$889,18,FALSE)</f>
        <v>91001</v>
      </c>
      <c r="S779" s="68" t="str">
        <f>VLOOKUP(A779,'BASE REGISTRO SEPTIEMBRE'!$A$1:$T$889,19,FALSE)</f>
        <v xml:space="preserve">No se acompañan. Aplica Informe Jurídico Nº 09, de  fecha 14 de marzo de 2011 del Departamento Jurídico y Dictamen Nº 070791, de 2009, de la Contraloría General de la República.  
</v>
      </c>
      <c r="T779" s="188">
        <f>VLOOKUP(A779,'BASE REGISTRO SEPTIEMBRE'!$A$1:$T$889,20,FALSE)</f>
        <v>38786</v>
      </c>
      <c r="U779" s="175">
        <v>7311</v>
      </c>
      <c r="V779" s="186">
        <v>10016440</v>
      </c>
      <c r="W779" s="186">
        <v>40211009</v>
      </c>
      <c r="X779" s="187">
        <v>44469</v>
      </c>
      <c r="Y779" s="80" t="s">
        <v>6489</v>
      </c>
      <c r="Z779" s="80" t="s">
        <v>6490</v>
      </c>
      <c r="AA779" s="175" t="s">
        <v>6494</v>
      </c>
    </row>
    <row r="780" spans="1:27" ht="15.75" customHeight="1" x14ac:dyDescent="0.2">
      <c r="A780" s="185">
        <v>7312</v>
      </c>
      <c r="B780" s="68" t="str">
        <f>VLOOKUP(A780,'BASE REGISTRO SEPTIEMBRE'!$A$1:$T$889,2,FALSE)</f>
        <v xml:space="preserve">
I. Municipalidad de Cartagena
</v>
      </c>
      <c r="C780" s="68">
        <f>VLOOKUP(A780,'BASE REGISTRO SEPTIEMBRE'!$A$1:$T$889,3,FALSE)</f>
        <v>690736004</v>
      </c>
      <c r="D780" s="68" t="str">
        <f>VLOOKUP(A780,'BASE REGISTRO SEPTIEMBRE'!$A$1:$T$889,4,FALSE)</f>
        <v>Municipalidad</v>
      </c>
      <c r="E780" s="68" t="str">
        <f>VLOOKUP(A780,'BASE REGISTRO SEPTIEMBRE'!$A$1:$T$889,5,FALSE)</f>
        <v>Constitución Política de la República, artículo 107</v>
      </c>
      <c r="F780" s="68" t="str">
        <f>VLOOKUP(A780,'BASE REGISTRO SEPTIEMBRE'!$A$1:$T$889,6,FALSE)</f>
        <v>Indefinida</v>
      </c>
      <c r="G780" s="68" t="str">
        <f>VLOOKUP(A780,'BASE REGISTRO SEPTIEMBRE'!$A$1:$T$889,7,FALSE)</f>
        <v>Según Ley Orgánica Nº 18.695, artículos 1º al  4º</v>
      </c>
      <c r="H780" s="68" t="str">
        <f>VLOOKUP(A780,'BASE REGISTRO SEPTIEMBRE'!$A$1:$T$889,8,FALSE)</f>
        <v>no tiene</v>
      </c>
      <c r="I780" s="68">
        <f>VLOOKUP(A780,'BASE REGISTRO SEPTIEMBRE'!$A$1:$T$889,9,FALSE)</f>
        <v>0</v>
      </c>
      <c r="J780" s="68">
        <f>VLOOKUP(A780,'BASE REGISTRO SEPTIEMBRE'!$A$1:$T$889,10,FALSE)</f>
        <v>0</v>
      </c>
      <c r="K780" s="68" t="str">
        <f>VLOOKUP(A780,'BASE REGISTRO SEPTIEMBRE'!$A$1:$T$889,11,FALSE)</f>
        <v xml:space="preserve">Luis Rodrigo García Tapia.
</v>
      </c>
      <c r="L780" s="68" t="str">
        <f>VLOOKUP(A780,'BASE REGISTRO SEPTIEMBRE'!$A$1:$T$889,12,FALSE)</f>
        <v xml:space="preserve">Av. Casanova Nº 210, 
</v>
      </c>
      <c r="M780" s="68" t="str">
        <f>VLOOKUP(A780,'BASE REGISTRO SEPTIEMBRE'!$A$1:$T$889,13,FALSE)</f>
        <v>V</v>
      </c>
      <c r="N780" s="68" t="str">
        <f>VLOOKUP(A780,'BASE REGISTRO SEPTIEMBRE'!$A$1:$T$889,14,FALSE)</f>
        <v>Cartagena</v>
      </c>
      <c r="O780" s="68" t="str">
        <f>VLOOKUP(A780,'BASE REGISTRO SEPTIEMBRE'!$A$1:$T$889,15,FALSE)</f>
        <v xml:space="preserve"> Central Telefónica +56 35 200 700  </v>
      </c>
      <c r="P780" s="68" t="str">
        <f>VLOOKUP(A780,'BASE REGISTRO SEPTIEMBRE'!$A$1:$T$889,16,FALSE)</f>
        <v xml:space="preserve">alcaldia@cartagena-chile.cl </v>
      </c>
      <c r="Q780" s="68">
        <f>VLOOKUP(A780,'BASE REGISTRO SEPTIEMBRE'!$A$1:$T$889,17,FALSE)</f>
        <v>0</v>
      </c>
      <c r="R780" s="68">
        <f>VLOOKUP(A780,'BASE REGISTRO SEPTIEMBRE'!$A$1:$T$889,18,FALSE)</f>
        <v>91001</v>
      </c>
      <c r="S780" s="68" t="str">
        <f>VLOOKUP(A780,'BASE REGISTRO SEPTIEMBRE'!$A$1:$T$889,19,FALSE)</f>
        <v xml:space="preserve">No se acompañan. Aplica Informe Jurídico Nº 09, de  fecha 14 de marzo de 2011 del Departamento Jurídico y Dictamen Nº 070791, de 2009, de la Contraloría General de la República.  
</v>
      </c>
      <c r="T780" s="188">
        <f>VLOOKUP(A780,'BASE REGISTRO SEPTIEMBRE'!$A$1:$T$889,20,FALSE)</f>
        <v>38786</v>
      </c>
      <c r="U780" s="175">
        <v>7312</v>
      </c>
      <c r="V780" s="186">
        <v>0</v>
      </c>
      <c r="W780" s="186">
        <v>29168025</v>
      </c>
      <c r="X780" s="187">
        <v>44469</v>
      </c>
      <c r="Y780" s="80" t="s">
        <v>6489</v>
      </c>
      <c r="Z780" s="80" t="s">
        <v>6490</v>
      </c>
      <c r="AA780" s="175" t="s">
        <v>6642</v>
      </c>
    </row>
    <row r="781" spans="1:27" ht="15.75" customHeight="1" x14ac:dyDescent="0.2">
      <c r="A781" s="185">
        <v>7313</v>
      </c>
      <c r="B781" s="68" t="str">
        <f>VLOOKUP(A781,'BASE REGISTRO SEPTIEMBRE'!$A$1:$T$889,2,FALSE)</f>
        <v xml:space="preserve">
I. Municipalidad de Viña del Mar
</v>
      </c>
      <c r="C781" s="68">
        <f>VLOOKUP(A781,'BASE REGISTRO SEPTIEMBRE'!$A$1:$T$889,3,FALSE)</f>
        <v>690610000</v>
      </c>
      <c r="D781" s="68" t="str">
        <f>VLOOKUP(A781,'BASE REGISTRO SEPTIEMBRE'!$A$1:$T$889,4,FALSE)</f>
        <v>Municipalidad</v>
      </c>
      <c r="E781" s="68" t="str">
        <f>VLOOKUP(A781,'BASE REGISTRO SEPTIEMBRE'!$A$1:$T$889,5,FALSE)</f>
        <v>Constitución Política de la República, Art. 107.</v>
      </c>
      <c r="F781" s="68" t="str">
        <f>VLOOKUP(A781,'BASE REGISTRO SEPTIEMBRE'!$A$1:$T$889,6,FALSE)</f>
        <v>Indefinida.</v>
      </c>
      <c r="G781" s="68" t="str">
        <f>VLOOKUP(A781,'BASE REGISTRO SEPTIEMBRE'!$A$1:$T$889,7,FALSE)</f>
        <v>Según Ley Orgánica Nº 18.695, Arts. 1º al 4º.</v>
      </c>
      <c r="H781" s="68" t="str">
        <f>VLOOKUP(A781,'BASE REGISTRO SEPTIEMBRE'!$A$1:$T$889,8,FALSE)</f>
        <v>no tiene</v>
      </c>
      <c r="I781" s="68">
        <f>VLOOKUP(A781,'BASE REGISTRO SEPTIEMBRE'!$A$1:$T$889,9,FALSE)</f>
        <v>0</v>
      </c>
      <c r="J781" s="68">
        <f>VLOOKUP(A781,'BASE REGISTRO SEPTIEMBRE'!$A$1:$T$889,10,FALSE)</f>
        <v>0</v>
      </c>
      <c r="K781" s="68" t="str">
        <f>VLOOKUP(A781,'BASE REGISTRO SEPTIEMBRE'!$A$1:$T$889,11,FALSE)</f>
        <v xml:space="preserve">Virginia María del Carmen Reginato Bozzo             
</v>
      </c>
      <c r="L781" s="68" t="str">
        <f>VLOOKUP(A781,'BASE REGISTRO SEPTIEMBRE'!$A$1:$T$889,12,FALSE)</f>
        <v>Arlegui N º 615, Viña del Mar.</v>
      </c>
      <c r="M781" s="68" t="str">
        <f>VLOOKUP(A781,'BASE REGISTRO SEPTIEMBRE'!$A$1:$T$889,13,FALSE)</f>
        <v>V</v>
      </c>
      <c r="N781" s="68" t="str">
        <f>VLOOKUP(A781,'BASE REGISTRO SEPTIEMBRE'!$A$1:$T$889,14,FALSE)</f>
        <v>Viña del Mar</v>
      </c>
      <c r="O781" s="68" t="str">
        <f>VLOOKUP(A781,'BASE REGISTRO SEPTIEMBRE'!$A$1:$T$889,15,FALSE)</f>
        <v xml:space="preserve">Teléfonos directos alcaldía: 32-2185002/32-2185003/32-2185005
Otros: 32-2185000/800377700
</v>
      </c>
      <c r="P781" s="68" t="str">
        <f>VLOOKUP(A781,'BASE REGISTRO SEPTIEMBRE'!$A$1:$T$889,16,FALSE)</f>
        <v xml:space="preserve">virginia.reginato@munvina.cl
julia.pincheira@munvina.cl
patricia.frias@munvina.cl
Jeannette.donoso@munvina.cl
</v>
      </c>
      <c r="Q781" s="68">
        <f>VLOOKUP(A781,'BASE REGISTRO SEPTIEMBRE'!$A$1:$T$889,17,FALSE)</f>
        <v>0</v>
      </c>
      <c r="R781" s="68">
        <f>VLOOKUP(A781,'BASE REGISTRO SEPTIEMBRE'!$A$1:$T$889,18,FALSE)</f>
        <v>91001</v>
      </c>
      <c r="S781" s="68" t="str">
        <f>VLOOKUP(A781,'BASE REGISTRO SEPTIEMBRE'!$A$1:$T$889,19,FALSE)</f>
        <v xml:space="preserve">No se acompañan. Aplica Informe Jurídico Nº 09, de  fecha 14 de marzo de 2011 del Departamento Jurídico y Dictamen Nº 070791, de 2009, de la Contraloría General de la República.  
</v>
      </c>
      <c r="T781" s="188">
        <f>VLOOKUP(A781,'BASE REGISTRO SEPTIEMBRE'!$A$1:$T$889,20,FALSE)</f>
        <v>38786</v>
      </c>
      <c r="U781" s="175">
        <v>7313</v>
      </c>
      <c r="V781" s="186">
        <v>9444072</v>
      </c>
      <c r="W781" s="186">
        <v>59043873</v>
      </c>
      <c r="X781" s="187">
        <v>44469</v>
      </c>
      <c r="Y781" s="80" t="s">
        <v>6489</v>
      </c>
      <c r="Z781" s="80" t="s">
        <v>6490</v>
      </c>
      <c r="AA781" s="175" t="s">
        <v>7475</v>
      </c>
    </row>
    <row r="782" spans="1:27" ht="15.75" customHeight="1" x14ac:dyDescent="0.2">
      <c r="A782" s="185">
        <v>7320</v>
      </c>
      <c r="B782" s="68" t="str">
        <f>VLOOKUP(A782,'BASE REGISTRO SEPTIEMBRE'!$A$1:$T$889,2,FALSE)</f>
        <v>Corporación PRODEL</v>
      </c>
      <c r="C782" s="68">
        <f>VLOOKUP(A782,'BASE REGISTRO SEPTIEMBRE'!$A$1:$T$889,3,FALSE)</f>
        <v>656288108</v>
      </c>
      <c r="D782" s="68" t="str">
        <f>VLOOKUP(A782,'BASE REGISTRO SEPTIEMBRE'!$A$1:$T$889,4,FALSE)</f>
        <v>Corporación de Derecho Privado.</v>
      </c>
      <c r="E782" s="68" t="str">
        <f>VLOOKUP(A782,'BASE REGISTRO SEPTIEMBRE'!$A$1:$T$889,5,FALSE)</f>
        <v xml:space="preserve">Decreto Supremo Nº3328, de 18 de octubre de 2005, del Ministerio de Justicia. </v>
      </c>
      <c r="F782" s="68" t="str">
        <f>VLOOKUP(A782,'BASE REGISTRO SEPTIEMBRE'!$A$1:$T$889,6,FALSE)</f>
        <v xml:space="preserve">Certificado de Vigencia folio Nº 500395076352, emitido el 23 de junio de 2021, por el Servicio de Registro Civil e Identificación.
</v>
      </c>
      <c r="G782" s="68" t="str">
        <f>VLOOKUP(A782,'BASE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2" s="68" t="str">
        <f>VLOOKUP(A782,'BASE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2" s="68" t="str">
        <f>VLOOKUP(A782,'BASE REGISTRO SEPTIEMBRE'!$A$1:$T$889,9,FALSE)</f>
        <v xml:space="preserve">Durarán dos años en sus cargos. </v>
      </c>
      <c r="J782" s="68" t="str">
        <f>VLOOKUP(A782,'BASE REGISTRO SEPTIEMBRE'!$A$1:$T$889,10,FALSE)</f>
        <v>19 de marzo de 2021 al 19 de marzo 2023.</v>
      </c>
      <c r="K782" s="68" t="str">
        <f>VLOOKUP(A782,'BASE REGISTRO SEPTIEMBRE'!$A$1:$T$889,11,FALSE)</f>
        <v xml:space="preserve">Presidente: Guillermo Montecinos Rojas,  
</v>
      </c>
      <c r="L782" s="68" t="str">
        <f>VLOOKUP(A782,'BASE REGISTRO SEPTIEMBRE'!$A$1:$T$889,12,FALSE)</f>
        <v xml:space="preserve">4 Oriente Nº 143, comuna de Viña del Mar, Quinta Región. 
</v>
      </c>
      <c r="M782" s="68" t="str">
        <f>VLOOKUP(A782,'BASE REGISTRO SEPTIEMBRE'!$A$1:$T$889,13,FALSE)</f>
        <v>V</v>
      </c>
      <c r="N782" s="68" t="str">
        <f>VLOOKUP(A782,'BASE REGISTRO SEPTIEMBRE'!$A$1:$T$889,14,FALSE)</f>
        <v xml:space="preserve"> Viña del Mar</v>
      </c>
      <c r="O782" s="68" t="str">
        <f>VLOOKUP(A782,'BASE REGISTRO SEPTIEMBRE'!$A$1:$T$889,15,FALSE)</f>
        <v>Teléfono: 32-2110125- 32-2518572 / 73 / 74</v>
      </c>
      <c r="P782" s="68" t="str">
        <f>VLOOKUP(A782,'BASE REGISTRO SEPTIEMBRE'!$A$1:$T$889,16,FALSE)</f>
        <v xml:space="preserve"> prodelquinta@yahoo.es</v>
      </c>
      <c r="Q782" s="68">
        <f>VLOOKUP(A782,'BASE REGISTRO SEPTIEMBRE'!$A$1:$T$889,17,FALSE)</f>
        <v>0</v>
      </c>
      <c r="R782" s="68">
        <f>VLOOKUP(A782,'BASE REGISTRO SEPTIEMBRE'!$A$1:$T$889,18,FALSE)</f>
        <v>93401</v>
      </c>
      <c r="S782" s="68" t="str">
        <f>VLOOKUP(A782,'BASE REGISTRO SEPTIEMBRE'!$A$1:$T$889,19,FALSE)</f>
        <v>Se acompaña certificado financiero de la Institución correspondientes al año 2020, aprobado por el Sub Departamento de Supervisión Financiera Nacional .</v>
      </c>
      <c r="T782" s="188">
        <f>VLOOKUP(A782,'BASE REGISTRO SEPTIEMBRE'!$A$1:$T$889,20,FALSE)</f>
        <v>38848</v>
      </c>
      <c r="U782" s="175">
        <v>7320</v>
      </c>
      <c r="V782" s="186">
        <v>50742753</v>
      </c>
      <c r="W782" s="186">
        <v>217789251</v>
      </c>
      <c r="X782" s="187">
        <v>44469</v>
      </c>
      <c r="Y782" s="80" t="s">
        <v>6489</v>
      </c>
      <c r="Z782" s="80" t="s">
        <v>6490</v>
      </c>
      <c r="AA782" s="175" t="s">
        <v>6492</v>
      </c>
    </row>
    <row r="783" spans="1:27" ht="15.75" customHeight="1" x14ac:dyDescent="0.2">
      <c r="A783" s="185">
        <v>7320</v>
      </c>
      <c r="B783" s="68" t="str">
        <f>VLOOKUP(A783,'BASE REGISTRO SEPTIEMBRE'!$A$1:$T$889,2,FALSE)</f>
        <v>Corporación PRODEL</v>
      </c>
      <c r="C783" s="68">
        <f>VLOOKUP(A783,'BASE REGISTRO SEPTIEMBRE'!$A$1:$T$889,3,FALSE)</f>
        <v>656288108</v>
      </c>
      <c r="D783" s="68" t="str">
        <f>VLOOKUP(A783,'BASE REGISTRO SEPTIEMBRE'!$A$1:$T$889,4,FALSE)</f>
        <v>Corporación de Derecho Privado.</v>
      </c>
      <c r="E783" s="68" t="str">
        <f>VLOOKUP(A783,'BASE REGISTRO SEPTIEMBRE'!$A$1:$T$889,5,FALSE)</f>
        <v xml:space="preserve">Decreto Supremo Nº3328, de 18 de octubre de 2005, del Ministerio de Justicia. </v>
      </c>
      <c r="F783" s="68" t="str">
        <f>VLOOKUP(A783,'BASE REGISTRO SEPTIEMBRE'!$A$1:$T$889,6,FALSE)</f>
        <v xml:space="preserve">Certificado de Vigencia folio Nº 500395076352, emitido el 23 de junio de 2021, por el Servicio de Registro Civil e Identificación.
</v>
      </c>
      <c r="G783" s="68" t="str">
        <f>VLOOKUP(A783,'BASE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3" s="68" t="str">
        <f>VLOOKUP(A783,'BASE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3" s="68" t="str">
        <f>VLOOKUP(A783,'BASE REGISTRO SEPTIEMBRE'!$A$1:$T$889,9,FALSE)</f>
        <v xml:space="preserve">Durarán dos años en sus cargos. </v>
      </c>
      <c r="J783" s="68" t="str">
        <f>VLOOKUP(A783,'BASE REGISTRO SEPTIEMBRE'!$A$1:$T$889,10,FALSE)</f>
        <v>19 de marzo de 2021 al 19 de marzo 2023.</v>
      </c>
      <c r="K783" s="68" t="str">
        <f>VLOOKUP(A783,'BASE REGISTRO SEPTIEMBRE'!$A$1:$T$889,11,FALSE)</f>
        <v xml:space="preserve">Presidente: Guillermo Montecinos Rojas,  
</v>
      </c>
      <c r="L783" s="68" t="str">
        <f>VLOOKUP(A783,'BASE REGISTRO SEPTIEMBRE'!$A$1:$T$889,12,FALSE)</f>
        <v xml:space="preserve">4 Oriente Nº 143, comuna de Viña del Mar, Quinta Región. 
</v>
      </c>
      <c r="M783" s="68" t="str">
        <f>VLOOKUP(A783,'BASE REGISTRO SEPTIEMBRE'!$A$1:$T$889,13,FALSE)</f>
        <v>V</v>
      </c>
      <c r="N783" s="68" t="str">
        <f>VLOOKUP(A783,'BASE REGISTRO SEPTIEMBRE'!$A$1:$T$889,14,FALSE)</f>
        <v xml:space="preserve"> Viña del Mar</v>
      </c>
      <c r="O783" s="68" t="str">
        <f>VLOOKUP(A783,'BASE REGISTRO SEPTIEMBRE'!$A$1:$T$889,15,FALSE)</f>
        <v>Teléfono: 32-2110125- 32-2518572 / 73 / 74</v>
      </c>
      <c r="P783" s="68" t="str">
        <f>VLOOKUP(A783,'BASE REGISTRO SEPTIEMBRE'!$A$1:$T$889,16,FALSE)</f>
        <v xml:space="preserve"> prodelquinta@yahoo.es</v>
      </c>
      <c r="Q783" s="68">
        <f>VLOOKUP(A783,'BASE REGISTRO SEPTIEMBRE'!$A$1:$T$889,17,FALSE)</f>
        <v>0</v>
      </c>
      <c r="R783" s="68">
        <f>VLOOKUP(A783,'BASE REGISTRO SEPTIEMBRE'!$A$1:$T$889,18,FALSE)</f>
        <v>93401</v>
      </c>
      <c r="S783" s="68" t="str">
        <f>VLOOKUP(A783,'BASE REGISTRO SEPTIEMBRE'!$A$1:$T$889,19,FALSE)</f>
        <v>Se acompaña certificado financiero de la Institución correspondientes al año 2020, aprobado por el Sub Departamento de Supervisión Financiera Nacional .</v>
      </c>
      <c r="T783" s="188">
        <f>VLOOKUP(A783,'BASE REGISTRO SEPTIEMBRE'!$A$1:$T$889,20,FALSE)</f>
        <v>38848</v>
      </c>
      <c r="U783" s="175">
        <v>7320</v>
      </c>
      <c r="V783" s="186">
        <v>34344823</v>
      </c>
      <c r="W783" s="186">
        <v>353123964</v>
      </c>
      <c r="X783" s="187">
        <v>44469</v>
      </c>
      <c r="Y783" s="80" t="s">
        <v>6489</v>
      </c>
      <c r="Z783" s="80" t="s">
        <v>6490</v>
      </c>
      <c r="AA783" s="175" t="s">
        <v>6509</v>
      </c>
    </row>
    <row r="784" spans="1:27" ht="15.75" customHeight="1" x14ac:dyDescent="0.2">
      <c r="A784" s="185">
        <v>7320</v>
      </c>
      <c r="B784" s="68" t="str">
        <f>VLOOKUP(A784,'BASE REGISTRO SEPTIEMBRE'!$A$1:$T$889,2,FALSE)</f>
        <v>Corporación PRODEL</v>
      </c>
      <c r="C784" s="68">
        <f>VLOOKUP(A784,'BASE REGISTRO SEPTIEMBRE'!$A$1:$T$889,3,FALSE)</f>
        <v>656288108</v>
      </c>
      <c r="D784" s="68" t="str">
        <f>VLOOKUP(A784,'BASE REGISTRO SEPTIEMBRE'!$A$1:$T$889,4,FALSE)</f>
        <v>Corporación de Derecho Privado.</v>
      </c>
      <c r="E784" s="68" t="str">
        <f>VLOOKUP(A784,'BASE REGISTRO SEPTIEMBRE'!$A$1:$T$889,5,FALSE)</f>
        <v xml:space="preserve">Decreto Supremo Nº3328, de 18 de octubre de 2005, del Ministerio de Justicia. </v>
      </c>
      <c r="F784" s="68" t="str">
        <f>VLOOKUP(A784,'BASE REGISTRO SEPTIEMBRE'!$A$1:$T$889,6,FALSE)</f>
        <v xml:space="preserve">Certificado de Vigencia folio Nº 500395076352, emitido el 23 de junio de 2021, por el Servicio de Registro Civil e Identificación.
</v>
      </c>
      <c r="G784" s="68" t="str">
        <f>VLOOKUP(A784,'BASE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4" s="68" t="str">
        <f>VLOOKUP(A784,'BASE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4" s="68" t="str">
        <f>VLOOKUP(A784,'BASE REGISTRO SEPTIEMBRE'!$A$1:$T$889,9,FALSE)</f>
        <v xml:space="preserve">Durarán dos años en sus cargos. </v>
      </c>
      <c r="J784" s="68" t="str">
        <f>VLOOKUP(A784,'BASE REGISTRO SEPTIEMBRE'!$A$1:$T$889,10,FALSE)</f>
        <v>19 de marzo de 2021 al 19 de marzo 2023.</v>
      </c>
      <c r="K784" s="68" t="str">
        <f>VLOOKUP(A784,'BASE REGISTRO SEPTIEMBRE'!$A$1:$T$889,11,FALSE)</f>
        <v xml:space="preserve">Presidente: Guillermo Montecinos Rojas,  
</v>
      </c>
      <c r="L784" s="68" t="str">
        <f>VLOOKUP(A784,'BASE REGISTRO SEPTIEMBRE'!$A$1:$T$889,12,FALSE)</f>
        <v xml:space="preserve">4 Oriente Nº 143, comuna de Viña del Mar, Quinta Región. 
</v>
      </c>
      <c r="M784" s="68" t="str">
        <f>VLOOKUP(A784,'BASE REGISTRO SEPTIEMBRE'!$A$1:$T$889,13,FALSE)</f>
        <v>V</v>
      </c>
      <c r="N784" s="68" t="str">
        <f>VLOOKUP(A784,'BASE REGISTRO SEPTIEMBRE'!$A$1:$T$889,14,FALSE)</f>
        <v xml:space="preserve"> Viña del Mar</v>
      </c>
      <c r="O784" s="68" t="str">
        <f>VLOOKUP(A784,'BASE REGISTRO SEPTIEMBRE'!$A$1:$T$889,15,FALSE)</f>
        <v>Teléfono: 32-2110125- 32-2518572 / 73 / 74</v>
      </c>
      <c r="P784" s="68" t="str">
        <f>VLOOKUP(A784,'BASE REGISTRO SEPTIEMBRE'!$A$1:$T$889,16,FALSE)</f>
        <v xml:space="preserve"> prodelquinta@yahoo.es</v>
      </c>
      <c r="Q784" s="68">
        <f>VLOOKUP(A784,'BASE REGISTRO SEPTIEMBRE'!$A$1:$T$889,17,FALSE)</f>
        <v>0</v>
      </c>
      <c r="R784" s="68">
        <f>VLOOKUP(A784,'BASE REGISTRO SEPTIEMBRE'!$A$1:$T$889,18,FALSE)</f>
        <v>93401</v>
      </c>
      <c r="S784" s="68" t="str">
        <f>VLOOKUP(A784,'BASE REGISTRO SEPTIEMBRE'!$A$1:$T$889,19,FALSE)</f>
        <v>Se acompaña certificado financiero de la Institución correspondientes al año 2020, aprobado por el Sub Departamento de Supervisión Financiera Nacional .</v>
      </c>
      <c r="T784" s="188">
        <f>VLOOKUP(A784,'BASE REGISTRO SEPTIEMBRE'!$A$1:$T$889,20,FALSE)</f>
        <v>38848</v>
      </c>
      <c r="U784" s="175">
        <v>7320</v>
      </c>
      <c r="V784" s="186">
        <v>21259403</v>
      </c>
      <c r="W784" s="186">
        <v>294721544</v>
      </c>
      <c r="X784" s="187">
        <v>44469</v>
      </c>
      <c r="Y784" s="80" t="s">
        <v>6489</v>
      </c>
      <c r="Z784" s="80" t="s">
        <v>6490</v>
      </c>
      <c r="AA784" s="175" t="s">
        <v>6517</v>
      </c>
    </row>
    <row r="785" spans="1:27" ht="15.75" customHeight="1" x14ac:dyDescent="0.2">
      <c r="A785" s="185">
        <v>7320</v>
      </c>
      <c r="B785" s="68" t="str">
        <f>VLOOKUP(A785,'BASE REGISTRO SEPTIEMBRE'!$A$1:$T$889,2,FALSE)</f>
        <v>Corporación PRODEL</v>
      </c>
      <c r="C785" s="68">
        <f>VLOOKUP(A785,'BASE REGISTRO SEPTIEMBRE'!$A$1:$T$889,3,FALSE)</f>
        <v>656288108</v>
      </c>
      <c r="D785" s="68" t="str">
        <f>VLOOKUP(A785,'BASE REGISTRO SEPTIEMBRE'!$A$1:$T$889,4,FALSE)</f>
        <v>Corporación de Derecho Privado.</v>
      </c>
      <c r="E785" s="68" t="str">
        <f>VLOOKUP(A785,'BASE REGISTRO SEPTIEMBRE'!$A$1:$T$889,5,FALSE)</f>
        <v xml:space="preserve">Decreto Supremo Nº3328, de 18 de octubre de 2005, del Ministerio de Justicia. </v>
      </c>
      <c r="F785" s="68" t="str">
        <f>VLOOKUP(A785,'BASE REGISTRO SEPTIEMBRE'!$A$1:$T$889,6,FALSE)</f>
        <v xml:space="preserve">Certificado de Vigencia folio Nº 500395076352, emitido el 23 de junio de 2021, por el Servicio de Registro Civil e Identificación.
</v>
      </c>
      <c r="G785" s="68" t="str">
        <f>VLOOKUP(A785,'BASE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5" s="68" t="str">
        <f>VLOOKUP(A785,'BASE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5" s="68" t="str">
        <f>VLOOKUP(A785,'BASE REGISTRO SEPTIEMBRE'!$A$1:$T$889,9,FALSE)</f>
        <v xml:space="preserve">Durarán dos años en sus cargos. </v>
      </c>
      <c r="J785" s="68" t="str">
        <f>VLOOKUP(A785,'BASE REGISTRO SEPTIEMBRE'!$A$1:$T$889,10,FALSE)</f>
        <v>19 de marzo de 2021 al 19 de marzo 2023.</v>
      </c>
      <c r="K785" s="68" t="str">
        <f>VLOOKUP(A785,'BASE REGISTRO SEPTIEMBRE'!$A$1:$T$889,11,FALSE)</f>
        <v xml:space="preserve">Presidente: Guillermo Montecinos Rojas,  
</v>
      </c>
      <c r="L785" s="68" t="str">
        <f>VLOOKUP(A785,'BASE REGISTRO SEPTIEMBRE'!$A$1:$T$889,12,FALSE)</f>
        <v xml:space="preserve">4 Oriente Nº 143, comuna de Viña del Mar, Quinta Región. 
</v>
      </c>
      <c r="M785" s="68" t="str">
        <f>VLOOKUP(A785,'BASE REGISTRO SEPTIEMBRE'!$A$1:$T$889,13,FALSE)</f>
        <v>V</v>
      </c>
      <c r="N785" s="68" t="str">
        <f>VLOOKUP(A785,'BASE REGISTRO SEPTIEMBRE'!$A$1:$T$889,14,FALSE)</f>
        <v xml:space="preserve"> Viña del Mar</v>
      </c>
      <c r="O785" s="68" t="str">
        <f>VLOOKUP(A785,'BASE REGISTRO SEPTIEMBRE'!$A$1:$T$889,15,FALSE)</f>
        <v>Teléfono: 32-2110125- 32-2518572 / 73 / 74</v>
      </c>
      <c r="P785" s="68" t="str">
        <f>VLOOKUP(A785,'BASE REGISTRO SEPTIEMBRE'!$A$1:$T$889,16,FALSE)</f>
        <v xml:space="preserve"> prodelquinta@yahoo.es</v>
      </c>
      <c r="Q785" s="68">
        <f>VLOOKUP(A785,'BASE REGISTRO SEPTIEMBRE'!$A$1:$T$889,17,FALSE)</f>
        <v>0</v>
      </c>
      <c r="R785" s="68">
        <f>VLOOKUP(A785,'BASE REGISTRO SEPTIEMBRE'!$A$1:$T$889,18,FALSE)</f>
        <v>93401</v>
      </c>
      <c r="S785" s="68" t="str">
        <f>VLOOKUP(A785,'BASE REGISTRO SEPTIEMBRE'!$A$1:$T$889,19,FALSE)</f>
        <v>Se acompaña certificado financiero de la Institución correspondientes al año 2020, aprobado por el Sub Departamento de Supervisión Financiera Nacional .</v>
      </c>
      <c r="T785" s="188">
        <f>VLOOKUP(A785,'BASE REGISTRO SEPTIEMBRE'!$A$1:$T$889,20,FALSE)</f>
        <v>38848</v>
      </c>
      <c r="U785" s="175">
        <v>7320</v>
      </c>
      <c r="V785" s="186">
        <v>0</v>
      </c>
      <c r="W785" s="186">
        <v>4901608</v>
      </c>
      <c r="X785" s="187">
        <v>44469</v>
      </c>
      <c r="Y785" s="80" t="s">
        <v>6489</v>
      </c>
      <c r="Z785" s="80" t="s">
        <v>6490</v>
      </c>
      <c r="AA785" s="175" t="s">
        <v>7486</v>
      </c>
    </row>
    <row r="786" spans="1:27" ht="15.75" customHeight="1" x14ac:dyDescent="0.2">
      <c r="A786" s="185">
        <v>7320</v>
      </c>
      <c r="B786" s="68" t="str">
        <f>VLOOKUP(A786,'BASE REGISTRO SEPTIEMBRE'!$A$1:$T$889,2,FALSE)</f>
        <v>Corporación PRODEL</v>
      </c>
      <c r="C786" s="68">
        <f>VLOOKUP(A786,'BASE REGISTRO SEPTIEMBRE'!$A$1:$T$889,3,FALSE)</f>
        <v>656288108</v>
      </c>
      <c r="D786" s="68" t="str">
        <f>VLOOKUP(A786,'BASE REGISTRO SEPTIEMBRE'!$A$1:$T$889,4,FALSE)</f>
        <v>Corporación de Derecho Privado.</v>
      </c>
      <c r="E786" s="68" t="str">
        <f>VLOOKUP(A786,'BASE REGISTRO SEPTIEMBRE'!$A$1:$T$889,5,FALSE)</f>
        <v xml:space="preserve">Decreto Supremo Nº3328, de 18 de octubre de 2005, del Ministerio de Justicia. </v>
      </c>
      <c r="F786" s="68" t="str">
        <f>VLOOKUP(A786,'BASE REGISTRO SEPTIEMBRE'!$A$1:$T$889,6,FALSE)</f>
        <v xml:space="preserve">Certificado de Vigencia folio Nº 500395076352, emitido el 23 de junio de 2021, por el Servicio de Registro Civil e Identificación.
</v>
      </c>
      <c r="G786" s="68" t="str">
        <f>VLOOKUP(A786,'BASE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6" s="68" t="str">
        <f>VLOOKUP(A786,'BASE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6" s="68" t="str">
        <f>VLOOKUP(A786,'BASE REGISTRO SEPTIEMBRE'!$A$1:$T$889,9,FALSE)</f>
        <v xml:space="preserve">Durarán dos años en sus cargos. </v>
      </c>
      <c r="J786" s="68" t="str">
        <f>VLOOKUP(A786,'BASE REGISTRO SEPTIEMBRE'!$A$1:$T$889,10,FALSE)</f>
        <v>19 de marzo de 2021 al 19 de marzo 2023.</v>
      </c>
      <c r="K786" s="68" t="str">
        <f>VLOOKUP(A786,'BASE REGISTRO SEPTIEMBRE'!$A$1:$T$889,11,FALSE)</f>
        <v xml:space="preserve">Presidente: Guillermo Montecinos Rojas,  
</v>
      </c>
      <c r="L786" s="68" t="str">
        <f>VLOOKUP(A786,'BASE REGISTRO SEPTIEMBRE'!$A$1:$T$889,12,FALSE)</f>
        <v xml:space="preserve">4 Oriente Nº 143, comuna de Viña del Mar, Quinta Región. 
</v>
      </c>
      <c r="M786" s="68" t="str">
        <f>VLOOKUP(A786,'BASE REGISTRO SEPTIEMBRE'!$A$1:$T$889,13,FALSE)</f>
        <v>V</v>
      </c>
      <c r="N786" s="68" t="str">
        <f>VLOOKUP(A786,'BASE REGISTRO SEPTIEMBRE'!$A$1:$T$889,14,FALSE)</f>
        <v xml:space="preserve"> Viña del Mar</v>
      </c>
      <c r="O786" s="68" t="str">
        <f>VLOOKUP(A786,'BASE REGISTRO SEPTIEMBRE'!$A$1:$T$889,15,FALSE)</f>
        <v>Teléfono: 32-2110125- 32-2518572 / 73 / 74</v>
      </c>
      <c r="P786" s="68" t="str">
        <f>VLOOKUP(A786,'BASE REGISTRO SEPTIEMBRE'!$A$1:$T$889,16,FALSE)</f>
        <v xml:space="preserve"> prodelquinta@yahoo.es</v>
      </c>
      <c r="Q786" s="68">
        <f>VLOOKUP(A786,'BASE REGISTRO SEPTIEMBRE'!$A$1:$T$889,17,FALSE)</f>
        <v>0</v>
      </c>
      <c r="R786" s="68">
        <f>VLOOKUP(A786,'BASE REGISTRO SEPTIEMBRE'!$A$1:$T$889,18,FALSE)</f>
        <v>93401</v>
      </c>
      <c r="S786" s="68" t="str">
        <f>VLOOKUP(A786,'BASE REGISTRO SEPTIEMBRE'!$A$1:$T$889,19,FALSE)</f>
        <v>Se acompaña certificado financiero de la Institución correspondientes al año 2020, aprobado por el Sub Departamento de Supervisión Financiera Nacional .</v>
      </c>
      <c r="T786" s="188">
        <f>VLOOKUP(A786,'BASE REGISTRO SEPTIEMBRE'!$A$1:$T$889,20,FALSE)</f>
        <v>38848</v>
      </c>
      <c r="U786" s="175">
        <v>7320</v>
      </c>
      <c r="V786" s="186">
        <v>12878280</v>
      </c>
      <c r="W786" s="186">
        <v>93096000</v>
      </c>
      <c r="X786" s="187">
        <v>44469</v>
      </c>
      <c r="Y786" s="80" t="s">
        <v>6489</v>
      </c>
      <c r="Z786" s="80" t="s">
        <v>6490</v>
      </c>
      <c r="AA786" s="175" t="s">
        <v>6689</v>
      </c>
    </row>
    <row r="787" spans="1:27" ht="15.75" customHeight="1" x14ac:dyDescent="0.2">
      <c r="A787" s="185">
        <v>7320</v>
      </c>
      <c r="B787" s="68" t="str">
        <f>VLOOKUP(A787,'BASE REGISTRO SEPTIEMBRE'!$A$1:$T$889,2,FALSE)</f>
        <v>Corporación PRODEL</v>
      </c>
      <c r="C787" s="68">
        <f>VLOOKUP(A787,'BASE REGISTRO SEPTIEMBRE'!$A$1:$T$889,3,FALSE)</f>
        <v>656288108</v>
      </c>
      <c r="D787" s="68" t="str">
        <f>VLOOKUP(A787,'BASE REGISTRO SEPTIEMBRE'!$A$1:$T$889,4,FALSE)</f>
        <v>Corporación de Derecho Privado.</v>
      </c>
      <c r="E787" s="68" t="str">
        <f>VLOOKUP(A787,'BASE REGISTRO SEPTIEMBRE'!$A$1:$T$889,5,FALSE)</f>
        <v xml:space="preserve">Decreto Supremo Nº3328, de 18 de octubre de 2005, del Ministerio de Justicia. </v>
      </c>
      <c r="F787" s="68" t="str">
        <f>VLOOKUP(A787,'BASE REGISTRO SEPTIEMBRE'!$A$1:$T$889,6,FALSE)</f>
        <v xml:space="preserve">Certificado de Vigencia folio Nº 500395076352, emitido el 23 de junio de 2021, por el Servicio de Registro Civil e Identificación.
</v>
      </c>
      <c r="G787" s="68" t="str">
        <f>VLOOKUP(A787,'BASE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7" s="68" t="str">
        <f>VLOOKUP(A787,'BASE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7" s="68" t="str">
        <f>VLOOKUP(A787,'BASE REGISTRO SEPTIEMBRE'!$A$1:$T$889,9,FALSE)</f>
        <v xml:space="preserve">Durarán dos años en sus cargos. </v>
      </c>
      <c r="J787" s="68" t="str">
        <f>VLOOKUP(A787,'BASE REGISTRO SEPTIEMBRE'!$A$1:$T$889,10,FALSE)</f>
        <v>19 de marzo de 2021 al 19 de marzo 2023.</v>
      </c>
      <c r="K787" s="68" t="str">
        <f>VLOOKUP(A787,'BASE REGISTRO SEPTIEMBRE'!$A$1:$T$889,11,FALSE)</f>
        <v xml:space="preserve">Presidente: Guillermo Montecinos Rojas,  
</v>
      </c>
      <c r="L787" s="68" t="str">
        <f>VLOOKUP(A787,'BASE REGISTRO SEPTIEMBRE'!$A$1:$T$889,12,FALSE)</f>
        <v xml:space="preserve">4 Oriente Nº 143, comuna de Viña del Mar, Quinta Región. 
</v>
      </c>
      <c r="M787" s="68" t="str">
        <f>VLOOKUP(A787,'BASE REGISTRO SEPTIEMBRE'!$A$1:$T$889,13,FALSE)</f>
        <v>V</v>
      </c>
      <c r="N787" s="68" t="str">
        <f>VLOOKUP(A787,'BASE REGISTRO SEPTIEMBRE'!$A$1:$T$889,14,FALSE)</f>
        <v xml:space="preserve"> Viña del Mar</v>
      </c>
      <c r="O787" s="68" t="str">
        <f>VLOOKUP(A787,'BASE REGISTRO SEPTIEMBRE'!$A$1:$T$889,15,FALSE)</f>
        <v>Teléfono: 32-2110125- 32-2518572 / 73 / 74</v>
      </c>
      <c r="P787" s="68" t="str">
        <f>VLOOKUP(A787,'BASE REGISTRO SEPTIEMBRE'!$A$1:$T$889,16,FALSE)</f>
        <v xml:space="preserve"> prodelquinta@yahoo.es</v>
      </c>
      <c r="Q787" s="68">
        <f>VLOOKUP(A787,'BASE REGISTRO SEPTIEMBRE'!$A$1:$T$889,17,FALSE)</f>
        <v>0</v>
      </c>
      <c r="R787" s="68">
        <f>VLOOKUP(A787,'BASE REGISTRO SEPTIEMBRE'!$A$1:$T$889,18,FALSE)</f>
        <v>93401</v>
      </c>
      <c r="S787" s="68" t="str">
        <f>VLOOKUP(A787,'BASE REGISTRO SEPTIEMBRE'!$A$1:$T$889,19,FALSE)</f>
        <v>Se acompaña certificado financiero de la Institución correspondientes al año 2020, aprobado por el Sub Departamento de Supervisión Financiera Nacional .</v>
      </c>
      <c r="T787" s="188">
        <f>VLOOKUP(A787,'BASE REGISTRO SEPTIEMBRE'!$A$1:$T$889,20,FALSE)</f>
        <v>38848</v>
      </c>
      <c r="U787" s="175">
        <v>7320</v>
      </c>
      <c r="V787" s="186">
        <v>19119021</v>
      </c>
      <c r="W787" s="186">
        <v>163529144</v>
      </c>
      <c r="X787" s="187">
        <v>44469</v>
      </c>
      <c r="Y787" s="80" t="s">
        <v>6489</v>
      </c>
      <c r="Z787" s="80" t="s">
        <v>6490</v>
      </c>
      <c r="AA787" s="175" t="s">
        <v>6561</v>
      </c>
    </row>
    <row r="788" spans="1:27" ht="15.75" customHeight="1" x14ac:dyDescent="0.2">
      <c r="A788" s="185">
        <v>7320</v>
      </c>
      <c r="B788" s="68" t="str">
        <f>VLOOKUP(A788,'BASE REGISTRO SEPTIEMBRE'!$A$1:$T$889,2,FALSE)</f>
        <v>Corporación PRODEL</v>
      </c>
      <c r="C788" s="68">
        <f>VLOOKUP(A788,'BASE REGISTRO SEPTIEMBRE'!$A$1:$T$889,3,FALSE)</f>
        <v>656288108</v>
      </c>
      <c r="D788" s="68" t="str">
        <f>VLOOKUP(A788,'BASE REGISTRO SEPTIEMBRE'!$A$1:$T$889,4,FALSE)</f>
        <v>Corporación de Derecho Privado.</v>
      </c>
      <c r="E788" s="68" t="str">
        <f>VLOOKUP(A788,'BASE REGISTRO SEPTIEMBRE'!$A$1:$T$889,5,FALSE)</f>
        <v xml:space="preserve">Decreto Supremo Nº3328, de 18 de octubre de 2005, del Ministerio de Justicia. </v>
      </c>
      <c r="F788" s="68" t="str">
        <f>VLOOKUP(A788,'BASE REGISTRO SEPTIEMBRE'!$A$1:$T$889,6,FALSE)</f>
        <v xml:space="preserve">Certificado de Vigencia folio Nº 500395076352, emitido el 23 de junio de 2021, por el Servicio de Registro Civil e Identificación.
</v>
      </c>
      <c r="G788" s="68" t="str">
        <f>VLOOKUP(A788,'BASE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8" s="68" t="str">
        <f>VLOOKUP(A788,'BASE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8" s="68" t="str">
        <f>VLOOKUP(A788,'BASE REGISTRO SEPTIEMBRE'!$A$1:$T$889,9,FALSE)</f>
        <v xml:space="preserve">Durarán dos años en sus cargos. </v>
      </c>
      <c r="J788" s="68" t="str">
        <f>VLOOKUP(A788,'BASE REGISTRO SEPTIEMBRE'!$A$1:$T$889,10,FALSE)</f>
        <v>19 de marzo de 2021 al 19 de marzo 2023.</v>
      </c>
      <c r="K788" s="68" t="str">
        <f>VLOOKUP(A788,'BASE REGISTRO SEPTIEMBRE'!$A$1:$T$889,11,FALSE)</f>
        <v xml:space="preserve">Presidente: Guillermo Montecinos Rojas,  
</v>
      </c>
      <c r="L788" s="68" t="str">
        <f>VLOOKUP(A788,'BASE REGISTRO SEPTIEMBRE'!$A$1:$T$889,12,FALSE)</f>
        <v xml:space="preserve">4 Oriente Nº 143, comuna de Viña del Mar, Quinta Región. 
</v>
      </c>
      <c r="M788" s="68" t="str">
        <f>VLOOKUP(A788,'BASE REGISTRO SEPTIEMBRE'!$A$1:$T$889,13,FALSE)</f>
        <v>V</v>
      </c>
      <c r="N788" s="68" t="str">
        <f>VLOOKUP(A788,'BASE REGISTRO SEPTIEMBRE'!$A$1:$T$889,14,FALSE)</f>
        <v xml:space="preserve"> Viña del Mar</v>
      </c>
      <c r="O788" s="68" t="str">
        <f>VLOOKUP(A788,'BASE REGISTRO SEPTIEMBRE'!$A$1:$T$889,15,FALSE)</f>
        <v>Teléfono: 32-2110125- 32-2518572 / 73 / 74</v>
      </c>
      <c r="P788" s="68" t="str">
        <f>VLOOKUP(A788,'BASE REGISTRO SEPTIEMBRE'!$A$1:$T$889,16,FALSE)</f>
        <v xml:space="preserve"> prodelquinta@yahoo.es</v>
      </c>
      <c r="Q788" s="68">
        <f>VLOOKUP(A788,'BASE REGISTRO SEPTIEMBRE'!$A$1:$T$889,17,FALSE)</f>
        <v>0</v>
      </c>
      <c r="R788" s="68">
        <f>VLOOKUP(A788,'BASE REGISTRO SEPTIEMBRE'!$A$1:$T$889,18,FALSE)</f>
        <v>93401</v>
      </c>
      <c r="S788" s="68" t="str">
        <f>VLOOKUP(A788,'BASE REGISTRO SEPTIEMBRE'!$A$1:$T$889,19,FALSE)</f>
        <v>Se acompaña certificado financiero de la Institución correspondientes al año 2020, aprobado por el Sub Departamento de Supervisión Financiera Nacional .</v>
      </c>
      <c r="T788" s="188">
        <f>VLOOKUP(A788,'BASE REGISTRO SEPTIEMBRE'!$A$1:$T$889,20,FALSE)</f>
        <v>38848</v>
      </c>
      <c r="U788" s="175">
        <v>7320</v>
      </c>
      <c r="V788" s="186">
        <v>3960200</v>
      </c>
      <c r="W788" s="186">
        <v>17120251</v>
      </c>
      <c r="X788" s="187">
        <v>44469</v>
      </c>
      <c r="Y788" s="80" t="s">
        <v>6489</v>
      </c>
      <c r="Z788" s="80" t="s">
        <v>6490</v>
      </c>
      <c r="AA788" s="175" t="s">
        <v>6596</v>
      </c>
    </row>
    <row r="789" spans="1:27" ht="15.75" customHeight="1" x14ac:dyDescent="0.2">
      <c r="A789" s="185">
        <v>7320</v>
      </c>
      <c r="B789" s="68" t="str">
        <f>VLOOKUP(A789,'BASE REGISTRO SEPTIEMBRE'!$A$1:$T$889,2,FALSE)</f>
        <v>Corporación PRODEL</v>
      </c>
      <c r="C789" s="68">
        <f>VLOOKUP(A789,'BASE REGISTRO SEPTIEMBRE'!$A$1:$T$889,3,FALSE)</f>
        <v>656288108</v>
      </c>
      <c r="D789" s="68" t="str">
        <f>VLOOKUP(A789,'BASE REGISTRO SEPTIEMBRE'!$A$1:$T$889,4,FALSE)</f>
        <v>Corporación de Derecho Privado.</v>
      </c>
      <c r="E789" s="68" t="str">
        <f>VLOOKUP(A789,'BASE REGISTRO SEPTIEMBRE'!$A$1:$T$889,5,FALSE)</f>
        <v xml:space="preserve">Decreto Supremo Nº3328, de 18 de octubre de 2005, del Ministerio de Justicia. </v>
      </c>
      <c r="F789" s="68" t="str">
        <f>VLOOKUP(A789,'BASE REGISTRO SEPTIEMBRE'!$A$1:$T$889,6,FALSE)</f>
        <v xml:space="preserve">Certificado de Vigencia folio Nº 500395076352, emitido el 23 de junio de 2021, por el Servicio de Registro Civil e Identificación.
</v>
      </c>
      <c r="G789" s="68" t="str">
        <f>VLOOKUP(A789,'BASE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9" s="68" t="str">
        <f>VLOOKUP(A789,'BASE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89" s="68" t="str">
        <f>VLOOKUP(A789,'BASE REGISTRO SEPTIEMBRE'!$A$1:$T$889,9,FALSE)</f>
        <v xml:space="preserve">Durarán dos años en sus cargos. </v>
      </c>
      <c r="J789" s="68" t="str">
        <f>VLOOKUP(A789,'BASE REGISTRO SEPTIEMBRE'!$A$1:$T$889,10,FALSE)</f>
        <v>19 de marzo de 2021 al 19 de marzo 2023.</v>
      </c>
      <c r="K789" s="68" t="str">
        <f>VLOOKUP(A789,'BASE REGISTRO SEPTIEMBRE'!$A$1:$T$889,11,FALSE)</f>
        <v xml:space="preserve">Presidente: Guillermo Montecinos Rojas,  
</v>
      </c>
      <c r="L789" s="68" t="str">
        <f>VLOOKUP(A789,'BASE REGISTRO SEPTIEMBRE'!$A$1:$T$889,12,FALSE)</f>
        <v xml:space="preserve">4 Oriente Nº 143, comuna de Viña del Mar, Quinta Región. 
</v>
      </c>
      <c r="M789" s="68" t="str">
        <f>VLOOKUP(A789,'BASE REGISTRO SEPTIEMBRE'!$A$1:$T$889,13,FALSE)</f>
        <v>V</v>
      </c>
      <c r="N789" s="68" t="str">
        <f>VLOOKUP(A789,'BASE REGISTRO SEPTIEMBRE'!$A$1:$T$889,14,FALSE)</f>
        <v xml:space="preserve"> Viña del Mar</v>
      </c>
      <c r="O789" s="68" t="str">
        <f>VLOOKUP(A789,'BASE REGISTRO SEPTIEMBRE'!$A$1:$T$889,15,FALSE)</f>
        <v>Teléfono: 32-2110125- 32-2518572 / 73 / 74</v>
      </c>
      <c r="P789" s="68" t="str">
        <f>VLOOKUP(A789,'BASE REGISTRO SEPTIEMBRE'!$A$1:$T$889,16,FALSE)</f>
        <v xml:space="preserve"> prodelquinta@yahoo.es</v>
      </c>
      <c r="Q789" s="68">
        <f>VLOOKUP(A789,'BASE REGISTRO SEPTIEMBRE'!$A$1:$T$889,17,FALSE)</f>
        <v>0</v>
      </c>
      <c r="R789" s="68">
        <f>VLOOKUP(A789,'BASE REGISTRO SEPTIEMBRE'!$A$1:$T$889,18,FALSE)</f>
        <v>93401</v>
      </c>
      <c r="S789" s="68" t="str">
        <f>VLOOKUP(A789,'BASE REGISTRO SEPTIEMBRE'!$A$1:$T$889,19,FALSE)</f>
        <v>Se acompaña certificado financiero de la Institución correspondientes al año 2020, aprobado por el Sub Departamento de Supervisión Financiera Nacional .</v>
      </c>
      <c r="T789" s="188">
        <f>VLOOKUP(A789,'BASE REGISTRO SEPTIEMBRE'!$A$1:$T$889,20,FALSE)</f>
        <v>38848</v>
      </c>
      <c r="U789" s="175">
        <v>7320</v>
      </c>
      <c r="V789" s="186">
        <v>32295175</v>
      </c>
      <c r="W789" s="186">
        <v>331141465</v>
      </c>
      <c r="X789" s="187">
        <v>44469</v>
      </c>
      <c r="Y789" s="80" t="s">
        <v>6489</v>
      </c>
      <c r="Z789" s="80" t="s">
        <v>6490</v>
      </c>
      <c r="AA789" s="175" t="s">
        <v>171</v>
      </c>
    </row>
    <row r="790" spans="1:27" ht="15.75" customHeight="1" x14ac:dyDescent="0.2">
      <c r="A790" s="185">
        <v>7320</v>
      </c>
      <c r="B790" s="68" t="str">
        <f>VLOOKUP(A790,'BASE REGISTRO SEPTIEMBRE'!$A$1:$T$889,2,FALSE)</f>
        <v>Corporación PRODEL</v>
      </c>
      <c r="C790" s="68">
        <f>VLOOKUP(A790,'BASE REGISTRO SEPTIEMBRE'!$A$1:$T$889,3,FALSE)</f>
        <v>656288108</v>
      </c>
      <c r="D790" s="68" t="str">
        <f>VLOOKUP(A790,'BASE REGISTRO SEPTIEMBRE'!$A$1:$T$889,4,FALSE)</f>
        <v>Corporación de Derecho Privado.</v>
      </c>
      <c r="E790" s="68" t="str">
        <f>VLOOKUP(A790,'BASE REGISTRO SEPTIEMBRE'!$A$1:$T$889,5,FALSE)</f>
        <v xml:space="preserve">Decreto Supremo Nº3328, de 18 de octubre de 2005, del Ministerio de Justicia. </v>
      </c>
      <c r="F790" s="68" t="str">
        <f>VLOOKUP(A790,'BASE REGISTRO SEPTIEMBRE'!$A$1:$T$889,6,FALSE)</f>
        <v xml:space="preserve">Certificado de Vigencia folio Nº 500395076352, emitido el 23 de junio de 2021, por el Servicio de Registro Civil e Identificación.
</v>
      </c>
      <c r="G790" s="68" t="str">
        <f>VLOOKUP(A790,'BASE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0" s="68" t="str">
        <f>VLOOKUP(A790,'BASE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0" s="68" t="str">
        <f>VLOOKUP(A790,'BASE REGISTRO SEPTIEMBRE'!$A$1:$T$889,9,FALSE)</f>
        <v xml:space="preserve">Durarán dos años en sus cargos. </v>
      </c>
      <c r="J790" s="68" t="str">
        <f>VLOOKUP(A790,'BASE REGISTRO SEPTIEMBRE'!$A$1:$T$889,10,FALSE)</f>
        <v>19 de marzo de 2021 al 19 de marzo 2023.</v>
      </c>
      <c r="K790" s="68" t="str">
        <f>VLOOKUP(A790,'BASE REGISTRO SEPTIEMBRE'!$A$1:$T$889,11,FALSE)</f>
        <v xml:space="preserve">Presidente: Guillermo Montecinos Rojas,  
</v>
      </c>
      <c r="L790" s="68" t="str">
        <f>VLOOKUP(A790,'BASE REGISTRO SEPTIEMBRE'!$A$1:$T$889,12,FALSE)</f>
        <v xml:space="preserve">4 Oriente Nº 143, comuna de Viña del Mar, Quinta Región. 
</v>
      </c>
      <c r="M790" s="68" t="str">
        <f>VLOOKUP(A790,'BASE REGISTRO SEPTIEMBRE'!$A$1:$T$889,13,FALSE)</f>
        <v>V</v>
      </c>
      <c r="N790" s="68" t="str">
        <f>VLOOKUP(A790,'BASE REGISTRO SEPTIEMBRE'!$A$1:$T$889,14,FALSE)</f>
        <v xml:space="preserve"> Viña del Mar</v>
      </c>
      <c r="O790" s="68" t="str">
        <f>VLOOKUP(A790,'BASE REGISTRO SEPTIEMBRE'!$A$1:$T$889,15,FALSE)</f>
        <v>Teléfono: 32-2110125- 32-2518572 / 73 / 74</v>
      </c>
      <c r="P790" s="68" t="str">
        <f>VLOOKUP(A790,'BASE REGISTRO SEPTIEMBRE'!$A$1:$T$889,16,FALSE)</f>
        <v xml:space="preserve"> prodelquinta@yahoo.es</v>
      </c>
      <c r="Q790" s="68">
        <f>VLOOKUP(A790,'BASE REGISTRO SEPTIEMBRE'!$A$1:$T$889,17,FALSE)</f>
        <v>0</v>
      </c>
      <c r="R790" s="68">
        <f>VLOOKUP(A790,'BASE REGISTRO SEPTIEMBRE'!$A$1:$T$889,18,FALSE)</f>
        <v>93401</v>
      </c>
      <c r="S790" s="68" t="str">
        <f>VLOOKUP(A790,'BASE REGISTRO SEPTIEMBRE'!$A$1:$T$889,19,FALSE)</f>
        <v>Se acompaña certificado financiero de la Institución correspondientes al año 2020, aprobado por el Sub Departamento de Supervisión Financiera Nacional .</v>
      </c>
      <c r="T790" s="188">
        <f>VLOOKUP(A790,'BASE REGISTRO SEPTIEMBRE'!$A$1:$T$889,20,FALSE)</f>
        <v>38848</v>
      </c>
      <c r="U790" s="175">
        <v>7320</v>
      </c>
      <c r="V790" s="186">
        <v>1280070</v>
      </c>
      <c r="W790" s="186">
        <v>8650170</v>
      </c>
      <c r="X790" s="187">
        <v>44469</v>
      </c>
      <c r="Y790" s="80" t="s">
        <v>6489</v>
      </c>
      <c r="Z790" s="80" t="s">
        <v>6490</v>
      </c>
      <c r="AA790" s="175" t="s">
        <v>7511</v>
      </c>
    </row>
    <row r="791" spans="1:27" ht="15.75" customHeight="1" x14ac:dyDescent="0.2">
      <c r="A791" s="185">
        <v>7320</v>
      </c>
      <c r="B791" s="68" t="str">
        <f>VLOOKUP(A791,'BASE REGISTRO SEPTIEMBRE'!$A$1:$T$889,2,FALSE)</f>
        <v>Corporación PRODEL</v>
      </c>
      <c r="C791" s="68">
        <f>VLOOKUP(A791,'BASE REGISTRO SEPTIEMBRE'!$A$1:$T$889,3,FALSE)</f>
        <v>656288108</v>
      </c>
      <c r="D791" s="68" t="str">
        <f>VLOOKUP(A791,'BASE REGISTRO SEPTIEMBRE'!$A$1:$T$889,4,FALSE)</f>
        <v>Corporación de Derecho Privado.</v>
      </c>
      <c r="E791" s="68" t="str">
        <f>VLOOKUP(A791,'BASE REGISTRO SEPTIEMBRE'!$A$1:$T$889,5,FALSE)</f>
        <v xml:space="preserve">Decreto Supremo Nº3328, de 18 de octubre de 2005, del Ministerio de Justicia. </v>
      </c>
      <c r="F791" s="68" t="str">
        <f>VLOOKUP(A791,'BASE REGISTRO SEPTIEMBRE'!$A$1:$T$889,6,FALSE)</f>
        <v xml:space="preserve">Certificado de Vigencia folio Nº 500395076352, emitido el 23 de junio de 2021, por el Servicio de Registro Civil e Identificación.
</v>
      </c>
      <c r="G791" s="68" t="str">
        <f>VLOOKUP(A791,'BASE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1" s="68" t="str">
        <f>VLOOKUP(A791,'BASE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1" s="68" t="str">
        <f>VLOOKUP(A791,'BASE REGISTRO SEPTIEMBRE'!$A$1:$T$889,9,FALSE)</f>
        <v xml:space="preserve">Durarán dos años en sus cargos. </v>
      </c>
      <c r="J791" s="68" t="str">
        <f>VLOOKUP(A791,'BASE REGISTRO SEPTIEMBRE'!$A$1:$T$889,10,FALSE)</f>
        <v>19 de marzo de 2021 al 19 de marzo 2023.</v>
      </c>
      <c r="K791" s="68" t="str">
        <f>VLOOKUP(A791,'BASE REGISTRO SEPTIEMBRE'!$A$1:$T$889,11,FALSE)</f>
        <v xml:space="preserve">Presidente: Guillermo Montecinos Rojas,  
</v>
      </c>
      <c r="L791" s="68" t="str">
        <f>VLOOKUP(A791,'BASE REGISTRO SEPTIEMBRE'!$A$1:$T$889,12,FALSE)</f>
        <v xml:space="preserve">4 Oriente Nº 143, comuna de Viña del Mar, Quinta Región. 
</v>
      </c>
      <c r="M791" s="68" t="str">
        <f>VLOOKUP(A791,'BASE REGISTRO SEPTIEMBRE'!$A$1:$T$889,13,FALSE)</f>
        <v>V</v>
      </c>
      <c r="N791" s="68" t="str">
        <f>VLOOKUP(A791,'BASE REGISTRO SEPTIEMBRE'!$A$1:$T$889,14,FALSE)</f>
        <v xml:space="preserve"> Viña del Mar</v>
      </c>
      <c r="O791" s="68" t="str">
        <f>VLOOKUP(A791,'BASE REGISTRO SEPTIEMBRE'!$A$1:$T$889,15,FALSE)</f>
        <v>Teléfono: 32-2110125- 32-2518572 / 73 / 74</v>
      </c>
      <c r="P791" s="68" t="str">
        <f>VLOOKUP(A791,'BASE REGISTRO SEPTIEMBRE'!$A$1:$T$889,16,FALSE)</f>
        <v xml:space="preserve"> prodelquinta@yahoo.es</v>
      </c>
      <c r="Q791" s="68">
        <f>VLOOKUP(A791,'BASE REGISTRO SEPTIEMBRE'!$A$1:$T$889,17,FALSE)</f>
        <v>0</v>
      </c>
      <c r="R791" s="68">
        <f>VLOOKUP(A791,'BASE REGISTRO SEPTIEMBRE'!$A$1:$T$889,18,FALSE)</f>
        <v>93401</v>
      </c>
      <c r="S791" s="68" t="str">
        <f>VLOOKUP(A791,'BASE REGISTRO SEPTIEMBRE'!$A$1:$T$889,19,FALSE)</f>
        <v>Se acompaña certificado financiero de la Institución correspondientes al año 2020, aprobado por el Sub Departamento de Supervisión Financiera Nacional .</v>
      </c>
      <c r="T791" s="188">
        <f>VLOOKUP(A791,'BASE REGISTRO SEPTIEMBRE'!$A$1:$T$889,20,FALSE)</f>
        <v>38848</v>
      </c>
      <c r="U791" s="175">
        <v>7320</v>
      </c>
      <c r="V791" s="186">
        <v>39559920</v>
      </c>
      <c r="W791" s="186">
        <v>301233033</v>
      </c>
      <c r="X791" s="187">
        <v>44469</v>
      </c>
      <c r="Y791" s="80" t="s">
        <v>6489</v>
      </c>
      <c r="Z791" s="80" t="s">
        <v>6490</v>
      </c>
      <c r="AA791" s="175" t="s">
        <v>6525</v>
      </c>
    </row>
    <row r="792" spans="1:27" ht="15.75" customHeight="1" x14ac:dyDescent="0.2">
      <c r="A792" s="185">
        <v>7320</v>
      </c>
      <c r="B792" s="68" t="str">
        <f>VLOOKUP(A792,'BASE REGISTRO SEPTIEMBRE'!$A$1:$T$889,2,FALSE)</f>
        <v>Corporación PRODEL</v>
      </c>
      <c r="C792" s="68">
        <f>VLOOKUP(A792,'BASE REGISTRO SEPTIEMBRE'!$A$1:$T$889,3,FALSE)</f>
        <v>656288108</v>
      </c>
      <c r="D792" s="68" t="str">
        <f>VLOOKUP(A792,'BASE REGISTRO SEPTIEMBRE'!$A$1:$T$889,4,FALSE)</f>
        <v>Corporación de Derecho Privado.</v>
      </c>
      <c r="E792" s="68" t="str">
        <f>VLOOKUP(A792,'BASE REGISTRO SEPTIEMBRE'!$A$1:$T$889,5,FALSE)</f>
        <v xml:space="preserve">Decreto Supremo Nº3328, de 18 de octubre de 2005, del Ministerio de Justicia. </v>
      </c>
      <c r="F792" s="68" t="str">
        <f>VLOOKUP(A792,'BASE REGISTRO SEPTIEMBRE'!$A$1:$T$889,6,FALSE)</f>
        <v xml:space="preserve">Certificado de Vigencia folio Nº 500395076352, emitido el 23 de junio de 2021, por el Servicio de Registro Civil e Identificación.
</v>
      </c>
      <c r="G792" s="68" t="str">
        <f>VLOOKUP(A792,'BASE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2" s="68" t="str">
        <f>VLOOKUP(A792,'BASE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2" s="68" t="str">
        <f>VLOOKUP(A792,'BASE REGISTRO SEPTIEMBRE'!$A$1:$T$889,9,FALSE)</f>
        <v xml:space="preserve">Durarán dos años en sus cargos. </v>
      </c>
      <c r="J792" s="68" t="str">
        <f>VLOOKUP(A792,'BASE REGISTRO SEPTIEMBRE'!$A$1:$T$889,10,FALSE)</f>
        <v>19 de marzo de 2021 al 19 de marzo 2023.</v>
      </c>
      <c r="K792" s="68" t="str">
        <f>VLOOKUP(A792,'BASE REGISTRO SEPTIEMBRE'!$A$1:$T$889,11,FALSE)</f>
        <v xml:space="preserve">Presidente: Guillermo Montecinos Rojas,  
</v>
      </c>
      <c r="L792" s="68" t="str">
        <f>VLOOKUP(A792,'BASE REGISTRO SEPTIEMBRE'!$A$1:$T$889,12,FALSE)</f>
        <v xml:space="preserve">4 Oriente Nº 143, comuna de Viña del Mar, Quinta Región. 
</v>
      </c>
      <c r="M792" s="68" t="str">
        <f>VLOOKUP(A792,'BASE REGISTRO SEPTIEMBRE'!$A$1:$T$889,13,FALSE)</f>
        <v>V</v>
      </c>
      <c r="N792" s="68" t="str">
        <f>VLOOKUP(A792,'BASE REGISTRO SEPTIEMBRE'!$A$1:$T$889,14,FALSE)</f>
        <v xml:space="preserve"> Viña del Mar</v>
      </c>
      <c r="O792" s="68" t="str">
        <f>VLOOKUP(A792,'BASE REGISTRO SEPTIEMBRE'!$A$1:$T$889,15,FALSE)</f>
        <v>Teléfono: 32-2110125- 32-2518572 / 73 / 74</v>
      </c>
      <c r="P792" s="68" t="str">
        <f>VLOOKUP(A792,'BASE REGISTRO SEPTIEMBRE'!$A$1:$T$889,16,FALSE)</f>
        <v xml:space="preserve"> prodelquinta@yahoo.es</v>
      </c>
      <c r="Q792" s="68">
        <f>VLOOKUP(A792,'BASE REGISTRO SEPTIEMBRE'!$A$1:$T$889,17,FALSE)</f>
        <v>0</v>
      </c>
      <c r="R792" s="68">
        <f>VLOOKUP(A792,'BASE REGISTRO SEPTIEMBRE'!$A$1:$T$889,18,FALSE)</f>
        <v>93401</v>
      </c>
      <c r="S792" s="68" t="str">
        <f>VLOOKUP(A792,'BASE REGISTRO SEPTIEMBRE'!$A$1:$T$889,19,FALSE)</f>
        <v>Se acompaña certificado financiero de la Institución correspondientes al año 2020, aprobado por el Sub Departamento de Supervisión Financiera Nacional .</v>
      </c>
      <c r="T792" s="188">
        <f>VLOOKUP(A792,'BASE REGISTRO SEPTIEMBRE'!$A$1:$T$889,20,FALSE)</f>
        <v>38848</v>
      </c>
      <c r="U792" s="175">
        <v>7320</v>
      </c>
      <c r="V792" s="186">
        <v>2986830</v>
      </c>
      <c r="W792" s="186">
        <v>11598210</v>
      </c>
      <c r="X792" s="187">
        <v>44469</v>
      </c>
      <c r="Y792" s="80" t="s">
        <v>6489</v>
      </c>
      <c r="Z792" s="80" t="s">
        <v>6490</v>
      </c>
      <c r="AA792" s="175" t="s">
        <v>6503</v>
      </c>
    </row>
    <row r="793" spans="1:27" ht="15.75" customHeight="1" x14ac:dyDescent="0.2">
      <c r="A793" s="185">
        <v>7320</v>
      </c>
      <c r="B793" s="68" t="str">
        <f>VLOOKUP(A793,'BASE REGISTRO SEPTIEMBRE'!$A$1:$T$889,2,FALSE)</f>
        <v>Corporación PRODEL</v>
      </c>
      <c r="C793" s="68">
        <f>VLOOKUP(A793,'BASE REGISTRO SEPTIEMBRE'!$A$1:$T$889,3,FALSE)</f>
        <v>656288108</v>
      </c>
      <c r="D793" s="68" t="str">
        <f>VLOOKUP(A793,'BASE REGISTRO SEPTIEMBRE'!$A$1:$T$889,4,FALSE)</f>
        <v>Corporación de Derecho Privado.</v>
      </c>
      <c r="E793" s="68" t="str">
        <f>VLOOKUP(A793,'BASE REGISTRO SEPTIEMBRE'!$A$1:$T$889,5,FALSE)</f>
        <v xml:space="preserve">Decreto Supremo Nº3328, de 18 de octubre de 2005, del Ministerio de Justicia. </v>
      </c>
      <c r="F793" s="68" t="str">
        <f>VLOOKUP(A793,'BASE REGISTRO SEPTIEMBRE'!$A$1:$T$889,6,FALSE)</f>
        <v xml:space="preserve">Certificado de Vigencia folio Nº 500395076352, emitido el 23 de junio de 2021, por el Servicio de Registro Civil e Identificación.
</v>
      </c>
      <c r="G793" s="68" t="str">
        <f>VLOOKUP(A793,'BASE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3" s="68" t="str">
        <f>VLOOKUP(A793,'BASE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3" s="68" t="str">
        <f>VLOOKUP(A793,'BASE REGISTRO SEPTIEMBRE'!$A$1:$T$889,9,FALSE)</f>
        <v xml:space="preserve">Durarán dos años en sus cargos. </v>
      </c>
      <c r="J793" s="68" t="str">
        <f>VLOOKUP(A793,'BASE REGISTRO SEPTIEMBRE'!$A$1:$T$889,10,FALSE)</f>
        <v>19 de marzo de 2021 al 19 de marzo 2023.</v>
      </c>
      <c r="K793" s="68" t="str">
        <f>VLOOKUP(A793,'BASE REGISTRO SEPTIEMBRE'!$A$1:$T$889,11,FALSE)</f>
        <v xml:space="preserve">Presidente: Guillermo Montecinos Rojas,  
</v>
      </c>
      <c r="L793" s="68" t="str">
        <f>VLOOKUP(A793,'BASE REGISTRO SEPTIEMBRE'!$A$1:$T$889,12,FALSE)</f>
        <v xml:space="preserve">4 Oriente Nº 143, comuna de Viña del Mar, Quinta Región. 
</v>
      </c>
      <c r="M793" s="68" t="str">
        <f>VLOOKUP(A793,'BASE REGISTRO SEPTIEMBRE'!$A$1:$T$889,13,FALSE)</f>
        <v>V</v>
      </c>
      <c r="N793" s="68" t="str">
        <f>VLOOKUP(A793,'BASE REGISTRO SEPTIEMBRE'!$A$1:$T$889,14,FALSE)</f>
        <v xml:space="preserve"> Viña del Mar</v>
      </c>
      <c r="O793" s="68" t="str">
        <f>VLOOKUP(A793,'BASE REGISTRO SEPTIEMBRE'!$A$1:$T$889,15,FALSE)</f>
        <v>Teléfono: 32-2110125- 32-2518572 / 73 / 74</v>
      </c>
      <c r="P793" s="68" t="str">
        <f>VLOOKUP(A793,'BASE REGISTRO SEPTIEMBRE'!$A$1:$T$889,16,FALSE)</f>
        <v xml:space="preserve"> prodelquinta@yahoo.es</v>
      </c>
      <c r="Q793" s="68">
        <f>VLOOKUP(A793,'BASE REGISTRO SEPTIEMBRE'!$A$1:$T$889,17,FALSE)</f>
        <v>0</v>
      </c>
      <c r="R793" s="68">
        <f>VLOOKUP(A793,'BASE REGISTRO SEPTIEMBRE'!$A$1:$T$889,18,FALSE)</f>
        <v>93401</v>
      </c>
      <c r="S793" s="68" t="str">
        <f>VLOOKUP(A793,'BASE REGISTRO SEPTIEMBRE'!$A$1:$T$889,19,FALSE)</f>
        <v>Se acompaña certificado financiero de la Institución correspondientes al año 2020, aprobado por el Sub Departamento de Supervisión Financiera Nacional .</v>
      </c>
      <c r="T793" s="188">
        <f>VLOOKUP(A793,'BASE REGISTRO SEPTIEMBRE'!$A$1:$T$889,20,FALSE)</f>
        <v>38848</v>
      </c>
      <c r="U793" s="175">
        <v>7320</v>
      </c>
      <c r="V793" s="186">
        <v>33983488</v>
      </c>
      <c r="W793" s="186">
        <v>181282048</v>
      </c>
      <c r="X793" s="187">
        <v>44469</v>
      </c>
      <c r="Y793" s="80" t="s">
        <v>6489</v>
      </c>
      <c r="Z793" s="80" t="s">
        <v>6490</v>
      </c>
      <c r="AA793" s="175" t="s">
        <v>7480</v>
      </c>
    </row>
    <row r="794" spans="1:27" ht="15.75" customHeight="1" x14ac:dyDescent="0.2">
      <c r="A794" s="185">
        <v>7320</v>
      </c>
      <c r="B794" s="68" t="str">
        <f>VLOOKUP(A794,'BASE REGISTRO SEPTIEMBRE'!$A$1:$T$889,2,FALSE)</f>
        <v>Corporación PRODEL</v>
      </c>
      <c r="C794" s="68">
        <f>VLOOKUP(A794,'BASE REGISTRO SEPTIEMBRE'!$A$1:$T$889,3,FALSE)</f>
        <v>656288108</v>
      </c>
      <c r="D794" s="68" t="str">
        <f>VLOOKUP(A794,'BASE REGISTRO SEPTIEMBRE'!$A$1:$T$889,4,FALSE)</f>
        <v>Corporación de Derecho Privado.</v>
      </c>
      <c r="E794" s="68" t="str">
        <f>VLOOKUP(A794,'BASE REGISTRO SEPTIEMBRE'!$A$1:$T$889,5,FALSE)</f>
        <v xml:space="preserve">Decreto Supremo Nº3328, de 18 de octubre de 2005, del Ministerio de Justicia. </v>
      </c>
      <c r="F794" s="68" t="str">
        <f>VLOOKUP(A794,'BASE REGISTRO SEPTIEMBRE'!$A$1:$T$889,6,FALSE)</f>
        <v xml:space="preserve">Certificado de Vigencia folio Nº 500395076352, emitido el 23 de junio de 2021, por el Servicio de Registro Civil e Identificación.
</v>
      </c>
      <c r="G794" s="68" t="str">
        <f>VLOOKUP(A794,'BASE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4" s="68" t="str">
        <f>VLOOKUP(A794,'BASE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4" s="68" t="str">
        <f>VLOOKUP(A794,'BASE REGISTRO SEPTIEMBRE'!$A$1:$T$889,9,FALSE)</f>
        <v xml:space="preserve">Durarán dos años en sus cargos. </v>
      </c>
      <c r="J794" s="68" t="str">
        <f>VLOOKUP(A794,'BASE REGISTRO SEPTIEMBRE'!$A$1:$T$889,10,FALSE)</f>
        <v>19 de marzo de 2021 al 19 de marzo 2023.</v>
      </c>
      <c r="K794" s="68" t="str">
        <f>VLOOKUP(A794,'BASE REGISTRO SEPTIEMBRE'!$A$1:$T$889,11,FALSE)</f>
        <v xml:space="preserve">Presidente: Guillermo Montecinos Rojas,  
</v>
      </c>
      <c r="L794" s="68" t="str">
        <f>VLOOKUP(A794,'BASE REGISTRO SEPTIEMBRE'!$A$1:$T$889,12,FALSE)</f>
        <v xml:space="preserve">4 Oriente Nº 143, comuna de Viña del Mar, Quinta Región. 
</v>
      </c>
      <c r="M794" s="68" t="str">
        <f>VLOOKUP(A794,'BASE REGISTRO SEPTIEMBRE'!$A$1:$T$889,13,FALSE)</f>
        <v>V</v>
      </c>
      <c r="N794" s="68" t="str">
        <f>VLOOKUP(A794,'BASE REGISTRO SEPTIEMBRE'!$A$1:$T$889,14,FALSE)</f>
        <v xml:space="preserve"> Viña del Mar</v>
      </c>
      <c r="O794" s="68" t="str">
        <f>VLOOKUP(A794,'BASE REGISTRO SEPTIEMBRE'!$A$1:$T$889,15,FALSE)</f>
        <v>Teléfono: 32-2110125- 32-2518572 / 73 / 74</v>
      </c>
      <c r="P794" s="68" t="str">
        <f>VLOOKUP(A794,'BASE REGISTRO SEPTIEMBRE'!$A$1:$T$889,16,FALSE)</f>
        <v xml:space="preserve"> prodelquinta@yahoo.es</v>
      </c>
      <c r="Q794" s="68">
        <f>VLOOKUP(A794,'BASE REGISTRO SEPTIEMBRE'!$A$1:$T$889,17,FALSE)</f>
        <v>0</v>
      </c>
      <c r="R794" s="68">
        <f>VLOOKUP(A794,'BASE REGISTRO SEPTIEMBRE'!$A$1:$T$889,18,FALSE)</f>
        <v>93401</v>
      </c>
      <c r="S794" s="68" t="str">
        <f>VLOOKUP(A794,'BASE REGISTRO SEPTIEMBRE'!$A$1:$T$889,19,FALSE)</f>
        <v>Se acompaña certificado financiero de la Institución correspondientes al año 2020, aprobado por el Sub Departamento de Supervisión Financiera Nacional .</v>
      </c>
      <c r="T794" s="188">
        <f>VLOOKUP(A794,'BASE REGISTRO SEPTIEMBRE'!$A$1:$T$889,20,FALSE)</f>
        <v>38848</v>
      </c>
      <c r="U794" s="175">
        <v>7320</v>
      </c>
      <c r="V794" s="186">
        <v>46977276</v>
      </c>
      <c r="W794" s="186">
        <v>167226276</v>
      </c>
      <c r="X794" s="187">
        <v>44469</v>
      </c>
      <c r="Y794" s="80" t="s">
        <v>6489</v>
      </c>
      <c r="Z794" s="80" t="s">
        <v>6490</v>
      </c>
      <c r="AA794" s="175" t="s">
        <v>70</v>
      </c>
    </row>
    <row r="795" spans="1:27" ht="15.75" customHeight="1" x14ac:dyDescent="0.2">
      <c r="A795" s="185">
        <v>7320</v>
      </c>
      <c r="B795" s="68" t="str">
        <f>VLOOKUP(A795,'BASE REGISTRO SEPTIEMBRE'!$A$1:$T$889,2,FALSE)</f>
        <v>Corporación PRODEL</v>
      </c>
      <c r="C795" s="68">
        <f>VLOOKUP(A795,'BASE REGISTRO SEPTIEMBRE'!$A$1:$T$889,3,FALSE)</f>
        <v>656288108</v>
      </c>
      <c r="D795" s="68" t="str">
        <f>VLOOKUP(A795,'BASE REGISTRO SEPTIEMBRE'!$A$1:$T$889,4,FALSE)</f>
        <v>Corporación de Derecho Privado.</v>
      </c>
      <c r="E795" s="68" t="str">
        <f>VLOOKUP(A795,'BASE REGISTRO SEPTIEMBRE'!$A$1:$T$889,5,FALSE)</f>
        <v xml:space="preserve">Decreto Supremo Nº3328, de 18 de octubre de 2005, del Ministerio de Justicia. </v>
      </c>
      <c r="F795" s="68" t="str">
        <f>VLOOKUP(A795,'BASE REGISTRO SEPTIEMBRE'!$A$1:$T$889,6,FALSE)</f>
        <v xml:space="preserve">Certificado de Vigencia folio Nº 500395076352, emitido el 23 de junio de 2021, por el Servicio de Registro Civil e Identificación.
</v>
      </c>
      <c r="G795" s="68" t="str">
        <f>VLOOKUP(A795,'BASE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5" s="68" t="str">
        <f>VLOOKUP(A795,'BASE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5" s="68" t="str">
        <f>VLOOKUP(A795,'BASE REGISTRO SEPTIEMBRE'!$A$1:$T$889,9,FALSE)</f>
        <v xml:space="preserve">Durarán dos años en sus cargos. </v>
      </c>
      <c r="J795" s="68" t="str">
        <f>VLOOKUP(A795,'BASE REGISTRO SEPTIEMBRE'!$A$1:$T$889,10,FALSE)</f>
        <v>19 de marzo de 2021 al 19 de marzo 2023.</v>
      </c>
      <c r="K795" s="68" t="str">
        <f>VLOOKUP(A795,'BASE REGISTRO SEPTIEMBRE'!$A$1:$T$889,11,FALSE)</f>
        <v xml:space="preserve">Presidente: Guillermo Montecinos Rojas,  
</v>
      </c>
      <c r="L795" s="68" t="str">
        <f>VLOOKUP(A795,'BASE REGISTRO SEPTIEMBRE'!$A$1:$T$889,12,FALSE)</f>
        <v xml:space="preserve">4 Oriente Nº 143, comuna de Viña del Mar, Quinta Región. 
</v>
      </c>
      <c r="M795" s="68" t="str">
        <f>VLOOKUP(A795,'BASE REGISTRO SEPTIEMBRE'!$A$1:$T$889,13,FALSE)</f>
        <v>V</v>
      </c>
      <c r="N795" s="68" t="str">
        <f>VLOOKUP(A795,'BASE REGISTRO SEPTIEMBRE'!$A$1:$T$889,14,FALSE)</f>
        <v xml:space="preserve"> Viña del Mar</v>
      </c>
      <c r="O795" s="68" t="str">
        <f>VLOOKUP(A795,'BASE REGISTRO SEPTIEMBRE'!$A$1:$T$889,15,FALSE)</f>
        <v>Teléfono: 32-2110125- 32-2518572 / 73 / 74</v>
      </c>
      <c r="P795" s="68" t="str">
        <f>VLOOKUP(A795,'BASE REGISTRO SEPTIEMBRE'!$A$1:$T$889,16,FALSE)</f>
        <v xml:space="preserve"> prodelquinta@yahoo.es</v>
      </c>
      <c r="Q795" s="68">
        <f>VLOOKUP(A795,'BASE REGISTRO SEPTIEMBRE'!$A$1:$T$889,17,FALSE)</f>
        <v>0</v>
      </c>
      <c r="R795" s="68">
        <f>VLOOKUP(A795,'BASE REGISTRO SEPTIEMBRE'!$A$1:$T$889,18,FALSE)</f>
        <v>93401</v>
      </c>
      <c r="S795" s="68" t="str">
        <f>VLOOKUP(A795,'BASE REGISTRO SEPTIEMBRE'!$A$1:$T$889,19,FALSE)</f>
        <v>Se acompaña certificado financiero de la Institución correspondientes al año 2020, aprobado por el Sub Departamento de Supervisión Financiera Nacional .</v>
      </c>
      <c r="T795" s="188">
        <f>VLOOKUP(A795,'BASE REGISTRO SEPTIEMBRE'!$A$1:$T$889,20,FALSE)</f>
        <v>38848</v>
      </c>
      <c r="U795" s="175">
        <v>7320</v>
      </c>
      <c r="V795" s="186">
        <v>40432110</v>
      </c>
      <c r="W795" s="186">
        <v>246143960</v>
      </c>
      <c r="X795" s="187">
        <v>44469</v>
      </c>
      <c r="Y795" s="80" t="s">
        <v>6489</v>
      </c>
      <c r="Z795" s="80" t="s">
        <v>6490</v>
      </c>
      <c r="AA795" s="175" t="s">
        <v>6574</v>
      </c>
    </row>
    <row r="796" spans="1:27" ht="15.75" customHeight="1" x14ac:dyDescent="0.2">
      <c r="A796" s="185">
        <v>7320</v>
      </c>
      <c r="B796" s="68" t="str">
        <f>VLOOKUP(A796,'BASE REGISTRO SEPTIEMBRE'!$A$1:$T$889,2,FALSE)</f>
        <v>Corporación PRODEL</v>
      </c>
      <c r="C796" s="68">
        <f>VLOOKUP(A796,'BASE REGISTRO SEPTIEMBRE'!$A$1:$T$889,3,FALSE)</f>
        <v>656288108</v>
      </c>
      <c r="D796" s="68" t="str">
        <f>VLOOKUP(A796,'BASE REGISTRO SEPTIEMBRE'!$A$1:$T$889,4,FALSE)</f>
        <v>Corporación de Derecho Privado.</v>
      </c>
      <c r="E796" s="68" t="str">
        <f>VLOOKUP(A796,'BASE REGISTRO SEPTIEMBRE'!$A$1:$T$889,5,FALSE)</f>
        <v xml:space="preserve">Decreto Supremo Nº3328, de 18 de octubre de 2005, del Ministerio de Justicia. </v>
      </c>
      <c r="F796" s="68" t="str">
        <f>VLOOKUP(A796,'BASE REGISTRO SEPTIEMBRE'!$A$1:$T$889,6,FALSE)</f>
        <v xml:space="preserve">Certificado de Vigencia folio Nº 500395076352, emitido el 23 de junio de 2021, por el Servicio de Registro Civil e Identificación.
</v>
      </c>
      <c r="G796" s="68" t="str">
        <f>VLOOKUP(A796,'BASE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6" s="68" t="str">
        <f>VLOOKUP(A796,'BASE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6" s="68" t="str">
        <f>VLOOKUP(A796,'BASE REGISTRO SEPTIEMBRE'!$A$1:$T$889,9,FALSE)</f>
        <v xml:space="preserve">Durarán dos años en sus cargos. </v>
      </c>
      <c r="J796" s="68" t="str">
        <f>VLOOKUP(A796,'BASE REGISTRO SEPTIEMBRE'!$A$1:$T$889,10,FALSE)</f>
        <v>19 de marzo de 2021 al 19 de marzo 2023.</v>
      </c>
      <c r="K796" s="68" t="str">
        <f>VLOOKUP(A796,'BASE REGISTRO SEPTIEMBRE'!$A$1:$T$889,11,FALSE)</f>
        <v xml:space="preserve">Presidente: Guillermo Montecinos Rojas,  
</v>
      </c>
      <c r="L796" s="68" t="str">
        <f>VLOOKUP(A796,'BASE REGISTRO SEPTIEMBRE'!$A$1:$T$889,12,FALSE)</f>
        <v xml:space="preserve">4 Oriente Nº 143, comuna de Viña del Mar, Quinta Región. 
</v>
      </c>
      <c r="M796" s="68" t="str">
        <f>VLOOKUP(A796,'BASE REGISTRO SEPTIEMBRE'!$A$1:$T$889,13,FALSE)</f>
        <v>V</v>
      </c>
      <c r="N796" s="68" t="str">
        <f>VLOOKUP(A796,'BASE REGISTRO SEPTIEMBRE'!$A$1:$T$889,14,FALSE)</f>
        <v xml:space="preserve"> Viña del Mar</v>
      </c>
      <c r="O796" s="68" t="str">
        <f>VLOOKUP(A796,'BASE REGISTRO SEPTIEMBRE'!$A$1:$T$889,15,FALSE)</f>
        <v>Teléfono: 32-2110125- 32-2518572 / 73 / 74</v>
      </c>
      <c r="P796" s="68" t="str">
        <f>VLOOKUP(A796,'BASE REGISTRO SEPTIEMBRE'!$A$1:$T$889,16,FALSE)</f>
        <v xml:space="preserve"> prodelquinta@yahoo.es</v>
      </c>
      <c r="Q796" s="68">
        <f>VLOOKUP(A796,'BASE REGISTRO SEPTIEMBRE'!$A$1:$T$889,17,FALSE)</f>
        <v>0</v>
      </c>
      <c r="R796" s="68">
        <f>VLOOKUP(A796,'BASE REGISTRO SEPTIEMBRE'!$A$1:$T$889,18,FALSE)</f>
        <v>93401</v>
      </c>
      <c r="S796" s="68" t="str">
        <f>VLOOKUP(A796,'BASE REGISTRO SEPTIEMBRE'!$A$1:$T$889,19,FALSE)</f>
        <v>Se acompaña certificado financiero de la Institución correspondientes al año 2020, aprobado por el Sub Departamento de Supervisión Financiera Nacional .</v>
      </c>
      <c r="T796" s="188">
        <f>VLOOKUP(A796,'BASE REGISTRO SEPTIEMBRE'!$A$1:$T$889,20,FALSE)</f>
        <v>38848</v>
      </c>
      <c r="U796" s="175">
        <v>7320</v>
      </c>
      <c r="V796" s="186">
        <v>10795688</v>
      </c>
      <c r="W796" s="186">
        <v>38372792</v>
      </c>
      <c r="X796" s="187">
        <v>44469</v>
      </c>
      <c r="Y796" s="80" t="s">
        <v>6489</v>
      </c>
      <c r="Z796" s="80" t="s">
        <v>6490</v>
      </c>
      <c r="AA796" s="175" t="s">
        <v>6604</v>
      </c>
    </row>
    <row r="797" spans="1:27" ht="15.75" customHeight="1" x14ac:dyDescent="0.2">
      <c r="A797" s="185">
        <v>7320</v>
      </c>
      <c r="B797" s="68" t="str">
        <f>VLOOKUP(A797,'BASE REGISTRO SEPTIEMBRE'!$A$1:$T$889,2,FALSE)</f>
        <v>Corporación PRODEL</v>
      </c>
      <c r="C797" s="68">
        <f>VLOOKUP(A797,'BASE REGISTRO SEPTIEMBRE'!$A$1:$T$889,3,FALSE)</f>
        <v>656288108</v>
      </c>
      <c r="D797" s="68" t="str">
        <f>VLOOKUP(A797,'BASE REGISTRO SEPTIEMBRE'!$A$1:$T$889,4,FALSE)</f>
        <v>Corporación de Derecho Privado.</v>
      </c>
      <c r="E797" s="68" t="str">
        <f>VLOOKUP(A797,'BASE REGISTRO SEPTIEMBRE'!$A$1:$T$889,5,FALSE)</f>
        <v xml:space="preserve">Decreto Supremo Nº3328, de 18 de octubre de 2005, del Ministerio de Justicia. </v>
      </c>
      <c r="F797" s="68" t="str">
        <f>VLOOKUP(A797,'BASE REGISTRO SEPTIEMBRE'!$A$1:$T$889,6,FALSE)</f>
        <v xml:space="preserve">Certificado de Vigencia folio Nº 500395076352, emitido el 23 de junio de 2021, por el Servicio de Registro Civil e Identificación.
</v>
      </c>
      <c r="G797" s="68" t="str">
        <f>VLOOKUP(A797,'BASE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7" s="68" t="str">
        <f>VLOOKUP(A797,'BASE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7" s="68" t="str">
        <f>VLOOKUP(A797,'BASE REGISTRO SEPTIEMBRE'!$A$1:$T$889,9,FALSE)</f>
        <v xml:space="preserve">Durarán dos años en sus cargos. </v>
      </c>
      <c r="J797" s="68" t="str">
        <f>VLOOKUP(A797,'BASE REGISTRO SEPTIEMBRE'!$A$1:$T$889,10,FALSE)</f>
        <v>19 de marzo de 2021 al 19 de marzo 2023.</v>
      </c>
      <c r="K797" s="68" t="str">
        <f>VLOOKUP(A797,'BASE REGISTRO SEPTIEMBRE'!$A$1:$T$889,11,FALSE)</f>
        <v xml:space="preserve">Presidente: Guillermo Montecinos Rojas,  
</v>
      </c>
      <c r="L797" s="68" t="str">
        <f>VLOOKUP(A797,'BASE REGISTRO SEPTIEMBRE'!$A$1:$T$889,12,FALSE)</f>
        <v xml:space="preserve">4 Oriente Nº 143, comuna de Viña del Mar, Quinta Región. 
</v>
      </c>
      <c r="M797" s="68" t="str">
        <f>VLOOKUP(A797,'BASE REGISTRO SEPTIEMBRE'!$A$1:$T$889,13,FALSE)</f>
        <v>V</v>
      </c>
      <c r="N797" s="68" t="str">
        <f>VLOOKUP(A797,'BASE REGISTRO SEPTIEMBRE'!$A$1:$T$889,14,FALSE)</f>
        <v xml:space="preserve"> Viña del Mar</v>
      </c>
      <c r="O797" s="68" t="str">
        <f>VLOOKUP(A797,'BASE REGISTRO SEPTIEMBRE'!$A$1:$T$889,15,FALSE)</f>
        <v>Teléfono: 32-2110125- 32-2518572 / 73 / 74</v>
      </c>
      <c r="P797" s="68" t="str">
        <f>VLOOKUP(A797,'BASE REGISTRO SEPTIEMBRE'!$A$1:$T$889,16,FALSE)</f>
        <v xml:space="preserve"> prodelquinta@yahoo.es</v>
      </c>
      <c r="Q797" s="68">
        <f>VLOOKUP(A797,'BASE REGISTRO SEPTIEMBRE'!$A$1:$T$889,17,FALSE)</f>
        <v>0</v>
      </c>
      <c r="R797" s="68">
        <f>VLOOKUP(A797,'BASE REGISTRO SEPTIEMBRE'!$A$1:$T$889,18,FALSE)</f>
        <v>93401</v>
      </c>
      <c r="S797" s="68" t="str">
        <f>VLOOKUP(A797,'BASE REGISTRO SEPTIEMBRE'!$A$1:$T$889,19,FALSE)</f>
        <v>Se acompaña certificado financiero de la Institución correspondientes al año 2020, aprobado por el Sub Departamento de Supervisión Financiera Nacional .</v>
      </c>
      <c r="T797" s="188">
        <f>VLOOKUP(A797,'BASE REGISTRO SEPTIEMBRE'!$A$1:$T$889,20,FALSE)</f>
        <v>38848</v>
      </c>
      <c r="U797" s="175">
        <v>7320</v>
      </c>
      <c r="V797" s="186">
        <v>4990980</v>
      </c>
      <c r="W797" s="186">
        <v>16860720</v>
      </c>
      <c r="X797" s="187">
        <v>44469</v>
      </c>
      <c r="Y797" s="80" t="s">
        <v>6489</v>
      </c>
      <c r="Z797" s="80" t="s">
        <v>6490</v>
      </c>
      <c r="AA797" s="175" t="s">
        <v>6543</v>
      </c>
    </row>
    <row r="798" spans="1:27" ht="15.75" customHeight="1" x14ac:dyDescent="0.2">
      <c r="A798" s="185">
        <v>7320</v>
      </c>
      <c r="B798" s="68" t="str">
        <f>VLOOKUP(A798,'BASE REGISTRO SEPTIEMBRE'!$A$1:$T$889,2,FALSE)</f>
        <v>Corporación PRODEL</v>
      </c>
      <c r="C798" s="68">
        <f>VLOOKUP(A798,'BASE REGISTRO SEPTIEMBRE'!$A$1:$T$889,3,FALSE)</f>
        <v>656288108</v>
      </c>
      <c r="D798" s="68" t="str">
        <f>VLOOKUP(A798,'BASE REGISTRO SEPTIEMBRE'!$A$1:$T$889,4,FALSE)</f>
        <v>Corporación de Derecho Privado.</v>
      </c>
      <c r="E798" s="68" t="str">
        <f>VLOOKUP(A798,'BASE REGISTRO SEPTIEMBRE'!$A$1:$T$889,5,FALSE)</f>
        <v xml:space="preserve">Decreto Supremo Nº3328, de 18 de octubre de 2005, del Ministerio de Justicia. </v>
      </c>
      <c r="F798" s="68" t="str">
        <f>VLOOKUP(A798,'BASE REGISTRO SEPTIEMBRE'!$A$1:$T$889,6,FALSE)</f>
        <v xml:space="preserve">Certificado de Vigencia folio Nº 500395076352, emitido el 23 de junio de 2021, por el Servicio de Registro Civil e Identificación.
</v>
      </c>
      <c r="G798" s="68" t="str">
        <f>VLOOKUP(A798,'BASE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8" s="68" t="str">
        <f>VLOOKUP(A798,'BASE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8" s="68" t="str">
        <f>VLOOKUP(A798,'BASE REGISTRO SEPTIEMBRE'!$A$1:$T$889,9,FALSE)</f>
        <v xml:space="preserve">Durarán dos años en sus cargos. </v>
      </c>
      <c r="J798" s="68" t="str">
        <f>VLOOKUP(A798,'BASE REGISTRO SEPTIEMBRE'!$A$1:$T$889,10,FALSE)</f>
        <v>19 de marzo de 2021 al 19 de marzo 2023.</v>
      </c>
      <c r="K798" s="68" t="str">
        <f>VLOOKUP(A798,'BASE REGISTRO SEPTIEMBRE'!$A$1:$T$889,11,FALSE)</f>
        <v xml:space="preserve">Presidente: Guillermo Montecinos Rojas,  
</v>
      </c>
      <c r="L798" s="68" t="str">
        <f>VLOOKUP(A798,'BASE REGISTRO SEPTIEMBRE'!$A$1:$T$889,12,FALSE)</f>
        <v xml:space="preserve">4 Oriente Nº 143, comuna de Viña del Mar, Quinta Región. 
</v>
      </c>
      <c r="M798" s="68" t="str">
        <f>VLOOKUP(A798,'BASE REGISTRO SEPTIEMBRE'!$A$1:$T$889,13,FALSE)</f>
        <v>V</v>
      </c>
      <c r="N798" s="68" t="str">
        <f>VLOOKUP(A798,'BASE REGISTRO SEPTIEMBRE'!$A$1:$T$889,14,FALSE)</f>
        <v xml:space="preserve"> Viña del Mar</v>
      </c>
      <c r="O798" s="68" t="str">
        <f>VLOOKUP(A798,'BASE REGISTRO SEPTIEMBRE'!$A$1:$T$889,15,FALSE)</f>
        <v>Teléfono: 32-2110125- 32-2518572 / 73 / 74</v>
      </c>
      <c r="P798" s="68" t="str">
        <f>VLOOKUP(A798,'BASE REGISTRO SEPTIEMBRE'!$A$1:$T$889,16,FALSE)</f>
        <v xml:space="preserve"> prodelquinta@yahoo.es</v>
      </c>
      <c r="Q798" s="68">
        <f>VLOOKUP(A798,'BASE REGISTRO SEPTIEMBRE'!$A$1:$T$889,17,FALSE)</f>
        <v>0</v>
      </c>
      <c r="R798" s="68">
        <f>VLOOKUP(A798,'BASE REGISTRO SEPTIEMBRE'!$A$1:$T$889,18,FALSE)</f>
        <v>93401</v>
      </c>
      <c r="S798" s="68" t="str">
        <f>VLOOKUP(A798,'BASE REGISTRO SEPTIEMBRE'!$A$1:$T$889,19,FALSE)</f>
        <v>Se acompaña certificado financiero de la Institución correspondientes al año 2020, aprobado por el Sub Departamento de Supervisión Financiera Nacional .</v>
      </c>
      <c r="T798" s="188">
        <f>VLOOKUP(A798,'BASE REGISTRO SEPTIEMBRE'!$A$1:$T$889,20,FALSE)</f>
        <v>38848</v>
      </c>
      <c r="U798" s="175">
        <v>7320</v>
      </c>
      <c r="V798" s="186">
        <v>6131923</v>
      </c>
      <c r="W798" s="186">
        <v>15813907</v>
      </c>
      <c r="X798" s="187">
        <v>44469</v>
      </c>
      <c r="Y798" s="80" t="s">
        <v>6489</v>
      </c>
      <c r="Z798" s="80" t="s">
        <v>6490</v>
      </c>
      <c r="AA798" s="175" t="s">
        <v>6589</v>
      </c>
    </row>
    <row r="799" spans="1:27" ht="15.75" customHeight="1" x14ac:dyDescent="0.2">
      <c r="A799" s="185">
        <v>7320</v>
      </c>
      <c r="B799" s="68" t="str">
        <f>VLOOKUP(A799,'BASE REGISTRO SEPTIEMBRE'!$A$1:$T$889,2,FALSE)</f>
        <v>Corporación PRODEL</v>
      </c>
      <c r="C799" s="68">
        <f>VLOOKUP(A799,'BASE REGISTRO SEPTIEMBRE'!$A$1:$T$889,3,FALSE)</f>
        <v>656288108</v>
      </c>
      <c r="D799" s="68" t="str">
        <f>VLOOKUP(A799,'BASE REGISTRO SEPTIEMBRE'!$A$1:$T$889,4,FALSE)</f>
        <v>Corporación de Derecho Privado.</v>
      </c>
      <c r="E799" s="68" t="str">
        <f>VLOOKUP(A799,'BASE REGISTRO SEPTIEMBRE'!$A$1:$T$889,5,FALSE)</f>
        <v xml:space="preserve">Decreto Supremo Nº3328, de 18 de octubre de 2005, del Ministerio de Justicia. </v>
      </c>
      <c r="F799" s="68" t="str">
        <f>VLOOKUP(A799,'BASE REGISTRO SEPTIEMBRE'!$A$1:$T$889,6,FALSE)</f>
        <v xml:space="preserve">Certificado de Vigencia folio Nº 500395076352, emitido el 23 de junio de 2021, por el Servicio de Registro Civil e Identificación.
</v>
      </c>
      <c r="G799" s="68" t="str">
        <f>VLOOKUP(A799,'BASE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99" s="68" t="str">
        <f>VLOOKUP(A799,'BASE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799" s="68" t="str">
        <f>VLOOKUP(A799,'BASE REGISTRO SEPTIEMBRE'!$A$1:$T$889,9,FALSE)</f>
        <v xml:space="preserve">Durarán dos años en sus cargos. </v>
      </c>
      <c r="J799" s="68" t="str">
        <f>VLOOKUP(A799,'BASE REGISTRO SEPTIEMBRE'!$A$1:$T$889,10,FALSE)</f>
        <v>19 de marzo de 2021 al 19 de marzo 2023.</v>
      </c>
      <c r="K799" s="68" t="str">
        <f>VLOOKUP(A799,'BASE REGISTRO SEPTIEMBRE'!$A$1:$T$889,11,FALSE)</f>
        <v xml:space="preserve">Presidente: Guillermo Montecinos Rojas,  
</v>
      </c>
      <c r="L799" s="68" t="str">
        <f>VLOOKUP(A799,'BASE REGISTRO SEPTIEMBRE'!$A$1:$T$889,12,FALSE)</f>
        <v xml:space="preserve">4 Oriente Nº 143, comuna de Viña del Mar, Quinta Región. 
</v>
      </c>
      <c r="M799" s="68" t="str">
        <f>VLOOKUP(A799,'BASE REGISTRO SEPTIEMBRE'!$A$1:$T$889,13,FALSE)</f>
        <v>V</v>
      </c>
      <c r="N799" s="68" t="str">
        <f>VLOOKUP(A799,'BASE REGISTRO SEPTIEMBRE'!$A$1:$T$889,14,FALSE)</f>
        <v xml:space="preserve"> Viña del Mar</v>
      </c>
      <c r="O799" s="68" t="str">
        <f>VLOOKUP(A799,'BASE REGISTRO SEPTIEMBRE'!$A$1:$T$889,15,FALSE)</f>
        <v>Teléfono: 32-2110125- 32-2518572 / 73 / 74</v>
      </c>
      <c r="P799" s="68" t="str">
        <f>VLOOKUP(A799,'BASE REGISTRO SEPTIEMBRE'!$A$1:$T$889,16,FALSE)</f>
        <v xml:space="preserve"> prodelquinta@yahoo.es</v>
      </c>
      <c r="Q799" s="68">
        <f>VLOOKUP(A799,'BASE REGISTRO SEPTIEMBRE'!$A$1:$T$889,17,FALSE)</f>
        <v>0</v>
      </c>
      <c r="R799" s="68">
        <f>VLOOKUP(A799,'BASE REGISTRO SEPTIEMBRE'!$A$1:$T$889,18,FALSE)</f>
        <v>93401</v>
      </c>
      <c r="S799" s="68" t="str">
        <f>VLOOKUP(A799,'BASE REGISTRO SEPTIEMBRE'!$A$1:$T$889,19,FALSE)</f>
        <v>Se acompaña certificado financiero de la Institución correspondientes al año 2020, aprobado por el Sub Departamento de Supervisión Financiera Nacional .</v>
      </c>
      <c r="T799" s="188">
        <f>VLOOKUP(A799,'BASE REGISTRO SEPTIEMBRE'!$A$1:$T$889,20,FALSE)</f>
        <v>38848</v>
      </c>
      <c r="U799" s="175">
        <v>7320</v>
      </c>
      <c r="V799" s="186">
        <v>0</v>
      </c>
      <c r="W799" s="186">
        <v>54126014</v>
      </c>
      <c r="X799" s="187">
        <v>44469</v>
      </c>
      <c r="Y799" s="80" t="s">
        <v>6489</v>
      </c>
      <c r="Z799" s="80" t="s">
        <v>6490</v>
      </c>
      <c r="AA799" s="175" t="s">
        <v>6514</v>
      </c>
    </row>
    <row r="800" spans="1:27" ht="15.75" customHeight="1" x14ac:dyDescent="0.2">
      <c r="A800" s="185">
        <v>7320</v>
      </c>
      <c r="B800" s="68" t="str">
        <f>VLOOKUP(A800,'BASE REGISTRO SEPTIEMBRE'!$A$1:$T$889,2,FALSE)</f>
        <v>Corporación PRODEL</v>
      </c>
      <c r="C800" s="68">
        <f>VLOOKUP(A800,'BASE REGISTRO SEPTIEMBRE'!$A$1:$T$889,3,FALSE)</f>
        <v>656288108</v>
      </c>
      <c r="D800" s="68" t="str">
        <f>VLOOKUP(A800,'BASE REGISTRO SEPTIEMBRE'!$A$1:$T$889,4,FALSE)</f>
        <v>Corporación de Derecho Privado.</v>
      </c>
      <c r="E800" s="68" t="str">
        <f>VLOOKUP(A800,'BASE REGISTRO SEPTIEMBRE'!$A$1:$T$889,5,FALSE)</f>
        <v xml:space="preserve">Decreto Supremo Nº3328, de 18 de octubre de 2005, del Ministerio de Justicia. </v>
      </c>
      <c r="F800" s="68" t="str">
        <f>VLOOKUP(A800,'BASE REGISTRO SEPTIEMBRE'!$A$1:$T$889,6,FALSE)</f>
        <v xml:space="preserve">Certificado de Vigencia folio Nº 500395076352, emitido el 23 de junio de 2021, por el Servicio de Registro Civil e Identificación.
</v>
      </c>
      <c r="G800" s="68" t="str">
        <f>VLOOKUP(A800,'BASE REGISTRO SEPTIEMBRE'!$A$1:$T$889,7,FALSE)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800" s="68" t="str">
        <f>VLOOKUP(A800,'BASE REGISTRO SEPTIEMBRE'!$A$1:$T$889,8,FALSE)</f>
        <v>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v>
      </c>
      <c r="I800" s="68" t="str">
        <f>VLOOKUP(A800,'BASE REGISTRO SEPTIEMBRE'!$A$1:$T$889,9,FALSE)</f>
        <v xml:space="preserve">Durarán dos años en sus cargos. </v>
      </c>
      <c r="J800" s="68" t="str">
        <f>VLOOKUP(A800,'BASE REGISTRO SEPTIEMBRE'!$A$1:$T$889,10,FALSE)</f>
        <v>19 de marzo de 2021 al 19 de marzo 2023.</v>
      </c>
      <c r="K800" s="68" t="str">
        <f>VLOOKUP(A800,'BASE REGISTRO SEPTIEMBRE'!$A$1:$T$889,11,FALSE)</f>
        <v xml:space="preserve">Presidente: Guillermo Montecinos Rojas,  
</v>
      </c>
      <c r="L800" s="68" t="str">
        <f>VLOOKUP(A800,'BASE REGISTRO SEPTIEMBRE'!$A$1:$T$889,12,FALSE)</f>
        <v xml:space="preserve">4 Oriente Nº 143, comuna de Viña del Mar, Quinta Región. 
</v>
      </c>
      <c r="M800" s="68" t="str">
        <f>VLOOKUP(A800,'BASE REGISTRO SEPTIEMBRE'!$A$1:$T$889,13,FALSE)</f>
        <v>V</v>
      </c>
      <c r="N800" s="68" t="str">
        <f>VLOOKUP(A800,'BASE REGISTRO SEPTIEMBRE'!$A$1:$T$889,14,FALSE)</f>
        <v xml:space="preserve"> Viña del Mar</v>
      </c>
      <c r="O800" s="68" t="str">
        <f>VLOOKUP(A800,'BASE REGISTRO SEPTIEMBRE'!$A$1:$T$889,15,FALSE)</f>
        <v>Teléfono: 32-2110125- 32-2518572 / 73 / 74</v>
      </c>
      <c r="P800" s="68" t="str">
        <f>VLOOKUP(A800,'BASE REGISTRO SEPTIEMBRE'!$A$1:$T$889,16,FALSE)</f>
        <v xml:space="preserve"> prodelquinta@yahoo.es</v>
      </c>
      <c r="Q800" s="68">
        <f>VLOOKUP(A800,'BASE REGISTRO SEPTIEMBRE'!$A$1:$T$889,17,FALSE)</f>
        <v>0</v>
      </c>
      <c r="R800" s="68">
        <f>VLOOKUP(A800,'BASE REGISTRO SEPTIEMBRE'!$A$1:$T$889,18,FALSE)</f>
        <v>93401</v>
      </c>
      <c r="S800" s="68" t="str">
        <f>VLOOKUP(A800,'BASE REGISTRO SEPTIEMBRE'!$A$1:$T$889,19,FALSE)</f>
        <v>Se acompaña certificado financiero de la Institución correspondientes al año 2020, aprobado por el Sub Departamento de Supervisión Financiera Nacional .</v>
      </c>
      <c r="T800" s="188">
        <f>VLOOKUP(A800,'BASE REGISTRO SEPTIEMBRE'!$A$1:$T$889,20,FALSE)</f>
        <v>38848</v>
      </c>
      <c r="U800" s="175">
        <v>7320</v>
      </c>
      <c r="V800" s="186">
        <v>0</v>
      </c>
      <c r="W800" s="186">
        <v>24072300</v>
      </c>
      <c r="X800" s="187">
        <v>44469</v>
      </c>
      <c r="Y800" s="80" t="s">
        <v>6489</v>
      </c>
      <c r="Z800" s="80" t="s">
        <v>6490</v>
      </c>
      <c r="AA800" s="175" t="s">
        <v>7475</v>
      </c>
    </row>
    <row r="801" spans="1:27" ht="15.75" customHeight="1" x14ac:dyDescent="0.2">
      <c r="A801" s="185">
        <v>7331</v>
      </c>
      <c r="B801" s="68" t="str">
        <f>VLOOKUP(A801,'BASE REGISTRO SEPTIEMBRE'!$A$1:$T$889,2,FALSE)</f>
        <v xml:space="preserve">Organización Comunitaria Funcional “Centro Cultural y Social Centro de Apoyo al Niño y la Familia”  </v>
      </c>
      <c r="C801" s="68">
        <f>VLOOKUP(A801,'BASE REGISTRO SEPTIEMBRE'!$A$1:$T$889,3,FALSE)</f>
        <v>656176903</v>
      </c>
      <c r="D801" s="68" t="str">
        <f>VLOOKUP(A801,'BASE REGISTRO SEPTIEMBRE'!$A$1:$T$889,4,FALSE)</f>
        <v xml:space="preserve">Organización Comunitaria de carácter funcional. </v>
      </c>
      <c r="E801" s="68" t="str">
        <f>VLOOKUP(A801,'BASE REGISTRO SEPTIEMBRE'!$A$1:$T$889,5,FALSE)</f>
        <v xml:space="preserve">Decreto Alcaldicio Nº 3546, de fecha 12 de agosto de 2005, que le otorga el beneficio de gozar de personalidad jurídica, quedando registrado en el folio Nº 103, Libro 06, del registro O.C.F.T. con esa misma fecha. 
</v>
      </c>
      <c r="F801" s="68" t="str">
        <f>VLOOKUP(A801,'BASE REGISTRO SEPTIEMBRE'!$A$1:$T$889,6,FALSE)</f>
        <v>Certificado de Vigencia, folio Nº 500397630975, de 08 de julio de 2021, del Servicio de Registro Civil e Identificación.</v>
      </c>
      <c r="G801" s="68" t="str">
        <f>VLOOKUP(A801,'BASE REGISTRO SEPTIEMBRE'!$A$1:$T$889,7,FALSE)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H801" s="68" t="str">
        <f>VLOOKUP(A801,'BASE REGISTRO SEPTIEMBRE'!$A$1:$T$889,8,FALSE)</f>
        <v xml:space="preserve">Presidenta:   Bernarda Malgüe Pavez                               
Secretaria:    Rebeca Gómez García
Tesorero: Juan Agustín Valenzuela Sarmiento     
Cargos suplentes: 
1° Director:  Olga Cárcamo Solis de Ovando
2° Director: Raúl Romero Santis
</v>
      </c>
      <c r="I801" s="68" t="str">
        <f>VLOOKUP(A801,'BASE REGISTRO SEPTIEMBRE'!$A$1:$T$889,9,FALSE)</f>
        <v xml:space="preserve"> Durarán tres años en sus cargos, pudiendo ser reelegidos las veces que la asamblea estime conveniente (artículo 27 del estatuto de la OCF)</v>
      </c>
      <c r="J801" s="68" t="str">
        <f>VLOOKUP(A801,'BASE REGISTRO SEPTIEMBRE'!$A$1:$T$889,10,FALSE)</f>
        <v xml:space="preserve">De 27 de junio de 2018 a 27 de junio de 2021.
</v>
      </c>
      <c r="K801" s="68" t="str">
        <f>VLOOKUP(A801,'BASE REGISTRO SEPTIEMBRE'!$A$1:$T$889,11,FALSE)</f>
        <v xml:space="preserve">Bernarda Malgüe Pavez,           
Poder Coordinadora Institucional: Vanessa Evelyn Vidal Malgüe, 
</v>
      </c>
      <c r="L801" s="68" t="str">
        <f>VLOOKUP(A801,'BASE REGISTRO SEPTIEMBRE'!$A$1:$T$889,12,FALSE)</f>
        <v xml:space="preserve">Avda. El Molo Nº 171, Barrancas, comuna de San Antonio, Quinta Región.
</v>
      </c>
      <c r="M801" s="68" t="str">
        <f>VLOOKUP(A801,'BASE REGISTRO SEPTIEMBRE'!$A$1:$T$889,13,FALSE)</f>
        <v>V</v>
      </c>
      <c r="N801" s="68" t="str">
        <f>VLOOKUP(A801,'BASE REGISTRO SEPTIEMBRE'!$A$1:$T$889,14,FALSE)</f>
        <v>San Antonio</v>
      </c>
      <c r="O801" s="68" t="str">
        <f>VLOOKUP(A801,'BASE REGISTRO SEPTIEMBRE'!$A$1:$T$889,15,FALSE)</f>
        <v>322) 231184-231134-216552-977640343</v>
      </c>
      <c r="P801" s="68" t="str">
        <f>VLOOKUP(A801,'BASE REGISTRO SEPTIEMBRE'!$A$1:$T$889,16,FALSE)</f>
        <v xml:space="preserve"> centroapoyoninoyfamilia@gmail.com</v>
      </c>
      <c r="Q801" s="68">
        <f>VLOOKUP(A801,'BASE REGISTRO SEPTIEMBRE'!$A$1:$T$889,17,FALSE)</f>
        <v>0</v>
      </c>
      <c r="R801" s="68">
        <f>VLOOKUP(A801,'BASE REGISTRO SEPTIEMBRE'!$A$1:$T$889,18,FALSE)</f>
        <v>93401</v>
      </c>
      <c r="S801" s="68" t="str">
        <f>VLOOKUP(A801,'BASE REGISTRO SEPTIEMBRE'!$A$1:$T$889,19,FALSE)</f>
        <v>Antecedentes financieros correspondientes al año 2020 aprobados por el Sub Departamento de Supervisión Financiera</v>
      </c>
      <c r="T801" s="188">
        <f>VLOOKUP(A801,'BASE REGISTRO SEPTIEMBRE'!$A$1:$T$889,20,FALSE)</f>
        <v>38936</v>
      </c>
      <c r="U801" s="175">
        <v>7331</v>
      </c>
      <c r="V801" s="186">
        <v>49876182</v>
      </c>
      <c r="W801" s="186">
        <v>441249338</v>
      </c>
      <c r="X801" s="187">
        <v>44469</v>
      </c>
      <c r="Y801" s="80" t="s">
        <v>6489</v>
      </c>
      <c r="Z801" s="80" t="s">
        <v>6490</v>
      </c>
      <c r="AA801" s="175" t="s">
        <v>6540</v>
      </c>
    </row>
    <row r="802" spans="1:27" ht="15.75" customHeight="1" x14ac:dyDescent="0.2">
      <c r="A802" s="185">
        <v>7347</v>
      </c>
      <c r="B802" s="68" t="str">
        <f>VLOOKUP(A802,'BASE REGISTRO SEPTIEMBRE'!$A$1:$T$889,2,FALSE)</f>
        <v>Fundación León Bloy para la Promoción Integral de la Familia</v>
      </c>
      <c r="C802" s="68">
        <f>VLOOKUP(A802,'BASE REGISTRO SEPTIEMBRE'!$A$1:$T$889,3,FALSE)</f>
        <v>653176902</v>
      </c>
      <c r="D802" s="68" t="str">
        <f>VLOOKUP(A802,'BASE REGISTRO SEPTIEMBRE'!$A$1:$T$889,4,FALSE)</f>
        <v>Fundación de Derecho Privado.</v>
      </c>
      <c r="E802" s="68" t="str">
        <f>VLOOKUP(A802,'BASE REGISTRO SEPTIEMBRE'!$A$1:$T$889,5,FALSE)</f>
        <v>Otorgado por Decreto Supremo Nº 3080, de fecha 21 de septiembre de 2004, por el Ministerio de Justicia.</v>
      </c>
      <c r="F802" s="68" t="str">
        <f>VLOOKUP(A802,'BASE REGISTRO SEPTIEMBRE'!$A$1:$T$889,6,FALSE)</f>
        <v xml:space="preserve">Certificado de Vigencia, folio Nº 500395976348, de 29 de junio de 2021, emitido por el Servicio de Registro Civil e Identificación.
</v>
      </c>
      <c r="G802" s="68" t="str">
        <f>VLOOKUP(A802,'BASE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2" s="68" t="str">
        <f>VLOOKUP(A802,'BASE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2" s="68" t="str">
        <f>VLOOKUP(A802,'BASE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2" s="68" t="str">
        <f>VLOOKUP(A802,'BASE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2" s="68" t="str">
        <f>VLOOKUP(A802,'BASE REGISTRO SEPTIEMBRE'!$A$1:$T$889,11,FALSE)</f>
        <v xml:space="preserve">Representante Legal: 
Juan Alberto Rabah Cahbar, 
</v>
      </c>
      <c r="L802" s="68" t="str">
        <f>VLOOKUP(A802,'BASE REGISTRO SEPTIEMBRE'!$A$1:$T$889,12,FALSE)</f>
        <v xml:space="preserve">Coronel Santiago Bueras Nº 182, comuna de Santiago, Región Metropolitana.
</v>
      </c>
      <c r="M802" s="68" t="str">
        <f>VLOOKUP(A802,'BASE REGISTRO SEPTIEMBRE'!$A$1:$T$889,13,FALSE)</f>
        <v>XIII</v>
      </c>
      <c r="N802" s="68" t="str">
        <f>VLOOKUP(A802,'BASE REGISTRO SEPTIEMBRE'!$A$1:$T$889,14,FALSE)</f>
        <v>Santiago</v>
      </c>
      <c r="O802" s="68" t="str">
        <f>VLOOKUP(A802,'BASE REGISTRO SEPTIEMBRE'!$A$1:$T$889,15,FALSE)</f>
        <v>(02) 6385219</v>
      </c>
      <c r="P802" s="68" t="str">
        <f>VLOOKUP(A802,'BASE REGISTRO SEPTIEMBRE'!$A$1:$T$889,16,FALSE)</f>
        <v xml:space="preserve">contacto@fundacionleonbloy.cl 
www.fundacionleonbloy.cl
</v>
      </c>
      <c r="Q802" s="68">
        <f>VLOOKUP(A802,'BASE REGISTRO SEPTIEMBRE'!$A$1:$T$889,17,FALSE)</f>
        <v>0</v>
      </c>
      <c r="R802" s="68" t="str">
        <f>VLOOKUP(A802,'BASE REGISTRO SEPTIEMBRE'!$A$1:$T$889,18,FALSE)</f>
        <v>93401: Instituciones de Asistencia Social.</v>
      </c>
      <c r="S802" s="68" t="str">
        <f>VLOOKUP(A802,'BASE REGISTRO SEPTIEMBRE'!$A$1:$T$889,19,FALSE)</f>
        <v xml:space="preserve">Certificado Financiero correspondiente al año 2020, aprobados por el Subdepartamento de Supervisión Financiera. </v>
      </c>
      <c r="T802" s="188">
        <f>VLOOKUP(A802,'BASE REGISTRO SEPTIEMBRE'!$A$1:$T$889,20,FALSE)</f>
        <v>39143</v>
      </c>
      <c r="U802" s="175">
        <v>7347</v>
      </c>
      <c r="V802" s="186">
        <v>8016600</v>
      </c>
      <c r="W802" s="186">
        <v>68942760</v>
      </c>
      <c r="X802" s="187">
        <v>44469</v>
      </c>
      <c r="Y802" s="80" t="s">
        <v>6489</v>
      </c>
      <c r="Z802" s="80" t="s">
        <v>6490</v>
      </c>
      <c r="AA802" s="175" t="s">
        <v>6572</v>
      </c>
    </row>
    <row r="803" spans="1:27" ht="15.75" customHeight="1" x14ac:dyDescent="0.2">
      <c r="A803" s="185">
        <v>7347</v>
      </c>
      <c r="B803" s="68" t="str">
        <f>VLOOKUP(A803,'BASE REGISTRO SEPTIEMBRE'!$A$1:$T$889,2,FALSE)</f>
        <v>Fundación León Bloy para la Promoción Integral de la Familia</v>
      </c>
      <c r="C803" s="68">
        <f>VLOOKUP(A803,'BASE REGISTRO SEPTIEMBRE'!$A$1:$T$889,3,FALSE)</f>
        <v>653176902</v>
      </c>
      <c r="D803" s="68" t="str">
        <f>VLOOKUP(A803,'BASE REGISTRO SEPTIEMBRE'!$A$1:$T$889,4,FALSE)</f>
        <v>Fundación de Derecho Privado.</v>
      </c>
      <c r="E803" s="68" t="str">
        <f>VLOOKUP(A803,'BASE REGISTRO SEPTIEMBRE'!$A$1:$T$889,5,FALSE)</f>
        <v>Otorgado por Decreto Supremo Nº 3080, de fecha 21 de septiembre de 2004, por el Ministerio de Justicia.</v>
      </c>
      <c r="F803" s="68" t="str">
        <f>VLOOKUP(A803,'BASE REGISTRO SEPTIEMBRE'!$A$1:$T$889,6,FALSE)</f>
        <v xml:space="preserve">Certificado de Vigencia, folio Nº 500395976348, de 29 de junio de 2021, emitido por el Servicio de Registro Civil e Identificación.
</v>
      </c>
      <c r="G803" s="68" t="str">
        <f>VLOOKUP(A803,'BASE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3" s="68" t="str">
        <f>VLOOKUP(A803,'BASE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3" s="68" t="str">
        <f>VLOOKUP(A803,'BASE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3" s="68" t="str">
        <f>VLOOKUP(A803,'BASE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3" s="68" t="str">
        <f>VLOOKUP(A803,'BASE REGISTRO SEPTIEMBRE'!$A$1:$T$889,11,FALSE)</f>
        <v xml:space="preserve">Representante Legal: 
Juan Alberto Rabah Cahbar, 
</v>
      </c>
      <c r="L803" s="68" t="str">
        <f>VLOOKUP(A803,'BASE REGISTRO SEPTIEMBRE'!$A$1:$T$889,12,FALSE)</f>
        <v xml:space="preserve">Coronel Santiago Bueras Nº 182, comuna de Santiago, Región Metropolitana.
</v>
      </c>
      <c r="M803" s="68" t="str">
        <f>VLOOKUP(A803,'BASE REGISTRO SEPTIEMBRE'!$A$1:$T$889,13,FALSE)</f>
        <v>XIII</v>
      </c>
      <c r="N803" s="68" t="str">
        <f>VLOOKUP(A803,'BASE REGISTRO SEPTIEMBRE'!$A$1:$T$889,14,FALSE)</f>
        <v>Santiago</v>
      </c>
      <c r="O803" s="68" t="str">
        <f>VLOOKUP(A803,'BASE REGISTRO SEPTIEMBRE'!$A$1:$T$889,15,FALSE)</f>
        <v>(02) 6385219</v>
      </c>
      <c r="P803" s="68" t="str">
        <f>VLOOKUP(A803,'BASE REGISTRO SEPTIEMBRE'!$A$1:$T$889,16,FALSE)</f>
        <v xml:space="preserve">contacto@fundacionleonbloy.cl 
www.fundacionleonbloy.cl
</v>
      </c>
      <c r="Q803" s="68">
        <f>VLOOKUP(A803,'BASE REGISTRO SEPTIEMBRE'!$A$1:$T$889,17,FALSE)</f>
        <v>0</v>
      </c>
      <c r="R803" s="68" t="str">
        <f>VLOOKUP(A803,'BASE REGISTRO SEPTIEMBRE'!$A$1:$T$889,18,FALSE)</f>
        <v>93401: Instituciones de Asistencia Social.</v>
      </c>
      <c r="S803" s="68" t="str">
        <f>VLOOKUP(A803,'BASE REGISTRO SEPTIEMBRE'!$A$1:$T$889,19,FALSE)</f>
        <v xml:space="preserve">Certificado Financiero correspondiente al año 2020, aprobados por el Subdepartamento de Supervisión Financiera. </v>
      </c>
      <c r="T803" s="188">
        <f>VLOOKUP(A803,'BASE REGISTRO SEPTIEMBRE'!$A$1:$T$889,20,FALSE)</f>
        <v>39143</v>
      </c>
      <c r="U803" s="175">
        <v>7347</v>
      </c>
      <c r="V803" s="186">
        <v>0</v>
      </c>
      <c r="W803" s="186">
        <v>46851424</v>
      </c>
      <c r="X803" s="187">
        <v>44469</v>
      </c>
      <c r="Y803" s="80" t="s">
        <v>6489</v>
      </c>
      <c r="Z803" s="80" t="s">
        <v>6490</v>
      </c>
      <c r="AA803" s="175" t="s">
        <v>6566</v>
      </c>
    </row>
    <row r="804" spans="1:27" ht="15.75" customHeight="1" x14ac:dyDescent="0.2">
      <c r="A804" s="185">
        <v>7347</v>
      </c>
      <c r="B804" s="68" t="str">
        <f>VLOOKUP(A804,'BASE REGISTRO SEPTIEMBRE'!$A$1:$T$889,2,FALSE)</f>
        <v>Fundación León Bloy para la Promoción Integral de la Familia</v>
      </c>
      <c r="C804" s="68">
        <f>VLOOKUP(A804,'BASE REGISTRO SEPTIEMBRE'!$A$1:$T$889,3,FALSE)</f>
        <v>653176902</v>
      </c>
      <c r="D804" s="68" t="str">
        <f>VLOOKUP(A804,'BASE REGISTRO SEPTIEMBRE'!$A$1:$T$889,4,FALSE)</f>
        <v>Fundación de Derecho Privado.</v>
      </c>
      <c r="E804" s="68" t="str">
        <f>VLOOKUP(A804,'BASE REGISTRO SEPTIEMBRE'!$A$1:$T$889,5,FALSE)</f>
        <v>Otorgado por Decreto Supremo Nº 3080, de fecha 21 de septiembre de 2004, por el Ministerio de Justicia.</v>
      </c>
      <c r="F804" s="68" t="str">
        <f>VLOOKUP(A804,'BASE REGISTRO SEPTIEMBRE'!$A$1:$T$889,6,FALSE)</f>
        <v xml:space="preserve">Certificado de Vigencia, folio Nº 500395976348, de 29 de junio de 2021, emitido por el Servicio de Registro Civil e Identificación.
</v>
      </c>
      <c r="G804" s="68" t="str">
        <f>VLOOKUP(A804,'BASE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4" s="68" t="str">
        <f>VLOOKUP(A804,'BASE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4" s="68" t="str">
        <f>VLOOKUP(A804,'BASE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4" s="68" t="str">
        <f>VLOOKUP(A804,'BASE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4" s="68" t="str">
        <f>VLOOKUP(A804,'BASE REGISTRO SEPTIEMBRE'!$A$1:$T$889,11,FALSE)</f>
        <v xml:space="preserve">Representante Legal: 
Juan Alberto Rabah Cahbar, 
</v>
      </c>
      <c r="L804" s="68" t="str">
        <f>VLOOKUP(A804,'BASE REGISTRO SEPTIEMBRE'!$A$1:$T$889,12,FALSE)</f>
        <v xml:space="preserve">Coronel Santiago Bueras Nº 182, comuna de Santiago, Región Metropolitana.
</v>
      </c>
      <c r="M804" s="68" t="str">
        <f>VLOOKUP(A804,'BASE REGISTRO SEPTIEMBRE'!$A$1:$T$889,13,FALSE)</f>
        <v>XIII</v>
      </c>
      <c r="N804" s="68" t="str">
        <f>VLOOKUP(A804,'BASE REGISTRO SEPTIEMBRE'!$A$1:$T$889,14,FALSE)</f>
        <v>Santiago</v>
      </c>
      <c r="O804" s="68" t="str">
        <f>VLOOKUP(A804,'BASE REGISTRO SEPTIEMBRE'!$A$1:$T$889,15,FALSE)</f>
        <v>(02) 6385219</v>
      </c>
      <c r="P804" s="68" t="str">
        <f>VLOOKUP(A804,'BASE REGISTRO SEPTIEMBRE'!$A$1:$T$889,16,FALSE)</f>
        <v xml:space="preserve">contacto@fundacionleonbloy.cl 
www.fundacionleonbloy.cl
</v>
      </c>
      <c r="Q804" s="68">
        <f>VLOOKUP(A804,'BASE REGISTRO SEPTIEMBRE'!$A$1:$T$889,17,FALSE)</f>
        <v>0</v>
      </c>
      <c r="R804" s="68" t="str">
        <f>VLOOKUP(A804,'BASE REGISTRO SEPTIEMBRE'!$A$1:$T$889,18,FALSE)</f>
        <v>93401: Instituciones de Asistencia Social.</v>
      </c>
      <c r="S804" s="68" t="str">
        <f>VLOOKUP(A804,'BASE REGISTRO SEPTIEMBRE'!$A$1:$T$889,19,FALSE)</f>
        <v xml:space="preserve">Certificado Financiero correspondiente al año 2020, aprobados por el Subdepartamento de Supervisión Financiera. </v>
      </c>
      <c r="T804" s="188">
        <f>VLOOKUP(A804,'BASE REGISTRO SEPTIEMBRE'!$A$1:$T$889,20,FALSE)</f>
        <v>39143</v>
      </c>
      <c r="U804" s="175">
        <v>7347</v>
      </c>
      <c r="V804" s="186">
        <v>0</v>
      </c>
      <c r="W804" s="186">
        <v>45517048</v>
      </c>
      <c r="X804" s="187">
        <v>44469</v>
      </c>
      <c r="Y804" s="80" t="s">
        <v>6489</v>
      </c>
      <c r="Z804" s="80" t="s">
        <v>6490</v>
      </c>
      <c r="AA804" s="175" t="s">
        <v>6583</v>
      </c>
    </row>
    <row r="805" spans="1:27" ht="15.75" customHeight="1" x14ac:dyDescent="0.2">
      <c r="A805" s="185">
        <v>7347</v>
      </c>
      <c r="B805" s="68" t="str">
        <f>VLOOKUP(A805,'BASE REGISTRO SEPTIEMBRE'!$A$1:$T$889,2,FALSE)</f>
        <v>Fundación León Bloy para la Promoción Integral de la Familia</v>
      </c>
      <c r="C805" s="68">
        <f>VLOOKUP(A805,'BASE REGISTRO SEPTIEMBRE'!$A$1:$T$889,3,FALSE)</f>
        <v>653176902</v>
      </c>
      <c r="D805" s="68" t="str">
        <f>VLOOKUP(A805,'BASE REGISTRO SEPTIEMBRE'!$A$1:$T$889,4,FALSE)</f>
        <v>Fundación de Derecho Privado.</v>
      </c>
      <c r="E805" s="68" t="str">
        <f>VLOOKUP(A805,'BASE REGISTRO SEPTIEMBRE'!$A$1:$T$889,5,FALSE)</f>
        <v>Otorgado por Decreto Supremo Nº 3080, de fecha 21 de septiembre de 2004, por el Ministerio de Justicia.</v>
      </c>
      <c r="F805" s="68" t="str">
        <f>VLOOKUP(A805,'BASE REGISTRO SEPTIEMBRE'!$A$1:$T$889,6,FALSE)</f>
        <v xml:space="preserve">Certificado de Vigencia, folio Nº 500395976348, de 29 de junio de 2021, emitido por el Servicio de Registro Civil e Identificación.
</v>
      </c>
      <c r="G805" s="68" t="str">
        <f>VLOOKUP(A805,'BASE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5" s="68" t="str">
        <f>VLOOKUP(A805,'BASE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5" s="68" t="str">
        <f>VLOOKUP(A805,'BASE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5" s="68" t="str">
        <f>VLOOKUP(A805,'BASE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5" s="68" t="str">
        <f>VLOOKUP(A805,'BASE REGISTRO SEPTIEMBRE'!$A$1:$T$889,11,FALSE)</f>
        <v xml:space="preserve">Representante Legal: 
Juan Alberto Rabah Cahbar, 
</v>
      </c>
      <c r="L805" s="68" t="str">
        <f>VLOOKUP(A805,'BASE REGISTRO SEPTIEMBRE'!$A$1:$T$889,12,FALSE)</f>
        <v xml:space="preserve">Coronel Santiago Bueras Nº 182, comuna de Santiago, Región Metropolitana.
</v>
      </c>
      <c r="M805" s="68" t="str">
        <f>VLOOKUP(A805,'BASE REGISTRO SEPTIEMBRE'!$A$1:$T$889,13,FALSE)</f>
        <v>XIII</v>
      </c>
      <c r="N805" s="68" t="str">
        <f>VLOOKUP(A805,'BASE REGISTRO SEPTIEMBRE'!$A$1:$T$889,14,FALSE)</f>
        <v>Santiago</v>
      </c>
      <c r="O805" s="68" t="str">
        <f>VLOOKUP(A805,'BASE REGISTRO SEPTIEMBRE'!$A$1:$T$889,15,FALSE)</f>
        <v>(02) 6385219</v>
      </c>
      <c r="P805" s="68" t="str">
        <f>VLOOKUP(A805,'BASE REGISTRO SEPTIEMBRE'!$A$1:$T$889,16,FALSE)</f>
        <v xml:space="preserve">contacto@fundacionleonbloy.cl 
www.fundacionleonbloy.cl
</v>
      </c>
      <c r="Q805" s="68">
        <f>VLOOKUP(A805,'BASE REGISTRO SEPTIEMBRE'!$A$1:$T$889,17,FALSE)</f>
        <v>0</v>
      </c>
      <c r="R805" s="68" t="str">
        <f>VLOOKUP(A805,'BASE REGISTRO SEPTIEMBRE'!$A$1:$T$889,18,FALSE)</f>
        <v>93401: Instituciones de Asistencia Social.</v>
      </c>
      <c r="S805" s="68" t="str">
        <f>VLOOKUP(A805,'BASE REGISTRO SEPTIEMBRE'!$A$1:$T$889,19,FALSE)</f>
        <v xml:space="preserve">Certificado Financiero correspondiente al año 2020, aprobados por el Subdepartamento de Supervisión Financiera. </v>
      </c>
      <c r="T805" s="188">
        <f>VLOOKUP(A805,'BASE REGISTRO SEPTIEMBRE'!$A$1:$T$889,20,FALSE)</f>
        <v>39143</v>
      </c>
      <c r="U805" s="175">
        <v>7347</v>
      </c>
      <c r="V805" s="186">
        <v>15593580</v>
      </c>
      <c r="W805" s="186">
        <v>95035500</v>
      </c>
      <c r="X805" s="187">
        <v>44469</v>
      </c>
      <c r="Y805" s="80" t="s">
        <v>6489</v>
      </c>
      <c r="Z805" s="80" t="s">
        <v>6490</v>
      </c>
      <c r="AA805" s="175" t="s">
        <v>6690</v>
      </c>
    </row>
    <row r="806" spans="1:27" ht="15.75" customHeight="1" x14ac:dyDescent="0.2">
      <c r="A806" s="185">
        <v>7347</v>
      </c>
      <c r="B806" s="68" t="str">
        <f>VLOOKUP(A806,'BASE REGISTRO SEPTIEMBRE'!$A$1:$T$889,2,FALSE)</f>
        <v>Fundación León Bloy para la Promoción Integral de la Familia</v>
      </c>
      <c r="C806" s="68">
        <f>VLOOKUP(A806,'BASE REGISTRO SEPTIEMBRE'!$A$1:$T$889,3,FALSE)</f>
        <v>653176902</v>
      </c>
      <c r="D806" s="68" t="str">
        <f>VLOOKUP(A806,'BASE REGISTRO SEPTIEMBRE'!$A$1:$T$889,4,FALSE)</f>
        <v>Fundación de Derecho Privado.</v>
      </c>
      <c r="E806" s="68" t="str">
        <f>VLOOKUP(A806,'BASE REGISTRO SEPTIEMBRE'!$A$1:$T$889,5,FALSE)</f>
        <v>Otorgado por Decreto Supremo Nº 3080, de fecha 21 de septiembre de 2004, por el Ministerio de Justicia.</v>
      </c>
      <c r="F806" s="68" t="str">
        <f>VLOOKUP(A806,'BASE REGISTRO SEPTIEMBRE'!$A$1:$T$889,6,FALSE)</f>
        <v xml:space="preserve">Certificado de Vigencia, folio Nº 500395976348, de 29 de junio de 2021, emitido por el Servicio de Registro Civil e Identificación.
</v>
      </c>
      <c r="G806" s="68" t="str">
        <f>VLOOKUP(A806,'BASE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6" s="68" t="str">
        <f>VLOOKUP(A806,'BASE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6" s="68" t="str">
        <f>VLOOKUP(A806,'BASE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6" s="68" t="str">
        <f>VLOOKUP(A806,'BASE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6" s="68" t="str">
        <f>VLOOKUP(A806,'BASE REGISTRO SEPTIEMBRE'!$A$1:$T$889,11,FALSE)</f>
        <v xml:space="preserve">Representante Legal: 
Juan Alberto Rabah Cahbar, 
</v>
      </c>
      <c r="L806" s="68" t="str">
        <f>VLOOKUP(A806,'BASE REGISTRO SEPTIEMBRE'!$A$1:$T$889,12,FALSE)</f>
        <v xml:space="preserve">Coronel Santiago Bueras Nº 182, comuna de Santiago, Región Metropolitana.
</v>
      </c>
      <c r="M806" s="68" t="str">
        <f>VLOOKUP(A806,'BASE REGISTRO SEPTIEMBRE'!$A$1:$T$889,13,FALSE)</f>
        <v>XIII</v>
      </c>
      <c r="N806" s="68" t="str">
        <f>VLOOKUP(A806,'BASE REGISTRO SEPTIEMBRE'!$A$1:$T$889,14,FALSE)</f>
        <v>Santiago</v>
      </c>
      <c r="O806" s="68" t="str">
        <f>VLOOKUP(A806,'BASE REGISTRO SEPTIEMBRE'!$A$1:$T$889,15,FALSE)</f>
        <v>(02) 6385219</v>
      </c>
      <c r="P806" s="68" t="str">
        <f>VLOOKUP(A806,'BASE REGISTRO SEPTIEMBRE'!$A$1:$T$889,16,FALSE)</f>
        <v xml:space="preserve">contacto@fundacionleonbloy.cl 
www.fundacionleonbloy.cl
</v>
      </c>
      <c r="Q806" s="68">
        <f>VLOOKUP(A806,'BASE REGISTRO SEPTIEMBRE'!$A$1:$T$889,17,FALSE)</f>
        <v>0</v>
      </c>
      <c r="R806" s="68" t="str">
        <f>VLOOKUP(A806,'BASE REGISTRO SEPTIEMBRE'!$A$1:$T$889,18,FALSE)</f>
        <v>93401: Instituciones de Asistencia Social.</v>
      </c>
      <c r="S806" s="68" t="str">
        <f>VLOOKUP(A806,'BASE REGISTRO SEPTIEMBRE'!$A$1:$T$889,19,FALSE)</f>
        <v xml:space="preserve">Certificado Financiero correspondiente al año 2020, aprobados por el Subdepartamento de Supervisión Financiera. </v>
      </c>
      <c r="T806" s="188">
        <f>VLOOKUP(A806,'BASE REGISTRO SEPTIEMBRE'!$A$1:$T$889,20,FALSE)</f>
        <v>39143</v>
      </c>
      <c r="U806" s="175">
        <v>7347</v>
      </c>
      <c r="V806" s="186">
        <v>26962498</v>
      </c>
      <c r="W806" s="186">
        <v>174467938</v>
      </c>
      <c r="X806" s="187">
        <v>44469</v>
      </c>
      <c r="Y806" s="80" t="s">
        <v>6489</v>
      </c>
      <c r="Z806" s="80" t="s">
        <v>6490</v>
      </c>
      <c r="AA806" s="175" t="s">
        <v>6691</v>
      </c>
    </row>
    <row r="807" spans="1:27" ht="15.75" customHeight="1" x14ac:dyDescent="0.2">
      <c r="A807" s="185">
        <v>7347</v>
      </c>
      <c r="B807" s="68" t="str">
        <f>VLOOKUP(A807,'BASE REGISTRO SEPTIEMBRE'!$A$1:$T$889,2,FALSE)</f>
        <v>Fundación León Bloy para la Promoción Integral de la Familia</v>
      </c>
      <c r="C807" s="68">
        <f>VLOOKUP(A807,'BASE REGISTRO SEPTIEMBRE'!$A$1:$T$889,3,FALSE)</f>
        <v>653176902</v>
      </c>
      <c r="D807" s="68" t="str">
        <f>VLOOKUP(A807,'BASE REGISTRO SEPTIEMBRE'!$A$1:$T$889,4,FALSE)</f>
        <v>Fundación de Derecho Privado.</v>
      </c>
      <c r="E807" s="68" t="str">
        <f>VLOOKUP(A807,'BASE REGISTRO SEPTIEMBRE'!$A$1:$T$889,5,FALSE)</f>
        <v>Otorgado por Decreto Supremo Nº 3080, de fecha 21 de septiembre de 2004, por el Ministerio de Justicia.</v>
      </c>
      <c r="F807" s="68" t="str">
        <f>VLOOKUP(A807,'BASE REGISTRO SEPTIEMBRE'!$A$1:$T$889,6,FALSE)</f>
        <v xml:space="preserve">Certificado de Vigencia, folio Nº 500395976348, de 29 de junio de 2021, emitido por el Servicio de Registro Civil e Identificación.
</v>
      </c>
      <c r="G807" s="68" t="str">
        <f>VLOOKUP(A807,'BASE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7" s="68" t="str">
        <f>VLOOKUP(A807,'BASE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7" s="68" t="str">
        <f>VLOOKUP(A807,'BASE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7" s="68" t="str">
        <f>VLOOKUP(A807,'BASE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7" s="68" t="str">
        <f>VLOOKUP(A807,'BASE REGISTRO SEPTIEMBRE'!$A$1:$T$889,11,FALSE)</f>
        <v xml:space="preserve">Representante Legal: 
Juan Alberto Rabah Cahbar, 
</v>
      </c>
      <c r="L807" s="68" t="str">
        <f>VLOOKUP(A807,'BASE REGISTRO SEPTIEMBRE'!$A$1:$T$889,12,FALSE)</f>
        <v xml:space="preserve">Coronel Santiago Bueras Nº 182, comuna de Santiago, Región Metropolitana.
</v>
      </c>
      <c r="M807" s="68" t="str">
        <f>VLOOKUP(A807,'BASE REGISTRO SEPTIEMBRE'!$A$1:$T$889,13,FALSE)</f>
        <v>XIII</v>
      </c>
      <c r="N807" s="68" t="str">
        <f>VLOOKUP(A807,'BASE REGISTRO SEPTIEMBRE'!$A$1:$T$889,14,FALSE)</f>
        <v>Santiago</v>
      </c>
      <c r="O807" s="68" t="str">
        <f>VLOOKUP(A807,'BASE REGISTRO SEPTIEMBRE'!$A$1:$T$889,15,FALSE)</f>
        <v>(02) 6385219</v>
      </c>
      <c r="P807" s="68" t="str">
        <f>VLOOKUP(A807,'BASE REGISTRO SEPTIEMBRE'!$A$1:$T$889,16,FALSE)</f>
        <v xml:space="preserve">contacto@fundacionleonbloy.cl 
www.fundacionleonbloy.cl
</v>
      </c>
      <c r="Q807" s="68">
        <f>VLOOKUP(A807,'BASE REGISTRO SEPTIEMBRE'!$A$1:$T$889,17,FALSE)</f>
        <v>0</v>
      </c>
      <c r="R807" s="68" t="str">
        <f>VLOOKUP(A807,'BASE REGISTRO SEPTIEMBRE'!$A$1:$T$889,18,FALSE)</f>
        <v>93401: Instituciones de Asistencia Social.</v>
      </c>
      <c r="S807" s="68" t="str">
        <f>VLOOKUP(A807,'BASE REGISTRO SEPTIEMBRE'!$A$1:$T$889,19,FALSE)</f>
        <v xml:space="preserve">Certificado Financiero correspondiente al año 2020, aprobados por el Subdepartamento de Supervisión Financiera. </v>
      </c>
      <c r="T807" s="188">
        <f>VLOOKUP(A807,'BASE REGISTRO SEPTIEMBRE'!$A$1:$T$889,20,FALSE)</f>
        <v>39143</v>
      </c>
      <c r="U807" s="175">
        <v>7347</v>
      </c>
      <c r="V807" s="186">
        <v>13654080</v>
      </c>
      <c r="W807" s="186">
        <v>86967180</v>
      </c>
      <c r="X807" s="187">
        <v>44469</v>
      </c>
      <c r="Y807" s="80" t="s">
        <v>6489</v>
      </c>
      <c r="Z807" s="80" t="s">
        <v>6490</v>
      </c>
      <c r="AA807" s="175" t="s">
        <v>6624</v>
      </c>
    </row>
    <row r="808" spans="1:27" ht="15.75" customHeight="1" x14ac:dyDescent="0.2">
      <c r="A808" s="185">
        <v>7347</v>
      </c>
      <c r="B808" s="68" t="str">
        <f>VLOOKUP(A808,'BASE REGISTRO SEPTIEMBRE'!$A$1:$T$889,2,FALSE)</f>
        <v>Fundación León Bloy para la Promoción Integral de la Familia</v>
      </c>
      <c r="C808" s="68">
        <f>VLOOKUP(A808,'BASE REGISTRO SEPTIEMBRE'!$A$1:$T$889,3,FALSE)</f>
        <v>653176902</v>
      </c>
      <c r="D808" s="68" t="str">
        <f>VLOOKUP(A808,'BASE REGISTRO SEPTIEMBRE'!$A$1:$T$889,4,FALSE)</f>
        <v>Fundación de Derecho Privado.</v>
      </c>
      <c r="E808" s="68" t="str">
        <f>VLOOKUP(A808,'BASE REGISTRO SEPTIEMBRE'!$A$1:$T$889,5,FALSE)</f>
        <v>Otorgado por Decreto Supremo Nº 3080, de fecha 21 de septiembre de 2004, por el Ministerio de Justicia.</v>
      </c>
      <c r="F808" s="68" t="str">
        <f>VLOOKUP(A808,'BASE REGISTRO SEPTIEMBRE'!$A$1:$T$889,6,FALSE)</f>
        <v xml:space="preserve">Certificado de Vigencia, folio Nº 500395976348, de 29 de junio de 2021, emitido por el Servicio de Registro Civil e Identificación.
</v>
      </c>
      <c r="G808" s="68" t="str">
        <f>VLOOKUP(A808,'BASE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8" s="68" t="str">
        <f>VLOOKUP(A808,'BASE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8" s="68" t="str">
        <f>VLOOKUP(A808,'BASE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8" s="68" t="str">
        <f>VLOOKUP(A808,'BASE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8" s="68" t="str">
        <f>VLOOKUP(A808,'BASE REGISTRO SEPTIEMBRE'!$A$1:$T$889,11,FALSE)</f>
        <v xml:space="preserve">Representante Legal: 
Juan Alberto Rabah Cahbar, 
</v>
      </c>
      <c r="L808" s="68" t="str">
        <f>VLOOKUP(A808,'BASE REGISTRO SEPTIEMBRE'!$A$1:$T$889,12,FALSE)</f>
        <v xml:space="preserve">Coronel Santiago Bueras Nº 182, comuna de Santiago, Región Metropolitana.
</v>
      </c>
      <c r="M808" s="68" t="str">
        <f>VLOOKUP(A808,'BASE REGISTRO SEPTIEMBRE'!$A$1:$T$889,13,FALSE)</f>
        <v>XIII</v>
      </c>
      <c r="N808" s="68" t="str">
        <f>VLOOKUP(A808,'BASE REGISTRO SEPTIEMBRE'!$A$1:$T$889,14,FALSE)</f>
        <v>Santiago</v>
      </c>
      <c r="O808" s="68" t="str">
        <f>VLOOKUP(A808,'BASE REGISTRO SEPTIEMBRE'!$A$1:$T$889,15,FALSE)</f>
        <v>(02) 6385219</v>
      </c>
      <c r="P808" s="68" t="str">
        <f>VLOOKUP(A808,'BASE REGISTRO SEPTIEMBRE'!$A$1:$T$889,16,FALSE)</f>
        <v xml:space="preserve">contacto@fundacionleonbloy.cl 
www.fundacionleonbloy.cl
</v>
      </c>
      <c r="Q808" s="68">
        <f>VLOOKUP(A808,'BASE REGISTRO SEPTIEMBRE'!$A$1:$T$889,17,FALSE)</f>
        <v>0</v>
      </c>
      <c r="R808" s="68" t="str">
        <f>VLOOKUP(A808,'BASE REGISTRO SEPTIEMBRE'!$A$1:$T$889,18,FALSE)</f>
        <v>93401: Instituciones de Asistencia Social.</v>
      </c>
      <c r="S808" s="68" t="str">
        <f>VLOOKUP(A808,'BASE REGISTRO SEPTIEMBRE'!$A$1:$T$889,19,FALSE)</f>
        <v xml:space="preserve">Certificado Financiero correspondiente al año 2020, aprobados por el Subdepartamento de Supervisión Financiera. </v>
      </c>
      <c r="T808" s="188">
        <f>VLOOKUP(A808,'BASE REGISTRO SEPTIEMBRE'!$A$1:$T$889,20,FALSE)</f>
        <v>39143</v>
      </c>
      <c r="U808" s="175">
        <v>7347</v>
      </c>
      <c r="V808" s="186">
        <v>39948528</v>
      </c>
      <c r="W808" s="186">
        <v>234787399</v>
      </c>
      <c r="X808" s="187">
        <v>44469</v>
      </c>
      <c r="Y808" s="80" t="s">
        <v>6489</v>
      </c>
      <c r="Z808" s="80" t="s">
        <v>6490</v>
      </c>
      <c r="AA808" s="175" t="s">
        <v>6688</v>
      </c>
    </row>
    <row r="809" spans="1:27" ht="15.75" customHeight="1" x14ac:dyDescent="0.2">
      <c r="A809" s="185">
        <v>7347</v>
      </c>
      <c r="B809" s="68" t="str">
        <f>VLOOKUP(A809,'BASE REGISTRO SEPTIEMBRE'!$A$1:$T$889,2,FALSE)</f>
        <v>Fundación León Bloy para la Promoción Integral de la Familia</v>
      </c>
      <c r="C809" s="68">
        <f>VLOOKUP(A809,'BASE REGISTRO SEPTIEMBRE'!$A$1:$T$889,3,FALSE)</f>
        <v>653176902</v>
      </c>
      <c r="D809" s="68" t="str">
        <f>VLOOKUP(A809,'BASE REGISTRO SEPTIEMBRE'!$A$1:$T$889,4,FALSE)</f>
        <v>Fundación de Derecho Privado.</v>
      </c>
      <c r="E809" s="68" t="str">
        <f>VLOOKUP(A809,'BASE REGISTRO SEPTIEMBRE'!$A$1:$T$889,5,FALSE)</f>
        <v>Otorgado por Decreto Supremo Nº 3080, de fecha 21 de septiembre de 2004, por el Ministerio de Justicia.</v>
      </c>
      <c r="F809" s="68" t="str">
        <f>VLOOKUP(A809,'BASE REGISTRO SEPTIEMBRE'!$A$1:$T$889,6,FALSE)</f>
        <v xml:space="preserve">Certificado de Vigencia, folio Nº 500395976348, de 29 de junio de 2021, emitido por el Servicio de Registro Civil e Identificación.
</v>
      </c>
      <c r="G809" s="68" t="str">
        <f>VLOOKUP(A809,'BASE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09" s="68" t="str">
        <f>VLOOKUP(A809,'BASE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09" s="68" t="str">
        <f>VLOOKUP(A809,'BASE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09" s="68" t="str">
        <f>VLOOKUP(A809,'BASE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09" s="68" t="str">
        <f>VLOOKUP(A809,'BASE REGISTRO SEPTIEMBRE'!$A$1:$T$889,11,FALSE)</f>
        <v xml:space="preserve">Representante Legal: 
Juan Alberto Rabah Cahbar, 
</v>
      </c>
      <c r="L809" s="68" t="str">
        <f>VLOOKUP(A809,'BASE REGISTRO SEPTIEMBRE'!$A$1:$T$889,12,FALSE)</f>
        <v xml:space="preserve">Coronel Santiago Bueras Nº 182, comuna de Santiago, Región Metropolitana.
</v>
      </c>
      <c r="M809" s="68" t="str">
        <f>VLOOKUP(A809,'BASE REGISTRO SEPTIEMBRE'!$A$1:$T$889,13,FALSE)</f>
        <v>XIII</v>
      </c>
      <c r="N809" s="68" t="str">
        <f>VLOOKUP(A809,'BASE REGISTRO SEPTIEMBRE'!$A$1:$T$889,14,FALSE)</f>
        <v>Santiago</v>
      </c>
      <c r="O809" s="68" t="str">
        <f>VLOOKUP(A809,'BASE REGISTRO SEPTIEMBRE'!$A$1:$T$889,15,FALSE)</f>
        <v>(02) 6385219</v>
      </c>
      <c r="P809" s="68" t="str">
        <f>VLOOKUP(A809,'BASE REGISTRO SEPTIEMBRE'!$A$1:$T$889,16,FALSE)</f>
        <v xml:space="preserve">contacto@fundacionleonbloy.cl 
www.fundacionleonbloy.cl
</v>
      </c>
      <c r="Q809" s="68">
        <f>VLOOKUP(A809,'BASE REGISTRO SEPTIEMBRE'!$A$1:$T$889,17,FALSE)</f>
        <v>0</v>
      </c>
      <c r="R809" s="68" t="str">
        <f>VLOOKUP(A809,'BASE REGISTRO SEPTIEMBRE'!$A$1:$T$889,18,FALSE)</f>
        <v>93401: Instituciones de Asistencia Social.</v>
      </c>
      <c r="S809" s="68" t="str">
        <f>VLOOKUP(A809,'BASE REGISTRO SEPTIEMBRE'!$A$1:$T$889,19,FALSE)</f>
        <v xml:space="preserve">Certificado Financiero correspondiente al año 2020, aprobados por el Subdepartamento de Supervisión Financiera. </v>
      </c>
      <c r="T809" s="188">
        <f>VLOOKUP(A809,'BASE REGISTRO SEPTIEMBRE'!$A$1:$T$889,20,FALSE)</f>
        <v>39143</v>
      </c>
      <c r="U809" s="175">
        <v>7347</v>
      </c>
      <c r="V809" s="186">
        <v>9299256</v>
      </c>
      <c r="W809" s="186">
        <v>75997368</v>
      </c>
      <c r="X809" s="187">
        <v>44469</v>
      </c>
      <c r="Y809" s="80" t="s">
        <v>6489</v>
      </c>
      <c r="Z809" s="80" t="s">
        <v>6490</v>
      </c>
      <c r="AA809" s="175" t="s">
        <v>6533</v>
      </c>
    </row>
    <row r="810" spans="1:27" ht="15.75" customHeight="1" x14ac:dyDescent="0.2">
      <c r="A810" s="185">
        <v>7347</v>
      </c>
      <c r="B810" s="68" t="str">
        <f>VLOOKUP(A810,'BASE REGISTRO SEPTIEMBRE'!$A$1:$T$889,2,FALSE)</f>
        <v>Fundación León Bloy para la Promoción Integral de la Familia</v>
      </c>
      <c r="C810" s="68">
        <f>VLOOKUP(A810,'BASE REGISTRO SEPTIEMBRE'!$A$1:$T$889,3,FALSE)</f>
        <v>653176902</v>
      </c>
      <c r="D810" s="68" t="str">
        <f>VLOOKUP(A810,'BASE REGISTRO SEPTIEMBRE'!$A$1:$T$889,4,FALSE)</f>
        <v>Fundación de Derecho Privado.</v>
      </c>
      <c r="E810" s="68" t="str">
        <f>VLOOKUP(A810,'BASE REGISTRO SEPTIEMBRE'!$A$1:$T$889,5,FALSE)</f>
        <v>Otorgado por Decreto Supremo Nº 3080, de fecha 21 de septiembre de 2004, por el Ministerio de Justicia.</v>
      </c>
      <c r="F810" s="68" t="str">
        <f>VLOOKUP(A810,'BASE REGISTRO SEPTIEMBRE'!$A$1:$T$889,6,FALSE)</f>
        <v xml:space="preserve">Certificado de Vigencia, folio Nº 500395976348, de 29 de junio de 2021, emitido por el Servicio de Registro Civil e Identificación.
</v>
      </c>
      <c r="G810" s="68" t="str">
        <f>VLOOKUP(A810,'BASE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0" s="68" t="str">
        <f>VLOOKUP(A810,'BASE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0" s="68" t="str">
        <f>VLOOKUP(A810,'BASE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0" s="68" t="str">
        <f>VLOOKUP(A810,'BASE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0" s="68" t="str">
        <f>VLOOKUP(A810,'BASE REGISTRO SEPTIEMBRE'!$A$1:$T$889,11,FALSE)</f>
        <v xml:space="preserve">Representante Legal: 
Juan Alberto Rabah Cahbar, 
</v>
      </c>
      <c r="L810" s="68" t="str">
        <f>VLOOKUP(A810,'BASE REGISTRO SEPTIEMBRE'!$A$1:$T$889,12,FALSE)</f>
        <v xml:space="preserve">Coronel Santiago Bueras Nº 182, comuna de Santiago, Región Metropolitana.
</v>
      </c>
      <c r="M810" s="68" t="str">
        <f>VLOOKUP(A810,'BASE REGISTRO SEPTIEMBRE'!$A$1:$T$889,13,FALSE)</f>
        <v>XIII</v>
      </c>
      <c r="N810" s="68" t="str">
        <f>VLOOKUP(A810,'BASE REGISTRO SEPTIEMBRE'!$A$1:$T$889,14,FALSE)</f>
        <v>Santiago</v>
      </c>
      <c r="O810" s="68" t="str">
        <f>VLOOKUP(A810,'BASE REGISTRO SEPTIEMBRE'!$A$1:$T$889,15,FALSE)</f>
        <v>(02) 6385219</v>
      </c>
      <c r="P810" s="68" t="str">
        <f>VLOOKUP(A810,'BASE REGISTRO SEPTIEMBRE'!$A$1:$T$889,16,FALSE)</f>
        <v xml:space="preserve">contacto@fundacionleonbloy.cl 
www.fundacionleonbloy.cl
</v>
      </c>
      <c r="Q810" s="68">
        <f>VLOOKUP(A810,'BASE REGISTRO SEPTIEMBRE'!$A$1:$T$889,17,FALSE)</f>
        <v>0</v>
      </c>
      <c r="R810" s="68" t="str">
        <f>VLOOKUP(A810,'BASE REGISTRO SEPTIEMBRE'!$A$1:$T$889,18,FALSE)</f>
        <v>93401: Instituciones de Asistencia Social.</v>
      </c>
      <c r="S810" s="68" t="str">
        <f>VLOOKUP(A810,'BASE REGISTRO SEPTIEMBRE'!$A$1:$T$889,19,FALSE)</f>
        <v xml:space="preserve">Certificado Financiero correspondiente al año 2020, aprobados por el Subdepartamento de Supervisión Financiera. </v>
      </c>
      <c r="T810" s="188">
        <f>VLOOKUP(A810,'BASE REGISTRO SEPTIEMBRE'!$A$1:$T$889,20,FALSE)</f>
        <v>39143</v>
      </c>
      <c r="U810" s="175">
        <v>7347</v>
      </c>
      <c r="V810" s="186">
        <v>26665752</v>
      </c>
      <c r="W810" s="186">
        <v>302116128</v>
      </c>
      <c r="X810" s="187">
        <v>44469</v>
      </c>
      <c r="Y810" s="80" t="s">
        <v>6489</v>
      </c>
      <c r="Z810" s="80" t="s">
        <v>6490</v>
      </c>
      <c r="AA810" s="175" t="s">
        <v>6534</v>
      </c>
    </row>
    <row r="811" spans="1:27" ht="15.75" customHeight="1" x14ac:dyDescent="0.2">
      <c r="A811" s="185">
        <v>7347</v>
      </c>
      <c r="B811" s="68" t="str">
        <f>VLOOKUP(A811,'BASE REGISTRO SEPTIEMBRE'!$A$1:$T$889,2,FALSE)</f>
        <v>Fundación León Bloy para la Promoción Integral de la Familia</v>
      </c>
      <c r="C811" s="68">
        <f>VLOOKUP(A811,'BASE REGISTRO SEPTIEMBRE'!$A$1:$T$889,3,FALSE)</f>
        <v>653176902</v>
      </c>
      <c r="D811" s="68" t="str">
        <f>VLOOKUP(A811,'BASE REGISTRO SEPTIEMBRE'!$A$1:$T$889,4,FALSE)</f>
        <v>Fundación de Derecho Privado.</v>
      </c>
      <c r="E811" s="68" t="str">
        <f>VLOOKUP(A811,'BASE REGISTRO SEPTIEMBRE'!$A$1:$T$889,5,FALSE)</f>
        <v>Otorgado por Decreto Supremo Nº 3080, de fecha 21 de septiembre de 2004, por el Ministerio de Justicia.</v>
      </c>
      <c r="F811" s="68" t="str">
        <f>VLOOKUP(A811,'BASE REGISTRO SEPTIEMBRE'!$A$1:$T$889,6,FALSE)</f>
        <v xml:space="preserve">Certificado de Vigencia, folio Nº 500395976348, de 29 de junio de 2021, emitido por el Servicio de Registro Civil e Identificación.
</v>
      </c>
      <c r="G811" s="68" t="str">
        <f>VLOOKUP(A811,'BASE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1" s="68" t="str">
        <f>VLOOKUP(A811,'BASE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1" s="68" t="str">
        <f>VLOOKUP(A811,'BASE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1" s="68" t="str">
        <f>VLOOKUP(A811,'BASE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1" s="68" t="str">
        <f>VLOOKUP(A811,'BASE REGISTRO SEPTIEMBRE'!$A$1:$T$889,11,FALSE)</f>
        <v xml:space="preserve">Representante Legal: 
Juan Alberto Rabah Cahbar, 
</v>
      </c>
      <c r="L811" s="68" t="str">
        <f>VLOOKUP(A811,'BASE REGISTRO SEPTIEMBRE'!$A$1:$T$889,12,FALSE)</f>
        <v xml:space="preserve">Coronel Santiago Bueras Nº 182, comuna de Santiago, Región Metropolitana.
</v>
      </c>
      <c r="M811" s="68" t="str">
        <f>VLOOKUP(A811,'BASE REGISTRO SEPTIEMBRE'!$A$1:$T$889,13,FALSE)</f>
        <v>XIII</v>
      </c>
      <c r="N811" s="68" t="str">
        <f>VLOOKUP(A811,'BASE REGISTRO SEPTIEMBRE'!$A$1:$T$889,14,FALSE)</f>
        <v>Santiago</v>
      </c>
      <c r="O811" s="68" t="str">
        <f>VLOOKUP(A811,'BASE REGISTRO SEPTIEMBRE'!$A$1:$T$889,15,FALSE)</f>
        <v>(02) 6385219</v>
      </c>
      <c r="P811" s="68" t="str">
        <f>VLOOKUP(A811,'BASE REGISTRO SEPTIEMBRE'!$A$1:$T$889,16,FALSE)</f>
        <v xml:space="preserve">contacto@fundacionleonbloy.cl 
www.fundacionleonbloy.cl
</v>
      </c>
      <c r="Q811" s="68">
        <f>VLOOKUP(A811,'BASE REGISTRO SEPTIEMBRE'!$A$1:$T$889,17,FALSE)</f>
        <v>0</v>
      </c>
      <c r="R811" s="68" t="str">
        <f>VLOOKUP(A811,'BASE REGISTRO SEPTIEMBRE'!$A$1:$T$889,18,FALSE)</f>
        <v>93401: Instituciones de Asistencia Social.</v>
      </c>
      <c r="S811" s="68" t="str">
        <f>VLOOKUP(A811,'BASE REGISTRO SEPTIEMBRE'!$A$1:$T$889,19,FALSE)</f>
        <v xml:space="preserve">Certificado Financiero correspondiente al año 2020, aprobados por el Subdepartamento de Supervisión Financiera. </v>
      </c>
      <c r="T811" s="188">
        <f>VLOOKUP(A811,'BASE REGISTRO SEPTIEMBRE'!$A$1:$T$889,20,FALSE)</f>
        <v>39143</v>
      </c>
      <c r="U811" s="175">
        <v>7347</v>
      </c>
      <c r="V811" s="186">
        <v>8330368</v>
      </c>
      <c r="W811" s="186">
        <v>181902124</v>
      </c>
      <c r="X811" s="187">
        <v>44469</v>
      </c>
      <c r="Y811" s="80" t="s">
        <v>6489</v>
      </c>
      <c r="Z811" s="80" t="s">
        <v>6490</v>
      </c>
      <c r="AA811" s="175" t="s">
        <v>6507</v>
      </c>
    </row>
    <row r="812" spans="1:27" ht="15.75" customHeight="1" x14ac:dyDescent="0.2">
      <c r="A812" s="185">
        <v>7347</v>
      </c>
      <c r="B812" s="68" t="str">
        <f>VLOOKUP(A812,'BASE REGISTRO SEPTIEMBRE'!$A$1:$T$889,2,FALSE)</f>
        <v>Fundación León Bloy para la Promoción Integral de la Familia</v>
      </c>
      <c r="C812" s="68">
        <f>VLOOKUP(A812,'BASE REGISTRO SEPTIEMBRE'!$A$1:$T$889,3,FALSE)</f>
        <v>653176902</v>
      </c>
      <c r="D812" s="68" t="str">
        <f>VLOOKUP(A812,'BASE REGISTRO SEPTIEMBRE'!$A$1:$T$889,4,FALSE)</f>
        <v>Fundación de Derecho Privado.</v>
      </c>
      <c r="E812" s="68" t="str">
        <f>VLOOKUP(A812,'BASE REGISTRO SEPTIEMBRE'!$A$1:$T$889,5,FALSE)</f>
        <v>Otorgado por Decreto Supremo Nº 3080, de fecha 21 de septiembre de 2004, por el Ministerio de Justicia.</v>
      </c>
      <c r="F812" s="68" t="str">
        <f>VLOOKUP(A812,'BASE REGISTRO SEPTIEMBRE'!$A$1:$T$889,6,FALSE)</f>
        <v xml:space="preserve">Certificado de Vigencia, folio Nº 500395976348, de 29 de junio de 2021, emitido por el Servicio de Registro Civil e Identificación.
</v>
      </c>
      <c r="G812" s="68" t="str">
        <f>VLOOKUP(A812,'BASE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2" s="68" t="str">
        <f>VLOOKUP(A812,'BASE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2" s="68" t="str">
        <f>VLOOKUP(A812,'BASE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2" s="68" t="str">
        <f>VLOOKUP(A812,'BASE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2" s="68" t="str">
        <f>VLOOKUP(A812,'BASE REGISTRO SEPTIEMBRE'!$A$1:$T$889,11,FALSE)</f>
        <v xml:space="preserve">Representante Legal: 
Juan Alberto Rabah Cahbar, 
</v>
      </c>
      <c r="L812" s="68" t="str">
        <f>VLOOKUP(A812,'BASE REGISTRO SEPTIEMBRE'!$A$1:$T$889,12,FALSE)</f>
        <v xml:space="preserve">Coronel Santiago Bueras Nº 182, comuna de Santiago, Región Metropolitana.
</v>
      </c>
      <c r="M812" s="68" t="str">
        <f>VLOOKUP(A812,'BASE REGISTRO SEPTIEMBRE'!$A$1:$T$889,13,FALSE)</f>
        <v>XIII</v>
      </c>
      <c r="N812" s="68" t="str">
        <f>VLOOKUP(A812,'BASE REGISTRO SEPTIEMBRE'!$A$1:$T$889,14,FALSE)</f>
        <v>Santiago</v>
      </c>
      <c r="O812" s="68" t="str">
        <f>VLOOKUP(A812,'BASE REGISTRO SEPTIEMBRE'!$A$1:$T$889,15,FALSE)</f>
        <v>(02) 6385219</v>
      </c>
      <c r="P812" s="68" t="str">
        <f>VLOOKUP(A812,'BASE REGISTRO SEPTIEMBRE'!$A$1:$T$889,16,FALSE)</f>
        <v xml:space="preserve">contacto@fundacionleonbloy.cl 
www.fundacionleonbloy.cl
</v>
      </c>
      <c r="Q812" s="68">
        <f>VLOOKUP(A812,'BASE REGISTRO SEPTIEMBRE'!$A$1:$T$889,17,FALSE)</f>
        <v>0</v>
      </c>
      <c r="R812" s="68" t="str">
        <f>VLOOKUP(A812,'BASE REGISTRO SEPTIEMBRE'!$A$1:$T$889,18,FALSE)</f>
        <v>93401: Instituciones de Asistencia Social.</v>
      </c>
      <c r="S812" s="68" t="str">
        <f>VLOOKUP(A812,'BASE REGISTRO SEPTIEMBRE'!$A$1:$T$889,19,FALSE)</f>
        <v xml:space="preserve">Certificado Financiero correspondiente al año 2020, aprobados por el Subdepartamento de Supervisión Financiera. </v>
      </c>
      <c r="T812" s="188">
        <f>VLOOKUP(A812,'BASE REGISTRO SEPTIEMBRE'!$A$1:$T$889,20,FALSE)</f>
        <v>39143</v>
      </c>
      <c r="U812" s="175">
        <v>7347</v>
      </c>
      <c r="V812" s="186">
        <v>12505896</v>
      </c>
      <c r="W812" s="186">
        <v>101169492</v>
      </c>
      <c r="X812" s="187">
        <v>44469</v>
      </c>
      <c r="Y812" s="80" t="s">
        <v>6489</v>
      </c>
      <c r="Z812" s="80" t="s">
        <v>6490</v>
      </c>
      <c r="AA812" s="175" t="s">
        <v>6573</v>
      </c>
    </row>
    <row r="813" spans="1:27" ht="15.75" customHeight="1" x14ac:dyDescent="0.2">
      <c r="A813" s="185">
        <v>7347</v>
      </c>
      <c r="B813" s="68" t="str">
        <f>VLOOKUP(A813,'BASE REGISTRO SEPTIEMBRE'!$A$1:$T$889,2,FALSE)</f>
        <v>Fundación León Bloy para la Promoción Integral de la Familia</v>
      </c>
      <c r="C813" s="68">
        <f>VLOOKUP(A813,'BASE REGISTRO SEPTIEMBRE'!$A$1:$T$889,3,FALSE)</f>
        <v>653176902</v>
      </c>
      <c r="D813" s="68" t="str">
        <f>VLOOKUP(A813,'BASE REGISTRO SEPTIEMBRE'!$A$1:$T$889,4,FALSE)</f>
        <v>Fundación de Derecho Privado.</v>
      </c>
      <c r="E813" s="68" t="str">
        <f>VLOOKUP(A813,'BASE REGISTRO SEPTIEMBRE'!$A$1:$T$889,5,FALSE)</f>
        <v>Otorgado por Decreto Supremo Nº 3080, de fecha 21 de septiembre de 2004, por el Ministerio de Justicia.</v>
      </c>
      <c r="F813" s="68" t="str">
        <f>VLOOKUP(A813,'BASE REGISTRO SEPTIEMBRE'!$A$1:$T$889,6,FALSE)</f>
        <v xml:space="preserve">Certificado de Vigencia, folio Nº 500395976348, de 29 de junio de 2021, emitido por el Servicio de Registro Civil e Identificación.
</v>
      </c>
      <c r="G813" s="68" t="str">
        <f>VLOOKUP(A813,'BASE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3" s="68" t="str">
        <f>VLOOKUP(A813,'BASE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3" s="68" t="str">
        <f>VLOOKUP(A813,'BASE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3" s="68" t="str">
        <f>VLOOKUP(A813,'BASE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3" s="68" t="str">
        <f>VLOOKUP(A813,'BASE REGISTRO SEPTIEMBRE'!$A$1:$T$889,11,FALSE)</f>
        <v xml:space="preserve">Representante Legal: 
Juan Alberto Rabah Cahbar, 
</v>
      </c>
      <c r="L813" s="68" t="str">
        <f>VLOOKUP(A813,'BASE REGISTRO SEPTIEMBRE'!$A$1:$T$889,12,FALSE)</f>
        <v xml:space="preserve">Coronel Santiago Bueras Nº 182, comuna de Santiago, Región Metropolitana.
</v>
      </c>
      <c r="M813" s="68" t="str">
        <f>VLOOKUP(A813,'BASE REGISTRO SEPTIEMBRE'!$A$1:$T$889,13,FALSE)</f>
        <v>XIII</v>
      </c>
      <c r="N813" s="68" t="str">
        <f>VLOOKUP(A813,'BASE REGISTRO SEPTIEMBRE'!$A$1:$T$889,14,FALSE)</f>
        <v>Santiago</v>
      </c>
      <c r="O813" s="68" t="str">
        <f>VLOOKUP(A813,'BASE REGISTRO SEPTIEMBRE'!$A$1:$T$889,15,FALSE)</f>
        <v>(02) 6385219</v>
      </c>
      <c r="P813" s="68" t="str">
        <f>VLOOKUP(A813,'BASE REGISTRO SEPTIEMBRE'!$A$1:$T$889,16,FALSE)</f>
        <v xml:space="preserve">contacto@fundacionleonbloy.cl 
www.fundacionleonbloy.cl
</v>
      </c>
      <c r="Q813" s="68">
        <f>VLOOKUP(A813,'BASE REGISTRO SEPTIEMBRE'!$A$1:$T$889,17,FALSE)</f>
        <v>0</v>
      </c>
      <c r="R813" s="68" t="str">
        <f>VLOOKUP(A813,'BASE REGISTRO SEPTIEMBRE'!$A$1:$T$889,18,FALSE)</f>
        <v>93401: Instituciones de Asistencia Social.</v>
      </c>
      <c r="S813" s="68" t="str">
        <f>VLOOKUP(A813,'BASE REGISTRO SEPTIEMBRE'!$A$1:$T$889,19,FALSE)</f>
        <v xml:space="preserve">Certificado Financiero correspondiente al año 2020, aprobados por el Subdepartamento de Supervisión Financiera. </v>
      </c>
      <c r="T813" s="188">
        <f>VLOOKUP(A813,'BASE REGISTRO SEPTIEMBRE'!$A$1:$T$889,20,FALSE)</f>
        <v>39143</v>
      </c>
      <c r="U813" s="175">
        <v>7347</v>
      </c>
      <c r="V813" s="186">
        <v>24308400</v>
      </c>
      <c r="W813" s="186">
        <v>154642800</v>
      </c>
      <c r="X813" s="187">
        <v>44469</v>
      </c>
      <c r="Y813" s="80" t="s">
        <v>6489</v>
      </c>
      <c r="Z813" s="80" t="s">
        <v>6490</v>
      </c>
      <c r="AA813" s="175" t="s">
        <v>6606</v>
      </c>
    </row>
    <row r="814" spans="1:27" ht="15.75" customHeight="1" x14ac:dyDescent="0.2">
      <c r="A814" s="185">
        <v>7347</v>
      </c>
      <c r="B814" s="68" t="str">
        <f>VLOOKUP(A814,'BASE REGISTRO SEPTIEMBRE'!$A$1:$T$889,2,FALSE)</f>
        <v>Fundación León Bloy para la Promoción Integral de la Familia</v>
      </c>
      <c r="C814" s="68">
        <f>VLOOKUP(A814,'BASE REGISTRO SEPTIEMBRE'!$A$1:$T$889,3,FALSE)</f>
        <v>653176902</v>
      </c>
      <c r="D814" s="68" t="str">
        <f>VLOOKUP(A814,'BASE REGISTRO SEPTIEMBRE'!$A$1:$T$889,4,FALSE)</f>
        <v>Fundación de Derecho Privado.</v>
      </c>
      <c r="E814" s="68" t="str">
        <f>VLOOKUP(A814,'BASE REGISTRO SEPTIEMBRE'!$A$1:$T$889,5,FALSE)</f>
        <v>Otorgado por Decreto Supremo Nº 3080, de fecha 21 de septiembre de 2004, por el Ministerio de Justicia.</v>
      </c>
      <c r="F814" s="68" t="str">
        <f>VLOOKUP(A814,'BASE REGISTRO SEPTIEMBRE'!$A$1:$T$889,6,FALSE)</f>
        <v xml:space="preserve">Certificado de Vigencia, folio Nº 500395976348, de 29 de junio de 2021, emitido por el Servicio de Registro Civil e Identificación.
</v>
      </c>
      <c r="G814" s="68" t="str">
        <f>VLOOKUP(A814,'BASE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4" s="68" t="str">
        <f>VLOOKUP(A814,'BASE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4" s="68" t="str">
        <f>VLOOKUP(A814,'BASE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4" s="68" t="str">
        <f>VLOOKUP(A814,'BASE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4" s="68" t="str">
        <f>VLOOKUP(A814,'BASE REGISTRO SEPTIEMBRE'!$A$1:$T$889,11,FALSE)</f>
        <v xml:space="preserve">Representante Legal: 
Juan Alberto Rabah Cahbar, 
</v>
      </c>
      <c r="L814" s="68" t="str">
        <f>VLOOKUP(A814,'BASE REGISTRO SEPTIEMBRE'!$A$1:$T$889,12,FALSE)</f>
        <v xml:space="preserve">Coronel Santiago Bueras Nº 182, comuna de Santiago, Región Metropolitana.
</v>
      </c>
      <c r="M814" s="68" t="str">
        <f>VLOOKUP(A814,'BASE REGISTRO SEPTIEMBRE'!$A$1:$T$889,13,FALSE)</f>
        <v>XIII</v>
      </c>
      <c r="N814" s="68" t="str">
        <f>VLOOKUP(A814,'BASE REGISTRO SEPTIEMBRE'!$A$1:$T$889,14,FALSE)</f>
        <v>Santiago</v>
      </c>
      <c r="O814" s="68" t="str">
        <f>VLOOKUP(A814,'BASE REGISTRO SEPTIEMBRE'!$A$1:$T$889,15,FALSE)</f>
        <v>(02) 6385219</v>
      </c>
      <c r="P814" s="68" t="str">
        <f>VLOOKUP(A814,'BASE REGISTRO SEPTIEMBRE'!$A$1:$T$889,16,FALSE)</f>
        <v xml:space="preserve">contacto@fundacionleonbloy.cl 
www.fundacionleonbloy.cl
</v>
      </c>
      <c r="Q814" s="68">
        <f>VLOOKUP(A814,'BASE REGISTRO SEPTIEMBRE'!$A$1:$T$889,17,FALSE)</f>
        <v>0</v>
      </c>
      <c r="R814" s="68" t="str">
        <f>VLOOKUP(A814,'BASE REGISTRO SEPTIEMBRE'!$A$1:$T$889,18,FALSE)</f>
        <v>93401: Instituciones de Asistencia Social.</v>
      </c>
      <c r="S814" s="68" t="str">
        <f>VLOOKUP(A814,'BASE REGISTRO SEPTIEMBRE'!$A$1:$T$889,19,FALSE)</f>
        <v xml:space="preserve">Certificado Financiero correspondiente al año 2020, aprobados por el Subdepartamento de Supervisión Financiera. </v>
      </c>
      <c r="T814" s="188">
        <f>VLOOKUP(A814,'BASE REGISTRO SEPTIEMBRE'!$A$1:$T$889,20,FALSE)</f>
        <v>39143</v>
      </c>
      <c r="U814" s="175">
        <v>7347</v>
      </c>
      <c r="V814" s="186">
        <v>13654080</v>
      </c>
      <c r="W814" s="186">
        <v>134315116</v>
      </c>
      <c r="X814" s="187">
        <v>44469</v>
      </c>
      <c r="Y814" s="80" t="s">
        <v>6489</v>
      </c>
      <c r="Z814" s="80" t="s">
        <v>6490</v>
      </c>
      <c r="AA814" s="175" t="s">
        <v>6595</v>
      </c>
    </row>
    <row r="815" spans="1:27" ht="15.75" customHeight="1" x14ac:dyDescent="0.2">
      <c r="A815" s="185">
        <v>7347</v>
      </c>
      <c r="B815" s="68" t="str">
        <f>VLOOKUP(A815,'BASE REGISTRO SEPTIEMBRE'!$A$1:$T$889,2,FALSE)</f>
        <v>Fundación León Bloy para la Promoción Integral de la Familia</v>
      </c>
      <c r="C815" s="68">
        <f>VLOOKUP(A815,'BASE REGISTRO SEPTIEMBRE'!$A$1:$T$889,3,FALSE)</f>
        <v>653176902</v>
      </c>
      <c r="D815" s="68" t="str">
        <f>VLOOKUP(A815,'BASE REGISTRO SEPTIEMBRE'!$A$1:$T$889,4,FALSE)</f>
        <v>Fundación de Derecho Privado.</v>
      </c>
      <c r="E815" s="68" t="str">
        <f>VLOOKUP(A815,'BASE REGISTRO SEPTIEMBRE'!$A$1:$T$889,5,FALSE)</f>
        <v>Otorgado por Decreto Supremo Nº 3080, de fecha 21 de septiembre de 2004, por el Ministerio de Justicia.</v>
      </c>
      <c r="F815" s="68" t="str">
        <f>VLOOKUP(A815,'BASE REGISTRO SEPTIEMBRE'!$A$1:$T$889,6,FALSE)</f>
        <v xml:space="preserve">Certificado de Vigencia, folio Nº 500395976348, de 29 de junio de 2021, emitido por el Servicio de Registro Civil e Identificación.
</v>
      </c>
      <c r="G815" s="68" t="str">
        <f>VLOOKUP(A815,'BASE REGISTRO SEPTIEMBRE'!$A$1:$T$889,7,FALSE)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815" s="68" t="str">
        <f>VLOOKUP(A815,'BASE REGISTRO SEPTIEMBRE'!$A$1:$T$889,8,FALSE)</f>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
      <c r="I815" s="68" t="str">
        <f>VLOOKUP(A815,'BASE REGISTRO SEPTIEMBRE'!$A$1:$T$889,9,FALSE)</f>
        <v>Durarán en su cargo 5 años, ello de acuerdo con la Modificación de Estatutos, de fecha 08 de febrero de 2017, reducida a escritura, con fecha 23 de febrero de 2017, ante don Alberto Mozó Aguilar, Notario Público Titular de la Cuadragésima Notaría de Santiago.</v>
      </c>
      <c r="J815" s="68" t="str">
        <f>VLOOKUP(A815,'BASE REGISTRO SEPTIEMBRE'!$A$1:$T$889,10,FALSE)</f>
        <v>: Según consta en escritura pública de Acta de Sesión extraordinaria, de fecha 22 de noviembre de 2016, reducida a escritura pública con fecha 07 de diciembre de 2016, ante don Alberto Mozo Aguilar, Titular de la Cuadragésima Notaría de Santiago.</v>
      </c>
      <c r="K815" s="68" t="str">
        <f>VLOOKUP(A815,'BASE REGISTRO SEPTIEMBRE'!$A$1:$T$889,11,FALSE)</f>
        <v xml:space="preserve">Representante Legal: 
Juan Alberto Rabah Cahbar, 
</v>
      </c>
      <c r="L815" s="68" t="str">
        <f>VLOOKUP(A815,'BASE REGISTRO SEPTIEMBRE'!$A$1:$T$889,12,FALSE)</f>
        <v xml:space="preserve">Coronel Santiago Bueras Nº 182, comuna de Santiago, Región Metropolitana.
</v>
      </c>
      <c r="M815" s="68" t="str">
        <f>VLOOKUP(A815,'BASE REGISTRO SEPTIEMBRE'!$A$1:$T$889,13,FALSE)</f>
        <v>XIII</v>
      </c>
      <c r="N815" s="68" t="str">
        <f>VLOOKUP(A815,'BASE REGISTRO SEPTIEMBRE'!$A$1:$T$889,14,FALSE)</f>
        <v>Santiago</v>
      </c>
      <c r="O815" s="68" t="str">
        <f>VLOOKUP(A815,'BASE REGISTRO SEPTIEMBRE'!$A$1:$T$889,15,FALSE)</f>
        <v>(02) 6385219</v>
      </c>
      <c r="P815" s="68" t="str">
        <f>VLOOKUP(A815,'BASE REGISTRO SEPTIEMBRE'!$A$1:$T$889,16,FALSE)</f>
        <v xml:space="preserve">contacto@fundacionleonbloy.cl 
www.fundacionleonbloy.cl
</v>
      </c>
      <c r="Q815" s="68">
        <f>VLOOKUP(A815,'BASE REGISTRO SEPTIEMBRE'!$A$1:$T$889,17,FALSE)</f>
        <v>0</v>
      </c>
      <c r="R815" s="68" t="str">
        <f>VLOOKUP(A815,'BASE REGISTRO SEPTIEMBRE'!$A$1:$T$889,18,FALSE)</f>
        <v>93401: Instituciones de Asistencia Social.</v>
      </c>
      <c r="S815" s="68" t="str">
        <f>VLOOKUP(A815,'BASE REGISTRO SEPTIEMBRE'!$A$1:$T$889,19,FALSE)</f>
        <v xml:space="preserve">Certificado Financiero correspondiente al año 2020, aprobados por el Subdepartamento de Supervisión Financiera. </v>
      </c>
      <c r="T815" s="188">
        <f>VLOOKUP(A815,'BASE REGISTRO SEPTIEMBRE'!$A$1:$T$889,20,FALSE)</f>
        <v>39143</v>
      </c>
      <c r="U815" s="175">
        <v>7347</v>
      </c>
      <c r="V815" s="186">
        <v>36200198</v>
      </c>
      <c r="W815" s="186">
        <v>287724860</v>
      </c>
      <c r="X815" s="187">
        <v>44469</v>
      </c>
      <c r="Y815" s="80" t="s">
        <v>6489</v>
      </c>
      <c r="Z815" s="80" t="s">
        <v>6490</v>
      </c>
      <c r="AA815" s="175" t="s">
        <v>5595</v>
      </c>
    </row>
    <row r="816" spans="1:27" ht="15.75" customHeight="1" x14ac:dyDescent="0.2">
      <c r="A816" s="185">
        <v>7350</v>
      </c>
      <c r="B816" s="68" t="str">
        <f>VLOOKUP(A816,'BASE REGISTRO SEPTIEMBRE'!$A$1:$T$889,2,FALSE)</f>
        <v>Organización No Gubernamental de Desarrollo Corporación de Desarrollo Social El Conquistador.</v>
      </c>
      <c r="C816" s="68">
        <f>VLOOKUP(A816,'BASE REGISTRO SEPTIEMBRE'!$A$1:$T$889,3,FALSE)</f>
        <v>650086104</v>
      </c>
      <c r="D816" s="68" t="str">
        <f>VLOOKUP(A816,'BASE REGISTRO SEPTIEMBRE'!$A$1:$T$889,4,FALSE)</f>
        <v>Corporación de Derecho Privado.</v>
      </c>
      <c r="E816" s="68" t="str">
        <f>VLOOKUP(A816,'BASE REGISTRO SEPTIEMBRE'!$A$1:$T$889,5,FALSE)</f>
        <v>Otorgado por Decreto Supremo Nº 170, de fecha 19 de febrero de 2001, del Ministerio de Justicia.</v>
      </c>
      <c r="F816" s="68" t="str">
        <f>VLOOKUP(A816,'BASE REGISTRO SEPTIEMBRE'!$A$1:$T$889,6,FALSE)</f>
        <v>Certificado de Vigencia de Persona Jurídica sin Fines de Lucro, emitido por el SRCEI, de fecha 24 de junio de 2021, folio 500395275955</v>
      </c>
      <c r="G816" s="68" t="str">
        <f>VLOOKUP(A816,'BASE REGISTRO SEPTIEMBRE'!$A$1:$T$889,7,FALSE)</f>
        <v>Promoción del desarrollo, especialmente de las personas, familias, grupos y comunidades que viven en condiciones de pobreza y/o marginalidad.</v>
      </c>
      <c r="H816" s="68" t="str">
        <f>VLOOKUP(A816,'BASE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16" s="68" t="str">
        <f>VLOOKUP(A816,'BASE REGISTRO SEPTIEMBRE'!$A$1:$T$889,9,FALSE)</f>
        <v>Se renueva cada dos años.</v>
      </c>
      <c r="J816" s="68" t="str">
        <f>VLOOKUP(A816,'BASE REGISTRO SEPTIEMBRE'!$A$1:$T$889,10,FALSE)</f>
        <v>De 1 de mayo de 2021 a 1 de mayo de 2023</v>
      </c>
      <c r="K816" s="68" t="str">
        <f>VLOOKUP(A816,'BASE REGISTRO SEPTIEMBRE'!$A$1:$T$889,11,FALSE)</f>
        <v xml:space="preserve">Presidente: Carlos Eduardo Placencia Zapata             </v>
      </c>
      <c r="L816" s="68" t="str">
        <f>VLOOKUP(A816,'BASE REGISTRO SEPTIEMBRE'!$A$1:$T$889,12,FALSE)</f>
        <v>Ortiz de Rosas N° 395, Oficina N° 23 A, comuna de Quirihue, Provincia de Ñuble, Décimo Sexta Región.</v>
      </c>
      <c r="M816" s="68" t="str">
        <f>VLOOKUP(A816,'BASE REGISTRO SEPTIEMBRE'!$A$1:$T$889,13,FALSE)</f>
        <v>XVI</v>
      </c>
      <c r="N816" s="68" t="str">
        <f>VLOOKUP(A816,'BASE REGISTRO SEPTIEMBRE'!$A$1:$T$889,14,FALSE)</f>
        <v>Ñuble</v>
      </c>
      <c r="O816" s="68" t="str">
        <f>VLOOKUP(A816,'BASE REGISTRO SEPTIEMBRE'!$A$1:$T$889,15,FALSE)</f>
        <v>96456966-7498981</v>
      </c>
      <c r="P816" s="68" t="str">
        <f>VLOOKUP(A816,'BASE REGISTRO SEPTIEMBRE'!$A$1:$T$889,16,FALSE)</f>
        <v xml:space="preserve">corpelconquistador@gmail.com
corpelconquistador@yahoo.es </v>
      </c>
      <c r="Q816" s="68">
        <f>VLOOKUP(A816,'BASE REGISTRO SEPTIEMBRE'!$A$1:$T$889,17,FALSE)</f>
        <v>0</v>
      </c>
      <c r="R816" s="68" t="str">
        <f>VLOOKUP(A816,'BASE REGISTRO SEPTIEMBRE'!$A$1:$T$889,18,FALSE)</f>
        <v xml:space="preserve">93401: Institución de Asistencia Social  </v>
      </c>
      <c r="S816" s="68" t="str">
        <f>VLOOKUP(A816,'BASE REGISTRO SEPTIEMBRE'!$A$1:$T$889,19,FALSE)</f>
        <v>Certificado de Antecedentes Financieros correspondiente al año 2020, aprobados por el Subdepartamento de Supervisión Nacional.</v>
      </c>
      <c r="T816" s="188">
        <f>VLOOKUP(A816,'BASE REGISTRO SEPTIEMBRE'!$A$1:$T$889,20,FALSE)</f>
        <v>39171</v>
      </c>
      <c r="U816" s="175">
        <v>7350</v>
      </c>
      <c r="V816" s="186">
        <v>9212625</v>
      </c>
      <c r="W816" s="186">
        <v>30703837</v>
      </c>
      <c r="X816" s="187">
        <v>44469</v>
      </c>
      <c r="Y816" s="80" t="s">
        <v>6489</v>
      </c>
      <c r="Z816" s="80" t="s">
        <v>6490</v>
      </c>
      <c r="AA816" s="175" t="s">
        <v>6627</v>
      </c>
    </row>
    <row r="817" spans="1:27" ht="15.75" customHeight="1" x14ac:dyDescent="0.2">
      <c r="A817" s="185">
        <v>7350</v>
      </c>
      <c r="B817" s="68" t="str">
        <f>VLOOKUP(A817,'BASE REGISTRO SEPTIEMBRE'!$A$1:$T$889,2,FALSE)</f>
        <v>Organización No Gubernamental de Desarrollo Corporación de Desarrollo Social El Conquistador.</v>
      </c>
      <c r="C817" s="68">
        <f>VLOOKUP(A817,'BASE REGISTRO SEPTIEMBRE'!$A$1:$T$889,3,FALSE)</f>
        <v>650086104</v>
      </c>
      <c r="D817" s="68" t="str">
        <f>VLOOKUP(A817,'BASE REGISTRO SEPTIEMBRE'!$A$1:$T$889,4,FALSE)</f>
        <v>Corporación de Derecho Privado.</v>
      </c>
      <c r="E817" s="68" t="str">
        <f>VLOOKUP(A817,'BASE REGISTRO SEPTIEMBRE'!$A$1:$T$889,5,FALSE)</f>
        <v>Otorgado por Decreto Supremo Nº 170, de fecha 19 de febrero de 2001, del Ministerio de Justicia.</v>
      </c>
      <c r="F817" s="68" t="str">
        <f>VLOOKUP(A817,'BASE REGISTRO SEPTIEMBRE'!$A$1:$T$889,6,FALSE)</f>
        <v>Certificado de Vigencia de Persona Jurídica sin Fines de Lucro, emitido por el SRCEI, de fecha 24 de junio de 2021, folio 500395275955</v>
      </c>
      <c r="G817" s="68" t="str">
        <f>VLOOKUP(A817,'BASE REGISTRO SEPTIEMBRE'!$A$1:$T$889,7,FALSE)</f>
        <v>Promoción del desarrollo, especialmente de las personas, familias, grupos y comunidades que viven en condiciones de pobreza y/o marginalidad.</v>
      </c>
      <c r="H817" s="68" t="str">
        <f>VLOOKUP(A817,'BASE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17" s="68" t="str">
        <f>VLOOKUP(A817,'BASE REGISTRO SEPTIEMBRE'!$A$1:$T$889,9,FALSE)</f>
        <v>Se renueva cada dos años.</v>
      </c>
      <c r="J817" s="68" t="str">
        <f>VLOOKUP(A817,'BASE REGISTRO SEPTIEMBRE'!$A$1:$T$889,10,FALSE)</f>
        <v>De 1 de mayo de 2021 a 1 de mayo de 2023</v>
      </c>
      <c r="K817" s="68" t="str">
        <f>VLOOKUP(A817,'BASE REGISTRO SEPTIEMBRE'!$A$1:$T$889,11,FALSE)</f>
        <v xml:space="preserve">Presidente: Carlos Eduardo Placencia Zapata             </v>
      </c>
      <c r="L817" s="68" t="str">
        <f>VLOOKUP(A817,'BASE REGISTRO SEPTIEMBRE'!$A$1:$T$889,12,FALSE)</f>
        <v>Ortiz de Rosas N° 395, Oficina N° 23 A, comuna de Quirihue, Provincia de Ñuble, Décimo Sexta Región.</v>
      </c>
      <c r="M817" s="68" t="str">
        <f>VLOOKUP(A817,'BASE REGISTRO SEPTIEMBRE'!$A$1:$T$889,13,FALSE)</f>
        <v>XVI</v>
      </c>
      <c r="N817" s="68" t="str">
        <f>VLOOKUP(A817,'BASE REGISTRO SEPTIEMBRE'!$A$1:$T$889,14,FALSE)</f>
        <v>Ñuble</v>
      </c>
      <c r="O817" s="68" t="str">
        <f>VLOOKUP(A817,'BASE REGISTRO SEPTIEMBRE'!$A$1:$T$889,15,FALSE)</f>
        <v>96456966-7498981</v>
      </c>
      <c r="P817" s="68" t="str">
        <f>VLOOKUP(A817,'BASE REGISTRO SEPTIEMBRE'!$A$1:$T$889,16,FALSE)</f>
        <v xml:space="preserve">corpelconquistador@gmail.com
corpelconquistador@yahoo.es </v>
      </c>
      <c r="Q817" s="68">
        <f>VLOOKUP(A817,'BASE REGISTRO SEPTIEMBRE'!$A$1:$T$889,17,FALSE)</f>
        <v>0</v>
      </c>
      <c r="R817" s="68" t="str">
        <f>VLOOKUP(A817,'BASE REGISTRO SEPTIEMBRE'!$A$1:$T$889,18,FALSE)</f>
        <v xml:space="preserve">93401: Institución de Asistencia Social  </v>
      </c>
      <c r="S817" s="68" t="str">
        <f>VLOOKUP(A817,'BASE REGISTRO SEPTIEMBRE'!$A$1:$T$889,19,FALSE)</f>
        <v>Certificado de Antecedentes Financieros correspondiente al año 2020, aprobados por el Subdepartamento de Supervisión Nacional.</v>
      </c>
      <c r="T817" s="188">
        <f>VLOOKUP(A817,'BASE REGISTRO SEPTIEMBRE'!$A$1:$T$889,20,FALSE)</f>
        <v>39171</v>
      </c>
      <c r="U817" s="175">
        <v>7350</v>
      </c>
      <c r="V817" s="186">
        <v>11055150</v>
      </c>
      <c r="W817" s="186">
        <v>165915690</v>
      </c>
      <c r="X817" s="187">
        <v>44469</v>
      </c>
      <c r="Y817" s="80" t="s">
        <v>6489</v>
      </c>
      <c r="Z817" s="80" t="s">
        <v>6490</v>
      </c>
      <c r="AA817" s="175" t="s">
        <v>7477</v>
      </c>
    </row>
    <row r="818" spans="1:27" ht="15.75" customHeight="1" x14ac:dyDescent="0.2">
      <c r="A818" s="185">
        <v>7350</v>
      </c>
      <c r="B818" s="68" t="str">
        <f>VLOOKUP(A818,'BASE REGISTRO SEPTIEMBRE'!$A$1:$T$889,2,FALSE)</f>
        <v>Organización No Gubernamental de Desarrollo Corporación de Desarrollo Social El Conquistador.</v>
      </c>
      <c r="C818" s="68">
        <f>VLOOKUP(A818,'BASE REGISTRO SEPTIEMBRE'!$A$1:$T$889,3,FALSE)</f>
        <v>650086104</v>
      </c>
      <c r="D818" s="68" t="str">
        <f>VLOOKUP(A818,'BASE REGISTRO SEPTIEMBRE'!$A$1:$T$889,4,FALSE)</f>
        <v>Corporación de Derecho Privado.</v>
      </c>
      <c r="E818" s="68" t="str">
        <f>VLOOKUP(A818,'BASE REGISTRO SEPTIEMBRE'!$A$1:$T$889,5,FALSE)</f>
        <v>Otorgado por Decreto Supremo Nº 170, de fecha 19 de febrero de 2001, del Ministerio de Justicia.</v>
      </c>
      <c r="F818" s="68" t="str">
        <f>VLOOKUP(A818,'BASE REGISTRO SEPTIEMBRE'!$A$1:$T$889,6,FALSE)</f>
        <v>Certificado de Vigencia de Persona Jurídica sin Fines de Lucro, emitido por el SRCEI, de fecha 24 de junio de 2021, folio 500395275955</v>
      </c>
      <c r="G818" s="68" t="str">
        <f>VLOOKUP(A818,'BASE REGISTRO SEPTIEMBRE'!$A$1:$T$889,7,FALSE)</f>
        <v>Promoción del desarrollo, especialmente de las personas, familias, grupos y comunidades que viven en condiciones de pobreza y/o marginalidad.</v>
      </c>
      <c r="H818" s="68" t="str">
        <f>VLOOKUP(A818,'BASE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18" s="68" t="str">
        <f>VLOOKUP(A818,'BASE REGISTRO SEPTIEMBRE'!$A$1:$T$889,9,FALSE)</f>
        <v>Se renueva cada dos años.</v>
      </c>
      <c r="J818" s="68" t="str">
        <f>VLOOKUP(A818,'BASE REGISTRO SEPTIEMBRE'!$A$1:$T$889,10,FALSE)</f>
        <v>De 1 de mayo de 2021 a 1 de mayo de 2023</v>
      </c>
      <c r="K818" s="68" t="str">
        <f>VLOOKUP(A818,'BASE REGISTRO SEPTIEMBRE'!$A$1:$T$889,11,FALSE)</f>
        <v xml:space="preserve">Presidente: Carlos Eduardo Placencia Zapata             </v>
      </c>
      <c r="L818" s="68" t="str">
        <f>VLOOKUP(A818,'BASE REGISTRO SEPTIEMBRE'!$A$1:$T$889,12,FALSE)</f>
        <v>Ortiz de Rosas N° 395, Oficina N° 23 A, comuna de Quirihue, Provincia de Ñuble, Décimo Sexta Región.</v>
      </c>
      <c r="M818" s="68" t="str">
        <f>VLOOKUP(A818,'BASE REGISTRO SEPTIEMBRE'!$A$1:$T$889,13,FALSE)</f>
        <v>XVI</v>
      </c>
      <c r="N818" s="68" t="str">
        <f>VLOOKUP(A818,'BASE REGISTRO SEPTIEMBRE'!$A$1:$T$889,14,FALSE)</f>
        <v>Ñuble</v>
      </c>
      <c r="O818" s="68" t="str">
        <f>VLOOKUP(A818,'BASE REGISTRO SEPTIEMBRE'!$A$1:$T$889,15,FALSE)</f>
        <v>96456966-7498981</v>
      </c>
      <c r="P818" s="68" t="str">
        <f>VLOOKUP(A818,'BASE REGISTRO SEPTIEMBRE'!$A$1:$T$889,16,FALSE)</f>
        <v xml:space="preserve">corpelconquistador@gmail.com
corpelconquistador@yahoo.es </v>
      </c>
      <c r="Q818" s="68">
        <f>VLOOKUP(A818,'BASE REGISTRO SEPTIEMBRE'!$A$1:$T$889,17,FALSE)</f>
        <v>0</v>
      </c>
      <c r="R818" s="68" t="str">
        <f>VLOOKUP(A818,'BASE REGISTRO SEPTIEMBRE'!$A$1:$T$889,18,FALSE)</f>
        <v xml:space="preserve">93401: Institución de Asistencia Social  </v>
      </c>
      <c r="S818" s="68" t="str">
        <f>VLOOKUP(A818,'BASE REGISTRO SEPTIEMBRE'!$A$1:$T$889,19,FALSE)</f>
        <v>Certificado de Antecedentes Financieros correspondiente al año 2020, aprobados por el Subdepartamento de Supervisión Nacional.</v>
      </c>
      <c r="T818" s="188">
        <f>VLOOKUP(A818,'BASE REGISTRO SEPTIEMBRE'!$A$1:$T$889,20,FALSE)</f>
        <v>39171</v>
      </c>
      <c r="U818" s="175">
        <v>7350</v>
      </c>
      <c r="V818" s="186">
        <v>23790684</v>
      </c>
      <c r="W818" s="186">
        <v>126736241</v>
      </c>
      <c r="X818" s="187">
        <v>44469</v>
      </c>
      <c r="Y818" s="80" t="s">
        <v>6489</v>
      </c>
      <c r="Z818" s="80" t="s">
        <v>6490</v>
      </c>
      <c r="AA818" s="175" t="s">
        <v>6679</v>
      </c>
    </row>
    <row r="819" spans="1:27" ht="15.75" customHeight="1" x14ac:dyDescent="0.2">
      <c r="A819" s="185">
        <v>7350</v>
      </c>
      <c r="B819" s="68" t="str">
        <f>VLOOKUP(A819,'BASE REGISTRO SEPTIEMBRE'!$A$1:$T$889,2,FALSE)</f>
        <v>Organización No Gubernamental de Desarrollo Corporación de Desarrollo Social El Conquistador.</v>
      </c>
      <c r="C819" s="68">
        <f>VLOOKUP(A819,'BASE REGISTRO SEPTIEMBRE'!$A$1:$T$889,3,FALSE)</f>
        <v>650086104</v>
      </c>
      <c r="D819" s="68" t="str">
        <f>VLOOKUP(A819,'BASE REGISTRO SEPTIEMBRE'!$A$1:$T$889,4,FALSE)</f>
        <v>Corporación de Derecho Privado.</v>
      </c>
      <c r="E819" s="68" t="str">
        <f>VLOOKUP(A819,'BASE REGISTRO SEPTIEMBRE'!$A$1:$T$889,5,FALSE)</f>
        <v>Otorgado por Decreto Supremo Nº 170, de fecha 19 de febrero de 2001, del Ministerio de Justicia.</v>
      </c>
      <c r="F819" s="68" t="str">
        <f>VLOOKUP(A819,'BASE REGISTRO SEPTIEMBRE'!$A$1:$T$889,6,FALSE)</f>
        <v>Certificado de Vigencia de Persona Jurídica sin Fines de Lucro, emitido por el SRCEI, de fecha 24 de junio de 2021, folio 500395275955</v>
      </c>
      <c r="G819" s="68" t="str">
        <f>VLOOKUP(A819,'BASE REGISTRO SEPTIEMBRE'!$A$1:$T$889,7,FALSE)</f>
        <v>Promoción del desarrollo, especialmente de las personas, familias, grupos y comunidades que viven en condiciones de pobreza y/o marginalidad.</v>
      </c>
      <c r="H819" s="68" t="str">
        <f>VLOOKUP(A819,'BASE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19" s="68" t="str">
        <f>VLOOKUP(A819,'BASE REGISTRO SEPTIEMBRE'!$A$1:$T$889,9,FALSE)</f>
        <v>Se renueva cada dos años.</v>
      </c>
      <c r="J819" s="68" t="str">
        <f>VLOOKUP(A819,'BASE REGISTRO SEPTIEMBRE'!$A$1:$T$889,10,FALSE)</f>
        <v>De 1 de mayo de 2021 a 1 de mayo de 2023</v>
      </c>
      <c r="K819" s="68" t="str">
        <f>VLOOKUP(A819,'BASE REGISTRO SEPTIEMBRE'!$A$1:$T$889,11,FALSE)</f>
        <v xml:space="preserve">Presidente: Carlos Eduardo Placencia Zapata             </v>
      </c>
      <c r="L819" s="68" t="str">
        <f>VLOOKUP(A819,'BASE REGISTRO SEPTIEMBRE'!$A$1:$T$889,12,FALSE)</f>
        <v>Ortiz de Rosas N° 395, Oficina N° 23 A, comuna de Quirihue, Provincia de Ñuble, Décimo Sexta Región.</v>
      </c>
      <c r="M819" s="68" t="str">
        <f>VLOOKUP(A819,'BASE REGISTRO SEPTIEMBRE'!$A$1:$T$889,13,FALSE)</f>
        <v>XVI</v>
      </c>
      <c r="N819" s="68" t="str">
        <f>VLOOKUP(A819,'BASE REGISTRO SEPTIEMBRE'!$A$1:$T$889,14,FALSE)</f>
        <v>Ñuble</v>
      </c>
      <c r="O819" s="68" t="str">
        <f>VLOOKUP(A819,'BASE REGISTRO SEPTIEMBRE'!$A$1:$T$889,15,FALSE)</f>
        <v>96456966-7498981</v>
      </c>
      <c r="P819" s="68" t="str">
        <f>VLOOKUP(A819,'BASE REGISTRO SEPTIEMBRE'!$A$1:$T$889,16,FALSE)</f>
        <v xml:space="preserve">corpelconquistador@gmail.com
corpelconquistador@yahoo.es </v>
      </c>
      <c r="Q819" s="68">
        <f>VLOOKUP(A819,'BASE REGISTRO SEPTIEMBRE'!$A$1:$T$889,17,FALSE)</f>
        <v>0</v>
      </c>
      <c r="R819" s="68" t="str">
        <f>VLOOKUP(A819,'BASE REGISTRO SEPTIEMBRE'!$A$1:$T$889,18,FALSE)</f>
        <v xml:space="preserve">93401: Institución de Asistencia Social  </v>
      </c>
      <c r="S819" s="68" t="str">
        <f>VLOOKUP(A819,'BASE REGISTRO SEPTIEMBRE'!$A$1:$T$889,19,FALSE)</f>
        <v>Certificado de Antecedentes Financieros correspondiente al año 2020, aprobados por el Subdepartamento de Supervisión Nacional.</v>
      </c>
      <c r="T819" s="188">
        <f>VLOOKUP(A819,'BASE REGISTRO SEPTIEMBRE'!$A$1:$T$889,20,FALSE)</f>
        <v>39171</v>
      </c>
      <c r="U819" s="175">
        <v>7350</v>
      </c>
      <c r="V819" s="186">
        <v>6146663</v>
      </c>
      <c r="W819" s="186">
        <v>19412843</v>
      </c>
      <c r="X819" s="187">
        <v>44469</v>
      </c>
      <c r="Y819" s="80" t="s">
        <v>6489</v>
      </c>
      <c r="Z819" s="80" t="s">
        <v>6490</v>
      </c>
      <c r="AA819" s="175" t="s">
        <v>7494</v>
      </c>
    </row>
    <row r="820" spans="1:27" ht="15.75" customHeight="1" x14ac:dyDescent="0.2">
      <c r="A820" s="185">
        <v>7350</v>
      </c>
      <c r="B820" s="68" t="str">
        <f>VLOOKUP(A820,'BASE REGISTRO SEPTIEMBRE'!$A$1:$T$889,2,FALSE)</f>
        <v>Organización No Gubernamental de Desarrollo Corporación de Desarrollo Social El Conquistador.</v>
      </c>
      <c r="C820" s="68">
        <f>VLOOKUP(A820,'BASE REGISTRO SEPTIEMBRE'!$A$1:$T$889,3,FALSE)</f>
        <v>650086104</v>
      </c>
      <c r="D820" s="68" t="str">
        <f>VLOOKUP(A820,'BASE REGISTRO SEPTIEMBRE'!$A$1:$T$889,4,FALSE)</f>
        <v>Corporación de Derecho Privado.</v>
      </c>
      <c r="E820" s="68" t="str">
        <f>VLOOKUP(A820,'BASE REGISTRO SEPTIEMBRE'!$A$1:$T$889,5,FALSE)</f>
        <v>Otorgado por Decreto Supremo Nº 170, de fecha 19 de febrero de 2001, del Ministerio de Justicia.</v>
      </c>
      <c r="F820" s="68" t="str">
        <f>VLOOKUP(A820,'BASE REGISTRO SEPTIEMBRE'!$A$1:$T$889,6,FALSE)</f>
        <v>Certificado de Vigencia de Persona Jurídica sin Fines de Lucro, emitido por el SRCEI, de fecha 24 de junio de 2021, folio 500395275955</v>
      </c>
      <c r="G820" s="68" t="str">
        <f>VLOOKUP(A820,'BASE REGISTRO SEPTIEMBRE'!$A$1:$T$889,7,FALSE)</f>
        <v>Promoción del desarrollo, especialmente de las personas, familias, grupos y comunidades que viven en condiciones de pobreza y/o marginalidad.</v>
      </c>
      <c r="H820" s="68" t="str">
        <f>VLOOKUP(A820,'BASE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0" s="68" t="str">
        <f>VLOOKUP(A820,'BASE REGISTRO SEPTIEMBRE'!$A$1:$T$889,9,FALSE)</f>
        <v>Se renueva cada dos años.</v>
      </c>
      <c r="J820" s="68" t="str">
        <f>VLOOKUP(A820,'BASE REGISTRO SEPTIEMBRE'!$A$1:$T$889,10,FALSE)</f>
        <v>De 1 de mayo de 2021 a 1 de mayo de 2023</v>
      </c>
      <c r="K820" s="68" t="str">
        <f>VLOOKUP(A820,'BASE REGISTRO SEPTIEMBRE'!$A$1:$T$889,11,FALSE)</f>
        <v xml:space="preserve">Presidente: Carlos Eduardo Placencia Zapata             </v>
      </c>
      <c r="L820" s="68" t="str">
        <f>VLOOKUP(A820,'BASE REGISTRO SEPTIEMBRE'!$A$1:$T$889,12,FALSE)</f>
        <v>Ortiz de Rosas N° 395, Oficina N° 23 A, comuna de Quirihue, Provincia de Ñuble, Décimo Sexta Región.</v>
      </c>
      <c r="M820" s="68" t="str">
        <f>VLOOKUP(A820,'BASE REGISTRO SEPTIEMBRE'!$A$1:$T$889,13,FALSE)</f>
        <v>XVI</v>
      </c>
      <c r="N820" s="68" t="str">
        <f>VLOOKUP(A820,'BASE REGISTRO SEPTIEMBRE'!$A$1:$T$889,14,FALSE)</f>
        <v>Ñuble</v>
      </c>
      <c r="O820" s="68" t="str">
        <f>VLOOKUP(A820,'BASE REGISTRO SEPTIEMBRE'!$A$1:$T$889,15,FALSE)</f>
        <v>96456966-7498981</v>
      </c>
      <c r="P820" s="68" t="str">
        <f>VLOOKUP(A820,'BASE REGISTRO SEPTIEMBRE'!$A$1:$T$889,16,FALSE)</f>
        <v xml:space="preserve">corpelconquistador@gmail.com
corpelconquistador@yahoo.es </v>
      </c>
      <c r="Q820" s="68">
        <f>VLOOKUP(A820,'BASE REGISTRO SEPTIEMBRE'!$A$1:$T$889,17,FALSE)</f>
        <v>0</v>
      </c>
      <c r="R820" s="68" t="str">
        <f>VLOOKUP(A820,'BASE REGISTRO SEPTIEMBRE'!$A$1:$T$889,18,FALSE)</f>
        <v xml:space="preserve">93401: Institución de Asistencia Social  </v>
      </c>
      <c r="S820" s="68" t="str">
        <f>VLOOKUP(A820,'BASE REGISTRO SEPTIEMBRE'!$A$1:$T$889,19,FALSE)</f>
        <v>Certificado de Antecedentes Financieros correspondiente al año 2020, aprobados por el Subdepartamento de Supervisión Nacional.</v>
      </c>
      <c r="T820" s="188">
        <f>VLOOKUP(A820,'BASE REGISTRO SEPTIEMBRE'!$A$1:$T$889,20,FALSE)</f>
        <v>39171</v>
      </c>
      <c r="U820" s="175">
        <v>7350</v>
      </c>
      <c r="V820" s="186">
        <v>34934272</v>
      </c>
      <c r="W820" s="186">
        <v>136906959</v>
      </c>
      <c r="X820" s="187">
        <v>44469</v>
      </c>
      <c r="Y820" s="80" t="s">
        <v>6489</v>
      </c>
      <c r="Z820" s="80" t="s">
        <v>6490</v>
      </c>
      <c r="AA820" s="175" t="s">
        <v>6680</v>
      </c>
    </row>
    <row r="821" spans="1:27" ht="15.75" customHeight="1" x14ac:dyDescent="0.2">
      <c r="A821" s="185">
        <v>7350</v>
      </c>
      <c r="B821" s="68" t="str">
        <f>VLOOKUP(A821,'BASE REGISTRO SEPTIEMBRE'!$A$1:$T$889,2,FALSE)</f>
        <v>Organización No Gubernamental de Desarrollo Corporación de Desarrollo Social El Conquistador.</v>
      </c>
      <c r="C821" s="68">
        <f>VLOOKUP(A821,'BASE REGISTRO SEPTIEMBRE'!$A$1:$T$889,3,FALSE)</f>
        <v>650086104</v>
      </c>
      <c r="D821" s="68" t="str">
        <f>VLOOKUP(A821,'BASE REGISTRO SEPTIEMBRE'!$A$1:$T$889,4,FALSE)</f>
        <v>Corporación de Derecho Privado.</v>
      </c>
      <c r="E821" s="68" t="str">
        <f>VLOOKUP(A821,'BASE REGISTRO SEPTIEMBRE'!$A$1:$T$889,5,FALSE)</f>
        <v>Otorgado por Decreto Supremo Nº 170, de fecha 19 de febrero de 2001, del Ministerio de Justicia.</v>
      </c>
      <c r="F821" s="68" t="str">
        <f>VLOOKUP(A821,'BASE REGISTRO SEPTIEMBRE'!$A$1:$T$889,6,FALSE)</f>
        <v>Certificado de Vigencia de Persona Jurídica sin Fines de Lucro, emitido por el SRCEI, de fecha 24 de junio de 2021, folio 500395275955</v>
      </c>
      <c r="G821" s="68" t="str">
        <f>VLOOKUP(A821,'BASE REGISTRO SEPTIEMBRE'!$A$1:$T$889,7,FALSE)</f>
        <v>Promoción del desarrollo, especialmente de las personas, familias, grupos y comunidades que viven en condiciones de pobreza y/o marginalidad.</v>
      </c>
      <c r="H821" s="68" t="str">
        <f>VLOOKUP(A821,'BASE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1" s="68" t="str">
        <f>VLOOKUP(A821,'BASE REGISTRO SEPTIEMBRE'!$A$1:$T$889,9,FALSE)</f>
        <v>Se renueva cada dos años.</v>
      </c>
      <c r="J821" s="68" t="str">
        <f>VLOOKUP(A821,'BASE REGISTRO SEPTIEMBRE'!$A$1:$T$889,10,FALSE)</f>
        <v>De 1 de mayo de 2021 a 1 de mayo de 2023</v>
      </c>
      <c r="K821" s="68" t="str">
        <f>VLOOKUP(A821,'BASE REGISTRO SEPTIEMBRE'!$A$1:$T$889,11,FALSE)</f>
        <v xml:space="preserve">Presidente: Carlos Eduardo Placencia Zapata             </v>
      </c>
      <c r="L821" s="68" t="str">
        <f>VLOOKUP(A821,'BASE REGISTRO SEPTIEMBRE'!$A$1:$T$889,12,FALSE)</f>
        <v>Ortiz de Rosas N° 395, Oficina N° 23 A, comuna de Quirihue, Provincia de Ñuble, Décimo Sexta Región.</v>
      </c>
      <c r="M821" s="68" t="str">
        <f>VLOOKUP(A821,'BASE REGISTRO SEPTIEMBRE'!$A$1:$T$889,13,FALSE)</f>
        <v>XVI</v>
      </c>
      <c r="N821" s="68" t="str">
        <f>VLOOKUP(A821,'BASE REGISTRO SEPTIEMBRE'!$A$1:$T$889,14,FALSE)</f>
        <v>Ñuble</v>
      </c>
      <c r="O821" s="68" t="str">
        <f>VLOOKUP(A821,'BASE REGISTRO SEPTIEMBRE'!$A$1:$T$889,15,FALSE)</f>
        <v>96456966-7498981</v>
      </c>
      <c r="P821" s="68" t="str">
        <f>VLOOKUP(A821,'BASE REGISTRO SEPTIEMBRE'!$A$1:$T$889,16,FALSE)</f>
        <v xml:space="preserve">corpelconquistador@gmail.com
corpelconquistador@yahoo.es </v>
      </c>
      <c r="Q821" s="68">
        <f>VLOOKUP(A821,'BASE REGISTRO SEPTIEMBRE'!$A$1:$T$889,17,FALSE)</f>
        <v>0</v>
      </c>
      <c r="R821" s="68" t="str">
        <f>VLOOKUP(A821,'BASE REGISTRO SEPTIEMBRE'!$A$1:$T$889,18,FALSE)</f>
        <v xml:space="preserve">93401: Institución de Asistencia Social  </v>
      </c>
      <c r="S821" s="68" t="str">
        <f>VLOOKUP(A821,'BASE REGISTRO SEPTIEMBRE'!$A$1:$T$889,19,FALSE)</f>
        <v>Certificado de Antecedentes Financieros correspondiente al año 2020, aprobados por el Subdepartamento de Supervisión Nacional.</v>
      </c>
      <c r="T821" s="188">
        <f>VLOOKUP(A821,'BASE REGISTRO SEPTIEMBRE'!$A$1:$T$889,20,FALSE)</f>
        <v>39171</v>
      </c>
      <c r="U821" s="175">
        <v>7350</v>
      </c>
      <c r="V821" s="186">
        <v>19810829</v>
      </c>
      <c r="W821" s="186">
        <v>87556775</v>
      </c>
      <c r="X821" s="187">
        <v>44469</v>
      </c>
      <c r="Y821" s="80" t="s">
        <v>6489</v>
      </c>
      <c r="Z821" s="80" t="s">
        <v>6490</v>
      </c>
      <c r="AA821" s="175" t="s">
        <v>6692</v>
      </c>
    </row>
    <row r="822" spans="1:27" ht="15.75" customHeight="1" x14ac:dyDescent="0.2">
      <c r="A822" s="185">
        <v>7350</v>
      </c>
      <c r="B822" s="68" t="str">
        <f>VLOOKUP(A822,'BASE REGISTRO SEPTIEMBRE'!$A$1:$T$889,2,FALSE)</f>
        <v>Organización No Gubernamental de Desarrollo Corporación de Desarrollo Social El Conquistador.</v>
      </c>
      <c r="C822" s="68">
        <f>VLOOKUP(A822,'BASE REGISTRO SEPTIEMBRE'!$A$1:$T$889,3,FALSE)</f>
        <v>650086104</v>
      </c>
      <c r="D822" s="68" t="str">
        <f>VLOOKUP(A822,'BASE REGISTRO SEPTIEMBRE'!$A$1:$T$889,4,FALSE)</f>
        <v>Corporación de Derecho Privado.</v>
      </c>
      <c r="E822" s="68" t="str">
        <f>VLOOKUP(A822,'BASE REGISTRO SEPTIEMBRE'!$A$1:$T$889,5,FALSE)</f>
        <v>Otorgado por Decreto Supremo Nº 170, de fecha 19 de febrero de 2001, del Ministerio de Justicia.</v>
      </c>
      <c r="F822" s="68" t="str">
        <f>VLOOKUP(A822,'BASE REGISTRO SEPTIEMBRE'!$A$1:$T$889,6,FALSE)</f>
        <v>Certificado de Vigencia de Persona Jurídica sin Fines de Lucro, emitido por el SRCEI, de fecha 24 de junio de 2021, folio 500395275955</v>
      </c>
      <c r="G822" s="68" t="str">
        <f>VLOOKUP(A822,'BASE REGISTRO SEPTIEMBRE'!$A$1:$T$889,7,FALSE)</f>
        <v>Promoción del desarrollo, especialmente de las personas, familias, grupos y comunidades que viven en condiciones de pobreza y/o marginalidad.</v>
      </c>
      <c r="H822" s="68" t="str">
        <f>VLOOKUP(A822,'BASE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2" s="68" t="str">
        <f>VLOOKUP(A822,'BASE REGISTRO SEPTIEMBRE'!$A$1:$T$889,9,FALSE)</f>
        <v>Se renueva cada dos años.</v>
      </c>
      <c r="J822" s="68" t="str">
        <f>VLOOKUP(A822,'BASE REGISTRO SEPTIEMBRE'!$A$1:$T$889,10,FALSE)</f>
        <v>De 1 de mayo de 2021 a 1 de mayo de 2023</v>
      </c>
      <c r="K822" s="68" t="str">
        <f>VLOOKUP(A822,'BASE REGISTRO SEPTIEMBRE'!$A$1:$T$889,11,FALSE)</f>
        <v xml:space="preserve">Presidente: Carlos Eduardo Placencia Zapata             </v>
      </c>
      <c r="L822" s="68" t="str">
        <f>VLOOKUP(A822,'BASE REGISTRO SEPTIEMBRE'!$A$1:$T$889,12,FALSE)</f>
        <v>Ortiz de Rosas N° 395, Oficina N° 23 A, comuna de Quirihue, Provincia de Ñuble, Décimo Sexta Región.</v>
      </c>
      <c r="M822" s="68" t="str">
        <f>VLOOKUP(A822,'BASE REGISTRO SEPTIEMBRE'!$A$1:$T$889,13,FALSE)</f>
        <v>XVI</v>
      </c>
      <c r="N822" s="68" t="str">
        <f>VLOOKUP(A822,'BASE REGISTRO SEPTIEMBRE'!$A$1:$T$889,14,FALSE)</f>
        <v>Ñuble</v>
      </c>
      <c r="O822" s="68" t="str">
        <f>VLOOKUP(A822,'BASE REGISTRO SEPTIEMBRE'!$A$1:$T$889,15,FALSE)</f>
        <v>96456966-7498981</v>
      </c>
      <c r="P822" s="68" t="str">
        <f>VLOOKUP(A822,'BASE REGISTRO SEPTIEMBRE'!$A$1:$T$889,16,FALSE)</f>
        <v xml:space="preserve">corpelconquistador@gmail.com
corpelconquistador@yahoo.es </v>
      </c>
      <c r="Q822" s="68">
        <f>VLOOKUP(A822,'BASE REGISTRO SEPTIEMBRE'!$A$1:$T$889,17,FALSE)</f>
        <v>0</v>
      </c>
      <c r="R822" s="68" t="str">
        <f>VLOOKUP(A822,'BASE REGISTRO SEPTIEMBRE'!$A$1:$T$889,18,FALSE)</f>
        <v xml:space="preserve">93401: Institución de Asistencia Social  </v>
      </c>
      <c r="S822" s="68" t="str">
        <f>VLOOKUP(A822,'BASE REGISTRO SEPTIEMBRE'!$A$1:$T$889,19,FALSE)</f>
        <v>Certificado de Antecedentes Financieros correspondiente al año 2020, aprobados por el Subdepartamento de Supervisión Nacional.</v>
      </c>
      <c r="T822" s="188">
        <f>VLOOKUP(A822,'BASE REGISTRO SEPTIEMBRE'!$A$1:$T$889,20,FALSE)</f>
        <v>39171</v>
      </c>
      <c r="U822" s="175">
        <v>7350</v>
      </c>
      <c r="V822" s="186">
        <v>15919416</v>
      </c>
      <c r="W822" s="186">
        <v>111966544</v>
      </c>
      <c r="X822" s="187">
        <v>44469</v>
      </c>
      <c r="Y822" s="80" t="s">
        <v>6489</v>
      </c>
      <c r="Z822" s="80" t="s">
        <v>6490</v>
      </c>
      <c r="AA822" s="175" t="s">
        <v>6681</v>
      </c>
    </row>
    <row r="823" spans="1:27" ht="15.75" customHeight="1" x14ac:dyDescent="0.2">
      <c r="A823" s="185">
        <v>7350</v>
      </c>
      <c r="B823" s="68" t="str">
        <f>VLOOKUP(A823,'BASE REGISTRO SEPTIEMBRE'!$A$1:$T$889,2,FALSE)</f>
        <v>Organización No Gubernamental de Desarrollo Corporación de Desarrollo Social El Conquistador.</v>
      </c>
      <c r="C823" s="68">
        <f>VLOOKUP(A823,'BASE REGISTRO SEPTIEMBRE'!$A$1:$T$889,3,FALSE)</f>
        <v>650086104</v>
      </c>
      <c r="D823" s="68" t="str">
        <f>VLOOKUP(A823,'BASE REGISTRO SEPTIEMBRE'!$A$1:$T$889,4,FALSE)</f>
        <v>Corporación de Derecho Privado.</v>
      </c>
      <c r="E823" s="68" t="str">
        <f>VLOOKUP(A823,'BASE REGISTRO SEPTIEMBRE'!$A$1:$T$889,5,FALSE)</f>
        <v>Otorgado por Decreto Supremo Nº 170, de fecha 19 de febrero de 2001, del Ministerio de Justicia.</v>
      </c>
      <c r="F823" s="68" t="str">
        <f>VLOOKUP(A823,'BASE REGISTRO SEPTIEMBRE'!$A$1:$T$889,6,FALSE)</f>
        <v>Certificado de Vigencia de Persona Jurídica sin Fines de Lucro, emitido por el SRCEI, de fecha 24 de junio de 2021, folio 500395275955</v>
      </c>
      <c r="G823" s="68" t="str">
        <f>VLOOKUP(A823,'BASE REGISTRO SEPTIEMBRE'!$A$1:$T$889,7,FALSE)</f>
        <v>Promoción del desarrollo, especialmente de las personas, familias, grupos y comunidades que viven en condiciones de pobreza y/o marginalidad.</v>
      </c>
      <c r="H823" s="68" t="str">
        <f>VLOOKUP(A823,'BASE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3" s="68" t="str">
        <f>VLOOKUP(A823,'BASE REGISTRO SEPTIEMBRE'!$A$1:$T$889,9,FALSE)</f>
        <v>Se renueva cada dos años.</v>
      </c>
      <c r="J823" s="68" t="str">
        <f>VLOOKUP(A823,'BASE REGISTRO SEPTIEMBRE'!$A$1:$T$889,10,FALSE)</f>
        <v>De 1 de mayo de 2021 a 1 de mayo de 2023</v>
      </c>
      <c r="K823" s="68" t="str">
        <f>VLOOKUP(A823,'BASE REGISTRO SEPTIEMBRE'!$A$1:$T$889,11,FALSE)</f>
        <v xml:space="preserve">Presidente: Carlos Eduardo Placencia Zapata             </v>
      </c>
      <c r="L823" s="68" t="str">
        <f>VLOOKUP(A823,'BASE REGISTRO SEPTIEMBRE'!$A$1:$T$889,12,FALSE)</f>
        <v>Ortiz de Rosas N° 395, Oficina N° 23 A, comuna de Quirihue, Provincia de Ñuble, Décimo Sexta Región.</v>
      </c>
      <c r="M823" s="68" t="str">
        <f>VLOOKUP(A823,'BASE REGISTRO SEPTIEMBRE'!$A$1:$T$889,13,FALSE)</f>
        <v>XVI</v>
      </c>
      <c r="N823" s="68" t="str">
        <f>VLOOKUP(A823,'BASE REGISTRO SEPTIEMBRE'!$A$1:$T$889,14,FALSE)</f>
        <v>Ñuble</v>
      </c>
      <c r="O823" s="68" t="str">
        <f>VLOOKUP(A823,'BASE REGISTRO SEPTIEMBRE'!$A$1:$T$889,15,FALSE)</f>
        <v>96456966-7498981</v>
      </c>
      <c r="P823" s="68" t="str">
        <f>VLOOKUP(A823,'BASE REGISTRO SEPTIEMBRE'!$A$1:$T$889,16,FALSE)</f>
        <v xml:space="preserve">corpelconquistador@gmail.com
corpelconquistador@yahoo.es </v>
      </c>
      <c r="Q823" s="68">
        <f>VLOOKUP(A823,'BASE REGISTRO SEPTIEMBRE'!$A$1:$T$889,17,FALSE)</f>
        <v>0</v>
      </c>
      <c r="R823" s="68" t="str">
        <f>VLOOKUP(A823,'BASE REGISTRO SEPTIEMBRE'!$A$1:$T$889,18,FALSE)</f>
        <v xml:space="preserve">93401: Institución de Asistencia Social  </v>
      </c>
      <c r="S823" s="68" t="str">
        <f>VLOOKUP(A823,'BASE REGISTRO SEPTIEMBRE'!$A$1:$T$889,19,FALSE)</f>
        <v>Certificado de Antecedentes Financieros correspondiente al año 2020, aprobados por el Subdepartamento de Supervisión Nacional.</v>
      </c>
      <c r="T823" s="188">
        <f>VLOOKUP(A823,'BASE REGISTRO SEPTIEMBRE'!$A$1:$T$889,20,FALSE)</f>
        <v>39171</v>
      </c>
      <c r="U823" s="175">
        <v>7350</v>
      </c>
      <c r="V823" s="186">
        <v>9626333</v>
      </c>
      <c r="W823" s="186">
        <v>125690666</v>
      </c>
      <c r="X823" s="187">
        <v>44469</v>
      </c>
      <c r="Y823" s="80" t="s">
        <v>6489</v>
      </c>
      <c r="Z823" s="80" t="s">
        <v>6490</v>
      </c>
      <c r="AA823" s="175" t="s">
        <v>6637</v>
      </c>
    </row>
    <row r="824" spans="1:27" ht="15.75" customHeight="1" x14ac:dyDescent="0.2">
      <c r="A824" s="185">
        <v>7350</v>
      </c>
      <c r="B824" s="68" t="str">
        <f>VLOOKUP(A824,'BASE REGISTRO SEPTIEMBRE'!$A$1:$T$889,2,FALSE)</f>
        <v>Organización No Gubernamental de Desarrollo Corporación de Desarrollo Social El Conquistador.</v>
      </c>
      <c r="C824" s="68">
        <f>VLOOKUP(A824,'BASE REGISTRO SEPTIEMBRE'!$A$1:$T$889,3,FALSE)</f>
        <v>650086104</v>
      </c>
      <c r="D824" s="68" t="str">
        <f>VLOOKUP(A824,'BASE REGISTRO SEPTIEMBRE'!$A$1:$T$889,4,FALSE)</f>
        <v>Corporación de Derecho Privado.</v>
      </c>
      <c r="E824" s="68" t="str">
        <f>VLOOKUP(A824,'BASE REGISTRO SEPTIEMBRE'!$A$1:$T$889,5,FALSE)</f>
        <v>Otorgado por Decreto Supremo Nº 170, de fecha 19 de febrero de 2001, del Ministerio de Justicia.</v>
      </c>
      <c r="F824" s="68" t="str">
        <f>VLOOKUP(A824,'BASE REGISTRO SEPTIEMBRE'!$A$1:$T$889,6,FALSE)</f>
        <v>Certificado de Vigencia de Persona Jurídica sin Fines de Lucro, emitido por el SRCEI, de fecha 24 de junio de 2021, folio 500395275955</v>
      </c>
      <c r="G824" s="68" t="str">
        <f>VLOOKUP(A824,'BASE REGISTRO SEPTIEMBRE'!$A$1:$T$889,7,FALSE)</f>
        <v>Promoción del desarrollo, especialmente de las personas, familias, grupos y comunidades que viven en condiciones de pobreza y/o marginalidad.</v>
      </c>
      <c r="H824" s="68" t="str">
        <f>VLOOKUP(A824,'BASE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4" s="68" t="str">
        <f>VLOOKUP(A824,'BASE REGISTRO SEPTIEMBRE'!$A$1:$T$889,9,FALSE)</f>
        <v>Se renueva cada dos años.</v>
      </c>
      <c r="J824" s="68" t="str">
        <f>VLOOKUP(A824,'BASE REGISTRO SEPTIEMBRE'!$A$1:$T$889,10,FALSE)</f>
        <v>De 1 de mayo de 2021 a 1 de mayo de 2023</v>
      </c>
      <c r="K824" s="68" t="str">
        <f>VLOOKUP(A824,'BASE REGISTRO SEPTIEMBRE'!$A$1:$T$889,11,FALSE)</f>
        <v xml:space="preserve">Presidente: Carlos Eduardo Placencia Zapata             </v>
      </c>
      <c r="L824" s="68" t="str">
        <f>VLOOKUP(A824,'BASE REGISTRO SEPTIEMBRE'!$A$1:$T$889,12,FALSE)</f>
        <v>Ortiz de Rosas N° 395, Oficina N° 23 A, comuna de Quirihue, Provincia de Ñuble, Décimo Sexta Región.</v>
      </c>
      <c r="M824" s="68" t="str">
        <f>VLOOKUP(A824,'BASE REGISTRO SEPTIEMBRE'!$A$1:$T$889,13,FALSE)</f>
        <v>XVI</v>
      </c>
      <c r="N824" s="68" t="str">
        <f>VLOOKUP(A824,'BASE REGISTRO SEPTIEMBRE'!$A$1:$T$889,14,FALSE)</f>
        <v>Ñuble</v>
      </c>
      <c r="O824" s="68" t="str">
        <f>VLOOKUP(A824,'BASE REGISTRO SEPTIEMBRE'!$A$1:$T$889,15,FALSE)</f>
        <v>96456966-7498981</v>
      </c>
      <c r="P824" s="68" t="str">
        <f>VLOOKUP(A824,'BASE REGISTRO SEPTIEMBRE'!$A$1:$T$889,16,FALSE)</f>
        <v xml:space="preserve">corpelconquistador@gmail.com
corpelconquistador@yahoo.es </v>
      </c>
      <c r="Q824" s="68">
        <f>VLOOKUP(A824,'BASE REGISTRO SEPTIEMBRE'!$A$1:$T$889,17,FALSE)</f>
        <v>0</v>
      </c>
      <c r="R824" s="68" t="str">
        <f>VLOOKUP(A824,'BASE REGISTRO SEPTIEMBRE'!$A$1:$T$889,18,FALSE)</f>
        <v xml:space="preserve">93401: Institución de Asistencia Social  </v>
      </c>
      <c r="S824" s="68" t="str">
        <f>VLOOKUP(A824,'BASE REGISTRO SEPTIEMBRE'!$A$1:$T$889,19,FALSE)</f>
        <v>Certificado de Antecedentes Financieros correspondiente al año 2020, aprobados por el Subdepartamento de Supervisión Nacional.</v>
      </c>
      <c r="T824" s="188">
        <f>VLOOKUP(A824,'BASE REGISTRO SEPTIEMBRE'!$A$1:$T$889,20,FALSE)</f>
        <v>39171</v>
      </c>
      <c r="U824" s="175">
        <v>7350</v>
      </c>
      <c r="V824" s="186">
        <v>18307329</v>
      </c>
      <c r="W824" s="186">
        <v>156894670</v>
      </c>
      <c r="X824" s="187">
        <v>44469</v>
      </c>
      <c r="Y824" s="80" t="s">
        <v>6489</v>
      </c>
      <c r="Z824" s="80" t="s">
        <v>6490</v>
      </c>
      <c r="AA824" s="175" t="s">
        <v>6547</v>
      </c>
    </row>
    <row r="825" spans="1:27" ht="15.75" customHeight="1" x14ac:dyDescent="0.2">
      <c r="A825" s="185">
        <v>7350</v>
      </c>
      <c r="B825" s="68" t="str">
        <f>VLOOKUP(A825,'BASE REGISTRO SEPTIEMBRE'!$A$1:$T$889,2,FALSE)</f>
        <v>Organización No Gubernamental de Desarrollo Corporación de Desarrollo Social El Conquistador.</v>
      </c>
      <c r="C825" s="68">
        <f>VLOOKUP(A825,'BASE REGISTRO SEPTIEMBRE'!$A$1:$T$889,3,FALSE)</f>
        <v>650086104</v>
      </c>
      <c r="D825" s="68" t="str">
        <f>VLOOKUP(A825,'BASE REGISTRO SEPTIEMBRE'!$A$1:$T$889,4,FALSE)</f>
        <v>Corporación de Derecho Privado.</v>
      </c>
      <c r="E825" s="68" t="str">
        <f>VLOOKUP(A825,'BASE REGISTRO SEPTIEMBRE'!$A$1:$T$889,5,FALSE)</f>
        <v>Otorgado por Decreto Supremo Nº 170, de fecha 19 de febrero de 2001, del Ministerio de Justicia.</v>
      </c>
      <c r="F825" s="68" t="str">
        <f>VLOOKUP(A825,'BASE REGISTRO SEPTIEMBRE'!$A$1:$T$889,6,FALSE)</f>
        <v>Certificado de Vigencia de Persona Jurídica sin Fines de Lucro, emitido por el SRCEI, de fecha 24 de junio de 2021, folio 500395275955</v>
      </c>
      <c r="G825" s="68" t="str">
        <f>VLOOKUP(A825,'BASE REGISTRO SEPTIEMBRE'!$A$1:$T$889,7,FALSE)</f>
        <v>Promoción del desarrollo, especialmente de las personas, familias, grupos y comunidades que viven en condiciones de pobreza y/o marginalidad.</v>
      </c>
      <c r="H825" s="68" t="str">
        <f>VLOOKUP(A825,'BASE REGISTRO SEPTIEMBRE'!$A$1:$T$889,8,FALSE)</f>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
      <c r="I825" s="68" t="str">
        <f>VLOOKUP(A825,'BASE REGISTRO SEPTIEMBRE'!$A$1:$T$889,9,FALSE)</f>
        <v>Se renueva cada dos años.</v>
      </c>
      <c r="J825" s="68" t="str">
        <f>VLOOKUP(A825,'BASE REGISTRO SEPTIEMBRE'!$A$1:$T$889,10,FALSE)</f>
        <v>De 1 de mayo de 2021 a 1 de mayo de 2023</v>
      </c>
      <c r="K825" s="68" t="str">
        <f>VLOOKUP(A825,'BASE REGISTRO SEPTIEMBRE'!$A$1:$T$889,11,FALSE)</f>
        <v xml:space="preserve">Presidente: Carlos Eduardo Placencia Zapata             </v>
      </c>
      <c r="L825" s="68" t="str">
        <f>VLOOKUP(A825,'BASE REGISTRO SEPTIEMBRE'!$A$1:$T$889,12,FALSE)</f>
        <v>Ortiz de Rosas N° 395, Oficina N° 23 A, comuna de Quirihue, Provincia de Ñuble, Décimo Sexta Región.</v>
      </c>
      <c r="M825" s="68" t="str">
        <f>VLOOKUP(A825,'BASE REGISTRO SEPTIEMBRE'!$A$1:$T$889,13,FALSE)</f>
        <v>XVI</v>
      </c>
      <c r="N825" s="68" t="str">
        <f>VLOOKUP(A825,'BASE REGISTRO SEPTIEMBRE'!$A$1:$T$889,14,FALSE)</f>
        <v>Ñuble</v>
      </c>
      <c r="O825" s="68" t="str">
        <f>VLOOKUP(A825,'BASE REGISTRO SEPTIEMBRE'!$A$1:$T$889,15,FALSE)</f>
        <v>96456966-7498981</v>
      </c>
      <c r="P825" s="68" t="str">
        <f>VLOOKUP(A825,'BASE REGISTRO SEPTIEMBRE'!$A$1:$T$889,16,FALSE)</f>
        <v xml:space="preserve">corpelconquistador@gmail.com
corpelconquistador@yahoo.es </v>
      </c>
      <c r="Q825" s="68">
        <f>VLOOKUP(A825,'BASE REGISTRO SEPTIEMBRE'!$A$1:$T$889,17,FALSE)</f>
        <v>0</v>
      </c>
      <c r="R825" s="68" t="str">
        <f>VLOOKUP(A825,'BASE REGISTRO SEPTIEMBRE'!$A$1:$T$889,18,FALSE)</f>
        <v xml:space="preserve">93401: Institución de Asistencia Social  </v>
      </c>
      <c r="S825" s="68" t="str">
        <f>VLOOKUP(A825,'BASE REGISTRO SEPTIEMBRE'!$A$1:$T$889,19,FALSE)</f>
        <v>Certificado de Antecedentes Financieros correspondiente al año 2020, aprobados por el Subdepartamento de Supervisión Nacional.</v>
      </c>
      <c r="T825" s="188">
        <f>VLOOKUP(A825,'BASE REGISTRO SEPTIEMBRE'!$A$1:$T$889,20,FALSE)</f>
        <v>39171</v>
      </c>
      <c r="U825" s="175">
        <v>7350</v>
      </c>
      <c r="V825" s="186">
        <v>56956133</v>
      </c>
      <c r="W825" s="186">
        <v>190590840</v>
      </c>
      <c r="X825" s="187">
        <v>44469</v>
      </c>
      <c r="Y825" s="80" t="s">
        <v>6489</v>
      </c>
      <c r="Z825" s="80" t="s">
        <v>6490</v>
      </c>
      <c r="AA825" s="175" t="s">
        <v>6638</v>
      </c>
    </row>
    <row r="826" spans="1:27" ht="15.75" customHeight="1" x14ac:dyDescent="0.2">
      <c r="A826" s="185">
        <v>7354</v>
      </c>
      <c r="B826" s="68" t="str">
        <f>VLOOKUP(A826,'BASE REGISTRO SEPTIEMBRE'!$A$1:$T$889,2,FALSE)</f>
        <v xml:space="preserve">
I. Municipalidad de Padre Hurtado
</v>
      </c>
      <c r="C826" s="68">
        <f>VLOOKUP(A826,'BASE REGISTRO SEPTIEMBRE'!$A$1:$T$889,3,FALSE)</f>
        <v>692614003</v>
      </c>
      <c r="D826" s="68" t="str">
        <f>VLOOKUP(A826,'BASE REGISTRO SEPTIEMBRE'!$A$1:$T$889,4,FALSE)</f>
        <v>Municipalidad</v>
      </c>
      <c r="E826" s="68" t="str">
        <f>VLOOKUP(A826,'BASE REGISTRO SEPTIEMBRE'!$A$1:$T$889,5,FALSE)</f>
        <v>Constitución Política de la República, artículo 107</v>
      </c>
      <c r="F826" s="68" t="str">
        <f>VLOOKUP(A826,'BASE REGISTRO SEPTIEMBRE'!$A$1:$T$889,6,FALSE)</f>
        <v>Indefinida</v>
      </c>
      <c r="G826" s="68" t="str">
        <f>VLOOKUP(A826,'BASE REGISTRO SEPTIEMBRE'!$A$1:$T$889,7,FALSE)</f>
        <v>Según Ley Orgánica Nº 18.695, artículos 1º al  4º</v>
      </c>
      <c r="H826" s="68" t="str">
        <f>VLOOKUP(A826,'BASE REGISTRO SEPTIEMBRE'!$A$1:$T$889,8,FALSE)</f>
        <v>no tiene</v>
      </c>
      <c r="I826" s="68">
        <f>VLOOKUP(A826,'BASE REGISTRO SEPTIEMBRE'!$A$1:$T$889,9,FALSE)</f>
        <v>0</v>
      </c>
      <c r="J826" s="68">
        <f>VLOOKUP(A826,'BASE REGISTRO SEPTIEMBRE'!$A$1:$T$889,10,FALSE)</f>
        <v>0</v>
      </c>
      <c r="K826" s="68" t="str">
        <f>VLOOKUP(A826,'BASE REGISTRO SEPTIEMBRE'!$A$1:$T$889,11,FALSE)</f>
        <v xml:space="preserve">Felipe Muñoz Heredia 
</v>
      </c>
      <c r="L826" s="68" t="str">
        <f>VLOOKUP(A826,'BASE REGISTRO SEPTIEMBRE'!$A$1:$T$889,12,FALSE)</f>
        <v xml:space="preserve">Avenida San Alberto Hurtado Nº3295 (ex camino a Melipilla), comuna de Padre Hurtado, Región Metropolitana.
</v>
      </c>
      <c r="M826" s="68" t="str">
        <f>VLOOKUP(A826,'BASE REGISTRO SEPTIEMBRE'!$A$1:$T$889,13,FALSE)</f>
        <v>XIII</v>
      </c>
      <c r="N826" s="68" t="str">
        <f>VLOOKUP(A826,'BASE REGISTRO SEPTIEMBRE'!$A$1:$T$889,14,FALSE)</f>
        <v>Padre Hurtado</v>
      </c>
      <c r="O826" s="68" t="str">
        <f>VLOOKUP(A826,'BASE REGISTRO SEPTIEMBRE'!$A$1:$T$889,15,FALSE)</f>
        <v>Fono: 430 6000</v>
      </c>
      <c r="P826" s="68" t="str">
        <f>VLOOKUP(A826,'BASE REGISTRO SEPTIEMBRE'!$A$1:$T$889,16,FALSE)</f>
        <v xml:space="preserve"> contacto@mph.cl
</v>
      </c>
      <c r="Q826" s="68">
        <f>VLOOKUP(A826,'BASE REGISTRO SEPTIEMBRE'!$A$1:$T$889,17,FALSE)</f>
        <v>0</v>
      </c>
      <c r="R826" s="68">
        <f>VLOOKUP(A826,'BASE REGISTRO SEPTIEMBRE'!$A$1:$T$889,18,FALSE)</f>
        <v>91001</v>
      </c>
      <c r="S826" s="68" t="str">
        <f>VLOOKUP(A826,'BASE REGISTRO SEPTIEMBRE'!$A$1:$T$889,19,FALSE)</f>
        <v>No se acompañan. Aplica Informe Jurídico Nº 09, de fecha 14 de marzo de 2011 del Departamento Jurídico y Dictamen Nº 070791, de 2009, de la Contraloría General de la República.</v>
      </c>
      <c r="T826" s="188">
        <f>VLOOKUP(A826,'BASE REGISTRO SEPTIEMBRE'!$A$1:$T$889,20,FALSE)</f>
        <v>39212</v>
      </c>
      <c r="U826" s="175">
        <v>7354</v>
      </c>
      <c r="V826" s="186">
        <v>2861840</v>
      </c>
      <c r="W826" s="186">
        <v>22977719</v>
      </c>
      <c r="X826" s="187">
        <v>44469</v>
      </c>
      <c r="Y826" s="80" t="s">
        <v>6489</v>
      </c>
      <c r="Z826" s="80" t="s">
        <v>6490</v>
      </c>
      <c r="AA826" s="175" t="s">
        <v>6693</v>
      </c>
    </row>
    <row r="827" spans="1:27" ht="15.75" customHeight="1" x14ac:dyDescent="0.2">
      <c r="A827" s="185">
        <v>7355</v>
      </c>
      <c r="B827" s="68" t="str">
        <f>VLOOKUP(A827,'BASE REGISTRO SEPTIEMBRE'!$A$1:$T$889,2,FALSE)</f>
        <v xml:space="preserve">
I. Municipalidad de La Unión 
</v>
      </c>
      <c r="C827" s="68">
        <f>VLOOKUP(A827,'BASE REGISTRO SEPTIEMBRE'!$A$1:$T$889,3,FALSE)</f>
        <v>692008006</v>
      </c>
      <c r="D827" s="68" t="str">
        <f>VLOOKUP(A827,'BASE REGISTRO SEPTIEMBRE'!$A$1:$T$889,4,FALSE)</f>
        <v>Municipalidad</v>
      </c>
      <c r="E827" s="68" t="str">
        <f>VLOOKUP(A827,'BASE REGISTRO SEPTIEMBRE'!$A$1:$T$889,5,FALSE)</f>
        <v>Constitución Política de la República, art. 107.</v>
      </c>
      <c r="F827" s="68" t="str">
        <f>VLOOKUP(A827,'BASE REGISTRO SEPTIEMBRE'!$A$1:$T$889,6,FALSE)</f>
        <v>Indefinida.</v>
      </c>
      <c r="G827" s="68" t="str">
        <f>VLOOKUP(A827,'BASE REGISTRO SEPTIEMBRE'!$A$1:$T$889,7,FALSE)</f>
        <v>Según Ley Orgánica Nº 18.695, arts. 1º al 4º.</v>
      </c>
      <c r="H827" s="68" t="str">
        <f>VLOOKUP(A827,'BASE REGISTRO SEPTIEMBRE'!$A$1:$T$889,8,FALSE)</f>
        <v>no tiene</v>
      </c>
      <c r="I827" s="68">
        <f>VLOOKUP(A827,'BASE REGISTRO SEPTIEMBRE'!$A$1:$T$889,9,FALSE)</f>
        <v>0</v>
      </c>
      <c r="J827" s="68">
        <f>VLOOKUP(A827,'BASE REGISTRO SEPTIEMBRE'!$A$1:$T$889,10,FALSE)</f>
        <v>0</v>
      </c>
      <c r="K827" s="68" t="str">
        <f>VLOOKUP(A827,'BASE REGISTRO SEPTIEMBRE'!$A$1:$T$889,11,FALSE)</f>
        <v>Aldo Rodrigo Pinuer Solis      Alcaldesa(S): Loreto Cabezas Soto (desde 12-03-2021 al 12-04-2021)</v>
      </c>
      <c r="L827" s="68" t="str">
        <f>VLOOKUP(A827,'BASE REGISTRO SEPTIEMBRE'!$A$1:$T$889,12,FALSE)</f>
        <v xml:space="preserve">Arturo Prat  N° 680, comuna de La Unión, Décima Región.
</v>
      </c>
      <c r="M827" s="68" t="str">
        <f>VLOOKUP(A827,'BASE REGISTRO SEPTIEMBRE'!$A$1:$T$889,13,FALSE)</f>
        <v>X</v>
      </c>
      <c r="N827" s="68" t="str">
        <f>VLOOKUP(A827,'BASE REGISTRO SEPTIEMBRE'!$A$1:$T$889,14,FALSE)</f>
        <v xml:space="preserve"> La Unión</v>
      </c>
      <c r="O827" s="68" t="str">
        <f>VLOOKUP(A827,'BASE REGISTRO SEPTIEMBRE'!$A$1:$T$889,15,FALSE)</f>
        <v>Fonos (64) 322441- 322445</v>
      </c>
      <c r="P827" s="68">
        <f>VLOOKUP(A827,'BASE REGISTRO SEPTIEMBRE'!$A$1:$T$889,16,FALSE)</f>
        <v>0</v>
      </c>
      <c r="Q827" s="68">
        <f>VLOOKUP(A827,'BASE REGISTRO SEPTIEMBRE'!$A$1:$T$889,17,FALSE)</f>
        <v>0</v>
      </c>
      <c r="R827" s="68">
        <f>VLOOKUP(A827,'BASE REGISTRO SEPTIEMBRE'!$A$1:$T$889,18,FALSE)</f>
        <v>91001</v>
      </c>
      <c r="S827" s="68" t="str">
        <f>VLOOKUP(A827,'BASE REGISTRO SEPTIEMBRE'!$A$1:$T$889,19,FALSE)</f>
        <v xml:space="preserve">No se acompañan. Aplica Informe Jurídico Nº 09, de  fecha 14 de marzo de 2011 del Departamento Jurídico y Dictamen Nº 070791, de 2009, de la Contraloría General de la República.  
</v>
      </c>
      <c r="T827" s="188">
        <f>VLOOKUP(A827,'BASE REGISTRO SEPTIEMBRE'!$A$1:$T$889,20,FALSE)</f>
        <v>39212</v>
      </c>
      <c r="U827" s="175">
        <v>7355</v>
      </c>
      <c r="V827" s="186">
        <v>4078122</v>
      </c>
      <c r="W827" s="186">
        <v>48121836</v>
      </c>
      <c r="X827" s="187">
        <v>44469</v>
      </c>
      <c r="Y827" s="80" t="s">
        <v>6489</v>
      </c>
      <c r="Z827" s="80" t="s">
        <v>6490</v>
      </c>
      <c r="AA827" s="175" t="s">
        <v>6526</v>
      </c>
    </row>
    <row r="828" spans="1:27" ht="15.75" customHeight="1" x14ac:dyDescent="0.2">
      <c r="A828" s="185">
        <v>7356</v>
      </c>
      <c r="B828" s="68" t="str">
        <f>VLOOKUP(A828,'BASE REGISTRO SEPTIEMBRE'!$A$1:$T$889,2,FALSE)</f>
        <v>I. Municipalidad de San Pablo</v>
      </c>
      <c r="C828" s="68">
        <f>VLOOKUP(A828,'BASE REGISTRO SEPTIEMBRE'!$A$1:$T$889,3,FALSE)</f>
        <v>692102002</v>
      </c>
      <c r="D828" s="68" t="str">
        <f>VLOOKUP(A828,'BASE REGISTRO SEPTIEMBRE'!$A$1:$T$889,4,FALSE)</f>
        <v>Institución eclesiástica</v>
      </c>
      <c r="E828" s="68" t="str">
        <f>VLOOKUP(A828,'BASE REGISTRO SEPTIEMBRE'!$A$1:$T$889,5,FALSE)</f>
        <v>Constitución Política de la República, art. 107.</v>
      </c>
      <c r="F828" s="68" t="str">
        <f>VLOOKUP(A828,'BASE REGISTRO SEPTIEMBRE'!$A$1:$T$889,6,FALSE)</f>
        <v>Indefinida</v>
      </c>
      <c r="G828" s="68" t="str">
        <f>VLOOKUP(A828,'BASE REGISTRO SEPTIEMBRE'!$A$1:$T$889,7,FALSE)</f>
        <v>Según Ley Orgánica Nº 18.695, arts. 1º al 4º.</v>
      </c>
      <c r="H828" s="68" t="str">
        <f>VLOOKUP(A828,'BASE REGISTRO SEPTIEMBRE'!$A$1:$T$889,8,FALSE)</f>
        <v>no tiene</v>
      </c>
      <c r="I828" s="68">
        <f>VLOOKUP(A828,'BASE REGISTRO SEPTIEMBRE'!$A$1:$T$889,9,FALSE)</f>
        <v>0</v>
      </c>
      <c r="J828" s="68">
        <f>VLOOKUP(A828,'BASE REGISTRO SEPTIEMBRE'!$A$1:$T$889,10,FALSE)</f>
        <v>0</v>
      </c>
      <c r="K828" s="68" t="str">
        <f>VLOOKUP(A828,'BASE REGISTRO SEPTIEMBRE'!$A$1:$T$889,11,FALSE)</f>
        <v xml:space="preserve">Omar Alvarado Agüero </v>
      </c>
      <c r="L828" s="68" t="str">
        <f>VLOOKUP(A828,'BASE REGISTRO SEPTIEMBRE'!$A$1:$T$889,12,FALSE)</f>
        <v xml:space="preserve">Calle Bolivia N° 498, comuna de San Pablo,  Décima Región.
</v>
      </c>
      <c r="M828" s="68" t="str">
        <f>VLOOKUP(A828,'BASE REGISTRO SEPTIEMBRE'!$A$1:$T$889,13,FALSE)</f>
        <v>X</v>
      </c>
      <c r="N828" s="68" t="str">
        <f>VLOOKUP(A828,'BASE REGISTRO SEPTIEMBRE'!$A$1:$T$889,14,FALSE)</f>
        <v>San Pablo</v>
      </c>
      <c r="O828" s="68" t="str">
        <f>VLOOKUP(A828,'BASE REGISTRO SEPTIEMBRE'!$A$1:$T$889,15,FALSE)</f>
        <v>Fonos (64) 381425-381429</v>
      </c>
      <c r="P828" s="68">
        <f>VLOOKUP(A828,'BASE REGISTRO SEPTIEMBRE'!$A$1:$T$889,16,FALSE)</f>
        <v>0</v>
      </c>
      <c r="Q828" s="68">
        <f>VLOOKUP(A828,'BASE REGISTRO SEPTIEMBRE'!$A$1:$T$889,17,FALSE)</f>
        <v>0</v>
      </c>
      <c r="R828" s="68">
        <f>VLOOKUP(A828,'BASE REGISTRO SEPTIEMBRE'!$A$1:$T$889,18,FALSE)</f>
        <v>91001</v>
      </c>
      <c r="S828" s="68" t="str">
        <f>VLOOKUP(A828,'BASE REGISTRO SEPTIEMBRE'!$A$1:$T$889,19,FALSE)</f>
        <v xml:space="preserve">No se acompañan. Aplica Informe Jurídico Nº 09, de  fecha 14 de marzo de 2011 del Departamento Jurídico y Dictamen Nº 070791, de 2009, de la Contraloría General de la República.  </v>
      </c>
      <c r="T828" s="188">
        <f>VLOOKUP(A828,'BASE REGISTRO SEPTIEMBRE'!$A$1:$T$889,20,FALSE)</f>
        <v>39212</v>
      </c>
      <c r="U828" s="175">
        <v>7356</v>
      </c>
      <c r="V828" s="186">
        <v>3262498</v>
      </c>
      <c r="W828" s="186">
        <v>26194604</v>
      </c>
      <c r="X828" s="187">
        <v>44469</v>
      </c>
      <c r="Y828" s="80" t="s">
        <v>6489</v>
      </c>
      <c r="Z828" s="80" t="s">
        <v>6490</v>
      </c>
      <c r="AA828" s="175" t="s">
        <v>7192</v>
      </c>
    </row>
    <row r="829" spans="1:27" ht="15.75" customHeight="1" x14ac:dyDescent="0.2">
      <c r="A829" s="185">
        <v>7362</v>
      </c>
      <c r="B829" s="68" t="str">
        <f>VLOOKUP(A829,'BASE REGISTRO SEPTIEMBRE'!$A$1:$T$889,2,FALSE)</f>
        <v xml:space="preserve">
Organización no gubernamental de desarrollo La Casona de los Jóvenes.
</v>
      </c>
      <c r="C829" s="68">
        <f>VLOOKUP(A829,'BASE REGISTRO SEPTIEMBRE'!$A$1:$T$889,3,FALSE)</f>
        <v>657798800</v>
      </c>
      <c r="D829" s="68" t="str">
        <f>VLOOKUP(A829,'BASE REGISTRO SEPTIEMBRE'!$A$1:$T$889,4,FALSE)</f>
        <v>Corporación de Derecho Privado.</v>
      </c>
      <c r="E829" s="68" t="str">
        <f>VLOOKUP(A829,'BASE REGISTRO SEPTIEMBRE'!$A$1:$T$889,5,FALSE)</f>
        <v>Decreto Nº 3636, de 9 de noviembre de 2006, del Ministerio de Justicia.</v>
      </c>
      <c r="F829" s="68" t="str">
        <f>VLOOKUP(A829,'BASE REGISTRO SEPTIEMBRE'!$A$1:$T$889,6,FALSE)</f>
        <v>Certificado de Vigencia Nº 500396400816, de 1 de julio de 2021, del SRCI.</v>
      </c>
      <c r="G829" s="68" t="str">
        <f>VLOOKUP(A829,'BASE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9" s="68" t="str">
        <f>VLOOKUP(A829,'BASE REGISTRO SEPTIEMBRE'!$A$1:$T$889,8,FALSE)</f>
        <v xml:space="preserve">Presidente: Miguel Fonseca Carrillo 
Vicepdte.: Alfredo Jacob Feres Reyes 
Secretaria: Rosa Carrillo Salas 
Tesorero: Washington Lizama Ormazábal 
Director: Alejandro Ignacio Ortiz Quintana </v>
      </c>
      <c r="I829" s="68" t="str">
        <f>VLOOKUP(A829,'BASE REGISTRO SEPTIEMBRE'!$A$1:$T$889,9,FALSE)</f>
        <v>Durarán dos años en sus cargos (según sus estatutos).</v>
      </c>
      <c r="J829" s="68" t="str">
        <f>VLOOKUP(A829,'BASE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9" s="68" t="str">
        <f>VLOOKUP(A829,'BASE REGISTRO SEPTIEMBRE'!$A$1:$T$889,11,FALSE)</f>
        <v xml:space="preserve">Presidente: Miguel Fonseca Carrillo 
</v>
      </c>
      <c r="L829" s="68" t="str">
        <f>VLOOKUP(A829,'BASE REGISTRO SEPTIEMBRE'!$A$1:$T$889,12,FALSE)</f>
        <v>Doctor Eduardo Cruz Coke N° 372, Santiago Región Metropolitana.</v>
      </c>
      <c r="M829" s="68" t="str">
        <f>VLOOKUP(A829,'BASE REGISTRO SEPTIEMBRE'!$A$1:$T$889,13,FALSE)</f>
        <v>XIII</v>
      </c>
      <c r="N829" s="68" t="str">
        <f>VLOOKUP(A829,'BASE REGISTRO SEPTIEMBRE'!$A$1:$T$889,14,FALSE)</f>
        <v>Santiago</v>
      </c>
      <c r="O829" s="68">
        <f>VLOOKUP(A829,'BASE REGISTRO SEPTIEMBRE'!$A$1:$T$889,15,FALSE)</f>
        <v>56232475099</v>
      </c>
      <c r="P829" s="68" t="str">
        <f>VLOOKUP(A829,'BASE REGISTRO SEPTIEMBRE'!$A$1:$T$889,16,FALSE)</f>
        <v>dirección@onglacasona.cl</v>
      </c>
      <c r="Q829" s="68">
        <f>VLOOKUP(A829,'BASE REGISTRO SEPTIEMBRE'!$A$1:$T$889,17,FALSE)</f>
        <v>0</v>
      </c>
      <c r="R829" s="68" t="str">
        <f>VLOOKUP(A829,'BASE REGISTRO SEPTIEMBRE'!$A$1:$T$889,18,FALSE)</f>
        <v>93401 Institución de Asistencia Social.</v>
      </c>
      <c r="S829" s="68" t="str">
        <f>VLOOKUP(A829,'BASE REGISTRO SEPTIEMBRE'!$A$1:$T$889,19,FALSE)</f>
        <v xml:space="preserve">Se acompañan Certificado de Antecedentes Financieros Institucionales del año 2020, aprobados por el Sub-Departamento de Supervisión Financiera Nacional, del SENAME.
</v>
      </c>
      <c r="T829" s="188">
        <f>VLOOKUP(A829,'BASE REGISTRO SEPTIEMBRE'!$A$1:$T$889,20,FALSE)</f>
        <v>39269</v>
      </c>
      <c r="U829" s="175">
        <v>7362</v>
      </c>
      <c r="V829" s="186">
        <v>8551040</v>
      </c>
      <c r="W829" s="186">
        <v>105820354</v>
      </c>
      <c r="X829" s="187">
        <v>44469</v>
      </c>
      <c r="Y829" s="80" t="s">
        <v>6489</v>
      </c>
      <c r="Z829" s="80" t="s">
        <v>6490</v>
      </c>
      <c r="AA829" s="175" t="s">
        <v>6492</v>
      </c>
    </row>
    <row r="830" spans="1:27" ht="15.75" customHeight="1" x14ac:dyDescent="0.2">
      <c r="A830" s="185">
        <v>7362</v>
      </c>
      <c r="B830" s="68" t="str">
        <f>VLOOKUP(A830,'BASE REGISTRO SEPTIEMBRE'!$A$1:$T$889,2,FALSE)</f>
        <v xml:space="preserve">
Organización no gubernamental de desarrollo La Casona de los Jóvenes.
</v>
      </c>
      <c r="C830" s="68">
        <f>VLOOKUP(A830,'BASE REGISTRO SEPTIEMBRE'!$A$1:$T$889,3,FALSE)</f>
        <v>657798800</v>
      </c>
      <c r="D830" s="68" t="str">
        <f>VLOOKUP(A830,'BASE REGISTRO SEPTIEMBRE'!$A$1:$T$889,4,FALSE)</f>
        <v>Corporación de Derecho Privado.</v>
      </c>
      <c r="E830" s="68" t="str">
        <f>VLOOKUP(A830,'BASE REGISTRO SEPTIEMBRE'!$A$1:$T$889,5,FALSE)</f>
        <v>Decreto Nº 3636, de 9 de noviembre de 2006, del Ministerio de Justicia.</v>
      </c>
      <c r="F830" s="68" t="str">
        <f>VLOOKUP(A830,'BASE REGISTRO SEPTIEMBRE'!$A$1:$T$889,6,FALSE)</f>
        <v>Certificado de Vigencia Nº 500396400816, de 1 de julio de 2021, del SRCI.</v>
      </c>
      <c r="G830" s="68" t="str">
        <f>VLOOKUP(A830,'BASE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0" s="68" t="str">
        <f>VLOOKUP(A830,'BASE REGISTRO SEPTIEMBRE'!$A$1:$T$889,8,FALSE)</f>
        <v xml:space="preserve">Presidente: Miguel Fonseca Carrillo 
Vicepdte.: Alfredo Jacob Feres Reyes 
Secretaria: Rosa Carrillo Salas 
Tesorero: Washington Lizama Ormazábal 
Director: Alejandro Ignacio Ortiz Quintana </v>
      </c>
      <c r="I830" s="68" t="str">
        <f>VLOOKUP(A830,'BASE REGISTRO SEPTIEMBRE'!$A$1:$T$889,9,FALSE)</f>
        <v>Durarán dos años en sus cargos (según sus estatutos).</v>
      </c>
      <c r="J830" s="68" t="str">
        <f>VLOOKUP(A830,'BASE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0" s="68" t="str">
        <f>VLOOKUP(A830,'BASE REGISTRO SEPTIEMBRE'!$A$1:$T$889,11,FALSE)</f>
        <v xml:space="preserve">Presidente: Miguel Fonseca Carrillo 
</v>
      </c>
      <c r="L830" s="68" t="str">
        <f>VLOOKUP(A830,'BASE REGISTRO SEPTIEMBRE'!$A$1:$T$889,12,FALSE)</f>
        <v>Doctor Eduardo Cruz Coke N° 372, Santiago Región Metropolitana.</v>
      </c>
      <c r="M830" s="68" t="str">
        <f>VLOOKUP(A830,'BASE REGISTRO SEPTIEMBRE'!$A$1:$T$889,13,FALSE)</f>
        <v>XIII</v>
      </c>
      <c r="N830" s="68" t="str">
        <f>VLOOKUP(A830,'BASE REGISTRO SEPTIEMBRE'!$A$1:$T$889,14,FALSE)</f>
        <v>Santiago</v>
      </c>
      <c r="O830" s="68">
        <f>VLOOKUP(A830,'BASE REGISTRO SEPTIEMBRE'!$A$1:$T$889,15,FALSE)</f>
        <v>56232475099</v>
      </c>
      <c r="P830" s="68" t="str">
        <f>VLOOKUP(A830,'BASE REGISTRO SEPTIEMBRE'!$A$1:$T$889,16,FALSE)</f>
        <v>dirección@onglacasona.cl</v>
      </c>
      <c r="Q830" s="68">
        <f>VLOOKUP(A830,'BASE REGISTRO SEPTIEMBRE'!$A$1:$T$889,17,FALSE)</f>
        <v>0</v>
      </c>
      <c r="R830" s="68" t="str">
        <f>VLOOKUP(A830,'BASE REGISTRO SEPTIEMBRE'!$A$1:$T$889,18,FALSE)</f>
        <v>93401 Institución de Asistencia Social.</v>
      </c>
      <c r="S830" s="68" t="str">
        <f>VLOOKUP(A830,'BASE REGISTRO SEPTIEMBRE'!$A$1:$T$889,19,FALSE)</f>
        <v xml:space="preserve">Se acompañan Certificado de Antecedentes Financieros Institucionales del año 2020, aprobados por el Sub-Departamento de Supervisión Financiera Nacional, del SENAME.
</v>
      </c>
      <c r="T830" s="188">
        <f>VLOOKUP(A830,'BASE REGISTRO SEPTIEMBRE'!$A$1:$T$889,20,FALSE)</f>
        <v>39269</v>
      </c>
      <c r="U830" s="175">
        <v>7362</v>
      </c>
      <c r="V830" s="186">
        <v>5677891</v>
      </c>
      <c r="W830" s="186">
        <v>22506338</v>
      </c>
      <c r="X830" s="187">
        <v>44469</v>
      </c>
      <c r="Y830" s="80" t="s">
        <v>6489</v>
      </c>
      <c r="Z830" s="80" t="s">
        <v>6490</v>
      </c>
      <c r="AA830" s="175" t="s">
        <v>6493</v>
      </c>
    </row>
    <row r="831" spans="1:27" ht="15.75" customHeight="1" x14ac:dyDescent="0.2">
      <c r="A831" s="185">
        <v>7362</v>
      </c>
      <c r="B831" s="68" t="str">
        <f>VLOOKUP(A831,'BASE REGISTRO SEPTIEMBRE'!$A$1:$T$889,2,FALSE)</f>
        <v xml:space="preserve">
Organización no gubernamental de desarrollo La Casona de los Jóvenes.
</v>
      </c>
      <c r="C831" s="68">
        <f>VLOOKUP(A831,'BASE REGISTRO SEPTIEMBRE'!$A$1:$T$889,3,FALSE)</f>
        <v>657798800</v>
      </c>
      <c r="D831" s="68" t="str">
        <f>VLOOKUP(A831,'BASE REGISTRO SEPTIEMBRE'!$A$1:$T$889,4,FALSE)</f>
        <v>Corporación de Derecho Privado.</v>
      </c>
      <c r="E831" s="68" t="str">
        <f>VLOOKUP(A831,'BASE REGISTRO SEPTIEMBRE'!$A$1:$T$889,5,FALSE)</f>
        <v>Decreto Nº 3636, de 9 de noviembre de 2006, del Ministerio de Justicia.</v>
      </c>
      <c r="F831" s="68" t="str">
        <f>VLOOKUP(A831,'BASE REGISTRO SEPTIEMBRE'!$A$1:$T$889,6,FALSE)</f>
        <v>Certificado de Vigencia Nº 500396400816, de 1 de julio de 2021, del SRCI.</v>
      </c>
      <c r="G831" s="68" t="str">
        <f>VLOOKUP(A831,'BASE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1" s="68" t="str">
        <f>VLOOKUP(A831,'BASE REGISTRO SEPTIEMBRE'!$A$1:$T$889,8,FALSE)</f>
        <v xml:space="preserve">Presidente: Miguel Fonseca Carrillo 
Vicepdte.: Alfredo Jacob Feres Reyes 
Secretaria: Rosa Carrillo Salas 
Tesorero: Washington Lizama Ormazábal 
Director: Alejandro Ignacio Ortiz Quintana </v>
      </c>
      <c r="I831" s="68" t="str">
        <f>VLOOKUP(A831,'BASE REGISTRO SEPTIEMBRE'!$A$1:$T$889,9,FALSE)</f>
        <v>Durarán dos años en sus cargos (según sus estatutos).</v>
      </c>
      <c r="J831" s="68" t="str">
        <f>VLOOKUP(A831,'BASE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1" s="68" t="str">
        <f>VLOOKUP(A831,'BASE REGISTRO SEPTIEMBRE'!$A$1:$T$889,11,FALSE)</f>
        <v xml:space="preserve">Presidente: Miguel Fonseca Carrillo 
</v>
      </c>
      <c r="L831" s="68" t="str">
        <f>VLOOKUP(A831,'BASE REGISTRO SEPTIEMBRE'!$A$1:$T$889,12,FALSE)</f>
        <v>Doctor Eduardo Cruz Coke N° 372, Santiago Región Metropolitana.</v>
      </c>
      <c r="M831" s="68" t="str">
        <f>VLOOKUP(A831,'BASE REGISTRO SEPTIEMBRE'!$A$1:$T$889,13,FALSE)</f>
        <v>XIII</v>
      </c>
      <c r="N831" s="68" t="str">
        <f>VLOOKUP(A831,'BASE REGISTRO SEPTIEMBRE'!$A$1:$T$889,14,FALSE)</f>
        <v>Santiago</v>
      </c>
      <c r="O831" s="68">
        <f>VLOOKUP(A831,'BASE REGISTRO SEPTIEMBRE'!$A$1:$T$889,15,FALSE)</f>
        <v>56232475099</v>
      </c>
      <c r="P831" s="68" t="str">
        <f>VLOOKUP(A831,'BASE REGISTRO SEPTIEMBRE'!$A$1:$T$889,16,FALSE)</f>
        <v>dirección@onglacasona.cl</v>
      </c>
      <c r="Q831" s="68">
        <f>VLOOKUP(A831,'BASE REGISTRO SEPTIEMBRE'!$A$1:$T$889,17,FALSE)</f>
        <v>0</v>
      </c>
      <c r="R831" s="68" t="str">
        <f>VLOOKUP(A831,'BASE REGISTRO SEPTIEMBRE'!$A$1:$T$889,18,FALSE)</f>
        <v>93401 Institución de Asistencia Social.</v>
      </c>
      <c r="S831" s="68" t="str">
        <f>VLOOKUP(A831,'BASE REGISTRO SEPTIEMBRE'!$A$1:$T$889,19,FALSE)</f>
        <v xml:space="preserve">Se acompañan Certificado de Antecedentes Financieros Institucionales del año 2020, aprobados por el Sub-Departamento de Supervisión Financiera Nacional, del SENAME.
</v>
      </c>
      <c r="T831" s="188">
        <f>VLOOKUP(A831,'BASE REGISTRO SEPTIEMBRE'!$A$1:$T$889,20,FALSE)</f>
        <v>39269</v>
      </c>
      <c r="U831" s="175">
        <v>7362</v>
      </c>
      <c r="V831" s="186">
        <v>5527575</v>
      </c>
      <c r="W831" s="186">
        <v>16494284</v>
      </c>
      <c r="X831" s="187">
        <v>44469</v>
      </c>
      <c r="Y831" s="80" t="s">
        <v>6489</v>
      </c>
      <c r="Z831" s="80" t="s">
        <v>6490</v>
      </c>
      <c r="AA831" s="175" t="s">
        <v>6521</v>
      </c>
    </row>
    <row r="832" spans="1:27" ht="15.75" customHeight="1" x14ac:dyDescent="0.2">
      <c r="A832" s="185">
        <v>7362</v>
      </c>
      <c r="B832" s="68" t="str">
        <f>VLOOKUP(A832,'BASE REGISTRO SEPTIEMBRE'!$A$1:$T$889,2,FALSE)</f>
        <v xml:space="preserve">
Organización no gubernamental de desarrollo La Casona de los Jóvenes.
</v>
      </c>
      <c r="C832" s="68">
        <f>VLOOKUP(A832,'BASE REGISTRO SEPTIEMBRE'!$A$1:$T$889,3,FALSE)</f>
        <v>657798800</v>
      </c>
      <c r="D832" s="68" t="str">
        <f>VLOOKUP(A832,'BASE REGISTRO SEPTIEMBRE'!$A$1:$T$889,4,FALSE)</f>
        <v>Corporación de Derecho Privado.</v>
      </c>
      <c r="E832" s="68" t="str">
        <f>VLOOKUP(A832,'BASE REGISTRO SEPTIEMBRE'!$A$1:$T$889,5,FALSE)</f>
        <v>Decreto Nº 3636, de 9 de noviembre de 2006, del Ministerio de Justicia.</v>
      </c>
      <c r="F832" s="68" t="str">
        <f>VLOOKUP(A832,'BASE REGISTRO SEPTIEMBRE'!$A$1:$T$889,6,FALSE)</f>
        <v>Certificado de Vigencia Nº 500396400816, de 1 de julio de 2021, del SRCI.</v>
      </c>
      <c r="G832" s="68" t="str">
        <f>VLOOKUP(A832,'BASE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2" s="68" t="str">
        <f>VLOOKUP(A832,'BASE REGISTRO SEPTIEMBRE'!$A$1:$T$889,8,FALSE)</f>
        <v xml:space="preserve">Presidente: Miguel Fonseca Carrillo 
Vicepdte.: Alfredo Jacob Feres Reyes 
Secretaria: Rosa Carrillo Salas 
Tesorero: Washington Lizama Ormazábal 
Director: Alejandro Ignacio Ortiz Quintana </v>
      </c>
      <c r="I832" s="68" t="str">
        <f>VLOOKUP(A832,'BASE REGISTRO SEPTIEMBRE'!$A$1:$T$889,9,FALSE)</f>
        <v>Durarán dos años en sus cargos (según sus estatutos).</v>
      </c>
      <c r="J832" s="68" t="str">
        <f>VLOOKUP(A832,'BASE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2" s="68" t="str">
        <f>VLOOKUP(A832,'BASE REGISTRO SEPTIEMBRE'!$A$1:$T$889,11,FALSE)</f>
        <v xml:space="preserve">Presidente: Miguel Fonseca Carrillo 
</v>
      </c>
      <c r="L832" s="68" t="str">
        <f>VLOOKUP(A832,'BASE REGISTRO SEPTIEMBRE'!$A$1:$T$889,12,FALSE)</f>
        <v>Doctor Eduardo Cruz Coke N° 372, Santiago Región Metropolitana.</v>
      </c>
      <c r="M832" s="68" t="str">
        <f>VLOOKUP(A832,'BASE REGISTRO SEPTIEMBRE'!$A$1:$T$889,13,FALSE)</f>
        <v>XIII</v>
      </c>
      <c r="N832" s="68" t="str">
        <f>VLOOKUP(A832,'BASE REGISTRO SEPTIEMBRE'!$A$1:$T$889,14,FALSE)</f>
        <v>Santiago</v>
      </c>
      <c r="O832" s="68">
        <f>VLOOKUP(A832,'BASE REGISTRO SEPTIEMBRE'!$A$1:$T$889,15,FALSE)</f>
        <v>56232475099</v>
      </c>
      <c r="P832" s="68" t="str">
        <f>VLOOKUP(A832,'BASE REGISTRO SEPTIEMBRE'!$A$1:$T$889,16,FALSE)</f>
        <v>dirección@onglacasona.cl</v>
      </c>
      <c r="Q832" s="68">
        <f>VLOOKUP(A832,'BASE REGISTRO SEPTIEMBRE'!$A$1:$T$889,17,FALSE)</f>
        <v>0</v>
      </c>
      <c r="R832" s="68" t="str">
        <f>VLOOKUP(A832,'BASE REGISTRO SEPTIEMBRE'!$A$1:$T$889,18,FALSE)</f>
        <v>93401 Institución de Asistencia Social.</v>
      </c>
      <c r="S832" s="68" t="str">
        <f>VLOOKUP(A832,'BASE REGISTRO SEPTIEMBRE'!$A$1:$T$889,19,FALSE)</f>
        <v xml:space="preserve">Se acompañan Certificado de Antecedentes Financieros Institucionales del año 2020, aprobados por el Sub-Departamento de Supervisión Financiera Nacional, del SENAME.
</v>
      </c>
      <c r="T832" s="188">
        <f>VLOOKUP(A832,'BASE REGISTRO SEPTIEMBRE'!$A$1:$T$889,20,FALSE)</f>
        <v>39269</v>
      </c>
      <c r="U832" s="175">
        <v>7362</v>
      </c>
      <c r="V832" s="186">
        <v>5825396</v>
      </c>
      <c r="W832" s="186">
        <v>12238676</v>
      </c>
      <c r="X832" s="187">
        <v>44469</v>
      </c>
      <c r="Y832" s="80" t="s">
        <v>6489</v>
      </c>
      <c r="Z832" s="80" t="s">
        <v>6490</v>
      </c>
      <c r="AA832" s="175" t="s">
        <v>6556</v>
      </c>
    </row>
    <row r="833" spans="1:27" ht="15.75" customHeight="1" x14ac:dyDescent="0.2">
      <c r="A833" s="185">
        <v>7362</v>
      </c>
      <c r="B833" s="68" t="str">
        <f>VLOOKUP(A833,'BASE REGISTRO SEPTIEMBRE'!$A$1:$T$889,2,FALSE)</f>
        <v xml:space="preserve">
Organización no gubernamental de desarrollo La Casona de los Jóvenes.
</v>
      </c>
      <c r="C833" s="68">
        <f>VLOOKUP(A833,'BASE REGISTRO SEPTIEMBRE'!$A$1:$T$889,3,FALSE)</f>
        <v>657798800</v>
      </c>
      <c r="D833" s="68" t="str">
        <f>VLOOKUP(A833,'BASE REGISTRO SEPTIEMBRE'!$A$1:$T$889,4,FALSE)</f>
        <v>Corporación de Derecho Privado.</v>
      </c>
      <c r="E833" s="68" t="str">
        <f>VLOOKUP(A833,'BASE REGISTRO SEPTIEMBRE'!$A$1:$T$889,5,FALSE)</f>
        <v>Decreto Nº 3636, de 9 de noviembre de 2006, del Ministerio de Justicia.</v>
      </c>
      <c r="F833" s="68" t="str">
        <f>VLOOKUP(A833,'BASE REGISTRO SEPTIEMBRE'!$A$1:$T$889,6,FALSE)</f>
        <v>Certificado de Vigencia Nº 500396400816, de 1 de julio de 2021, del SRCI.</v>
      </c>
      <c r="G833" s="68" t="str">
        <f>VLOOKUP(A833,'BASE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3" s="68" t="str">
        <f>VLOOKUP(A833,'BASE REGISTRO SEPTIEMBRE'!$A$1:$T$889,8,FALSE)</f>
        <v xml:space="preserve">Presidente: Miguel Fonseca Carrillo 
Vicepdte.: Alfredo Jacob Feres Reyes 
Secretaria: Rosa Carrillo Salas 
Tesorero: Washington Lizama Ormazábal 
Director: Alejandro Ignacio Ortiz Quintana </v>
      </c>
      <c r="I833" s="68" t="str">
        <f>VLOOKUP(A833,'BASE REGISTRO SEPTIEMBRE'!$A$1:$T$889,9,FALSE)</f>
        <v>Durarán dos años en sus cargos (según sus estatutos).</v>
      </c>
      <c r="J833" s="68" t="str">
        <f>VLOOKUP(A833,'BASE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3" s="68" t="str">
        <f>VLOOKUP(A833,'BASE REGISTRO SEPTIEMBRE'!$A$1:$T$889,11,FALSE)</f>
        <v xml:space="preserve">Presidente: Miguel Fonseca Carrillo 
</v>
      </c>
      <c r="L833" s="68" t="str">
        <f>VLOOKUP(A833,'BASE REGISTRO SEPTIEMBRE'!$A$1:$T$889,12,FALSE)</f>
        <v>Doctor Eduardo Cruz Coke N° 372, Santiago Región Metropolitana.</v>
      </c>
      <c r="M833" s="68" t="str">
        <f>VLOOKUP(A833,'BASE REGISTRO SEPTIEMBRE'!$A$1:$T$889,13,FALSE)</f>
        <v>XIII</v>
      </c>
      <c r="N833" s="68" t="str">
        <f>VLOOKUP(A833,'BASE REGISTRO SEPTIEMBRE'!$A$1:$T$889,14,FALSE)</f>
        <v>Santiago</v>
      </c>
      <c r="O833" s="68">
        <f>VLOOKUP(A833,'BASE REGISTRO SEPTIEMBRE'!$A$1:$T$889,15,FALSE)</f>
        <v>56232475099</v>
      </c>
      <c r="P833" s="68" t="str">
        <f>VLOOKUP(A833,'BASE REGISTRO SEPTIEMBRE'!$A$1:$T$889,16,FALSE)</f>
        <v>dirección@onglacasona.cl</v>
      </c>
      <c r="Q833" s="68">
        <f>VLOOKUP(A833,'BASE REGISTRO SEPTIEMBRE'!$A$1:$T$889,17,FALSE)</f>
        <v>0</v>
      </c>
      <c r="R833" s="68" t="str">
        <f>VLOOKUP(A833,'BASE REGISTRO SEPTIEMBRE'!$A$1:$T$889,18,FALSE)</f>
        <v>93401 Institución de Asistencia Social.</v>
      </c>
      <c r="S833" s="68" t="str">
        <f>VLOOKUP(A833,'BASE REGISTRO SEPTIEMBRE'!$A$1:$T$889,19,FALSE)</f>
        <v xml:space="preserve">Se acompañan Certificado de Antecedentes Financieros Institucionales del año 2020, aprobados por el Sub-Departamento de Supervisión Financiera Nacional, del SENAME.
</v>
      </c>
      <c r="T833" s="188">
        <f>VLOOKUP(A833,'BASE REGISTRO SEPTIEMBRE'!$A$1:$T$889,20,FALSE)</f>
        <v>39269</v>
      </c>
      <c r="U833" s="175">
        <v>7362</v>
      </c>
      <c r="V833" s="186">
        <v>7798548</v>
      </c>
      <c r="W833" s="186">
        <v>70597387</v>
      </c>
      <c r="X833" s="187">
        <v>44469</v>
      </c>
      <c r="Y833" s="80" t="s">
        <v>6489</v>
      </c>
      <c r="Z833" s="80" t="s">
        <v>6490</v>
      </c>
      <c r="AA833" s="175" t="s">
        <v>171</v>
      </c>
    </row>
    <row r="834" spans="1:27" ht="15.75" customHeight="1" x14ac:dyDescent="0.2">
      <c r="A834" s="185">
        <v>7362</v>
      </c>
      <c r="B834" s="68" t="str">
        <f>VLOOKUP(A834,'BASE REGISTRO SEPTIEMBRE'!$A$1:$T$889,2,FALSE)</f>
        <v xml:space="preserve">
Organización no gubernamental de desarrollo La Casona de los Jóvenes.
</v>
      </c>
      <c r="C834" s="68">
        <f>VLOOKUP(A834,'BASE REGISTRO SEPTIEMBRE'!$A$1:$T$889,3,FALSE)</f>
        <v>657798800</v>
      </c>
      <c r="D834" s="68" t="str">
        <f>VLOOKUP(A834,'BASE REGISTRO SEPTIEMBRE'!$A$1:$T$889,4,FALSE)</f>
        <v>Corporación de Derecho Privado.</v>
      </c>
      <c r="E834" s="68" t="str">
        <f>VLOOKUP(A834,'BASE REGISTRO SEPTIEMBRE'!$A$1:$T$889,5,FALSE)</f>
        <v>Decreto Nº 3636, de 9 de noviembre de 2006, del Ministerio de Justicia.</v>
      </c>
      <c r="F834" s="68" t="str">
        <f>VLOOKUP(A834,'BASE REGISTRO SEPTIEMBRE'!$A$1:$T$889,6,FALSE)</f>
        <v>Certificado de Vigencia Nº 500396400816, de 1 de julio de 2021, del SRCI.</v>
      </c>
      <c r="G834" s="68" t="str">
        <f>VLOOKUP(A834,'BASE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4" s="68" t="str">
        <f>VLOOKUP(A834,'BASE REGISTRO SEPTIEMBRE'!$A$1:$T$889,8,FALSE)</f>
        <v xml:space="preserve">Presidente: Miguel Fonseca Carrillo 
Vicepdte.: Alfredo Jacob Feres Reyes 
Secretaria: Rosa Carrillo Salas 
Tesorero: Washington Lizama Ormazábal 
Director: Alejandro Ignacio Ortiz Quintana </v>
      </c>
      <c r="I834" s="68" t="str">
        <f>VLOOKUP(A834,'BASE REGISTRO SEPTIEMBRE'!$A$1:$T$889,9,FALSE)</f>
        <v>Durarán dos años en sus cargos (según sus estatutos).</v>
      </c>
      <c r="J834" s="68" t="str">
        <f>VLOOKUP(A834,'BASE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4" s="68" t="str">
        <f>VLOOKUP(A834,'BASE REGISTRO SEPTIEMBRE'!$A$1:$T$889,11,FALSE)</f>
        <v xml:space="preserve">Presidente: Miguel Fonseca Carrillo 
</v>
      </c>
      <c r="L834" s="68" t="str">
        <f>VLOOKUP(A834,'BASE REGISTRO SEPTIEMBRE'!$A$1:$T$889,12,FALSE)</f>
        <v>Doctor Eduardo Cruz Coke N° 372, Santiago Región Metropolitana.</v>
      </c>
      <c r="M834" s="68" t="str">
        <f>VLOOKUP(A834,'BASE REGISTRO SEPTIEMBRE'!$A$1:$T$889,13,FALSE)</f>
        <v>XIII</v>
      </c>
      <c r="N834" s="68" t="str">
        <f>VLOOKUP(A834,'BASE REGISTRO SEPTIEMBRE'!$A$1:$T$889,14,FALSE)</f>
        <v>Santiago</v>
      </c>
      <c r="O834" s="68">
        <f>VLOOKUP(A834,'BASE REGISTRO SEPTIEMBRE'!$A$1:$T$889,15,FALSE)</f>
        <v>56232475099</v>
      </c>
      <c r="P834" s="68" t="str">
        <f>VLOOKUP(A834,'BASE REGISTRO SEPTIEMBRE'!$A$1:$T$889,16,FALSE)</f>
        <v>dirección@onglacasona.cl</v>
      </c>
      <c r="Q834" s="68">
        <f>VLOOKUP(A834,'BASE REGISTRO SEPTIEMBRE'!$A$1:$T$889,17,FALSE)</f>
        <v>0</v>
      </c>
      <c r="R834" s="68" t="str">
        <f>VLOOKUP(A834,'BASE REGISTRO SEPTIEMBRE'!$A$1:$T$889,18,FALSE)</f>
        <v>93401 Institución de Asistencia Social.</v>
      </c>
      <c r="S834" s="68" t="str">
        <f>VLOOKUP(A834,'BASE REGISTRO SEPTIEMBRE'!$A$1:$T$889,19,FALSE)</f>
        <v xml:space="preserve">Se acompañan Certificado de Antecedentes Financieros Institucionales del año 2020, aprobados por el Sub-Departamento de Supervisión Financiera Nacional, del SENAME.
</v>
      </c>
      <c r="T834" s="188">
        <f>VLOOKUP(A834,'BASE REGISTRO SEPTIEMBRE'!$A$1:$T$889,20,FALSE)</f>
        <v>39269</v>
      </c>
      <c r="U834" s="175">
        <v>7362</v>
      </c>
      <c r="V834" s="186">
        <v>23322272</v>
      </c>
      <c r="W834" s="186">
        <v>158290784</v>
      </c>
      <c r="X834" s="187">
        <v>44469</v>
      </c>
      <c r="Y834" s="80" t="s">
        <v>6489</v>
      </c>
      <c r="Z834" s="80" t="s">
        <v>6490</v>
      </c>
      <c r="AA834" s="175" t="s">
        <v>6566</v>
      </c>
    </row>
    <row r="835" spans="1:27" ht="15.75" customHeight="1" x14ac:dyDescent="0.2">
      <c r="A835" s="185">
        <v>7362</v>
      </c>
      <c r="B835" s="68" t="str">
        <f>VLOOKUP(A835,'BASE REGISTRO SEPTIEMBRE'!$A$1:$T$889,2,FALSE)</f>
        <v xml:space="preserve">
Organización no gubernamental de desarrollo La Casona de los Jóvenes.
</v>
      </c>
      <c r="C835" s="68">
        <f>VLOOKUP(A835,'BASE REGISTRO SEPTIEMBRE'!$A$1:$T$889,3,FALSE)</f>
        <v>657798800</v>
      </c>
      <c r="D835" s="68" t="str">
        <f>VLOOKUP(A835,'BASE REGISTRO SEPTIEMBRE'!$A$1:$T$889,4,FALSE)</f>
        <v>Corporación de Derecho Privado.</v>
      </c>
      <c r="E835" s="68" t="str">
        <f>VLOOKUP(A835,'BASE REGISTRO SEPTIEMBRE'!$A$1:$T$889,5,FALSE)</f>
        <v>Decreto Nº 3636, de 9 de noviembre de 2006, del Ministerio de Justicia.</v>
      </c>
      <c r="F835" s="68" t="str">
        <f>VLOOKUP(A835,'BASE REGISTRO SEPTIEMBRE'!$A$1:$T$889,6,FALSE)</f>
        <v>Certificado de Vigencia Nº 500396400816, de 1 de julio de 2021, del SRCI.</v>
      </c>
      <c r="G835" s="68" t="str">
        <f>VLOOKUP(A835,'BASE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5" s="68" t="str">
        <f>VLOOKUP(A835,'BASE REGISTRO SEPTIEMBRE'!$A$1:$T$889,8,FALSE)</f>
        <v xml:space="preserve">Presidente: Miguel Fonseca Carrillo 
Vicepdte.: Alfredo Jacob Feres Reyes 
Secretaria: Rosa Carrillo Salas 
Tesorero: Washington Lizama Ormazábal 
Director: Alejandro Ignacio Ortiz Quintana </v>
      </c>
      <c r="I835" s="68" t="str">
        <f>VLOOKUP(A835,'BASE REGISTRO SEPTIEMBRE'!$A$1:$T$889,9,FALSE)</f>
        <v>Durarán dos años en sus cargos (según sus estatutos).</v>
      </c>
      <c r="J835" s="68" t="str">
        <f>VLOOKUP(A835,'BASE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5" s="68" t="str">
        <f>VLOOKUP(A835,'BASE REGISTRO SEPTIEMBRE'!$A$1:$T$889,11,FALSE)</f>
        <v xml:space="preserve">Presidente: Miguel Fonseca Carrillo 
</v>
      </c>
      <c r="L835" s="68" t="str">
        <f>VLOOKUP(A835,'BASE REGISTRO SEPTIEMBRE'!$A$1:$T$889,12,FALSE)</f>
        <v>Doctor Eduardo Cruz Coke N° 372, Santiago Región Metropolitana.</v>
      </c>
      <c r="M835" s="68" t="str">
        <f>VLOOKUP(A835,'BASE REGISTRO SEPTIEMBRE'!$A$1:$T$889,13,FALSE)</f>
        <v>XIII</v>
      </c>
      <c r="N835" s="68" t="str">
        <f>VLOOKUP(A835,'BASE REGISTRO SEPTIEMBRE'!$A$1:$T$889,14,FALSE)</f>
        <v>Santiago</v>
      </c>
      <c r="O835" s="68">
        <f>VLOOKUP(A835,'BASE REGISTRO SEPTIEMBRE'!$A$1:$T$889,15,FALSE)</f>
        <v>56232475099</v>
      </c>
      <c r="P835" s="68" t="str">
        <f>VLOOKUP(A835,'BASE REGISTRO SEPTIEMBRE'!$A$1:$T$889,16,FALSE)</f>
        <v>dirección@onglacasona.cl</v>
      </c>
      <c r="Q835" s="68">
        <f>VLOOKUP(A835,'BASE REGISTRO SEPTIEMBRE'!$A$1:$T$889,17,FALSE)</f>
        <v>0</v>
      </c>
      <c r="R835" s="68" t="str">
        <f>VLOOKUP(A835,'BASE REGISTRO SEPTIEMBRE'!$A$1:$T$889,18,FALSE)</f>
        <v>93401 Institución de Asistencia Social.</v>
      </c>
      <c r="S835" s="68" t="str">
        <f>VLOOKUP(A835,'BASE REGISTRO SEPTIEMBRE'!$A$1:$T$889,19,FALSE)</f>
        <v xml:space="preserve">Se acompañan Certificado de Antecedentes Financieros Institucionales del año 2020, aprobados por el Sub-Departamento de Supervisión Financiera Nacional, del SENAME.
</v>
      </c>
      <c r="T835" s="188">
        <f>VLOOKUP(A835,'BASE REGISTRO SEPTIEMBRE'!$A$1:$T$889,20,FALSE)</f>
        <v>39269</v>
      </c>
      <c r="U835" s="175">
        <v>7362</v>
      </c>
      <c r="V835" s="186">
        <v>8016600</v>
      </c>
      <c r="W835" s="186">
        <v>67018776</v>
      </c>
      <c r="X835" s="187">
        <v>44469</v>
      </c>
      <c r="Y835" s="80" t="s">
        <v>6489</v>
      </c>
      <c r="Z835" s="80" t="s">
        <v>6490</v>
      </c>
      <c r="AA835" s="175" t="s">
        <v>6583</v>
      </c>
    </row>
    <row r="836" spans="1:27" ht="15.75" customHeight="1" x14ac:dyDescent="0.2">
      <c r="A836" s="185">
        <v>7362</v>
      </c>
      <c r="B836" s="68" t="str">
        <f>VLOOKUP(A836,'BASE REGISTRO SEPTIEMBRE'!$A$1:$T$889,2,FALSE)</f>
        <v xml:space="preserve">
Organización no gubernamental de desarrollo La Casona de los Jóvenes.
</v>
      </c>
      <c r="C836" s="68">
        <f>VLOOKUP(A836,'BASE REGISTRO SEPTIEMBRE'!$A$1:$T$889,3,FALSE)</f>
        <v>657798800</v>
      </c>
      <c r="D836" s="68" t="str">
        <f>VLOOKUP(A836,'BASE REGISTRO SEPTIEMBRE'!$A$1:$T$889,4,FALSE)</f>
        <v>Corporación de Derecho Privado.</v>
      </c>
      <c r="E836" s="68" t="str">
        <f>VLOOKUP(A836,'BASE REGISTRO SEPTIEMBRE'!$A$1:$T$889,5,FALSE)</f>
        <v>Decreto Nº 3636, de 9 de noviembre de 2006, del Ministerio de Justicia.</v>
      </c>
      <c r="F836" s="68" t="str">
        <f>VLOOKUP(A836,'BASE REGISTRO SEPTIEMBRE'!$A$1:$T$889,6,FALSE)</f>
        <v>Certificado de Vigencia Nº 500396400816, de 1 de julio de 2021, del SRCI.</v>
      </c>
      <c r="G836" s="68" t="str">
        <f>VLOOKUP(A836,'BASE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6" s="68" t="str">
        <f>VLOOKUP(A836,'BASE REGISTRO SEPTIEMBRE'!$A$1:$T$889,8,FALSE)</f>
        <v xml:space="preserve">Presidente: Miguel Fonseca Carrillo 
Vicepdte.: Alfredo Jacob Feres Reyes 
Secretaria: Rosa Carrillo Salas 
Tesorero: Washington Lizama Ormazábal 
Director: Alejandro Ignacio Ortiz Quintana </v>
      </c>
      <c r="I836" s="68" t="str">
        <f>VLOOKUP(A836,'BASE REGISTRO SEPTIEMBRE'!$A$1:$T$889,9,FALSE)</f>
        <v>Durarán dos años en sus cargos (según sus estatutos).</v>
      </c>
      <c r="J836" s="68" t="str">
        <f>VLOOKUP(A836,'BASE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6" s="68" t="str">
        <f>VLOOKUP(A836,'BASE REGISTRO SEPTIEMBRE'!$A$1:$T$889,11,FALSE)</f>
        <v xml:space="preserve">Presidente: Miguel Fonseca Carrillo 
</v>
      </c>
      <c r="L836" s="68" t="str">
        <f>VLOOKUP(A836,'BASE REGISTRO SEPTIEMBRE'!$A$1:$T$889,12,FALSE)</f>
        <v>Doctor Eduardo Cruz Coke N° 372, Santiago Región Metropolitana.</v>
      </c>
      <c r="M836" s="68" t="str">
        <f>VLOOKUP(A836,'BASE REGISTRO SEPTIEMBRE'!$A$1:$T$889,13,FALSE)</f>
        <v>XIII</v>
      </c>
      <c r="N836" s="68" t="str">
        <f>VLOOKUP(A836,'BASE REGISTRO SEPTIEMBRE'!$A$1:$T$889,14,FALSE)</f>
        <v>Santiago</v>
      </c>
      <c r="O836" s="68">
        <f>VLOOKUP(A836,'BASE REGISTRO SEPTIEMBRE'!$A$1:$T$889,15,FALSE)</f>
        <v>56232475099</v>
      </c>
      <c r="P836" s="68" t="str">
        <f>VLOOKUP(A836,'BASE REGISTRO SEPTIEMBRE'!$A$1:$T$889,16,FALSE)</f>
        <v>dirección@onglacasona.cl</v>
      </c>
      <c r="Q836" s="68">
        <f>VLOOKUP(A836,'BASE REGISTRO SEPTIEMBRE'!$A$1:$T$889,17,FALSE)</f>
        <v>0</v>
      </c>
      <c r="R836" s="68" t="str">
        <f>VLOOKUP(A836,'BASE REGISTRO SEPTIEMBRE'!$A$1:$T$889,18,FALSE)</f>
        <v>93401 Institución de Asistencia Social.</v>
      </c>
      <c r="S836" s="68" t="str">
        <f>VLOOKUP(A836,'BASE REGISTRO SEPTIEMBRE'!$A$1:$T$889,19,FALSE)</f>
        <v xml:space="preserve">Se acompañan Certificado de Antecedentes Financieros Institucionales del año 2020, aprobados por el Sub-Departamento de Supervisión Financiera Nacional, del SENAME.
</v>
      </c>
      <c r="T836" s="188">
        <f>VLOOKUP(A836,'BASE REGISTRO SEPTIEMBRE'!$A$1:$T$889,20,FALSE)</f>
        <v>39269</v>
      </c>
      <c r="U836" s="175">
        <v>7362</v>
      </c>
      <c r="V836" s="186">
        <v>7054608</v>
      </c>
      <c r="W836" s="186">
        <v>58040184</v>
      </c>
      <c r="X836" s="187">
        <v>44469</v>
      </c>
      <c r="Y836" s="80" t="s">
        <v>6489</v>
      </c>
      <c r="Z836" s="80" t="s">
        <v>6490</v>
      </c>
      <c r="AA836" s="175" t="s">
        <v>6584</v>
      </c>
    </row>
    <row r="837" spans="1:27" ht="15.75" customHeight="1" x14ac:dyDescent="0.2">
      <c r="A837" s="185">
        <v>7362</v>
      </c>
      <c r="B837" s="68" t="str">
        <f>VLOOKUP(A837,'BASE REGISTRO SEPTIEMBRE'!$A$1:$T$889,2,FALSE)</f>
        <v xml:space="preserve">
Organización no gubernamental de desarrollo La Casona de los Jóvenes.
</v>
      </c>
      <c r="C837" s="68">
        <f>VLOOKUP(A837,'BASE REGISTRO SEPTIEMBRE'!$A$1:$T$889,3,FALSE)</f>
        <v>657798800</v>
      </c>
      <c r="D837" s="68" t="str">
        <f>VLOOKUP(A837,'BASE REGISTRO SEPTIEMBRE'!$A$1:$T$889,4,FALSE)</f>
        <v>Corporación de Derecho Privado.</v>
      </c>
      <c r="E837" s="68" t="str">
        <f>VLOOKUP(A837,'BASE REGISTRO SEPTIEMBRE'!$A$1:$T$889,5,FALSE)</f>
        <v>Decreto Nº 3636, de 9 de noviembre de 2006, del Ministerio de Justicia.</v>
      </c>
      <c r="F837" s="68" t="str">
        <f>VLOOKUP(A837,'BASE REGISTRO SEPTIEMBRE'!$A$1:$T$889,6,FALSE)</f>
        <v>Certificado de Vigencia Nº 500396400816, de 1 de julio de 2021, del SRCI.</v>
      </c>
      <c r="G837" s="68" t="str">
        <f>VLOOKUP(A837,'BASE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7" s="68" t="str">
        <f>VLOOKUP(A837,'BASE REGISTRO SEPTIEMBRE'!$A$1:$T$889,8,FALSE)</f>
        <v xml:space="preserve">Presidente: Miguel Fonseca Carrillo 
Vicepdte.: Alfredo Jacob Feres Reyes 
Secretaria: Rosa Carrillo Salas 
Tesorero: Washington Lizama Ormazábal 
Director: Alejandro Ignacio Ortiz Quintana </v>
      </c>
      <c r="I837" s="68" t="str">
        <f>VLOOKUP(A837,'BASE REGISTRO SEPTIEMBRE'!$A$1:$T$889,9,FALSE)</f>
        <v>Durarán dos años en sus cargos (según sus estatutos).</v>
      </c>
      <c r="J837" s="68" t="str">
        <f>VLOOKUP(A837,'BASE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7" s="68" t="str">
        <f>VLOOKUP(A837,'BASE REGISTRO SEPTIEMBRE'!$A$1:$T$889,11,FALSE)</f>
        <v xml:space="preserve">Presidente: Miguel Fonseca Carrillo 
</v>
      </c>
      <c r="L837" s="68" t="str">
        <f>VLOOKUP(A837,'BASE REGISTRO SEPTIEMBRE'!$A$1:$T$889,12,FALSE)</f>
        <v>Doctor Eduardo Cruz Coke N° 372, Santiago Región Metropolitana.</v>
      </c>
      <c r="M837" s="68" t="str">
        <f>VLOOKUP(A837,'BASE REGISTRO SEPTIEMBRE'!$A$1:$T$889,13,FALSE)</f>
        <v>XIII</v>
      </c>
      <c r="N837" s="68" t="str">
        <f>VLOOKUP(A837,'BASE REGISTRO SEPTIEMBRE'!$A$1:$T$889,14,FALSE)</f>
        <v>Santiago</v>
      </c>
      <c r="O837" s="68">
        <f>VLOOKUP(A837,'BASE REGISTRO SEPTIEMBRE'!$A$1:$T$889,15,FALSE)</f>
        <v>56232475099</v>
      </c>
      <c r="P837" s="68" t="str">
        <f>VLOOKUP(A837,'BASE REGISTRO SEPTIEMBRE'!$A$1:$T$889,16,FALSE)</f>
        <v>dirección@onglacasona.cl</v>
      </c>
      <c r="Q837" s="68">
        <f>VLOOKUP(A837,'BASE REGISTRO SEPTIEMBRE'!$A$1:$T$889,17,FALSE)</f>
        <v>0</v>
      </c>
      <c r="R837" s="68" t="str">
        <f>VLOOKUP(A837,'BASE REGISTRO SEPTIEMBRE'!$A$1:$T$889,18,FALSE)</f>
        <v>93401 Institución de Asistencia Social.</v>
      </c>
      <c r="S837" s="68" t="str">
        <f>VLOOKUP(A837,'BASE REGISTRO SEPTIEMBRE'!$A$1:$T$889,19,FALSE)</f>
        <v xml:space="preserve">Se acompañan Certificado de Antecedentes Financieros Institucionales del año 2020, aprobados por el Sub-Departamento de Supervisión Financiera Nacional, del SENAME.
</v>
      </c>
      <c r="T837" s="188">
        <f>VLOOKUP(A837,'BASE REGISTRO SEPTIEMBRE'!$A$1:$T$889,20,FALSE)</f>
        <v>39269</v>
      </c>
      <c r="U837" s="175">
        <v>7362</v>
      </c>
      <c r="V837" s="186">
        <v>6413280</v>
      </c>
      <c r="W837" s="186">
        <v>57719520</v>
      </c>
      <c r="X837" s="187">
        <v>44469</v>
      </c>
      <c r="Y837" s="80" t="s">
        <v>6489</v>
      </c>
      <c r="Z837" s="80" t="s">
        <v>6490</v>
      </c>
      <c r="AA837" s="175" t="s">
        <v>6585</v>
      </c>
    </row>
    <row r="838" spans="1:27" ht="15.75" customHeight="1" x14ac:dyDescent="0.2">
      <c r="A838" s="185">
        <v>7362</v>
      </c>
      <c r="B838" s="68" t="str">
        <f>VLOOKUP(A838,'BASE REGISTRO SEPTIEMBRE'!$A$1:$T$889,2,FALSE)</f>
        <v xml:space="preserve">
Organización no gubernamental de desarrollo La Casona de los Jóvenes.
</v>
      </c>
      <c r="C838" s="68">
        <f>VLOOKUP(A838,'BASE REGISTRO SEPTIEMBRE'!$A$1:$T$889,3,FALSE)</f>
        <v>657798800</v>
      </c>
      <c r="D838" s="68" t="str">
        <f>VLOOKUP(A838,'BASE REGISTRO SEPTIEMBRE'!$A$1:$T$889,4,FALSE)</f>
        <v>Corporación de Derecho Privado.</v>
      </c>
      <c r="E838" s="68" t="str">
        <f>VLOOKUP(A838,'BASE REGISTRO SEPTIEMBRE'!$A$1:$T$889,5,FALSE)</f>
        <v>Decreto Nº 3636, de 9 de noviembre de 2006, del Ministerio de Justicia.</v>
      </c>
      <c r="F838" s="68" t="str">
        <f>VLOOKUP(A838,'BASE REGISTRO SEPTIEMBRE'!$A$1:$T$889,6,FALSE)</f>
        <v>Certificado de Vigencia Nº 500396400816, de 1 de julio de 2021, del SRCI.</v>
      </c>
      <c r="G838" s="68" t="str">
        <f>VLOOKUP(A838,'BASE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8" s="68" t="str">
        <f>VLOOKUP(A838,'BASE REGISTRO SEPTIEMBRE'!$A$1:$T$889,8,FALSE)</f>
        <v xml:space="preserve">Presidente: Miguel Fonseca Carrillo 
Vicepdte.: Alfredo Jacob Feres Reyes 
Secretaria: Rosa Carrillo Salas 
Tesorero: Washington Lizama Ormazábal 
Director: Alejandro Ignacio Ortiz Quintana </v>
      </c>
      <c r="I838" s="68" t="str">
        <f>VLOOKUP(A838,'BASE REGISTRO SEPTIEMBRE'!$A$1:$T$889,9,FALSE)</f>
        <v>Durarán dos años en sus cargos (según sus estatutos).</v>
      </c>
      <c r="J838" s="68" t="str">
        <f>VLOOKUP(A838,'BASE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8" s="68" t="str">
        <f>VLOOKUP(A838,'BASE REGISTRO SEPTIEMBRE'!$A$1:$T$889,11,FALSE)</f>
        <v xml:space="preserve">Presidente: Miguel Fonseca Carrillo 
</v>
      </c>
      <c r="L838" s="68" t="str">
        <f>VLOOKUP(A838,'BASE REGISTRO SEPTIEMBRE'!$A$1:$T$889,12,FALSE)</f>
        <v>Doctor Eduardo Cruz Coke N° 372, Santiago Región Metropolitana.</v>
      </c>
      <c r="M838" s="68" t="str">
        <f>VLOOKUP(A838,'BASE REGISTRO SEPTIEMBRE'!$A$1:$T$889,13,FALSE)</f>
        <v>XIII</v>
      </c>
      <c r="N838" s="68" t="str">
        <f>VLOOKUP(A838,'BASE REGISTRO SEPTIEMBRE'!$A$1:$T$889,14,FALSE)</f>
        <v>Santiago</v>
      </c>
      <c r="O838" s="68">
        <f>VLOOKUP(A838,'BASE REGISTRO SEPTIEMBRE'!$A$1:$T$889,15,FALSE)</f>
        <v>56232475099</v>
      </c>
      <c r="P838" s="68" t="str">
        <f>VLOOKUP(A838,'BASE REGISTRO SEPTIEMBRE'!$A$1:$T$889,16,FALSE)</f>
        <v>dirección@onglacasona.cl</v>
      </c>
      <c r="Q838" s="68">
        <f>VLOOKUP(A838,'BASE REGISTRO SEPTIEMBRE'!$A$1:$T$889,17,FALSE)</f>
        <v>0</v>
      </c>
      <c r="R838" s="68" t="str">
        <f>VLOOKUP(A838,'BASE REGISTRO SEPTIEMBRE'!$A$1:$T$889,18,FALSE)</f>
        <v>93401 Institución de Asistencia Social.</v>
      </c>
      <c r="S838" s="68" t="str">
        <f>VLOOKUP(A838,'BASE REGISTRO SEPTIEMBRE'!$A$1:$T$889,19,FALSE)</f>
        <v xml:space="preserve">Se acompañan Certificado de Antecedentes Financieros Institucionales del año 2020, aprobados por el Sub-Departamento de Supervisión Financiera Nacional, del SENAME.
</v>
      </c>
      <c r="T838" s="188">
        <f>VLOOKUP(A838,'BASE REGISTRO SEPTIEMBRE'!$A$1:$T$889,20,FALSE)</f>
        <v>39269</v>
      </c>
      <c r="U838" s="175">
        <v>7362</v>
      </c>
      <c r="V838" s="186">
        <v>264806</v>
      </c>
      <c r="W838" s="186">
        <v>5428531</v>
      </c>
      <c r="X838" s="187">
        <v>44469</v>
      </c>
      <c r="Y838" s="80" t="s">
        <v>6489</v>
      </c>
      <c r="Z838" s="80" t="s">
        <v>6490</v>
      </c>
      <c r="AA838" s="175" t="s">
        <v>6528</v>
      </c>
    </row>
    <row r="839" spans="1:27" ht="15.75" customHeight="1" x14ac:dyDescent="0.2">
      <c r="A839" s="185">
        <v>7362</v>
      </c>
      <c r="B839" s="68" t="str">
        <f>VLOOKUP(A839,'BASE REGISTRO SEPTIEMBRE'!$A$1:$T$889,2,FALSE)</f>
        <v xml:space="preserve">
Organización no gubernamental de desarrollo La Casona de los Jóvenes.
</v>
      </c>
      <c r="C839" s="68">
        <f>VLOOKUP(A839,'BASE REGISTRO SEPTIEMBRE'!$A$1:$T$889,3,FALSE)</f>
        <v>657798800</v>
      </c>
      <c r="D839" s="68" t="str">
        <f>VLOOKUP(A839,'BASE REGISTRO SEPTIEMBRE'!$A$1:$T$889,4,FALSE)</f>
        <v>Corporación de Derecho Privado.</v>
      </c>
      <c r="E839" s="68" t="str">
        <f>VLOOKUP(A839,'BASE REGISTRO SEPTIEMBRE'!$A$1:$T$889,5,FALSE)</f>
        <v>Decreto Nº 3636, de 9 de noviembre de 2006, del Ministerio de Justicia.</v>
      </c>
      <c r="F839" s="68" t="str">
        <f>VLOOKUP(A839,'BASE REGISTRO SEPTIEMBRE'!$A$1:$T$889,6,FALSE)</f>
        <v>Certificado de Vigencia Nº 500396400816, de 1 de julio de 2021, del SRCI.</v>
      </c>
      <c r="G839" s="68" t="str">
        <f>VLOOKUP(A839,'BASE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39" s="68" t="str">
        <f>VLOOKUP(A839,'BASE REGISTRO SEPTIEMBRE'!$A$1:$T$889,8,FALSE)</f>
        <v xml:space="preserve">Presidente: Miguel Fonseca Carrillo 
Vicepdte.: Alfredo Jacob Feres Reyes 
Secretaria: Rosa Carrillo Salas 
Tesorero: Washington Lizama Ormazábal 
Director: Alejandro Ignacio Ortiz Quintana </v>
      </c>
      <c r="I839" s="68" t="str">
        <f>VLOOKUP(A839,'BASE REGISTRO SEPTIEMBRE'!$A$1:$T$889,9,FALSE)</f>
        <v>Durarán dos años en sus cargos (según sus estatutos).</v>
      </c>
      <c r="J839" s="68" t="str">
        <f>VLOOKUP(A839,'BASE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39" s="68" t="str">
        <f>VLOOKUP(A839,'BASE REGISTRO SEPTIEMBRE'!$A$1:$T$889,11,FALSE)</f>
        <v xml:space="preserve">Presidente: Miguel Fonseca Carrillo 
</v>
      </c>
      <c r="L839" s="68" t="str">
        <f>VLOOKUP(A839,'BASE REGISTRO SEPTIEMBRE'!$A$1:$T$889,12,FALSE)</f>
        <v>Doctor Eduardo Cruz Coke N° 372, Santiago Región Metropolitana.</v>
      </c>
      <c r="M839" s="68" t="str">
        <f>VLOOKUP(A839,'BASE REGISTRO SEPTIEMBRE'!$A$1:$T$889,13,FALSE)</f>
        <v>XIII</v>
      </c>
      <c r="N839" s="68" t="str">
        <f>VLOOKUP(A839,'BASE REGISTRO SEPTIEMBRE'!$A$1:$T$889,14,FALSE)</f>
        <v>Santiago</v>
      </c>
      <c r="O839" s="68">
        <f>VLOOKUP(A839,'BASE REGISTRO SEPTIEMBRE'!$A$1:$T$889,15,FALSE)</f>
        <v>56232475099</v>
      </c>
      <c r="P839" s="68" t="str">
        <f>VLOOKUP(A839,'BASE REGISTRO SEPTIEMBRE'!$A$1:$T$889,16,FALSE)</f>
        <v>dirección@onglacasona.cl</v>
      </c>
      <c r="Q839" s="68">
        <f>VLOOKUP(A839,'BASE REGISTRO SEPTIEMBRE'!$A$1:$T$889,17,FALSE)</f>
        <v>0</v>
      </c>
      <c r="R839" s="68" t="str">
        <f>VLOOKUP(A839,'BASE REGISTRO SEPTIEMBRE'!$A$1:$T$889,18,FALSE)</f>
        <v>93401 Institución de Asistencia Social.</v>
      </c>
      <c r="S839" s="68" t="str">
        <f>VLOOKUP(A839,'BASE REGISTRO SEPTIEMBRE'!$A$1:$T$889,19,FALSE)</f>
        <v xml:space="preserve">Se acompañan Certificado de Antecedentes Financieros Institucionales del año 2020, aprobados por el Sub-Departamento de Supervisión Financiera Nacional, del SENAME.
</v>
      </c>
      <c r="T839" s="188">
        <f>VLOOKUP(A839,'BASE REGISTRO SEPTIEMBRE'!$A$1:$T$889,20,FALSE)</f>
        <v>39269</v>
      </c>
      <c r="U839" s="175">
        <v>7362</v>
      </c>
      <c r="V839" s="186">
        <v>32066400</v>
      </c>
      <c r="W839" s="186">
        <v>300462168</v>
      </c>
      <c r="X839" s="187">
        <v>44469</v>
      </c>
      <c r="Y839" s="80" t="s">
        <v>6489</v>
      </c>
      <c r="Z839" s="80" t="s">
        <v>6490</v>
      </c>
      <c r="AA839" s="175" t="s">
        <v>6529</v>
      </c>
    </row>
    <row r="840" spans="1:27" ht="15.75" customHeight="1" x14ac:dyDescent="0.2">
      <c r="A840" s="185">
        <v>7362</v>
      </c>
      <c r="B840" s="68" t="str">
        <f>VLOOKUP(A840,'BASE REGISTRO SEPTIEMBRE'!$A$1:$T$889,2,FALSE)</f>
        <v xml:space="preserve">
Organización no gubernamental de desarrollo La Casona de los Jóvenes.
</v>
      </c>
      <c r="C840" s="68">
        <f>VLOOKUP(A840,'BASE REGISTRO SEPTIEMBRE'!$A$1:$T$889,3,FALSE)</f>
        <v>657798800</v>
      </c>
      <c r="D840" s="68" t="str">
        <f>VLOOKUP(A840,'BASE REGISTRO SEPTIEMBRE'!$A$1:$T$889,4,FALSE)</f>
        <v>Corporación de Derecho Privado.</v>
      </c>
      <c r="E840" s="68" t="str">
        <f>VLOOKUP(A840,'BASE REGISTRO SEPTIEMBRE'!$A$1:$T$889,5,FALSE)</f>
        <v>Decreto Nº 3636, de 9 de noviembre de 2006, del Ministerio de Justicia.</v>
      </c>
      <c r="F840" s="68" t="str">
        <f>VLOOKUP(A840,'BASE REGISTRO SEPTIEMBRE'!$A$1:$T$889,6,FALSE)</f>
        <v>Certificado de Vigencia Nº 500396400816, de 1 de julio de 2021, del SRCI.</v>
      </c>
      <c r="G840" s="68" t="str">
        <f>VLOOKUP(A840,'BASE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0" s="68" t="str">
        <f>VLOOKUP(A840,'BASE REGISTRO SEPTIEMBRE'!$A$1:$T$889,8,FALSE)</f>
        <v xml:space="preserve">Presidente: Miguel Fonseca Carrillo 
Vicepdte.: Alfredo Jacob Feres Reyes 
Secretaria: Rosa Carrillo Salas 
Tesorero: Washington Lizama Ormazábal 
Director: Alejandro Ignacio Ortiz Quintana </v>
      </c>
      <c r="I840" s="68" t="str">
        <f>VLOOKUP(A840,'BASE REGISTRO SEPTIEMBRE'!$A$1:$T$889,9,FALSE)</f>
        <v>Durarán dos años en sus cargos (según sus estatutos).</v>
      </c>
      <c r="J840" s="68" t="str">
        <f>VLOOKUP(A840,'BASE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0" s="68" t="str">
        <f>VLOOKUP(A840,'BASE REGISTRO SEPTIEMBRE'!$A$1:$T$889,11,FALSE)</f>
        <v xml:space="preserve">Presidente: Miguel Fonseca Carrillo 
</v>
      </c>
      <c r="L840" s="68" t="str">
        <f>VLOOKUP(A840,'BASE REGISTRO SEPTIEMBRE'!$A$1:$T$889,12,FALSE)</f>
        <v>Doctor Eduardo Cruz Coke N° 372, Santiago Región Metropolitana.</v>
      </c>
      <c r="M840" s="68" t="str">
        <f>VLOOKUP(A840,'BASE REGISTRO SEPTIEMBRE'!$A$1:$T$889,13,FALSE)</f>
        <v>XIII</v>
      </c>
      <c r="N840" s="68" t="str">
        <f>VLOOKUP(A840,'BASE REGISTRO SEPTIEMBRE'!$A$1:$T$889,14,FALSE)</f>
        <v>Santiago</v>
      </c>
      <c r="O840" s="68">
        <f>VLOOKUP(A840,'BASE REGISTRO SEPTIEMBRE'!$A$1:$T$889,15,FALSE)</f>
        <v>56232475099</v>
      </c>
      <c r="P840" s="68" t="str">
        <f>VLOOKUP(A840,'BASE REGISTRO SEPTIEMBRE'!$A$1:$T$889,16,FALSE)</f>
        <v>dirección@onglacasona.cl</v>
      </c>
      <c r="Q840" s="68">
        <f>VLOOKUP(A840,'BASE REGISTRO SEPTIEMBRE'!$A$1:$T$889,17,FALSE)</f>
        <v>0</v>
      </c>
      <c r="R840" s="68" t="str">
        <f>VLOOKUP(A840,'BASE REGISTRO SEPTIEMBRE'!$A$1:$T$889,18,FALSE)</f>
        <v>93401 Institución de Asistencia Social.</v>
      </c>
      <c r="S840" s="68" t="str">
        <f>VLOOKUP(A840,'BASE REGISTRO SEPTIEMBRE'!$A$1:$T$889,19,FALSE)</f>
        <v xml:space="preserve">Se acompañan Certificado de Antecedentes Financieros Institucionales del año 2020, aprobados por el Sub-Departamento de Supervisión Financiera Nacional, del SENAME.
</v>
      </c>
      <c r="T840" s="188">
        <f>VLOOKUP(A840,'BASE REGISTRO SEPTIEMBRE'!$A$1:$T$889,20,FALSE)</f>
        <v>39269</v>
      </c>
      <c r="U840" s="175">
        <v>7362</v>
      </c>
      <c r="V840" s="186">
        <v>9138924</v>
      </c>
      <c r="W840" s="186">
        <v>83853636</v>
      </c>
      <c r="X840" s="187">
        <v>44469</v>
      </c>
      <c r="Y840" s="80" t="s">
        <v>6489</v>
      </c>
      <c r="Z840" s="80" t="s">
        <v>6490</v>
      </c>
      <c r="AA840" s="175" t="s">
        <v>6558</v>
      </c>
    </row>
    <row r="841" spans="1:27" ht="15.75" customHeight="1" x14ac:dyDescent="0.2">
      <c r="A841" s="185">
        <v>7362</v>
      </c>
      <c r="B841" s="68" t="str">
        <f>VLOOKUP(A841,'BASE REGISTRO SEPTIEMBRE'!$A$1:$T$889,2,FALSE)</f>
        <v xml:space="preserve">
Organización no gubernamental de desarrollo La Casona de los Jóvenes.
</v>
      </c>
      <c r="C841" s="68">
        <f>VLOOKUP(A841,'BASE REGISTRO SEPTIEMBRE'!$A$1:$T$889,3,FALSE)</f>
        <v>657798800</v>
      </c>
      <c r="D841" s="68" t="str">
        <f>VLOOKUP(A841,'BASE REGISTRO SEPTIEMBRE'!$A$1:$T$889,4,FALSE)</f>
        <v>Corporación de Derecho Privado.</v>
      </c>
      <c r="E841" s="68" t="str">
        <f>VLOOKUP(A841,'BASE REGISTRO SEPTIEMBRE'!$A$1:$T$889,5,FALSE)</f>
        <v>Decreto Nº 3636, de 9 de noviembre de 2006, del Ministerio de Justicia.</v>
      </c>
      <c r="F841" s="68" t="str">
        <f>VLOOKUP(A841,'BASE REGISTRO SEPTIEMBRE'!$A$1:$T$889,6,FALSE)</f>
        <v>Certificado de Vigencia Nº 500396400816, de 1 de julio de 2021, del SRCI.</v>
      </c>
      <c r="G841" s="68" t="str">
        <f>VLOOKUP(A841,'BASE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1" s="68" t="str">
        <f>VLOOKUP(A841,'BASE REGISTRO SEPTIEMBRE'!$A$1:$T$889,8,FALSE)</f>
        <v xml:space="preserve">Presidente: Miguel Fonseca Carrillo 
Vicepdte.: Alfredo Jacob Feres Reyes 
Secretaria: Rosa Carrillo Salas 
Tesorero: Washington Lizama Ormazábal 
Director: Alejandro Ignacio Ortiz Quintana </v>
      </c>
      <c r="I841" s="68" t="str">
        <f>VLOOKUP(A841,'BASE REGISTRO SEPTIEMBRE'!$A$1:$T$889,9,FALSE)</f>
        <v>Durarán dos años en sus cargos (según sus estatutos).</v>
      </c>
      <c r="J841" s="68" t="str">
        <f>VLOOKUP(A841,'BASE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1" s="68" t="str">
        <f>VLOOKUP(A841,'BASE REGISTRO SEPTIEMBRE'!$A$1:$T$889,11,FALSE)</f>
        <v xml:space="preserve">Presidente: Miguel Fonseca Carrillo 
</v>
      </c>
      <c r="L841" s="68" t="str">
        <f>VLOOKUP(A841,'BASE REGISTRO SEPTIEMBRE'!$A$1:$T$889,12,FALSE)</f>
        <v>Doctor Eduardo Cruz Coke N° 372, Santiago Región Metropolitana.</v>
      </c>
      <c r="M841" s="68" t="str">
        <f>VLOOKUP(A841,'BASE REGISTRO SEPTIEMBRE'!$A$1:$T$889,13,FALSE)</f>
        <v>XIII</v>
      </c>
      <c r="N841" s="68" t="str">
        <f>VLOOKUP(A841,'BASE REGISTRO SEPTIEMBRE'!$A$1:$T$889,14,FALSE)</f>
        <v>Santiago</v>
      </c>
      <c r="O841" s="68">
        <f>VLOOKUP(A841,'BASE REGISTRO SEPTIEMBRE'!$A$1:$T$889,15,FALSE)</f>
        <v>56232475099</v>
      </c>
      <c r="P841" s="68" t="str">
        <f>VLOOKUP(A841,'BASE REGISTRO SEPTIEMBRE'!$A$1:$T$889,16,FALSE)</f>
        <v>dirección@onglacasona.cl</v>
      </c>
      <c r="Q841" s="68">
        <f>VLOOKUP(A841,'BASE REGISTRO SEPTIEMBRE'!$A$1:$T$889,17,FALSE)</f>
        <v>0</v>
      </c>
      <c r="R841" s="68" t="str">
        <f>VLOOKUP(A841,'BASE REGISTRO SEPTIEMBRE'!$A$1:$T$889,18,FALSE)</f>
        <v>93401 Institución de Asistencia Social.</v>
      </c>
      <c r="S841" s="68" t="str">
        <f>VLOOKUP(A841,'BASE REGISTRO SEPTIEMBRE'!$A$1:$T$889,19,FALSE)</f>
        <v xml:space="preserve">Se acompañan Certificado de Antecedentes Financieros Institucionales del año 2020, aprobados por el Sub-Departamento de Supervisión Financiera Nacional, del SENAME.
</v>
      </c>
      <c r="T841" s="188">
        <f>VLOOKUP(A841,'BASE REGISTRO SEPTIEMBRE'!$A$1:$T$889,20,FALSE)</f>
        <v>39269</v>
      </c>
      <c r="U841" s="175">
        <v>7362</v>
      </c>
      <c r="V841" s="186">
        <v>6252948</v>
      </c>
      <c r="W841" s="186">
        <v>56436864</v>
      </c>
      <c r="X841" s="187">
        <v>44469</v>
      </c>
      <c r="Y841" s="80" t="s">
        <v>6489</v>
      </c>
      <c r="Z841" s="80" t="s">
        <v>6490</v>
      </c>
      <c r="AA841" s="175" t="s">
        <v>6533</v>
      </c>
    </row>
    <row r="842" spans="1:27" ht="15.75" customHeight="1" x14ac:dyDescent="0.2">
      <c r="A842" s="185">
        <v>7362</v>
      </c>
      <c r="B842" s="68" t="str">
        <f>VLOOKUP(A842,'BASE REGISTRO SEPTIEMBRE'!$A$1:$T$889,2,FALSE)</f>
        <v xml:space="preserve">
Organización no gubernamental de desarrollo La Casona de los Jóvenes.
</v>
      </c>
      <c r="C842" s="68">
        <f>VLOOKUP(A842,'BASE REGISTRO SEPTIEMBRE'!$A$1:$T$889,3,FALSE)</f>
        <v>657798800</v>
      </c>
      <c r="D842" s="68" t="str">
        <f>VLOOKUP(A842,'BASE REGISTRO SEPTIEMBRE'!$A$1:$T$889,4,FALSE)</f>
        <v>Corporación de Derecho Privado.</v>
      </c>
      <c r="E842" s="68" t="str">
        <f>VLOOKUP(A842,'BASE REGISTRO SEPTIEMBRE'!$A$1:$T$889,5,FALSE)</f>
        <v>Decreto Nº 3636, de 9 de noviembre de 2006, del Ministerio de Justicia.</v>
      </c>
      <c r="F842" s="68" t="str">
        <f>VLOOKUP(A842,'BASE REGISTRO SEPTIEMBRE'!$A$1:$T$889,6,FALSE)</f>
        <v>Certificado de Vigencia Nº 500396400816, de 1 de julio de 2021, del SRCI.</v>
      </c>
      <c r="G842" s="68" t="str">
        <f>VLOOKUP(A842,'BASE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2" s="68" t="str">
        <f>VLOOKUP(A842,'BASE REGISTRO SEPTIEMBRE'!$A$1:$T$889,8,FALSE)</f>
        <v xml:space="preserve">Presidente: Miguel Fonseca Carrillo 
Vicepdte.: Alfredo Jacob Feres Reyes 
Secretaria: Rosa Carrillo Salas 
Tesorero: Washington Lizama Ormazábal 
Director: Alejandro Ignacio Ortiz Quintana </v>
      </c>
      <c r="I842" s="68" t="str">
        <f>VLOOKUP(A842,'BASE REGISTRO SEPTIEMBRE'!$A$1:$T$889,9,FALSE)</f>
        <v>Durarán dos años en sus cargos (según sus estatutos).</v>
      </c>
      <c r="J842" s="68" t="str">
        <f>VLOOKUP(A842,'BASE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2" s="68" t="str">
        <f>VLOOKUP(A842,'BASE REGISTRO SEPTIEMBRE'!$A$1:$T$889,11,FALSE)</f>
        <v xml:space="preserve">Presidente: Miguel Fonseca Carrillo 
</v>
      </c>
      <c r="L842" s="68" t="str">
        <f>VLOOKUP(A842,'BASE REGISTRO SEPTIEMBRE'!$A$1:$T$889,12,FALSE)</f>
        <v>Doctor Eduardo Cruz Coke N° 372, Santiago Región Metropolitana.</v>
      </c>
      <c r="M842" s="68" t="str">
        <f>VLOOKUP(A842,'BASE REGISTRO SEPTIEMBRE'!$A$1:$T$889,13,FALSE)</f>
        <v>XIII</v>
      </c>
      <c r="N842" s="68" t="str">
        <f>VLOOKUP(A842,'BASE REGISTRO SEPTIEMBRE'!$A$1:$T$889,14,FALSE)</f>
        <v>Santiago</v>
      </c>
      <c r="O842" s="68">
        <f>VLOOKUP(A842,'BASE REGISTRO SEPTIEMBRE'!$A$1:$T$889,15,FALSE)</f>
        <v>56232475099</v>
      </c>
      <c r="P842" s="68" t="str">
        <f>VLOOKUP(A842,'BASE REGISTRO SEPTIEMBRE'!$A$1:$T$889,16,FALSE)</f>
        <v>dirección@onglacasona.cl</v>
      </c>
      <c r="Q842" s="68">
        <f>VLOOKUP(A842,'BASE REGISTRO SEPTIEMBRE'!$A$1:$T$889,17,FALSE)</f>
        <v>0</v>
      </c>
      <c r="R842" s="68" t="str">
        <f>VLOOKUP(A842,'BASE REGISTRO SEPTIEMBRE'!$A$1:$T$889,18,FALSE)</f>
        <v>93401 Institución de Asistencia Social.</v>
      </c>
      <c r="S842" s="68" t="str">
        <f>VLOOKUP(A842,'BASE REGISTRO SEPTIEMBRE'!$A$1:$T$889,19,FALSE)</f>
        <v xml:space="preserve">Se acompañan Certificado de Antecedentes Financieros Institucionales del año 2020, aprobados por el Sub-Departamento de Supervisión Financiera Nacional, del SENAME.
</v>
      </c>
      <c r="T842" s="188">
        <f>VLOOKUP(A842,'BASE REGISTRO SEPTIEMBRE'!$A$1:$T$889,20,FALSE)</f>
        <v>39269</v>
      </c>
      <c r="U842" s="175">
        <v>7362</v>
      </c>
      <c r="V842" s="186">
        <v>21591376</v>
      </c>
      <c r="W842" s="186">
        <v>209660812</v>
      </c>
      <c r="X842" s="187">
        <v>44469</v>
      </c>
      <c r="Y842" s="80" t="s">
        <v>6489</v>
      </c>
      <c r="Z842" s="80" t="s">
        <v>6490</v>
      </c>
      <c r="AA842" s="175" t="s">
        <v>6537</v>
      </c>
    </row>
    <row r="843" spans="1:27" ht="15.75" customHeight="1" x14ac:dyDescent="0.2">
      <c r="A843" s="185">
        <v>7362</v>
      </c>
      <c r="B843" s="68" t="str">
        <f>VLOOKUP(A843,'BASE REGISTRO SEPTIEMBRE'!$A$1:$T$889,2,FALSE)</f>
        <v xml:space="preserve">
Organización no gubernamental de desarrollo La Casona de los Jóvenes.
</v>
      </c>
      <c r="C843" s="68">
        <f>VLOOKUP(A843,'BASE REGISTRO SEPTIEMBRE'!$A$1:$T$889,3,FALSE)</f>
        <v>657798800</v>
      </c>
      <c r="D843" s="68" t="str">
        <f>VLOOKUP(A843,'BASE REGISTRO SEPTIEMBRE'!$A$1:$T$889,4,FALSE)</f>
        <v>Corporación de Derecho Privado.</v>
      </c>
      <c r="E843" s="68" t="str">
        <f>VLOOKUP(A843,'BASE REGISTRO SEPTIEMBRE'!$A$1:$T$889,5,FALSE)</f>
        <v>Decreto Nº 3636, de 9 de noviembre de 2006, del Ministerio de Justicia.</v>
      </c>
      <c r="F843" s="68" t="str">
        <f>VLOOKUP(A843,'BASE REGISTRO SEPTIEMBRE'!$A$1:$T$889,6,FALSE)</f>
        <v>Certificado de Vigencia Nº 500396400816, de 1 de julio de 2021, del SRCI.</v>
      </c>
      <c r="G843" s="68" t="str">
        <f>VLOOKUP(A843,'BASE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3" s="68" t="str">
        <f>VLOOKUP(A843,'BASE REGISTRO SEPTIEMBRE'!$A$1:$T$889,8,FALSE)</f>
        <v xml:space="preserve">Presidente: Miguel Fonseca Carrillo 
Vicepdte.: Alfredo Jacob Feres Reyes 
Secretaria: Rosa Carrillo Salas 
Tesorero: Washington Lizama Ormazábal 
Director: Alejandro Ignacio Ortiz Quintana </v>
      </c>
      <c r="I843" s="68" t="str">
        <f>VLOOKUP(A843,'BASE REGISTRO SEPTIEMBRE'!$A$1:$T$889,9,FALSE)</f>
        <v>Durarán dos años en sus cargos (según sus estatutos).</v>
      </c>
      <c r="J843" s="68" t="str">
        <f>VLOOKUP(A843,'BASE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3" s="68" t="str">
        <f>VLOOKUP(A843,'BASE REGISTRO SEPTIEMBRE'!$A$1:$T$889,11,FALSE)</f>
        <v xml:space="preserve">Presidente: Miguel Fonseca Carrillo 
</v>
      </c>
      <c r="L843" s="68" t="str">
        <f>VLOOKUP(A843,'BASE REGISTRO SEPTIEMBRE'!$A$1:$T$889,12,FALSE)</f>
        <v>Doctor Eduardo Cruz Coke N° 372, Santiago Región Metropolitana.</v>
      </c>
      <c r="M843" s="68" t="str">
        <f>VLOOKUP(A843,'BASE REGISTRO SEPTIEMBRE'!$A$1:$T$889,13,FALSE)</f>
        <v>XIII</v>
      </c>
      <c r="N843" s="68" t="str">
        <f>VLOOKUP(A843,'BASE REGISTRO SEPTIEMBRE'!$A$1:$T$889,14,FALSE)</f>
        <v>Santiago</v>
      </c>
      <c r="O843" s="68">
        <f>VLOOKUP(A843,'BASE REGISTRO SEPTIEMBRE'!$A$1:$T$889,15,FALSE)</f>
        <v>56232475099</v>
      </c>
      <c r="P843" s="68" t="str">
        <f>VLOOKUP(A843,'BASE REGISTRO SEPTIEMBRE'!$A$1:$T$889,16,FALSE)</f>
        <v>dirección@onglacasona.cl</v>
      </c>
      <c r="Q843" s="68">
        <f>VLOOKUP(A843,'BASE REGISTRO SEPTIEMBRE'!$A$1:$T$889,17,FALSE)</f>
        <v>0</v>
      </c>
      <c r="R843" s="68" t="str">
        <f>VLOOKUP(A843,'BASE REGISTRO SEPTIEMBRE'!$A$1:$T$889,18,FALSE)</f>
        <v>93401 Institución de Asistencia Social.</v>
      </c>
      <c r="S843" s="68" t="str">
        <f>VLOOKUP(A843,'BASE REGISTRO SEPTIEMBRE'!$A$1:$T$889,19,FALSE)</f>
        <v xml:space="preserve">Se acompañan Certificado de Antecedentes Financieros Institucionales del año 2020, aprobados por el Sub-Departamento de Supervisión Financiera Nacional, del SENAME.
</v>
      </c>
      <c r="T843" s="188">
        <f>VLOOKUP(A843,'BASE REGISTRO SEPTIEMBRE'!$A$1:$T$889,20,FALSE)</f>
        <v>39269</v>
      </c>
      <c r="U843" s="175">
        <v>7362</v>
      </c>
      <c r="V843" s="186">
        <v>5932284</v>
      </c>
      <c r="W843" s="186">
        <v>52588896</v>
      </c>
      <c r="X843" s="187">
        <v>44469</v>
      </c>
      <c r="Y843" s="80" t="s">
        <v>6489</v>
      </c>
      <c r="Z843" s="80" t="s">
        <v>6490</v>
      </c>
      <c r="AA843" s="175" t="s">
        <v>6538</v>
      </c>
    </row>
    <row r="844" spans="1:27" ht="15.75" customHeight="1" x14ac:dyDescent="0.2">
      <c r="A844" s="185">
        <v>7362</v>
      </c>
      <c r="B844" s="68" t="str">
        <f>VLOOKUP(A844,'BASE REGISTRO SEPTIEMBRE'!$A$1:$T$889,2,FALSE)</f>
        <v xml:space="preserve">
Organización no gubernamental de desarrollo La Casona de los Jóvenes.
</v>
      </c>
      <c r="C844" s="68">
        <f>VLOOKUP(A844,'BASE REGISTRO SEPTIEMBRE'!$A$1:$T$889,3,FALSE)</f>
        <v>657798800</v>
      </c>
      <c r="D844" s="68" t="str">
        <f>VLOOKUP(A844,'BASE REGISTRO SEPTIEMBRE'!$A$1:$T$889,4,FALSE)</f>
        <v>Corporación de Derecho Privado.</v>
      </c>
      <c r="E844" s="68" t="str">
        <f>VLOOKUP(A844,'BASE REGISTRO SEPTIEMBRE'!$A$1:$T$889,5,FALSE)</f>
        <v>Decreto Nº 3636, de 9 de noviembre de 2006, del Ministerio de Justicia.</v>
      </c>
      <c r="F844" s="68" t="str">
        <f>VLOOKUP(A844,'BASE REGISTRO SEPTIEMBRE'!$A$1:$T$889,6,FALSE)</f>
        <v>Certificado de Vigencia Nº 500396400816, de 1 de julio de 2021, del SRCI.</v>
      </c>
      <c r="G844" s="68" t="str">
        <f>VLOOKUP(A844,'BASE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4" s="68" t="str">
        <f>VLOOKUP(A844,'BASE REGISTRO SEPTIEMBRE'!$A$1:$T$889,8,FALSE)</f>
        <v xml:space="preserve">Presidente: Miguel Fonseca Carrillo 
Vicepdte.: Alfredo Jacob Feres Reyes 
Secretaria: Rosa Carrillo Salas 
Tesorero: Washington Lizama Ormazábal 
Director: Alejandro Ignacio Ortiz Quintana </v>
      </c>
      <c r="I844" s="68" t="str">
        <f>VLOOKUP(A844,'BASE REGISTRO SEPTIEMBRE'!$A$1:$T$889,9,FALSE)</f>
        <v>Durarán dos años en sus cargos (según sus estatutos).</v>
      </c>
      <c r="J844" s="68" t="str">
        <f>VLOOKUP(A844,'BASE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4" s="68" t="str">
        <f>VLOOKUP(A844,'BASE REGISTRO SEPTIEMBRE'!$A$1:$T$889,11,FALSE)</f>
        <v xml:space="preserve">Presidente: Miguel Fonseca Carrillo 
</v>
      </c>
      <c r="L844" s="68" t="str">
        <f>VLOOKUP(A844,'BASE REGISTRO SEPTIEMBRE'!$A$1:$T$889,12,FALSE)</f>
        <v>Doctor Eduardo Cruz Coke N° 372, Santiago Región Metropolitana.</v>
      </c>
      <c r="M844" s="68" t="str">
        <f>VLOOKUP(A844,'BASE REGISTRO SEPTIEMBRE'!$A$1:$T$889,13,FALSE)</f>
        <v>XIII</v>
      </c>
      <c r="N844" s="68" t="str">
        <f>VLOOKUP(A844,'BASE REGISTRO SEPTIEMBRE'!$A$1:$T$889,14,FALSE)</f>
        <v>Santiago</v>
      </c>
      <c r="O844" s="68">
        <f>VLOOKUP(A844,'BASE REGISTRO SEPTIEMBRE'!$A$1:$T$889,15,FALSE)</f>
        <v>56232475099</v>
      </c>
      <c r="P844" s="68" t="str">
        <f>VLOOKUP(A844,'BASE REGISTRO SEPTIEMBRE'!$A$1:$T$889,16,FALSE)</f>
        <v>dirección@onglacasona.cl</v>
      </c>
      <c r="Q844" s="68">
        <f>VLOOKUP(A844,'BASE REGISTRO SEPTIEMBRE'!$A$1:$T$889,17,FALSE)</f>
        <v>0</v>
      </c>
      <c r="R844" s="68" t="str">
        <f>VLOOKUP(A844,'BASE REGISTRO SEPTIEMBRE'!$A$1:$T$889,18,FALSE)</f>
        <v>93401 Institución de Asistencia Social.</v>
      </c>
      <c r="S844" s="68" t="str">
        <f>VLOOKUP(A844,'BASE REGISTRO SEPTIEMBRE'!$A$1:$T$889,19,FALSE)</f>
        <v xml:space="preserve">Se acompañan Certificado de Antecedentes Financieros Institucionales del año 2020, aprobados por el Sub-Departamento de Supervisión Financiera Nacional, del SENAME.
</v>
      </c>
      <c r="T844" s="188">
        <f>VLOOKUP(A844,'BASE REGISTRO SEPTIEMBRE'!$A$1:$T$889,20,FALSE)</f>
        <v>39269</v>
      </c>
      <c r="U844" s="175">
        <v>7362</v>
      </c>
      <c r="V844" s="186">
        <v>6733944</v>
      </c>
      <c r="W844" s="186">
        <v>70385748</v>
      </c>
      <c r="X844" s="187">
        <v>44469</v>
      </c>
      <c r="Y844" s="80" t="s">
        <v>6489</v>
      </c>
      <c r="Z844" s="80" t="s">
        <v>6490</v>
      </c>
      <c r="AA844" s="175" t="s">
        <v>6575</v>
      </c>
    </row>
    <row r="845" spans="1:27" ht="15.75" customHeight="1" x14ac:dyDescent="0.2">
      <c r="A845" s="185">
        <v>7362</v>
      </c>
      <c r="B845" s="68" t="str">
        <f>VLOOKUP(A845,'BASE REGISTRO SEPTIEMBRE'!$A$1:$T$889,2,FALSE)</f>
        <v xml:space="preserve">
Organización no gubernamental de desarrollo La Casona de los Jóvenes.
</v>
      </c>
      <c r="C845" s="68">
        <f>VLOOKUP(A845,'BASE REGISTRO SEPTIEMBRE'!$A$1:$T$889,3,FALSE)</f>
        <v>657798800</v>
      </c>
      <c r="D845" s="68" t="str">
        <f>VLOOKUP(A845,'BASE REGISTRO SEPTIEMBRE'!$A$1:$T$889,4,FALSE)</f>
        <v>Corporación de Derecho Privado.</v>
      </c>
      <c r="E845" s="68" t="str">
        <f>VLOOKUP(A845,'BASE REGISTRO SEPTIEMBRE'!$A$1:$T$889,5,FALSE)</f>
        <v>Decreto Nº 3636, de 9 de noviembre de 2006, del Ministerio de Justicia.</v>
      </c>
      <c r="F845" s="68" t="str">
        <f>VLOOKUP(A845,'BASE REGISTRO SEPTIEMBRE'!$A$1:$T$889,6,FALSE)</f>
        <v>Certificado de Vigencia Nº 500396400816, de 1 de julio de 2021, del SRCI.</v>
      </c>
      <c r="G845" s="68" t="str">
        <f>VLOOKUP(A845,'BASE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5" s="68" t="str">
        <f>VLOOKUP(A845,'BASE REGISTRO SEPTIEMBRE'!$A$1:$T$889,8,FALSE)</f>
        <v xml:space="preserve">Presidente: Miguel Fonseca Carrillo 
Vicepdte.: Alfredo Jacob Feres Reyes 
Secretaria: Rosa Carrillo Salas 
Tesorero: Washington Lizama Ormazábal 
Director: Alejandro Ignacio Ortiz Quintana </v>
      </c>
      <c r="I845" s="68" t="str">
        <f>VLOOKUP(A845,'BASE REGISTRO SEPTIEMBRE'!$A$1:$T$889,9,FALSE)</f>
        <v>Durarán dos años en sus cargos (según sus estatutos).</v>
      </c>
      <c r="J845" s="68" t="str">
        <f>VLOOKUP(A845,'BASE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5" s="68" t="str">
        <f>VLOOKUP(A845,'BASE REGISTRO SEPTIEMBRE'!$A$1:$T$889,11,FALSE)</f>
        <v xml:space="preserve">Presidente: Miguel Fonseca Carrillo 
</v>
      </c>
      <c r="L845" s="68" t="str">
        <f>VLOOKUP(A845,'BASE REGISTRO SEPTIEMBRE'!$A$1:$T$889,12,FALSE)</f>
        <v>Doctor Eduardo Cruz Coke N° 372, Santiago Región Metropolitana.</v>
      </c>
      <c r="M845" s="68" t="str">
        <f>VLOOKUP(A845,'BASE REGISTRO SEPTIEMBRE'!$A$1:$T$889,13,FALSE)</f>
        <v>XIII</v>
      </c>
      <c r="N845" s="68" t="str">
        <f>VLOOKUP(A845,'BASE REGISTRO SEPTIEMBRE'!$A$1:$T$889,14,FALSE)</f>
        <v>Santiago</v>
      </c>
      <c r="O845" s="68">
        <f>VLOOKUP(A845,'BASE REGISTRO SEPTIEMBRE'!$A$1:$T$889,15,FALSE)</f>
        <v>56232475099</v>
      </c>
      <c r="P845" s="68" t="str">
        <f>VLOOKUP(A845,'BASE REGISTRO SEPTIEMBRE'!$A$1:$T$889,16,FALSE)</f>
        <v>dirección@onglacasona.cl</v>
      </c>
      <c r="Q845" s="68">
        <f>VLOOKUP(A845,'BASE REGISTRO SEPTIEMBRE'!$A$1:$T$889,17,FALSE)</f>
        <v>0</v>
      </c>
      <c r="R845" s="68" t="str">
        <f>VLOOKUP(A845,'BASE REGISTRO SEPTIEMBRE'!$A$1:$T$889,18,FALSE)</f>
        <v>93401 Institución de Asistencia Social.</v>
      </c>
      <c r="S845" s="68" t="str">
        <f>VLOOKUP(A845,'BASE REGISTRO SEPTIEMBRE'!$A$1:$T$889,19,FALSE)</f>
        <v xml:space="preserve">Se acompañan Certificado de Antecedentes Financieros Institucionales del año 2020, aprobados por el Sub-Departamento de Supervisión Financiera Nacional, del SENAME.
</v>
      </c>
      <c r="T845" s="188">
        <f>VLOOKUP(A845,'BASE REGISTRO SEPTIEMBRE'!$A$1:$T$889,20,FALSE)</f>
        <v>39269</v>
      </c>
      <c r="U845" s="175">
        <v>7362</v>
      </c>
      <c r="V845" s="186">
        <v>16815620</v>
      </c>
      <c r="W845" s="186">
        <v>174187847</v>
      </c>
      <c r="X845" s="187">
        <v>44469</v>
      </c>
      <c r="Y845" s="80" t="s">
        <v>6489</v>
      </c>
      <c r="Z845" s="80" t="s">
        <v>6490</v>
      </c>
      <c r="AA845" s="175" t="s">
        <v>181</v>
      </c>
    </row>
    <row r="846" spans="1:27" ht="15.75" customHeight="1" x14ac:dyDescent="0.2">
      <c r="A846" s="185">
        <v>7362</v>
      </c>
      <c r="B846" s="68" t="str">
        <f>VLOOKUP(A846,'BASE REGISTRO SEPTIEMBRE'!$A$1:$T$889,2,FALSE)</f>
        <v xml:space="preserve">
Organización no gubernamental de desarrollo La Casona de los Jóvenes.
</v>
      </c>
      <c r="C846" s="68">
        <f>VLOOKUP(A846,'BASE REGISTRO SEPTIEMBRE'!$A$1:$T$889,3,FALSE)</f>
        <v>657798800</v>
      </c>
      <c r="D846" s="68" t="str">
        <f>VLOOKUP(A846,'BASE REGISTRO SEPTIEMBRE'!$A$1:$T$889,4,FALSE)</f>
        <v>Corporación de Derecho Privado.</v>
      </c>
      <c r="E846" s="68" t="str">
        <f>VLOOKUP(A846,'BASE REGISTRO SEPTIEMBRE'!$A$1:$T$889,5,FALSE)</f>
        <v>Decreto Nº 3636, de 9 de noviembre de 2006, del Ministerio de Justicia.</v>
      </c>
      <c r="F846" s="68" t="str">
        <f>VLOOKUP(A846,'BASE REGISTRO SEPTIEMBRE'!$A$1:$T$889,6,FALSE)</f>
        <v>Certificado de Vigencia Nº 500396400816, de 1 de julio de 2021, del SRCI.</v>
      </c>
      <c r="G846" s="68" t="str">
        <f>VLOOKUP(A846,'BASE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6" s="68" t="str">
        <f>VLOOKUP(A846,'BASE REGISTRO SEPTIEMBRE'!$A$1:$T$889,8,FALSE)</f>
        <v xml:space="preserve">Presidente: Miguel Fonseca Carrillo 
Vicepdte.: Alfredo Jacob Feres Reyes 
Secretaria: Rosa Carrillo Salas 
Tesorero: Washington Lizama Ormazábal 
Director: Alejandro Ignacio Ortiz Quintana </v>
      </c>
      <c r="I846" s="68" t="str">
        <f>VLOOKUP(A846,'BASE REGISTRO SEPTIEMBRE'!$A$1:$T$889,9,FALSE)</f>
        <v>Durarán dos años en sus cargos (según sus estatutos).</v>
      </c>
      <c r="J846" s="68" t="str">
        <f>VLOOKUP(A846,'BASE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6" s="68" t="str">
        <f>VLOOKUP(A846,'BASE REGISTRO SEPTIEMBRE'!$A$1:$T$889,11,FALSE)</f>
        <v xml:space="preserve">Presidente: Miguel Fonseca Carrillo 
</v>
      </c>
      <c r="L846" s="68" t="str">
        <f>VLOOKUP(A846,'BASE REGISTRO SEPTIEMBRE'!$A$1:$T$889,12,FALSE)</f>
        <v>Doctor Eduardo Cruz Coke N° 372, Santiago Región Metropolitana.</v>
      </c>
      <c r="M846" s="68" t="str">
        <f>VLOOKUP(A846,'BASE REGISTRO SEPTIEMBRE'!$A$1:$T$889,13,FALSE)</f>
        <v>XIII</v>
      </c>
      <c r="N846" s="68" t="str">
        <f>VLOOKUP(A846,'BASE REGISTRO SEPTIEMBRE'!$A$1:$T$889,14,FALSE)</f>
        <v>Santiago</v>
      </c>
      <c r="O846" s="68">
        <f>VLOOKUP(A846,'BASE REGISTRO SEPTIEMBRE'!$A$1:$T$889,15,FALSE)</f>
        <v>56232475099</v>
      </c>
      <c r="P846" s="68" t="str">
        <f>VLOOKUP(A846,'BASE REGISTRO SEPTIEMBRE'!$A$1:$T$889,16,FALSE)</f>
        <v>dirección@onglacasona.cl</v>
      </c>
      <c r="Q846" s="68">
        <f>VLOOKUP(A846,'BASE REGISTRO SEPTIEMBRE'!$A$1:$T$889,17,FALSE)</f>
        <v>0</v>
      </c>
      <c r="R846" s="68" t="str">
        <f>VLOOKUP(A846,'BASE REGISTRO SEPTIEMBRE'!$A$1:$T$889,18,FALSE)</f>
        <v>93401 Institución de Asistencia Social.</v>
      </c>
      <c r="S846" s="68" t="str">
        <f>VLOOKUP(A846,'BASE REGISTRO SEPTIEMBRE'!$A$1:$T$889,19,FALSE)</f>
        <v xml:space="preserve">Se acompañan Certificado de Antecedentes Financieros Institucionales del año 2020, aprobados por el Sub-Departamento de Supervisión Financiera Nacional, del SENAME.
</v>
      </c>
      <c r="T846" s="188">
        <f>VLOOKUP(A846,'BASE REGISTRO SEPTIEMBRE'!$A$1:$T$889,20,FALSE)</f>
        <v>39269</v>
      </c>
      <c r="U846" s="175">
        <v>7362</v>
      </c>
      <c r="V846" s="186">
        <v>17145180</v>
      </c>
      <c r="W846" s="186">
        <v>27075420</v>
      </c>
      <c r="X846" s="187">
        <v>44469</v>
      </c>
      <c r="Y846" s="80" t="s">
        <v>6489</v>
      </c>
      <c r="Z846" s="80" t="s">
        <v>6490</v>
      </c>
      <c r="AA846" s="175" t="s">
        <v>6498</v>
      </c>
    </row>
    <row r="847" spans="1:27" ht="15.75" customHeight="1" x14ac:dyDescent="0.2">
      <c r="A847" s="185">
        <v>7362</v>
      </c>
      <c r="B847" s="68" t="str">
        <f>VLOOKUP(A847,'BASE REGISTRO SEPTIEMBRE'!$A$1:$T$889,2,FALSE)</f>
        <v xml:space="preserve">
Organización no gubernamental de desarrollo La Casona de los Jóvenes.
</v>
      </c>
      <c r="C847" s="68">
        <f>VLOOKUP(A847,'BASE REGISTRO SEPTIEMBRE'!$A$1:$T$889,3,FALSE)</f>
        <v>657798800</v>
      </c>
      <c r="D847" s="68" t="str">
        <f>VLOOKUP(A847,'BASE REGISTRO SEPTIEMBRE'!$A$1:$T$889,4,FALSE)</f>
        <v>Corporación de Derecho Privado.</v>
      </c>
      <c r="E847" s="68" t="str">
        <f>VLOOKUP(A847,'BASE REGISTRO SEPTIEMBRE'!$A$1:$T$889,5,FALSE)</f>
        <v>Decreto Nº 3636, de 9 de noviembre de 2006, del Ministerio de Justicia.</v>
      </c>
      <c r="F847" s="68" t="str">
        <f>VLOOKUP(A847,'BASE REGISTRO SEPTIEMBRE'!$A$1:$T$889,6,FALSE)</f>
        <v>Certificado de Vigencia Nº 500396400816, de 1 de julio de 2021, del SRCI.</v>
      </c>
      <c r="G847" s="68" t="str">
        <f>VLOOKUP(A847,'BASE REGISTRO SEPTIEMBRE'!$A$1:$T$889,7,FALSE)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47" s="68" t="str">
        <f>VLOOKUP(A847,'BASE REGISTRO SEPTIEMBRE'!$A$1:$T$889,8,FALSE)</f>
        <v xml:space="preserve">Presidente: Miguel Fonseca Carrillo 
Vicepdte.: Alfredo Jacob Feres Reyes 
Secretaria: Rosa Carrillo Salas 
Tesorero: Washington Lizama Ormazábal 
Director: Alejandro Ignacio Ortiz Quintana </v>
      </c>
      <c r="I847" s="68" t="str">
        <f>VLOOKUP(A847,'BASE REGISTRO SEPTIEMBRE'!$A$1:$T$889,9,FALSE)</f>
        <v>Durarán dos años en sus cargos (según sus estatutos).</v>
      </c>
      <c r="J847" s="68" t="str">
        <f>VLOOKUP(A847,'BASE REGISTRO SEPTIEMBRE'!$A$1:$T$889,10,FALSE)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47" s="68" t="str">
        <f>VLOOKUP(A847,'BASE REGISTRO SEPTIEMBRE'!$A$1:$T$889,11,FALSE)</f>
        <v xml:space="preserve">Presidente: Miguel Fonseca Carrillo 
</v>
      </c>
      <c r="L847" s="68" t="str">
        <f>VLOOKUP(A847,'BASE REGISTRO SEPTIEMBRE'!$A$1:$T$889,12,FALSE)</f>
        <v>Doctor Eduardo Cruz Coke N° 372, Santiago Región Metropolitana.</v>
      </c>
      <c r="M847" s="68" t="str">
        <f>VLOOKUP(A847,'BASE REGISTRO SEPTIEMBRE'!$A$1:$T$889,13,FALSE)</f>
        <v>XIII</v>
      </c>
      <c r="N847" s="68" t="str">
        <f>VLOOKUP(A847,'BASE REGISTRO SEPTIEMBRE'!$A$1:$T$889,14,FALSE)</f>
        <v>Santiago</v>
      </c>
      <c r="O847" s="68">
        <f>VLOOKUP(A847,'BASE REGISTRO SEPTIEMBRE'!$A$1:$T$889,15,FALSE)</f>
        <v>56232475099</v>
      </c>
      <c r="P847" s="68" t="str">
        <f>VLOOKUP(A847,'BASE REGISTRO SEPTIEMBRE'!$A$1:$T$889,16,FALSE)</f>
        <v>dirección@onglacasona.cl</v>
      </c>
      <c r="Q847" s="68">
        <f>VLOOKUP(A847,'BASE REGISTRO SEPTIEMBRE'!$A$1:$T$889,17,FALSE)</f>
        <v>0</v>
      </c>
      <c r="R847" s="68" t="str">
        <f>VLOOKUP(A847,'BASE REGISTRO SEPTIEMBRE'!$A$1:$T$889,18,FALSE)</f>
        <v>93401 Institución de Asistencia Social.</v>
      </c>
      <c r="S847" s="68" t="str">
        <f>VLOOKUP(A847,'BASE REGISTRO SEPTIEMBRE'!$A$1:$T$889,19,FALSE)</f>
        <v xml:space="preserve">Se acompañan Certificado de Antecedentes Financieros Institucionales del año 2020, aprobados por el Sub-Departamento de Supervisión Financiera Nacional, del SENAME.
</v>
      </c>
      <c r="T847" s="188">
        <f>VLOOKUP(A847,'BASE REGISTRO SEPTIEMBRE'!$A$1:$T$889,20,FALSE)</f>
        <v>39269</v>
      </c>
      <c r="U847" s="175">
        <v>7362</v>
      </c>
      <c r="V847" s="186">
        <v>8238996</v>
      </c>
      <c r="W847" s="186">
        <v>78505788</v>
      </c>
      <c r="X847" s="187">
        <v>44469</v>
      </c>
      <c r="Y847" s="80" t="s">
        <v>6489</v>
      </c>
      <c r="Z847" s="80" t="s">
        <v>6490</v>
      </c>
      <c r="AA847" s="175" t="s">
        <v>7475</v>
      </c>
    </row>
    <row r="848" spans="1:27" ht="15.75" customHeight="1" x14ac:dyDescent="0.2">
      <c r="A848" s="185">
        <v>7367</v>
      </c>
      <c r="B848" s="68" t="str">
        <f>VLOOKUP(A848,'BASE REGISTRO SEPTIEMBRE'!$A$1:$T$889,2,FALSE)</f>
        <v xml:space="preserve">Organización No Gubernamental de Desarrollo, Acción Cultural y Comunitaria de Reivindicación de Derechos – 
O.N.G. ACCORDES. 
</v>
      </c>
      <c r="C848" s="68">
        <f>VLOOKUP(A848,'BASE REGISTRO SEPTIEMBRE'!$A$1:$T$889,3,FALSE)</f>
        <v>655778705</v>
      </c>
      <c r="D848" s="68" t="str">
        <f>VLOOKUP(A848,'BASE REGISTRO SEPTIEMBRE'!$A$1:$T$889,4,FALSE)</f>
        <v>Organización No Gubernamental.</v>
      </c>
      <c r="E848" s="68" t="str">
        <f>VLOOKUP(A848,'BASE REGISTRO SEPTIEMBRE'!$A$1:$T$889,5,FALSE)</f>
        <v>Otorgado por Decreto Supremo Nº 3084, de fecha 21 de Septiembre de 2004,  por el Ministerio de Justicia.</v>
      </c>
      <c r="F848" s="68" t="str">
        <f>VLOOKUP(A848,'BASE REGISTRO SEPTIEMBRE'!$A$1:$T$889,6,FALSE)</f>
        <v xml:space="preserve">Certificado de Vigencia Folio Nº 500395681214, de fecha 27 de junio de 2021, del Servicio de Registro Civil. </v>
      </c>
      <c r="G848" s="68" t="str">
        <f>VLOOKUP(A848,'BASE REGISTRO SEPTIEMBRE'!$A$1:$T$889,7,FALSE)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H848" s="68" t="str">
        <f>VLOOKUP(A848,'BASE REGISTRO SEPTIEMBRE'!$A$1:$T$889,8,FALSE)</f>
        <v xml:space="preserve">Presidente:
Delfina Amalia Ibacache Estay; 
Vicepresidente: 
Bárbara Angélica Vásquez Elos; 
Secretaria:
Eva Barselisa Gamboa Castillo; 
Tesorera:
Janela Viviana Vicencio Cepeda; </v>
      </c>
      <c r="I848" s="68" t="str">
        <f>VLOOKUP(A848,'BASE REGISTRO SEPTIEMBRE'!$A$1:$T$889,9,FALSE)</f>
        <v>Durarán dos años en sus cargos.</v>
      </c>
      <c r="J848" s="68" t="str">
        <f>VLOOKUP(A848,'BASE REGISTRO SEPTIEMBRE'!$A$1:$T$889,10,FALSE)</f>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
      <c r="K848" s="68" t="str">
        <f>VLOOKUP(A848,'BASE REGISTRO SEPTIEMBRE'!$A$1:$T$889,11,FALSE)</f>
        <v xml:space="preserve">Presidente: 
Delfina Amalia Ibacache Estay                
</v>
      </c>
      <c r="L848" s="68" t="str">
        <f>VLOOKUP(A848,'BASE REGISTRO SEPTIEMBRE'!$A$1:$T$889,12,FALSE)</f>
        <v xml:space="preserve">Calle Cuartel Nº 65, Hijuelas, Provincia de Quillota, Quinta Región.
</v>
      </c>
      <c r="M848" s="68" t="str">
        <f>VLOOKUP(A848,'BASE REGISTRO SEPTIEMBRE'!$A$1:$T$889,13,FALSE)</f>
        <v>V</v>
      </c>
      <c r="N848" s="68" t="str">
        <f>VLOOKUP(A848,'BASE REGISTRO SEPTIEMBRE'!$A$1:$T$889,14,FALSE)</f>
        <v>Quillota</v>
      </c>
      <c r="O848" s="68" t="str">
        <f>VLOOKUP(A848,'BASE REGISTRO SEPTIEMBRE'!$A$1:$T$889,15,FALSE)</f>
        <v>Teléfono: (56-33) 271219</v>
      </c>
      <c r="P848" s="68" t="str">
        <f>VLOOKUP(A848,'BASE REGISTRO SEPTIEMBRE'!$A$1:$T$889,16,FALSE)</f>
        <v xml:space="preserve"> ongaccordes@gmail.com</v>
      </c>
      <c r="Q848" s="68">
        <f>VLOOKUP(A848,'BASE REGISTRO SEPTIEMBRE'!$A$1:$T$889,17,FALSE)</f>
        <v>0</v>
      </c>
      <c r="R848" s="68" t="str">
        <f>VLOOKUP(A848,'BASE REGISTRO SEPTIEMBRE'!$A$1:$T$889,18,FALSE)</f>
        <v>93401: Instituciones de Asistencia Social.</v>
      </c>
      <c r="S848" s="68" t="str">
        <f>VLOOKUP(A848,'BASE REGISTRO SEPTIEMBRE'!$A$1:$T$889,19,FALSE)</f>
        <v>Certificado de antecedente financiero año 2020, aprobado por el Sub Departamento de Supervisión Financiera Nacional.</v>
      </c>
      <c r="T848" s="188">
        <f>VLOOKUP(A848,'BASE REGISTRO SEPTIEMBRE'!$A$1:$T$889,20,FALSE)</f>
        <v>39308</v>
      </c>
      <c r="U848" s="175">
        <v>7367</v>
      </c>
      <c r="V848" s="186">
        <v>10628460</v>
      </c>
      <c r="W848" s="186">
        <v>84096720</v>
      </c>
      <c r="X848" s="187">
        <v>44469</v>
      </c>
      <c r="Y848" s="80" t="s">
        <v>6489</v>
      </c>
      <c r="Z848" s="80" t="s">
        <v>6490</v>
      </c>
      <c r="AA848" s="175" t="s">
        <v>6694</v>
      </c>
    </row>
    <row r="849" spans="1:27" ht="15.75" customHeight="1" x14ac:dyDescent="0.2">
      <c r="A849" s="185">
        <v>7369</v>
      </c>
      <c r="B849" s="68" t="str">
        <f>VLOOKUP(A849,'BASE REGISTRO SEPTIEMBRE'!$A$1:$T$889,2,FALSE)</f>
        <v>Fundación Vida Compartida.</v>
      </c>
      <c r="C849" s="68">
        <f>VLOOKUP(A849,'BASE REGISTRO SEPTIEMBRE'!$A$1:$T$889,3,FALSE)</f>
        <v>653823304</v>
      </c>
      <c r="D849" s="68" t="str">
        <f>VLOOKUP(A849,'BASE REGISTRO SEPTIEMBRE'!$A$1:$T$889,4,FALSE)</f>
        <v>Fundación.</v>
      </c>
      <c r="E849" s="68" t="str">
        <f>VLOOKUP(A849,'BASE REGISTRO SEPTIEMBRE'!$A$1:$T$889,5,FALSE)</f>
        <v>Otorgado por Decreto Supremo Nº 1293, de fecha 20 de Abril de 2004,  por el Ministerio de Justicia.</v>
      </c>
      <c r="F849" s="68" t="str">
        <f>VLOOKUP(A849,'BASE REGISTRO SEPTIEMBRE'!$A$1:$T$889,6,FALSE)</f>
        <v>Certificado de Vigencia Folio Nº 500405884659, de fecha 27 de agosto de 2021, del Servicio de Registro Civil e Identificación.</v>
      </c>
      <c r="G849" s="68" t="str">
        <f>VLOOKUP(A849,'BASE REGISTRO SEPTIEMBRE'!$A$1:$T$889,7,FALSE)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49" s="68" t="str">
        <f>VLOOKUP(A849,'BASE REGISTRO SEPTIEMBRE'!$A$1:$T$889,8,FALSE)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849" s="68" t="str">
        <f>VLOOKUP(A849,'BASE REGISTRO SEPTIEMBRE'!$A$1:$T$889,9,FALSE)</f>
        <v>Durarán tres años en sus cargos.</v>
      </c>
      <c r="J849" s="68" t="str">
        <f>VLOOKUP(A849,'BASE REGISTRO SEPTIEMBRE'!$A$1:$T$889,10,FALSE)</f>
        <v>19 de mayo de 2020 al 19 de mayo de 2023</v>
      </c>
      <c r="K849" s="68" t="str">
        <f>VLOOKUP(A849,'BASE REGISTRO SEPTIEMBRE'!$A$1:$T$889,11,FALSE)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849" s="68" t="str">
        <f>VLOOKUP(A849,'BASE REGISTRO SEPTIEMBRE'!$A$1:$T$889,12,FALSE)</f>
        <v xml:space="preserve">Alameda Libertador Bernardo O’Higgins N°2361, Comuna de Santiago, Región Metropolitana.
</v>
      </c>
      <c r="M849" s="68" t="str">
        <f>VLOOKUP(A849,'BASE REGISTRO SEPTIEMBRE'!$A$1:$T$889,13,FALSE)</f>
        <v>XIII</v>
      </c>
      <c r="N849" s="68" t="str">
        <f>VLOOKUP(A849,'BASE REGISTRO SEPTIEMBRE'!$A$1:$T$889,14,FALSE)</f>
        <v>Santiago</v>
      </c>
      <c r="O849" s="68" t="str">
        <f>VLOOKUP(A849,'BASE REGISTRO SEPTIEMBRE'!$A$1:$T$889,15,FALSE)</f>
        <v>Teléfono: (56-2) 6970245-6963687</v>
      </c>
      <c r="P849" s="68">
        <f>VLOOKUP(A849,'BASE REGISTRO SEPTIEMBRE'!$A$1:$T$889,16,FALSE)</f>
        <v>0</v>
      </c>
      <c r="Q849" s="68">
        <f>VLOOKUP(A849,'BASE REGISTRO SEPTIEMBRE'!$A$1:$T$889,17,FALSE)</f>
        <v>0</v>
      </c>
      <c r="R849" s="68" t="str">
        <f>VLOOKUP(A849,'BASE REGISTRO SEPTIEMBRE'!$A$1:$T$889,18,FALSE)</f>
        <v>93401: Instituciones de Asistencia Social.</v>
      </c>
      <c r="S849" s="68" t="str">
        <f>VLOOKUP(A849,'BASE REGISTRO SEPTIEMBRE'!$A$1:$T$889,19,FALSE)</f>
        <v>Certificado financiero año 2020, aprobados por el Sub Departamento de Supervisión Financiera Nacional .</v>
      </c>
      <c r="T849" s="188">
        <f>VLOOKUP(A849,'BASE REGISTRO SEPTIEMBRE'!$A$1:$T$889,20,FALSE)</f>
        <v>39317</v>
      </c>
      <c r="U849" s="175">
        <v>7369</v>
      </c>
      <c r="V849" s="186">
        <v>24049800</v>
      </c>
      <c r="W849" s="186">
        <v>77921352</v>
      </c>
      <c r="X849" s="187">
        <v>44469</v>
      </c>
      <c r="Y849" s="80" t="s">
        <v>6489</v>
      </c>
      <c r="Z849" s="80" t="s">
        <v>6490</v>
      </c>
      <c r="AA849" s="175" t="s">
        <v>6534</v>
      </c>
    </row>
    <row r="850" spans="1:27" ht="15.75" customHeight="1" x14ac:dyDescent="0.2">
      <c r="A850" s="185">
        <v>7369</v>
      </c>
      <c r="B850" s="68" t="str">
        <f>VLOOKUP(A850,'BASE REGISTRO SEPTIEMBRE'!$A$1:$T$889,2,FALSE)</f>
        <v>Fundación Vida Compartida.</v>
      </c>
      <c r="C850" s="68">
        <f>VLOOKUP(A850,'BASE REGISTRO SEPTIEMBRE'!$A$1:$T$889,3,FALSE)</f>
        <v>653823304</v>
      </c>
      <c r="D850" s="68" t="str">
        <f>VLOOKUP(A850,'BASE REGISTRO SEPTIEMBRE'!$A$1:$T$889,4,FALSE)</f>
        <v>Fundación.</v>
      </c>
      <c r="E850" s="68" t="str">
        <f>VLOOKUP(A850,'BASE REGISTRO SEPTIEMBRE'!$A$1:$T$889,5,FALSE)</f>
        <v>Otorgado por Decreto Supremo Nº 1293, de fecha 20 de Abril de 2004,  por el Ministerio de Justicia.</v>
      </c>
      <c r="F850" s="68" t="str">
        <f>VLOOKUP(A850,'BASE REGISTRO SEPTIEMBRE'!$A$1:$T$889,6,FALSE)</f>
        <v>Certificado de Vigencia Folio Nº 500405884659, de fecha 27 de agosto de 2021, del Servicio de Registro Civil e Identificación.</v>
      </c>
      <c r="G850" s="68" t="str">
        <f>VLOOKUP(A850,'BASE REGISTRO SEPTIEMBRE'!$A$1:$T$889,7,FALSE)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50" s="68" t="str">
        <f>VLOOKUP(A850,'BASE REGISTRO SEPTIEMBRE'!$A$1:$T$889,8,FALSE)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850" s="68" t="str">
        <f>VLOOKUP(A850,'BASE REGISTRO SEPTIEMBRE'!$A$1:$T$889,9,FALSE)</f>
        <v>Durarán tres años en sus cargos.</v>
      </c>
      <c r="J850" s="68" t="str">
        <f>VLOOKUP(A850,'BASE REGISTRO SEPTIEMBRE'!$A$1:$T$889,10,FALSE)</f>
        <v>19 de mayo de 2020 al 19 de mayo de 2023</v>
      </c>
      <c r="K850" s="68" t="str">
        <f>VLOOKUP(A850,'BASE REGISTRO SEPTIEMBRE'!$A$1:$T$889,11,FALSE)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850" s="68" t="str">
        <f>VLOOKUP(A850,'BASE REGISTRO SEPTIEMBRE'!$A$1:$T$889,12,FALSE)</f>
        <v xml:space="preserve">Alameda Libertador Bernardo O’Higgins N°2361, Comuna de Santiago, Región Metropolitana.
</v>
      </c>
      <c r="M850" s="68" t="str">
        <f>VLOOKUP(A850,'BASE REGISTRO SEPTIEMBRE'!$A$1:$T$889,13,FALSE)</f>
        <v>XIII</v>
      </c>
      <c r="N850" s="68" t="str">
        <f>VLOOKUP(A850,'BASE REGISTRO SEPTIEMBRE'!$A$1:$T$889,14,FALSE)</f>
        <v>Santiago</v>
      </c>
      <c r="O850" s="68" t="str">
        <f>VLOOKUP(A850,'BASE REGISTRO SEPTIEMBRE'!$A$1:$T$889,15,FALSE)</f>
        <v>Teléfono: (56-2) 6970245-6963687</v>
      </c>
      <c r="P850" s="68">
        <f>VLOOKUP(A850,'BASE REGISTRO SEPTIEMBRE'!$A$1:$T$889,16,FALSE)</f>
        <v>0</v>
      </c>
      <c r="Q850" s="68">
        <f>VLOOKUP(A850,'BASE REGISTRO SEPTIEMBRE'!$A$1:$T$889,17,FALSE)</f>
        <v>0</v>
      </c>
      <c r="R850" s="68" t="str">
        <f>VLOOKUP(A850,'BASE REGISTRO SEPTIEMBRE'!$A$1:$T$889,18,FALSE)</f>
        <v>93401: Instituciones de Asistencia Social.</v>
      </c>
      <c r="S850" s="68" t="str">
        <f>VLOOKUP(A850,'BASE REGISTRO SEPTIEMBRE'!$A$1:$T$889,19,FALSE)</f>
        <v>Certificado financiero año 2020, aprobados por el Sub Departamento de Supervisión Financiera Nacional .</v>
      </c>
      <c r="T850" s="188">
        <f>VLOOKUP(A850,'BASE REGISTRO SEPTIEMBRE'!$A$1:$T$889,20,FALSE)</f>
        <v>39317</v>
      </c>
      <c r="U850" s="175">
        <v>7369</v>
      </c>
      <c r="V850" s="186">
        <v>23568804</v>
      </c>
      <c r="W850" s="186">
        <v>77921352</v>
      </c>
      <c r="X850" s="187">
        <v>44469</v>
      </c>
      <c r="Y850" s="80" t="s">
        <v>6489</v>
      </c>
      <c r="Z850" s="80" t="s">
        <v>6490</v>
      </c>
      <c r="AA850" s="175" t="s">
        <v>5595</v>
      </c>
    </row>
    <row r="851" spans="1:27" ht="15.75" customHeight="1" x14ac:dyDescent="0.2">
      <c r="A851" s="185">
        <v>7369</v>
      </c>
      <c r="B851" s="68" t="str">
        <f>VLOOKUP(A851,'BASE REGISTRO SEPTIEMBRE'!$A$1:$T$889,2,FALSE)</f>
        <v>Fundación Vida Compartida.</v>
      </c>
      <c r="C851" s="68">
        <f>VLOOKUP(A851,'BASE REGISTRO SEPTIEMBRE'!$A$1:$T$889,3,FALSE)</f>
        <v>653823304</v>
      </c>
      <c r="D851" s="68" t="str">
        <f>VLOOKUP(A851,'BASE REGISTRO SEPTIEMBRE'!$A$1:$T$889,4,FALSE)</f>
        <v>Fundación.</v>
      </c>
      <c r="E851" s="68" t="str">
        <f>VLOOKUP(A851,'BASE REGISTRO SEPTIEMBRE'!$A$1:$T$889,5,FALSE)</f>
        <v>Otorgado por Decreto Supremo Nº 1293, de fecha 20 de Abril de 2004,  por el Ministerio de Justicia.</v>
      </c>
      <c r="F851" s="68" t="str">
        <f>VLOOKUP(A851,'BASE REGISTRO SEPTIEMBRE'!$A$1:$T$889,6,FALSE)</f>
        <v>Certificado de Vigencia Folio Nº 500405884659, de fecha 27 de agosto de 2021, del Servicio de Registro Civil e Identificación.</v>
      </c>
      <c r="G851" s="68" t="str">
        <f>VLOOKUP(A851,'BASE REGISTRO SEPTIEMBRE'!$A$1:$T$889,7,FALSE)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51" s="68" t="str">
        <f>VLOOKUP(A851,'BASE REGISTRO SEPTIEMBRE'!$A$1:$T$889,8,FALSE)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851" s="68" t="str">
        <f>VLOOKUP(A851,'BASE REGISTRO SEPTIEMBRE'!$A$1:$T$889,9,FALSE)</f>
        <v>Durarán tres años en sus cargos.</v>
      </c>
      <c r="J851" s="68" t="str">
        <f>VLOOKUP(A851,'BASE REGISTRO SEPTIEMBRE'!$A$1:$T$889,10,FALSE)</f>
        <v>19 de mayo de 2020 al 19 de mayo de 2023</v>
      </c>
      <c r="K851" s="68" t="str">
        <f>VLOOKUP(A851,'BASE REGISTRO SEPTIEMBRE'!$A$1:$T$889,11,FALSE)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851" s="68" t="str">
        <f>VLOOKUP(A851,'BASE REGISTRO SEPTIEMBRE'!$A$1:$T$889,12,FALSE)</f>
        <v xml:space="preserve">Alameda Libertador Bernardo O’Higgins N°2361, Comuna de Santiago, Región Metropolitana.
</v>
      </c>
      <c r="M851" s="68" t="str">
        <f>VLOOKUP(A851,'BASE REGISTRO SEPTIEMBRE'!$A$1:$T$889,13,FALSE)</f>
        <v>XIII</v>
      </c>
      <c r="N851" s="68" t="str">
        <f>VLOOKUP(A851,'BASE REGISTRO SEPTIEMBRE'!$A$1:$T$889,14,FALSE)</f>
        <v>Santiago</v>
      </c>
      <c r="O851" s="68" t="str">
        <f>VLOOKUP(A851,'BASE REGISTRO SEPTIEMBRE'!$A$1:$T$889,15,FALSE)</f>
        <v>Teléfono: (56-2) 6970245-6963687</v>
      </c>
      <c r="P851" s="68">
        <f>VLOOKUP(A851,'BASE REGISTRO SEPTIEMBRE'!$A$1:$T$889,16,FALSE)</f>
        <v>0</v>
      </c>
      <c r="Q851" s="68">
        <f>VLOOKUP(A851,'BASE REGISTRO SEPTIEMBRE'!$A$1:$T$889,17,FALSE)</f>
        <v>0</v>
      </c>
      <c r="R851" s="68" t="str">
        <f>VLOOKUP(A851,'BASE REGISTRO SEPTIEMBRE'!$A$1:$T$889,18,FALSE)</f>
        <v>93401: Instituciones de Asistencia Social.</v>
      </c>
      <c r="S851" s="68" t="str">
        <f>VLOOKUP(A851,'BASE REGISTRO SEPTIEMBRE'!$A$1:$T$889,19,FALSE)</f>
        <v>Certificado financiero año 2020, aprobados por el Sub Departamento de Supervisión Financiera Nacional .</v>
      </c>
      <c r="T851" s="188">
        <f>VLOOKUP(A851,'BASE REGISTRO SEPTIEMBRE'!$A$1:$T$889,20,FALSE)</f>
        <v>39317</v>
      </c>
      <c r="U851" s="175">
        <v>7369</v>
      </c>
      <c r="V851" s="186">
        <v>3801420</v>
      </c>
      <c r="W851" s="186">
        <v>72149400</v>
      </c>
      <c r="X851" s="187">
        <v>44469</v>
      </c>
      <c r="Y851" s="80" t="s">
        <v>6489</v>
      </c>
      <c r="Z851" s="80" t="s">
        <v>6490</v>
      </c>
      <c r="AA851" s="175" t="s">
        <v>6498</v>
      </c>
    </row>
    <row r="852" spans="1:27" ht="15.75" customHeight="1" x14ac:dyDescent="0.2">
      <c r="A852" s="185">
        <v>7369</v>
      </c>
      <c r="B852" s="68" t="str">
        <f>VLOOKUP(A852,'BASE REGISTRO SEPTIEMBRE'!$A$1:$T$889,2,FALSE)</f>
        <v>Fundación Vida Compartida.</v>
      </c>
      <c r="C852" s="68">
        <f>VLOOKUP(A852,'BASE REGISTRO SEPTIEMBRE'!$A$1:$T$889,3,FALSE)</f>
        <v>653823304</v>
      </c>
      <c r="D852" s="68" t="str">
        <f>VLOOKUP(A852,'BASE REGISTRO SEPTIEMBRE'!$A$1:$T$889,4,FALSE)</f>
        <v>Fundación.</v>
      </c>
      <c r="E852" s="68" t="str">
        <f>VLOOKUP(A852,'BASE REGISTRO SEPTIEMBRE'!$A$1:$T$889,5,FALSE)</f>
        <v>Otorgado por Decreto Supremo Nº 1293, de fecha 20 de Abril de 2004,  por el Ministerio de Justicia.</v>
      </c>
      <c r="F852" s="68" t="str">
        <f>VLOOKUP(A852,'BASE REGISTRO SEPTIEMBRE'!$A$1:$T$889,6,FALSE)</f>
        <v>Certificado de Vigencia Folio Nº 500405884659, de fecha 27 de agosto de 2021, del Servicio de Registro Civil e Identificación.</v>
      </c>
      <c r="G852" s="68" t="str">
        <f>VLOOKUP(A852,'BASE REGISTRO SEPTIEMBRE'!$A$1:$T$889,7,FALSE)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52" s="68" t="str">
        <f>VLOOKUP(A852,'BASE REGISTRO SEPTIEMBRE'!$A$1:$T$889,8,FALSE)</f>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
      <c r="I852" s="68" t="str">
        <f>VLOOKUP(A852,'BASE REGISTRO SEPTIEMBRE'!$A$1:$T$889,9,FALSE)</f>
        <v>Durarán tres años en sus cargos.</v>
      </c>
      <c r="J852" s="68" t="str">
        <f>VLOOKUP(A852,'BASE REGISTRO SEPTIEMBRE'!$A$1:$T$889,10,FALSE)</f>
        <v>19 de mayo de 2020 al 19 de mayo de 2023</v>
      </c>
      <c r="K852" s="68" t="str">
        <f>VLOOKUP(A852,'BASE REGISTRO SEPTIEMBRE'!$A$1:$T$889,11,FALSE)</f>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
      <c r="L852" s="68" t="str">
        <f>VLOOKUP(A852,'BASE REGISTRO SEPTIEMBRE'!$A$1:$T$889,12,FALSE)</f>
        <v xml:space="preserve">Alameda Libertador Bernardo O’Higgins N°2361, Comuna de Santiago, Región Metropolitana.
</v>
      </c>
      <c r="M852" s="68" t="str">
        <f>VLOOKUP(A852,'BASE REGISTRO SEPTIEMBRE'!$A$1:$T$889,13,FALSE)</f>
        <v>XIII</v>
      </c>
      <c r="N852" s="68" t="str">
        <f>VLOOKUP(A852,'BASE REGISTRO SEPTIEMBRE'!$A$1:$T$889,14,FALSE)</f>
        <v>Santiago</v>
      </c>
      <c r="O852" s="68" t="str">
        <f>VLOOKUP(A852,'BASE REGISTRO SEPTIEMBRE'!$A$1:$T$889,15,FALSE)</f>
        <v>Teléfono: (56-2) 6970245-6963687</v>
      </c>
      <c r="P852" s="68">
        <f>VLOOKUP(A852,'BASE REGISTRO SEPTIEMBRE'!$A$1:$T$889,16,FALSE)</f>
        <v>0</v>
      </c>
      <c r="Q852" s="68">
        <f>VLOOKUP(A852,'BASE REGISTRO SEPTIEMBRE'!$A$1:$T$889,17,FALSE)</f>
        <v>0</v>
      </c>
      <c r="R852" s="68" t="str">
        <f>VLOOKUP(A852,'BASE REGISTRO SEPTIEMBRE'!$A$1:$T$889,18,FALSE)</f>
        <v>93401: Instituciones de Asistencia Social.</v>
      </c>
      <c r="S852" s="68" t="str">
        <f>VLOOKUP(A852,'BASE REGISTRO SEPTIEMBRE'!$A$1:$T$889,19,FALSE)</f>
        <v>Certificado financiero año 2020, aprobados por el Sub Departamento de Supervisión Financiera Nacional .</v>
      </c>
      <c r="T852" s="188">
        <f>VLOOKUP(A852,'BASE REGISTRO SEPTIEMBRE'!$A$1:$T$889,20,FALSE)</f>
        <v>39317</v>
      </c>
      <c r="U852" s="175">
        <v>7369</v>
      </c>
      <c r="V852" s="186">
        <v>26894400</v>
      </c>
      <c r="W852" s="186">
        <v>42410400</v>
      </c>
      <c r="X852" s="187">
        <v>44469</v>
      </c>
      <c r="Y852" s="80" t="s">
        <v>6489</v>
      </c>
      <c r="Z852" s="80" t="s">
        <v>6490</v>
      </c>
      <c r="AA852" s="175" t="s">
        <v>7475</v>
      </c>
    </row>
    <row r="853" spans="1:27" ht="15.75" customHeight="1" x14ac:dyDescent="0.2">
      <c r="A853" s="185">
        <v>7376</v>
      </c>
      <c r="B853" s="68" t="str">
        <f>VLOOKUP(A853,'BASE REGISTRO SEPTIEMBRE'!$A$1:$T$889,2,FALSE)</f>
        <v xml:space="preserve">
Fundación Beata Laura Vicuña. 
</v>
      </c>
      <c r="C853" s="68">
        <f>VLOOKUP(A853,'BASE REGISTRO SEPTIEMBRE'!$A$1:$T$889,3,FALSE)</f>
        <v>719991009</v>
      </c>
      <c r="D853" s="68" t="str">
        <f>VLOOKUP(A853,'BASE REGISTRO SEPTIEMBRE'!$A$1:$T$889,4,FALSE)</f>
        <v>Fundación de derecho privado</v>
      </c>
      <c r="E853" s="68" t="str">
        <f>VLOOKUP(A853,'BASE REGISTRO SEPTIEMBRE'!$A$1:$T$889,5,FALSE)</f>
        <v xml:space="preserve">Decreto Nº 1427, de fecha 27 de noviembre de 1991, del Ministerio de Justicia.
</v>
      </c>
      <c r="F853" s="68" t="str">
        <f>VLOOKUP(A853,'BASE REGISTRO SEPTIEMBRE'!$A$1:$T$889,6,FALSE)</f>
        <v>Certificado de Vigencia folio N° 500402796278, emitido el 10 de agosto de 2021, por el Servicio de Registro Civil e Identificación.</v>
      </c>
      <c r="G853" s="68" t="str">
        <f>VLOOKUP(A853,'BASE REGISTRO SEPTIEMBRE'!$A$1:$T$889,7,FALSE)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H853" s="68" t="str">
        <f>VLOOKUP(A853,'BASE REGISTRO SEPTIEMBRE'!$A$1:$T$889,8,FALSE)</f>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
      <c r="I853" s="68" t="str">
        <f>VLOOKUP(A853,'BASE REGISTRO SEPTIEMBRE'!$A$1:$T$889,9,FALSE)</f>
        <v>Cuatro años</v>
      </c>
      <c r="J853" s="68" t="str">
        <f>VLOOKUP(A853,'BASE REGISTRO SEPTIEMBRE'!$A$1:$T$889,10,FALSE)</f>
        <v>07-08-2020 al 07-08-2024.</v>
      </c>
      <c r="K853" s="68" t="str">
        <f>VLOOKUP(A853,'BASE REGISTRO SEPTIEMBRE'!$A$1:$T$889,11,FALSE)</f>
        <v xml:space="preserve">Presidenta: Ximena Oyarzo Mancilla, 
Directora Ejecutiva: 
Claudia Briones Tribiño
</v>
      </c>
      <c r="L853" s="68" t="str">
        <f>VLOOKUP(A853,'BASE REGISTRO SEPTIEMBRE'!$A$1:$T$889,12,FALSE)</f>
        <v xml:space="preserve">Avenida Manuel Antonio Matta Nº 784, comuna de Santiago, Región Metropolitana.
</v>
      </c>
      <c r="M853" s="68" t="str">
        <f>VLOOKUP(A853,'BASE REGISTRO SEPTIEMBRE'!$A$1:$T$889,13,FALSE)</f>
        <v>XIII</v>
      </c>
      <c r="N853" s="68" t="str">
        <f>VLOOKUP(A853,'BASE REGISTRO SEPTIEMBRE'!$A$1:$T$889,14,FALSE)</f>
        <v>Santiago</v>
      </c>
      <c r="O853" s="68" t="str">
        <f>VLOOKUP(A853,'BASE REGISTRO SEPTIEMBRE'!$A$1:$T$889,15,FALSE)</f>
        <v xml:space="preserve">56-2 9126775                       
+5699555087 </v>
      </c>
      <c r="P853" s="68" t="str">
        <f>VLOOKUP(A853,'BASE REGISTRO SEPTIEMBRE'!$A$1:$T$889,16,FALSE)</f>
        <v>directora@fundacionlauravicuna.cl</v>
      </c>
      <c r="Q853" s="68">
        <f>VLOOKUP(A853,'BASE REGISTRO SEPTIEMBRE'!$A$1:$T$889,17,FALSE)</f>
        <v>0</v>
      </c>
      <c r="R853" s="68">
        <f>VLOOKUP(A853,'BASE REGISTRO SEPTIEMBRE'!$A$1:$T$889,18,FALSE)</f>
        <v>93401</v>
      </c>
      <c r="S853" s="68" t="str">
        <f>VLOOKUP(A853,'BASE REGISTRO SEPTIEMBRE'!$A$1:$T$889,19,FALSE)</f>
        <v>Se acompaña Certificado Financiero correspondiente al  año 2020, aprobados por el SubDepartamento de Supervisión Financiera Nacional.</v>
      </c>
      <c r="T853" s="188">
        <f>VLOOKUP(A853,'BASE REGISTRO SEPTIEMBRE'!$A$1:$T$889,20,FALSE)</f>
        <v>39352</v>
      </c>
      <c r="U853" s="175">
        <v>7376</v>
      </c>
      <c r="V853" s="186">
        <v>23032807</v>
      </c>
      <c r="W853" s="186">
        <v>208682294</v>
      </c>
      <c r="X853" s="187">
        <v>44469</v>
      </c>
      <c r="Y853" s="80" t="s">
        <v>6489</v>
      </c>
      <c r="Z853" s="80" t="s">
        <v>6490</v>
      </c>
      <c r="AA853" s="175" t="s">
        <v>6538</v>
      </c>
    </row>
    <row r="854" spans="1:27" ht="15.75" customHeight="1" x14ac:dyDescent="0.2">
      <c r="A854" s="185">
        <v>7379</v>
      </c>
      <c r="B854" s="68" t="str">
        <f>VLOOKUP(A854,'BASE REGISTRO SEPTIEMBRE'!$A$1:$T$889,2,FALSE)</f>
        <v>Aldeas Infantiles S.O.S. Chile.</v>
      </c>
      <c r="C854" s="68">
        <f>VLOOKUP(A854,'BASE REGISTRO SEPTIEMBRE'!$A$1:$T$889,3,FALSE)</f>
        <v>735972006</v>
      </c>
      <c r="D854" s="68" t="str">
        <f>VLOOKUP(A854,'BASE REGISTRO SEPTIEMBRE'!$A$1:$T$889,4,FALSE)</f>
        <v>Corporación de Derecho Privado</v>
      </c>
      <c r="E854" s="68" t="str">
        <f>VLOOKUP(A854,'BASE REGISTRO SEPTIEMBRE'!$A$1:$T$889,5,FALSE)</f>
        <v>Otorgado por Decreto Supremo Nº 171, de 26 de febrero 1997, del Ministerio de Justicia.</v>
      </c>
      <c r="F854" s="68" t="str">
        <f>VLOOKUP(A854,'BASE REGISTRO SEPTIEMBRE'!$A$1:$T$889,6,FALSE)</f>
        <v xml:space="preserve">Certificado de vigencia Folio N° 5003722101472 de 19 de febrero de 2021, emitido por el Servicio de Registro Civil e Identificación. </v>
      </c>
      <c r="G854" s="68" t="str">
        <f>VLOOKUP(A854,'BASE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4" s="68" t="str">
        <f>VLOOKUP(A854,'BASE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4" s="68" t="str">
        <f>VLOOKUP(A854,'BASE REGISTRO SEPTIEMBRE'!$A$1:$T$889,9,FALSE)</f>
        <v>2 años.</v>
      </c>
      <c r="J854" s="68" t="str">
        <f>VLOOKUP(A854,'BASE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4" s="68" t="str">
        <f>VLOOKUP(A854,'BASE REGISTRO SEPTIEMBRE'!$A$1:$T$889,11,FALSE)</f>
        <v xml:space="preserve">María Cecilia Suárez Indart 
Director Nacional: 
CARLOS ARACENA MELLADO
Jorge Lavanderos Svec
</v>
      </c>
      <c r="L854" s="68" t="str">
        <f>VLOOKUP(A854,'BASE REGISTRO SEPTIEMBRE'!$A$1:$T$889,12,FALSE)</f>
        <v>Los Leones Nº382, Oficina 501, Providencia.</v>
      </c>
      <c r="M854" s="68" t="str">
        <f>VLOOKUP(A854,'BASE REGISTRO SEPTIEMBRE'!$A$1:$T$889,13,FALSE)</f>
        <v>XIII</v>
      </c>
      <c r="N854" s="68" t="str">
        <f>VLOOKUP(A854,'BASE REGISTRO SEPTIEMBRE'!$A$1:$T$889,14,FALSE)</f>
        <v>PROVIDENCIA</v>
      </c>
      <c r="O854" s="68">
        <f>VLOOKUP(A854,'BASE REGISTRO SEPTIEMBRE'!$A$1:$T$889,15,FALSE)</f>
        <v>228798000</v>
      </c>
      <c r="P854" s="68" t="str">
        <f>VLOOKUP(A854,'BASE REGISTRO SEPTIEMBRE'!$A$1:$T$889,16,FALSE)</f>
        <v>Correo: recepcion@aldeasinfantiles.cl Joel.valenzuela@aldeasinfantiles.cl                    Carlos.aracena@aldeasinfantiles.cl Director Nacional de Aldeas Infantiles
Diego.romero@aldeasinfantiles.cl  Jefe de finanzas</v>
      </c>
      <c r="Q854" s="68">
        <f>VLOOKUP(A854,'BASE REGISTRO SEPTIEMBRE'!$A$1:$T$889,17,FALSE)</f>
        <v>0</v>
      </c>
      <c r="R854" s="68" t="str">
        <f>VLOOKUP(A854,'BASE REGISTRO SEPTIEMBRE'!$A$1:$T$889,18,FALSE)</f>
        <v>93509: Otras asociaciones.</v>
      </c>
      <c r="S854" s="68" t="str">
        <f>VLOOKUP(A854,'BASE REGISTRO SEPTIEMBRE'!$A$1:$T$889,19,FALSE)</f>
        <v>Certificado de antecedentes financieros correspondientes al año 2020, aprobados por el Subdepartamento de Supervisión Financiera Nacional. (ante notario público)</v>
      </c>
      <c r="T854" s="188">
        <f>VLOOKUP(A854,'BASE REGISTRO SEPTIEMBRE'!$A$1:$T$889,20,FALSE)</f>
        <v>39381</v>
      </c>
      <c r="U854" s="175">
        <v>7379</v>
      </c>
      <c r="V854" s="186">
        <v>34507998</v>
      </c>
      <c r="W854" s="186">
        <v>328832130</v>
      </c>
      <c r="X854" s="187">
        <v>44469</v>
      </c>
      <c r="Y854" s="80" t="s">
        <v>6489</v>
      </c>
      <c r="Z854" s="80" t="s">
        <v>6490</v>
      </c>
      <c r="AA854" s="175" t="s">
        <v>6515</v>
      </c>
    </row>
    <row r="855" spans="1:27" ht="15.75" customHeight="1" x14ac:dyDescent="0.2">
      <c r="A855" s="185">
        <v>7379</v>
      </c>
      <c r="B855" s="68" t="str">
        <f>VLOOKUP(A855,'BASE REGISTRO SEPTIEMBRE'!$A$1:$T$889,2,FALSE)</f>
        <v>Aldeas Infantiles S.O.S. Chile.</v>
      </c>
      <c r="C855" s="68">
        <f>VLOOKUP(A855,'BASE REGISTRO SEPTIEMBRE'!$A$1:$T$889,3,FALSE)</f>
        <v>735972006</v>
      </c>
      <c r="D855" s="68" t="str">
        <f>VLOOKUP(A855,'BASE REGISTRO SEPTIEMBRE'!$A$1:$T$889,4,FALSE)</f>
        <v>Corporación de Derecho Privado</v>
      </c>
      <c r="E855" s="68" t="str">
        <f>VLOOKUP(A855,'BASE REGISTRO SEPTIEMBRE'!$A$1:$T$889,5,FALSE)</f>
        <v>Otorgado por Decreto Supremo Nº 171, de 26 de febrero 1997, del Ministerio de Justicia.</v>
      </c>
      <c r="F855" s="68" t="str">
        <f>VLOOKUP(A855,'BASE REGISTRO SEPTIEMBRE'!$A$1:$T$889,6,FALSE)</f>
        <v xml:space="preserve">Certificado de vigencia Folio N° 5003722101472 de 19 de febrero de 2021, emitido por el Servicio de Registro Civil e Identificación. </v>
      </c>
      <c r="G855" s="68" t="str">
        <f>VLOOKUP(A855,'BASE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5" s="68" t="str">
        <f>VLOOKUP(A855,'BASE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5" s="68" t="str">
        <f>VLOOKUP(A855,'BASE REGISTRO SEPTIEMBRE'!$A$1:$T$889,9,FALSE)</f>
        <v>2 años.</v>
      </c>
      <c r="J855" s="68" t="str">
        <f>VLOOKUP(A855,'BASE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5" s="68" t="str">
        <f>VLOOKUP(A855,'BASE REGISTRO SEPTIEMBRE'!$A$1:$T$889,11,FALSE)</f>
        <v xml:space="preserve">María Cecilia Suárez Indart 
Director Nacional: 
CARLOS ARACENA MELLADO
Jorge Lavanderos Svec
</v>
      </c>
      <c r="L855" s="68" t="str">
        <f>VLOOKUP(A855,'BASE REGISTRO SEPTIEMBRE'!$A$1:$T$889,12,FALSE)</f>
        <v>Los Leones Nº382, Oficina 501, Providencia.</v>
      </c>
      <c r="M855" s="68" t="str">
        <f>VLOOKUP(A855,'BASE REGISTRO SEPTIEMBRE'!$A$1:$T$889,13,FALSE)</f>
        <v>XIII</v>
      </c>
      <c r="N855" s="68" t="str">
        <f>VLOOKUP(A855,'BASE REGISTRO SEPTIEMBRE'!$A$1:$T$889,14,FALSE)</f>
        <v>PROVIDENCIA</v>
      </c>
      <c r="O855" s="68">
        <f>VLOOKUP(A855,'BASE REGISTRO SEPTIEMBRE'!$A$1:$T$889,15,FALSE)</f>
        <v>228798000</v>
      </c>
      <c r="P855" s="68" t="str">
        <f>VLOOKUP(A855,'BASE REGISTRO SEPTIEMBRE'!$A$1:$T$889,16,FALSE)</f>
        <v>Correo: recepcion@aldeasinfantiles.cl Joel.valenzuela@aldeasinfantiles.cl                    Carlos.aracena@aldeasinfantiles.cl Director Nacional de Aldeas Infantiles
Diego.romero@aldeasinfantiles.cl  Jefe de finanzas</v>
      </c>
      <c r="Q855" s="68">
        <f>VLOOKUP(A855,'BASE REGISTRO SEPTIEMBRE'!$A$1:$T$889,17,FALSE)</f>
        <v>0</v>
      </c>
      <c r="R855" s="68" t="str">
        <f>VLOOKUP(A855,'BASE REGISTRO SEPTIEMBRE'!$A$1:$T$889,18,FALSE)</f>
        <v>93509: Otras asociaciones.</v>
      </c>
      <c r="S855" s="68" t="str">
        <f>VLOOKUP(A855,'BASE REGISTRO SEPTIEMBRE'!$A$1:$T$889,19,FALSE)</f>
        <v>Certificado de antecedentes financieros correspondientes al año 2020, aprobados por el Subdepartamento de Supervisión Financiera Nacional. (ante notario público)</v>
      </c>
      <c r="T855" s="188">
        <f>VLOOKUP(A855,'BASE REGISTRO SEPTIEMBRE'!$A$1:$T$889,20,FALSE)</f>
        <v>39381</v>
      </c>
      <c r="U855" s="175">
        <v>7379</v>
      </c>
      <c r="V855" s="186">
        <v>32108812</v>
      </c>
      <c r="W855" s="186">
        <v>219689249</v>
      </c>
      <c r="X855" s="187">
        <v>44469</v>
      </c>
      <c r="Y855" s="80" t="s">
        <v>6489</v>
      </c>
      <c r="Z855" s="80" t="s">
        <v>6490</v>
      </c>
      <c r="AA855" s="175" t="s">
        <v>211</v>
      </c>
    </row>
    <row r="856" spans="1:27" ht="15.75" customHeight="1" x14ac:dyDescent="0.2">
      <c r="A856" s="185">
        <v>7379</v>
      </c>
      <c r="B856" s="68" t="str">
        <f>VLOOKUP(A856,'BASE REGISTRO SEPTIEMBRE'!$A$1:$T$889,2,FALSE)</f>
        <v>Aldeas Infantiles S.O.S. Chile.</v>
      </c>
      <c r="C856" s="68">
        <f>VLOOKUP(A856,'BASE REGISTRO SEPTIEMBRE'!$A$1:$T$889,3,FALSE)</f>
        <v>735972006</v>
      </c>
      <c r="D856" s="68" t="str">
        <f>VLOOKUP(A856,'BASE REGISTRO SEPTIEMBRE'!$A$1:$T$889,4,FALSE)</f>
        <v>Corporación de Derecho Privado</v>
      </c>
      <c r="E856" s="68" t="str">
        <f>VLOOKUP(A856,'BASE REGISTRO SEPTIEMBRE'!$A$1:$T$889,5,FALSE)</f>
        <v>Otorgado por Decreto Supremo Nº 171, de 26 de febrero 1997, del Ministerio de Justicia.</v>
      </c>
      <c r="F856" s="68" t="str">
        <f>VLOOKUP(A856,'BASE REGISTRO SEPTIEMBRE'!$A$1:$T$889,6,FALSE)</f>
        <v xml:space="preserve">Certificado de vigencia Folio N° 5003722101472 de 19 de febrero de 2021, emitido por el Servicio de Registro Civil e Identificación. </v>
      </c>
      <c r="G856" s="68" t="str">
        <f>VLOOKUP(A856,'BASE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6" s="68" t="str">
        <f>VLOOKUP(A856,'BASE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6" s="68" t="str">
        <f>VLOOKUP(A856,'BASE REGISTRO SEPTIEMBRE'!$A$1:$T$889,9,FALSE)</f>
        <v>2 años.</v>
      </c>
      <c r="J856" s="68" t="str">
        <f>VLOOKUP(A856,'BASE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6" s="68" t="str">
        <f>VLOOKUP(A856,'BASE REGISTRO SEPTIEMBRE'!$A$1:$T$889,11,FALSE)</f>
        <v xml:space="preserve">María Cecilia Suárez Indart 
Director Nacional: 
CARLOS ARACENA MELLADO
Jorge Lavanderos Svec
</v>
      </c>
      <c r="L856" s="68" t="str">
        <f>VLOOKUP(A856,'BASE REGISTRO SEPTIEMBRE'!$A$1:$T$889,12,FALSE)</f>
        <v>Los Leones Nº382, Oficina 501, Providencia.</v>
      </c>
      <c r="M856" s="68" t="str">
        <f>VLOOKUP(A856,'BASE REGISTRO SEPTIEMBRE'!$A$1:$T$889,13,FALSE)</f>
        <v>XIII</v>
      </c>
      <c r="N856" s="68" t="str">
        <f>VLOOKUP(A856,'BASE REGISTRO SEPTIEMBRE'!$A$1:$T$889,14,FALSE)</f>
        <v>PROVIDENCIA</v>
      </c>
      <c r="O856" s="68">
        <f>VLOOKUP(A856,'BASE REGISTRO SEPTIEMBRE'!$A$1:$T$889,15,FALSE)</f>
        <v>228798000</v>
      </c>
      <c r="P856" s="68" t="str">
        <f>VLOOKUP(A856,'BASE REGISTRO SEPTIEMBRE'!$A$1:$T$889,16,FALSE)</f>
        <v>Correo: recepcion@aldeasinfantiles.cl Joel.valenzuela@aldeasinfantiles.cl                    Carlos.aracena@aldeasinfantiles.cl Director Nacional de Aldeas Infantiles
Diego.romero@aldeasinfantiles.cl  Jefe de finanzas</v>
      </c>
      <c r="Q856" s="68">
        <f>VLOOKUP(A856,'BASE REGISTRO SEPTIEMBRE'!$A$1:$T$889,17,FALSE)</f>
        <v>0</v>
      </c>
      <c r="R856" s="68" t="str">
        <f>VLOOKUP(A856,'BASE REGISTRO SEPTIEMBRE'!$A$1:$T$889,18,FALSE)</f>
        <v>93509: Otras asociaciones.</v>
      </c>
      <c r="S856" s="68" t="str">
        <f>VLOOKUP(A856,'BASE REGISTRO SEPTIEMBRE'!$A$1:$T$889,19,FALSE)</f>
        <v>Certificado de antecedentes financieros correspondientes al año 2020, aprobados por el Subdepartamento de Supervisión Financiera Nacional. (ante notario público)</v>
      </c>
      <c r="T856" s="188">
        <f>VLOOKUP(A856,'BASE REGISTRO SEPTIEMBRE'!$A$1:$T$889,20,FALSE)</f>
        <v>39381</v>
      </c>
      <c r="U856" s="175">
        <v>7379</v>
      </c>
      <c r="V856" s="186">
        <v>46135498</v>
      </c>
      <c r="W856" s="186">
        <v>444783906</v>
      </c>
      <c r="X856" s="187">
        <v>44469</v>
      </c>
      <c r="Y856" s="80" t="s">
        <v>6489</v>
      </c>
      <c r="Z856" s="80" t="s">
        <v>6490</v>
      </c>
      <c r="AA856" s="175" t="s">
        <v>6492</v>
      </c>
    </row>
    <row r="857" spans="1:27" ht="15.75" customHeight="1" x14ac:dyDescent="0.2">
      <c r="A857" s="185">
        <v>7379</v>
      </c>
      <c r="B857" s="68" t="str">
        <f>VLOOKUP(A857,'BASE REGISTRO SEPTIEMBRE'!$A$1:$T$889,2,FALSE)</f>
        <v>Aldeas Infantiles S.O.S. Chile.</v>
      </c>
      <c r="C857" s="68">
        <f>VLOOKUP(A857,'BASE REGISTRO SEPTIEMBRE'!$A$1:$T$889,3,FALSE)</f>
        <v>735972006</v>
      </c>
      <c r="D857" s="68" t="str">
        <f>VLOOKUP(A857,'BASE REGISTRO SEPTIEMBRE'!$A$1:$T$889,4,FALSE)</f>
        <v>Corporación de Derecho Privado</v>
      </c>
      <c r="E857" s="68" t="str">
        <f>VLOOKUP(A857,'BASE REGISTRO SEPTIEMBRE'!$A$1:$T$889,5,FALSE)</f>
        <v>Otorgado por Decreto Supremo Nº 171, de 26 de febrero 1997, del Ministerio de Justicia.</v>
      </c>
      <c r="F857" s="68" t="str">
        <f>VLOOKUP(A857,'BASE REGISTRO SEPTIEMBRE'!$A$1:$T$889,6,FALSE)</f>
        <v xml:space="preserve">Certificado de vigencia Folio N° 5003722101472 de 19 de febrero de 2021, emitido por el Servicio de Registro Civil e Identificación. </v>
      </c>
      <c r="G857" s="68" t="str">
        <f>VLOOKUP(A857,'BASE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7" s="68" t="str">
        <f>VLOOKUP(A857,'BASE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7" s="68" t="str">
        <f>VLOOKUP(A857,'BASE REGISTRO SEPTIEMBRE'!$A$1:$T$889,9,FALSE)</f>
        <v>2 años.</v>
      </c>
      <c r="J857" s="68" t="str">
        <f>VLOOKUP(A857,'BASE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7" s="68" t="str">
        <f>VLOOKUP(A857,'BASE REGISTRO SEPTIEMBRE'!$A$1:$T$889,11,FALSE)</f>
        <v xml:space="preserve">María Cecilia Suárez Indart 
Director Nacional: 
CARLOS ARACENA MELLADO
Jorge Lavanderos Svec
</v>
      </c>
      <c r="L857" s="68" t="str">
        <f>VLOOKUP(A857,'BASE REGISTRO SEPTIEMBRE'!$A$1:$T$889,12,FALSE)</f>
        <v>Los Leones Nº382, Oficina 501, Providencia.</v>
      </c>
      <c r="M857" s="68" t="str">
        <f>VLOOKUP(A857,'BASE REGISTRO SEPTIEMBRE'!$A$1:$T$889,13,FALSE)</f>
        <v>XIII</v>
      </c>
      <c r="N857" s="68" t="str">
        <f>VLOOKUP(A857,'BASE REGISTRO SEPTIEMBRE'!$A$1:$T$889,14,FALSE)</f>
        <v>PROVIDENCIA</v>
      </c>
      <c r="O857" s="68">
        <f>VLOOKUP(A857,'BASE REGISTRO SEPTIEMBRE'!$A$1:$T$889,15,FALSE)</f>
        <v>228798000</v>
      </c>
      <c r="P857" s="68" t="str">
        <f>VLOOKUP(A857,'BASE REGISTRO SEPTIEMBRE'!$A$1:$T$889,16,FALSE)</f>
        <v>Correo: recepcion@aldeasinfantiles.cl Joel.valenzuela@aldeasinfantiles.cl                    Carlos.aracena@aldeasinfantiles.cl Director Nacional de Aldeas Infantiles
Diego.romero@aldeasinfantiles.cl  Jefe de finanzas</v>
      </c>
      <c r="Q857" s="68">
        <f>VLOOKUP(A857,'BASE REGISTRO SEPTIEMBRE'!$A$1:$T$889,17,FALSE)</f>
        <v>0</v>
      </c>
      <c r="R857" s="68" t="str">
        <f>VLOOKUP(A857,'BASE REGISTRO SEPTIEMBRE'!$A$1:$T$889,18,FALSE)</f>
        <v>93509: Otras asociaciones.</v>
      </c>
      <c r="S857" s="68" t="str">
        <f>VLOOKUP(A857,'BASE REGISTRO SEPTIEMBRE'!$A$1:$T$889,19,FALSE)</f>
        <v>Certificado de antecedentes financieros correspondientes al año 2020, aprobados por el Subdepartamento de Supervisión Financiera Nacional. (ante notario público)</v>
      </c>
      <c r="T857" s="188">
        <f>VLOOKUP(A857,'BASE REGISTRO SEPTIEMBRE'!$A$1:$T$889,20,FALSE)</f>
        <v>39381</v>
      </c>
      <c r="U857" s="175">
        <v>7379</v>
      </c>
      <c r="V857" s="186">
        <v>21741680</v>
      </c>
      <c r="W857" s="186">
        <v>168031120</v>
      </c>
      <c r="X857" s="187">
        <v>44469</v>
      </c>
      <c r="Y857" s="80" t="s">
        <v>6489</v>
      </c>
      <c r="Z857" s="80" t="s">
        <v>6490</v>
      </c>
      <c r="AA857" s="175" t="s">
        <v>6509</v>
      </c>
    </row>
    <row r="858" spans="1:27" ht="15.75" customHeight="1" x14ac:dyDescent="0.2">
      <c r="A858" s="185">
        <v>7379</v>
      </c>
      <c r="B858" s="68" t="str">
        <f>VLOOKUP(A858,'BASE REGISTRO SEPTIEMBRE'!$A$1:$T$889,2,FALSE)</f>
        <v>Aldeas Infantiles S.O.S. Chile.</v>
      </c>
      <c r="C858" s="68">
        <f>VLOOKUP(A858,'BASE REGISTRO SEPTIEMBRE'!$A$1:$T$889,3,FALSE)</f>
        <v>735972006</v>
      </c>
      <c r="D858" s="68" t="str">
        <f>VLOOKUP(A858,'BASE REGISTRO SEPTIEMBRE'!$A$1:$T$889,4,FALSE)</f>
        <v>Corporación de Derecho Privado</v>
      </c>
      <c r="E858" s="68" t="str">
        <f>VLOOKUP(A858,'BASE REGISTRO SEPTIEMBRE'!$A$1:$T$889,5,FALSE)</f>
        <v>Otorgado por Decreto Supremo Nº 171, de 26 de febrero 1997, del Ministerio de Justicia.</v>
      </c>
      <c r="F858" s="68" t="str">
        <f>VLOOKUP(A858,'BASE REGISTRO SEPTIEMBRE'!$A$1:$T$889,6,FALSE)</f>
        <v xml:space="preserve">Certificado de vigencia Folio N° 5003722101472 de 19 de febrero de 2021, emitido por el Servicio de Registro Civil e Identificación. </v>
      </c>
      <c r="G858" s="68" t="str">
        <f>VLOOKUP(A858,'BASE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8" s="68" t="str">
        <f>VLOOKUP(A858,'BASE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8" s="68" t="str">
        <f>VLOOKUP(A858,'BASE REGISTRO SEPTIEMBRE'!$A$1:$T$889,9,FALSE)</f>
        <v>2 años.</v>
      </c>
      <c r="J858" s="68" t="str">
        <f>VLOOKUP(A858,'BASE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8" s="68" t="str">
        <f>VLOOKUP(A858,'BASE REGISTRO SEPTIEMBRE'!$A$1:$T$889,11,FALSE)</f>
        <v xml:space="preserve">María Cecilia Suárez Indart 
Director Nacional: 
CARLOS ARACENA MELLADO
Jorge Lavanderos Svec
</v>
      </c>
      <c r="L858" s="68" t="str">
        <f>VLOOKUP(A858,'BASE REGISTRO SEPTIEMBRE'!$A$1:$T$889,12,FALSE)</f>
        <v>Los Leones Nº382, Oficina 501, Providencia.</v>
      </c>
      <c r="M858" s="68" t="str">
        <f>VLOOKUP(A858,'BASE REGISTRO SEPTIEMBRE'!$A$1:$T$889,13,FALSE)</f>
        <v>XIII</v>
      </c>
      <c r="N858" s="68" t="str">
        <f>VLOOKUP(A858,'BASE REGISTRO SEPTIEMBRE'!$A$1:$T$889,14,FALSE)</f>
        <v>PROVIDENCIA</v>
      </c>
      <c r="O858" s="68">
        <f>VLOOKUP(A858,'BASE REGISTRO SEPTIEMBRE'!$A$1:$T$889,15,FALSE)</f>
        <v>228798000</v>
      </c>
      <c r="P858" s="68" t="str">
        <f>VLOOKUP(A858,'BASE REGISTRO SEPTIEMBRE'!$A$1:$T$889,16,FALSE)</f>
        <v>Correo: recepcion@aldeasinfantiles.cl Joel.valenzuela@aldeasinfantiles.cl                    Carlos.aracena@aldeasinfantiles.cl Director Nacional de Aldeas Infantiles
Diego.romero@aldeasinfantiles.cl  Jefe de finanzas</v>
      </c>
      <c r="Q858" s="68">
        <f>VLOOKUP(A858,'BASE REGISTRO SEPTIEMBRE'!$A$1:$T$889,17,FALSE)</f>
        <v>0</v>
      </c>
      <c r="R858" s="68" t="str">
        <f>VLOOKUP(A858,'BASE REGISTRO SEPTIEMBRE'!$A$1:$T$889,18,FALSE)</f>
        <v>93509: Otras asociaciones.</v>
      </c>
      <c r="S858" s="68" t="str">
        <f>VLOOKUP(A858,'BASE REGISTRO SEPTIEMBRE'!$A$1:$T$889,19,FALSE)</f>
        <v>Certificado de antecedentes financieros correspondientes al año 2020, aprobados por el Subdepartamento de Supervisión Financiera Nacional. (ante notario público)</v>
      </c>
      <c r="T858" s="188">
        <f>VLOOKUP(A858,'BASE REGISTRO SEPTIEMBRE'!$A$1:$T$889,20,FALSE)</f>
        <v>39381</v>
      </c>
      <c r="U858" s="175">
        <v>7379</v>
      </c>
      <c r="V858" s="186">
        <v>7000000</v>
      </c>
      <c r="W858" s="186">
        <v>328412658.2350769</v>
      </c>
      <c r="X858" s="187">
        <v>44469</v>
      </c>
      <c r="Y858" s="80" t="s">
        <v>6489</v>
      </c>
      <c r="Z858" s="80" t="s">
        <v>6490</v>
      </c>
      <c r="AA858" s="175" t="s">
        <v>148</v>
      </c>
    </row>
    <row r="859" spans="1:27" ht="15.75" customHeight="1" x14ac:dyDescent="0.2">
      <c r="A859" s="185">
        <v>7379</v>
      </c>
      <c r="B859" s="68" t="str">
        <f>VLOOKUP(A859,'BASE REGISTRO SEPTIEMBRE'!$A$1:$T$889,2,FALSE)</f>
        <v>Aldeas Infantiles S.O.S. Chile.</v>
      </c>
      <c r="C859" s="68">
        <f>VLOOKUP(A859,'BASE REGISTRO SEPTIEMBRE'!$A$1:$T$889,3,FALSE)</f>
        <v>735972006</v>
      </c>
      <c r="D859" s="68" t="str">
        <f>VLOOKUP(A859,'BASE REGISTRO SEPTIEMBRE'!$A$1:$T$889,4,FALSE)</f>
        <v>Corporación de Derecho Privado</v>
      </c>
      <c r="E859" s="68" t="str">
        <f>VLOOKUP(A859,'BASE REGISTRO SEPTIEMBRE'!$A$1:$T$889,5,FALSE)</f>
        <v>Otorgado por Decreto Supremo Nº 171, de 26 de febrero 1997, del Ministerio de Justicia.</v>
      </c>
      <c r="F859" s="68" t="str">
        <f>VLOOKUP(A859,'BASE REGISTRO SEPTIEMBRE'!$A$1:$T$889,6,FALSE)</f>
        <v xml:space="preserve">Certificado de vigencia Folio N° 5003722101472 de 19 de febrero de 2021, emitido por el Servicio de Registro Civil e Identificación. </v>
      </c>
      <c r="G859" s="68" t="str">
        <f>VLOOKUP(A859,'BASE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59" s="68" t="str">
        <f>VLOOKUP(A859,'BASE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59" s="68" t="str">
        <f>VLOOKUP(A859,'BASE REGISTRO SEPTIEMBRE'!$A$1:$T$889,9,FALSE)</f>
        <v>2 años.</v>
      </c>
      <c r="J859" s="68" t="str">
        <f>VLOOKUP(A859,'BASE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59" s="68" t="str">
        <f>VLOOKUP(A859,'BASE REGISTRO SEPTIEMBRE'!$A$1:$T$889,11,FALSE)</f>
        <v xml:space="preserve">María Cecilia Suárez Indart 
Director Nacional: 
CARLOS ARACENA MELLADO
Jorge Lavanderos Svec
</v>
      </c>
      <c r="L859" s="68" t="str">
        <f>VLOOKUP(A859,'BASE REGISTRO SEPTIEMBRE'!$A$1:$T$889,12,FALSE)</f>
        <v>Los Leones Nº382, Oficina 501, Providencia.</v>
      </c>
      <c r="M859" s="68" t="str">
        <f>VLOOKUP(A859,'BASE REGISTRO SEPTIEMBRE'!$A$1:$T$889,13,FALSE)</f>
        <v>XIII</v>
      </c>
      <c r="N859" s="68" t="str">
        <f>VLOOKUP(A859,'BASE REGISTRO SEPTIEMBRE'!$A$1:$T$889,14,FALSE)</f>
        <v>PROVIDENCIA</v>
      </c>
      <c r="O859" s="68">
        <f>VLOOKUP(A859,'BASE REGISTRO SEPTIEMBRE'!$A$1:$T$889,15,FALSE)</f>
        <v>228798000</v>
      </c>
      <c r="P859" s="68" t="str">
        <f>VLOOKUP(A859,'BASE REGISTRO SEPTIEMBRE'!$A$1:$T$889,16,FALSE)</f>
        <v>Correo: recepcion@aldeasinfantiles.cl Joel.valenzuela@aldeasinfantiles.cl                    Carlos.aracena@aldeasinfantiles.cl Director Nacional de Aldeas Infantiles
Diego.romero@aldeasinfantiles.cl  Jefe de finanzas</v>
      </c>
      <c r="Q859" s="68">
        <f>VLOOKUP(A859,'BASE REGISTRO SEPTIEMBRE'!$A$1:$T$889,17,FALSE)</f>
        <v>0</v>
      </c>
      <c r="R859" s="68" t="str">
        <f>VLOOKUP(A859,'BASE REGISTRO SEPTIEMBRE'!$A$1:$T$889,18,FALSE)</f>
        <v>93509: Otras asociaciones.</v>
      </c>
      <c r="S859" s="68" t="str">
        <f>VLOOKUP(A859,'BASE REGISTRO SEPTIEMBRE'!$A$1:$T$889,19,FALSE)</f>
        <v>Certificado de antecedentes financieros correspondientes al año 2020, aprobados por el Subdepartamento de Supervisión Financiera Nacional. (ante notario público)</v>
      </c>
      <c r="T859" s="188">
        <f>VLOOKUP(A859,'BASE REGISTRO SEPTIEMBRE'!$A$1:$T$889,20,FALSE)</f>
        <v>39381</v>
      </c>
      <c r="U859" s="175">
        <v>7379</v>
      </c>
      <c r="V859" s="186">
        <v>42726586</v>
      </c>
      <c r="W859" s="186">
        <v>341427919</v>
      </c>
      <c r="X859" s="187">
        <v>44469</v>
      </c>
      <c r="Y859" s="80" t="s">
        <v>6489</v>
      </c>
      <c r="Z859" s="80" t="s">
        <v>6490</v>
      </c>
      <c r="AA859" s="175" t="s">
        <v>6522</v>
      </c>
    </row>
    <row r="860" spans="1:27" ht="15.75" customHeight="1" x14ac:dyDescent="0.2">
      <c r="A860" s="185">
        <v>7379</v>
      </c>
      <c r="B860" s="68" t="str">
        <f>VLOOKUP(A860,'BASE REGISTRO SEPTIEMBRE'!$A$1:$T$889,2,FALSE)</f>
        <v>Aldeas Infantiles S.O.S. Chile.</v>
      </c>
      <c r="C860" s="68">
        <f>VLOOKUP(A860,'BASE REGISTRO SEPTIEMBRE'!$A$1:$T$889,3,FALSE)</f>
        <v>735972006</v>
      </c>
      <c r="D860" s="68" t="str">
        <f>VLOOKUP(A860,'BASE REGISTRO SEPTIEMBRE'!$A$1:$T$889,4,FALSE)</f>
        <v>Corporación de Derecho Privado</v>
      </c>
      <c r="E860" s="68" t="str">
        <f>VLOOKUP(A860,'BASE REGISTRO SEPTIEMBRE'!$A$1:$T$889,5,FALSE)</f>
        <v>Otorgado por Decreto Supremo Nº 171, de 26 de febrero 1997, del Ministerio de Justicia.</v>
      </c>
      <c r="F860" s="68" t="str">
        <f>VLOOKUP(A860,'BASE REGISTRO SEPTIEMBRE'!$A$1:$T$889,6,FALSE)</f>
        <v xml:space="preserve">Certificado de vigencia Folio N° 5003722101472 de 19 de febrero de 2021, emitido por el Servicio de Registro Civil e Identificación. </v>
      </c>
      <c r="G860" s="68" t="str">
        <f>VLOOKUP(A860,'BASE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60" s="68" t="str">
        <f>VLOOKUP(A860,'BASE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60" s="68" t="str">
        <f>VLOOKUP(A860,'BASE REGISTRO SEPTIEMBRE'!$A$1:$T$889,9,FALSE)</f>
        <v>2 años.</v>
      </c>
      <c r="J860" s="68" t="str">
        <f>VLOOKUP(A860,'BASE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60" s="68" t="str">
        <f>VLOOKUP(A860,'BASE REGISTRO SEPTIEMBRE'!$A$1:$T$889,11,FALSE)</f>
        <v xml:space="preserve">María Cecilia Suárez Indart 
Director Nacional: 
CARLOS ARACENA MELLADO
Jorge Lavanderos Svec
</v>
      </c>
      <c r="L860" s="68" t="str">
        <f>VLOOKUP(A860,'BASE REGISTRO SEPTIEMBRE'!$A$1:$T$889,12,FALSE)</f>
        <v>Los Leones Nº382, Oficina 501, Providencia.</v>
      </c>
      <c r="M860" s="68" t="str">
        <f>VLOOKUP(A860,'BASE REGISTRO SEPTIEMBRE'!$A$1:$T$889,13,FALSE)</f>
        <v>XIII</v>
      </c>
      <c r="N860" s="68" t="str">
        <f>VLOOKUP(A860,'BASE REGISTRO SEPTIEMBRE'!$A$1:$T$889,14,FALSE)</f>
        <v>PROVIDENCIA</v>
      </c>
      <c r="O860" s="68">
        <f>VLOOKUP(A860,'BASE REGISTRO SEPTIEMBRE'!$A$1:$T$889,15,FALSE)</f>
        <v>228798000</v>
      </c>
      <c r="P860" s="68" t="str">
        <f>VLOOKUP(A860,'BASE REGISTRO SEPTIEMBRE'!$A$1:$T$889,16,FALSE)</f>
        <v>Correo: recepcion@aldeasinfantiles.cl Joel.valenzuela@aldeasinfantiles.cl                    Carlos.aracena@aldeasinfantiles.cl Director Nacional de Aldeas Infantiles
Diego.romero@aldeasinfantiles.cl  Jefe de finanzas</v>
      </c>
      <c r="Q860" s="68">
        <f>VLOOKUP(A860,'BASE REGISTRO SEPTIEMBRE'!$A$1:$T$889,17,FALSE)</f>
        <v>0</v>
      </c>
      <c r="R860" s="68" t="str">
        <f>VLOOKUP(A860,'BASE REGISTRO SEPTIEMBRE'!$A$1:$T$889,18,FALSE)</f>
        <v>93509: Otras asociaciones.</v>
      </c>
      <c r="S860" s="68" t="str">
        <f>VLOOKUP(A860,'BASE REGISTRO SEPTIEMBRE'!$A$1:$T$889,19,FALSE)</f>
        <v>Certificado de antecedentes financieros correspondientes al año 2020, aprobados por el Subdepartamento de Supervisión Financiera Nacional. (ante notario público)</v>
      </c>
      <c r="T860" s="188">
        <f>VLOOKUP(A860,'BASE REGISTRO SEPTIEMBRE'!$A$1:$T$889,20,FALSE)</f>
        <v>39381</v>
      </c>
      <c r="U860" s="175">
        <v>7379</v>
      </c>
      <c r="V860" s="186">
        <v>45482986</v>
      </c>
      <c r="W860" s="186">
        <v>349534280</v>
      </c>
      <c r="X860" s="187">
        <v>44469</v>
      </c>
      <c r="Y860" s="80" t="s">
        <v>6489</v>
      </c>
      <c r="Z860" s="80" t="s">
        <v>6490</v>
      </c>
      <c r="AA860" s="175" t="s">
        <v>6557</v>
      </c>
    </row>
    <row r="861" spans="1:27" ht="15.75" customHeight="1" x14ac:dyDescent="0.2">
      <c r="A861" s="185">
        <v>7379</v>
      </c>
      <c r="B861" s="68" t="str">
        <f>VLOOKUP(A861,'BASE REGISTRO SEPTIEMBRE'!$A$1:$T$889,2,FALSE)</f>
        <v>Aldeas Infantiles S.O.S. Chile.</v>
      </c>
      <c r="C861" s="68">
        <f>VLOOKUP(A861,'BASE REGISTRO SEPTIEMBRE'!$A$1:$T$889,3,FALSE)</f>
        <v>735972006</v>
      </c>
      <c r="D861" s="68" t="str">
        <f>VLOOKUP(A861,'BASE REGISTRO SEPTIEMBRE'!$A$1:$T$889,4,FALSE)</f>
        <v>Corporación de Derecho Privado</v>
      </c>
      <c r="E861" s="68" t="str">
        <f>VLOOKUP(A861,'BASE REGISTRO SEPTIEMBRE'!$A$1:$T$889,5,FALSE)</f>
        <v>Otorgado por Decreto Supremo Nº 171, de 26 de febrero 1997, del Ministerio de Justicia.</v>
      </c>
      <c r="F861" s="68" t="str">
        <f>VLOOKUP(A861,'BASE REGISTRO SEPTIEMBRE'!$A$1:$T$889,6,FALSE)</f>
        <v xml:space="preserve">Certificado de vigencia Folio N° 5003722101472 de 19 de febrero de 2021, emitido por el Servicio de Registro Civil e Identificación. </v>
      </c>
      <c r="G861" s="68" t="str">
        <f>VLOOKUP(A861,'BASE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61" s="68" t="str">
        <f>VLOOKUP(A861,'BASE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61" s="68" t="str">
        <f>VLOOKUP(A861,'BASE REGISTRO SEPTIEMBRE'!$A$1:$T$889,9,FALSE)</f>
        <v>2 años.</v>
      </c>
      <c r="J861" s="68" t="str">
        <f>VLOOKUP(A861,'BASE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61" s="68" t="str">
        <f>VLOOKUP(A861,'BASE REGISTRO SEPTIEMBRE'!$A$1:$T$889,11,FALSE)</f>
        <v xml:space="preserve">María Cecilia Suárez Indart 
Director Nacional: 
CARLOS ARACENA MELLADO
Jorge Lavanderos Svec
</v>
      </c>
      <c r="L861" s="68" t="str">
        <f>VLOOKUP(A861,'BASE REGISTRO SEPTIEMBRE'!$A$1:$T$889,12,FALSE)</f>
        <v>Los Leones Nº382, Oficina 501, Providencia.</v>
      </c>
      <c r="M861" s="68" t="str">
        <f>VLOOKUP(A861,'BASE REGISTRO SEPTIEMBRE'!$A$1:$T$889,13,FALSE)</f>
        <v>XIII</v>
      </c>
      <c r="N861" s="68" t="str">
        <f>VLOOKUP(A861,'BASE REGISTRO SEPTIEMBRE'!$A$1:$T$889,14,FALSE)</f>
        <v>PROVIDENCIA</v>
      </c>
      <c r="O861" s="68">
        <f>VLOOKUP(A861,'BASE REGISTRO SEPTIEMBRE'!$A$1:$T$889,15,FALSE)</f>
        <v>228798000</v>
      </c>
      <c r="P861" s="68" t="str">
        <f>VLOOKUP(A861,'BASE REGISTRO SEPTIEMBRE'!$A$1:$T$889,16,FALSE)</f>
        <v>Correo: recepcion@aldeasinfantiles.cl Joel.valenzuela@aldeasinfantiles.cl                    Carlos.aracena@aldeasinfantiles.cl Director Nacional de Aldeas Infantiles
Diego.romero@aldeasinfantiles.cl  Jefe de finanzas</v>
      </c>
      <c r="Q861" s="68">
        <f>VLOOKUP(A861,'BASE REGISTRO SEPTIEMBRE'!$A$1:$T$889,17,FALSE)</f>
        <v>0</v>
      </c>
      <c r="R861" s="68" t="str">
        <f>VLOOKUP(A861,'BASE REGISTRO SEPTIEMBRE'!$A$1:$T$889,18,FALSE)</f>
        <v>93509: Otras asociaciones.</v>
      </c>
      <c r="S861" s="68" t="str">
        <f>VLOOKUP(A861,'BASE REGISTRO SEPTIEMBRE'!$A$1:$T$889,19,FALSE)</f>
        <v>Certificado de antecedentes financieros correspondientes al año 2020, aprobados por el Subdepartamento de Supervisión Financiera Nacional. (ante notario público)</v>
      </c>
      <c r="T861" s="188">
        <f>VLOOKUP(A861,'BASE REGISTRO SEPTIEMBRE'!$A$1:$T$889,20,FALSE)</f>
        <v>39381</v>
      </c>
      <c r="U861" s="175">
        <v>7379</v>
      </c>
      <c r="V861" s="186">
        <v>18405646</v>
      </c>
      <c r="W861" s="186">
        <v>134632487</v>
      </c>
      <c r="X861" s="187">
        <v>44469</v>
      </c>
      <c r="Y861" s="80" t="s">
        <v>6489</v>
      </c>
      <c r="Z861" s="80" t="s">
        <v>6490</v>
      </c>
      <c r="AA861" s="175" t="s">
        <v>7480</v>
      </c>
    </row>
    <row r="862" spans="1:27" ht="15.75" customHeight="1" x14ac:dyDescent="0.2">
      <c r="A862" s="185">
        <v>7379</v>
      </c>
      <c r="B862" s="68" t="str">
        <f>VLOOKUP(A862,'BASE REGISTRO SEPTIEMBRE'!$A$1:$T$889,2,FALSE)</f>
        <v>Aldeas Infantiles S.O.S. Chile.</v>
      </c>
      <c r="C862" s="68">
        <f>VLOOKUP(A862,'BASE REGISTRO SEPTIEMBRE'!$A$1:$T$889,3,FALSE)</f>
        <v>735972006</v>
      </c>
      <c r="D862" s="68" t="str">
        <f>VLOOKUP(A862,'BASE REGISTRO SEPTIEMBRE'!$A$1:$T$889,4,FALSE)</f>
        <v>Corporación de Derecho Privado</v>
      </c>
      <c r="E862" s="68" t="str">
        <f>VLOOKUP(A862,'BASE REGISTRO SEPTIEMBRE'!$A$1:$T$889,5,FALSE)</f>
        <v>Otorgado por Decreto Supremo Nº 171, de 26 de febrero 1997, del Ministerio de Justicia.</v>
      </c>
      <c r="F862" s="68" t="str">
        <f>VLOOKUP(A862,'BASE REGISTRO SEPTIEMBRE'!$A$1:$T$889,6,FALSE)</f>
        <v xml:space="preserve">Certificado de vigencia Folio N° 5003722101472 de 19 de febrero de 2021, emitido por el Servicio de Registro Civil e Identificación. </v>
      </c>
      <c r="G862" s="68" t="str">
        <f>VLOOKUP(A862,'BASE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62" s="68" t="str">
        <f>VLOOKUP(A862,'BASE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62" s="68" t="str">
        <f>VLOOKUP(A862,'BASE REGISTRO SEPTIEMBRE'!$A$1:$T$889,9,FALSE)</f>
        <v>2 años.</v>
      </c>
      <c r="J862" s="68" t="str">
        <f>VLOOKUP(A862,'BASE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62" s="68" t="str">
        <f>VLOOKUP(A862,'BASE REGISTRO SEPTIEMBRE'!$A$1:$T$889,11,FALSE)</f>
        <v xml:space="preserve">María Cecilia Suárez Indart 
Director Nacional: 
CARLOS ARACENA MELLADO
Jorge Lavanderos Svec
</v>
      </c>
      <c r="L862" s="68" t="str">
        <f>VLOOKUP(A862,'BASE REGISTRO SEPTIEMBRE'!$A$1:$T$889,12,FALSE)</f>
        <v>Los Leones Nº382, Oficina 501, Providencia.</v>
      </c>
      <c r="M862" s="68" t="str">
        <f>VLOOKUP(A862,'BASE REGISTRO SEPTIEMBRE'!$A$1:$T$889,13,FALSE)</f>
        <v>XIII</v>
      </c>
      <c r="N862" s="68" t="str">
        <f>VLOOKUP(A862,'BASE REGISTRO SEPTIEMBRE'!$A$1:$T$889,14,FALSE)</f>
        <v>PROVIDENCIA</v>
      </c>
      <c r="O862" s="68">
        <f>VLOOKUP(A862,'BASE REGISTRO SEPTIEMBRE'!$A$1:$T$889,15,FALSE)</f>
        <v>228798000</v>
      </c>
      <c r="P862" s="68" t="str">
        <f>VLOOKUP(A862,'BASE REGISTRO SEPTIEMBRE'!$A$1:$T$889,16,FALSE)</f>
        <v>Correo: recepcion@aldeasinfantiles.cl Joel.valenzuela@aldeasinfantiles.cl                    Carlos.aracena@aldeasinfantiles.cl Director Nacional de Aldeas Infantiles
Diego.romero@aldeasinfantiles.cl  Jefe de finanzas</v>
      </c>
      <c r="Q862" s="68">
        <f>VLOOKUP(A862,'BASE REGISTRO SEPTIEMBRE'!$A$1:$T$889,17,FALSE)</f>
        <v>0</v>
      </c>
      <c r="R862" s="68" t="str">
        <f>VLOOKUP(A862,'BASE REGISTRO SEPTIEMBRE'!$A$1:$T$889,18,FALSE)</f>
        <v>93509: Otras asociaciones.</v>
      </c>
      <c r="S862" s="68" t="str">
        <f>VLOOKUP(A862,'BASE REGISTRO SEPTIEMBRE'!$A$1:$T$889,19,FALSE)</f>
        <v>Certificado de antecedentes financieros correspondientes al año 2020, aprobados por el Subdepartamento de Supervisión Financiera Nacional. (ante notario público)</v>
      </c>
      <c r="T862" s="188">
        <f>VLOOKUP(A862,'BASE REGISTRO SEPTIEMBRE'!$A$1:$T$889,20,FALSE)</f>
        <v>39381</v>
      </c>
      <c r="U862" s="175">
        <v>7379</v>
      </c>
      <c r="V862" s="186">
        <v>31182394</v>
      </c>
      <c r="W862" s="186">
        <v>214488661</v>
      </c>
      <c r="X862" s="187">
        <v>44469</v>
      </c>
      <c r="Y862" s="80" t="s">
        <v>6489</v>
      </c>
      <c r="Z862" s="80" t="s">
        <v>6490</v>
      </c>
      <c r="AA862" s="175" t="s">
        <v>6655</v>
      </c>
    </row>
    <row r="863" spans="1:27" ht="15.75" customHeight="1" x14ac:dyDescent="0.2">
      <c r="A863" s="185">
        <v>7379</v>
      </c>
      <c r="B863" s="68" t="str">
        <f>VLOOKUP(A863,'BASE REGISTRO SEPTIEMBRE'!$A$1:$T$889,2,FALSE)</f>
        <v>Aldeas Infantiles S.O.S. Chile.</v>
      </c>
      <c r="C863" s="68">
        <f>VLOOKUP(A863,'BASE REGISTRO SEPTIEMBRE'!$A$1:$T$889,3,FALSE)</f>
        <v>735972006</v>
      </c>
      <c r="D863" s="68" t="str">
        <f>VLOOKUP(A863,'BASE REGISTRO SEPTIEMBRE'!$A$1:$T$889,4,FALSE)</f>
        <v>Corporación de Derecho Privado</v>
      </c>
      <c r="E863" s="68" t="str">
        <f>VLOOKUP(A863,'BASE REGISTRO SEPTIEMBRE'!$A$1:$T$889,5,FALSE)</f>
        <v>Otorgado por Decreto Supremo Nº 171, de 26 de febrero 1997, del Ministerio de Justicia.</v>
      </c>
      <c r="F863" s="68" t="str">
        <f>VLOOKUP(A863,'BASE REGISTRO SEPTIEMBRE'!$A$1:$T$889,6,FALSE)</f>
        <v xml:space="preserve">Certificado de vigencia Folio N° 5003722101472 de 19 de febrero de 2021, emitido por el Servicio de Registro Civil e Identificación. </v>
      </c>
      <c r="G863" s="68" t="str">
        <f>VLOOKUP(A863,'BASE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63" s="68" t="str">
        <f>VLOOKUP(A863,'BASE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63" s="68" t="str">
        <f>VLOOKUP(A863,'BASE REGISTRO SEPTIEMBRE'!$A$1:$T$889,9,FALSE)</f>
        <v>2 años.</v>
      </c>
      <c r="J863" s="68" t="str">
        <f>VLOOKUP(A863,'BASE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63" s="68" t="str">
        <f>VLOOKUP(A863,'BASE REGISTRO SEPTIEMBRE'!$A$1:$T$889,11,FALSE)</f>
        <v xml:space="preserve">María Cecilia Suárez Indart 
Director Nacional: 
CARLOS ARACENA MELLADO
Jorge Lavanderos Svec
</v>
      </c>
      <c r="L863" s="68" t="str">
        <f>VLOOKUP(A863,'BASE REGISTRO SEPTIEMBRE'!$A$1:$T$889,12,FALSE)</f>
        <v>Los Leones Nº382, Oficina 501, Providencia.</v>
      </c>
      <c r="M863" s="68" t="str">
        <f>VLOOKUP(A863,'BASE REGISTRO SEPTIEMBRE'!$A$1:$T$889,13,FALSE)</f>
        <v>XIII</v>
      </c>
      <c r="N863" s="68" t="str">
        <f>VLOOKUP(A863,'BASE REGISTRO SEPTIEMBRE'!$A$1:$T$889,14,FALSE)</f>
        <v>PROVIDENCIA</v>
      </c>
      <c r="O863" s="68">
        <f>VLOOKUP(A863,'BASE REGISTRO SEPTIEMBRE'!$A$1:$T$889,15,FALSE)</f>
        <v>228798000</v>
      </c>
      <c r="P863" s="68" t="str">
        <f>VLOOKUP(A863,'BASE REGISTRO SEPTIEMBRE'!$A$1:$T$889,16,FALSE)</f>
        <v>Correo: recepcion@aldeasinfantiles.cl Joel.valenzuela@aldeasinfantiles.cl                    Carlos.aracena@aldeasinfantiles.cl Director Nacional de Aldeas Infantiles
Diego.romero@aldeasinfantiles.cl  Jefe de finanzas</v>
      </c>
      <c r="Q863" s="68">
        <f>VLOOKUP(A863,'BASE REGISTRO SEPTIEMBRE'!$A$1:$T$889,17,FALSE)</f>
        <v>0</v>
      </c>
      <c r="R863" s="68" t="str">
        <f>VLOOKUP(A863,'BASE REGISTRO SEPTIEMBRE'!$A$1:$T$889,18,FALSE)</f>
        <v>93509: Otras asociaciones.</v>
      </c>
      <c r="S863" s="68" t="str">
        <f>VLOOKUP(A863,'BASE REGISTRO SEPTIEMBRE'!$A$1:$T$889,19,FALSE)</f>
        <v>Certificado de antecedentes financieros correspondientes al año 2020, aprobados por el Subdepartamento de Supervisión Financiera Nacional. (ante notario público)</v>
      </c>
      <c r="T863" s="188">
        <f>VLOOKUP(A863,'BASE REGISTRO SEPTIEMBRE'!$A$1:$T$889,20,FALSE)</f>
        <v>39381</v>
      </c>
      <c r="U863" s="175">
        <v>7379</v>
      </c>
      <c r="V863" s="186">
        <v>55783045</v>
      </c>
      <c r="W863" s="186">
        <v>486064931</v>
      </c>
      <c r="X863" s="187">
        <v>44469</v>
      </c>
      <c r="Y863" s="80" t="s">
        <v>6489</v>
      </c>
      <c r="Z863" s="80" t="s">
        <v>6490</v>
      </c>
      <c r="AA863" s="175" t="s">
        <v>6625</v>
      </c>
    </row>
    <row r="864" spans="1:27" ht="15.75" customHeight="1" x14ac:dyDescent="0.2">
      <c r="A864" s="185">
        <v>7379</v>
      </c>
      <c r="B864" s="68" t="str">
        <f>VLOOKUP(A864,'BASE REGISTRO SEPTIEMBRE'!$A$1:$T$889,2,FALSE)</f>
        <v>Aldeas Infantiles S.O.S. Chile.</v>
      </c>
      <c r="C864" s="68">
        <f>VLOOKUP(A864,'BASE REGISTRO SEPTIEMBRE'!$A$1:$T$889,3,FALSE)</f>
        <v>735972006</v>
      </c>
      <c r="D864" s="68" t="str">
        <f>VLOOKUP(A864,'BASE REGISTRO SEPTIEMBRE'!$A$1:$T$889,4,FALSE)</f>
        <v>Corporación de Derecho Privado</v>
      </c>
      <c r="E864" s="68" t="str">
        <f>VLOOKUP(A864,'BASE REGISTRO SEPTIEMBRE'!$A$1:$T$889,5,FALSE)</f>
        <v>Otorgado por Decreto Supremo Nº 171, de 26 de febrero 1997, del Ministerio de Justicia.</v>
      </c>
      <c r="F864" s="68" t="str">
        <f>VLOOKUP(A864,'BASE REGISTRO SEPTIEMBRE'!$A$1:$T$889,6,FALSE)</f>
        <v xml:space="preserve">Certificado de vigencia Folio N° 5003722101472 de 19 de febrero de 2021, emitido por el Servicio de Registro Civil e Identificación. </v>
      </c>
      <c r="G864" s="68" t="str">
        <f>VLOOKUP(A864,'BASE REGISTRO SEPTIEMBRE'!$A$1:$T$889,7,FALSE)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64" s="68" t="str">
        <f>VLOOKUP(A864,'BASE REGISTRO SEPTIEMBRE'!$A$1:$T$889,8,FALSE)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64" s="68" t="str">
        <f>VLOOKUP(A864,'BASE REGISTRO SEPTIEMBRE'!$A$1:$T$889,9,FALSE)</f>
        <v>2 años.</v>
      </c>
      <c r="J864" s="68" t="str">
        <f>VLOOKUP(A864,'BASE REGISTRO SEPTIEMBRE'!$A$1:$T$889,10,FALSE)</f>
        <v xml:space="preserve">29 de marzo de 2019 al 29 de marzo de 2021, según lo que indica Certificado de directorio de persona jurídica sin fines lucro Folio N° 500372101475, de 19 de febrero de 2021, emitido por el Servicio de Registro Civil e Identificación. </v>
      </c>
      <c r="K864" s="68" t="str">
        <f>VLOOKUP(A864,'BASE REGISTRO SEPTIEMBRE'!$A$1:$T$889,11,FALSE)</f>
        <v xml:space="preserve">María Cecilia Suárez Indart 
Director Nacional: 
CARLOS ARACENA MELLADO
Jorge Lavanderos Svec
</v>
      </c>
      <c r="L864" s="68" t="str">
        <f>VLOOKUP(A864,'BASE REGISTRO SEPTIEMBRE'!$A$1:$T$889,12,FALSE)</f>
        <v>Los Leones Nº382, Oficina 501, Providencia.</v>
      </c>
      <c r="M864" s="68" t="str">
        <f>VLOOKUP(A864,'BASE REGISTRO SEPTIEMBRE'!$A$1:$T$889,13,FALSE)</f>
        <v>XIII</v>
      </c>
      <c r="N864" s="68" t="str">
        <f>VLOOKUP(A864,'BASE REGISTRO SEPTIEMBRE'!$A$1:$T$889,14,FALSE)</f>
        <v>PROVIDENCIA</v>
      </c>
      <c r="O864" s="68">
        <f>VLOOKUP(A864,'BASE REGISTRO SEPTIEMBRE'!$A$1:$T$889,15,FALSE)</f>
        <v>228798000</v>
      </c>
      <c r="P864" s="68" t="str">
        <f>VLOOKUP(A864,'BASE REGISTRO SEPTIEMBRE'!$A$1:$T$889,16,FALSE)</f>
        <v>Correo: recepcion@aldeasinfantiles.cl Joel.valenzuela@aldeasinfantiles.cl                    Carlos.aracena@aldeasinfantiles.cl Director Nacional de Aldeas Infantiles
Diego.romero@aldeasinfantiles.cl  Jefe de finanzas</v>
      </c>
      <c r="Q864" s="68">
        <f>VLOOKUP(A864,'BASE REGISTRO SEPTIEMBRE'!$A$1:$T$889,17,FALSE)</f>
        <v>0</v>
      </c>
      <c r="R864" s="68" t="str">
        <f>VLOOKUP(A864,'BASE REGISTRO SEPTIEMBRE'!$A$1:$T$889,18,FALSE)</f>
        <v>93509: Otras asociaciones.</v>
      </c>
      <c r="S864" s="68" t="str">
        <f>VLOOKUP(A864,'BASE REGISTRO SEPTIEMBRE'!$A$1:$T$889,19,FALSE)</f>
        <v>Certificado de antecedentes financieros correspondientes al año 2020, aprobados por el Subdepartamento de Supervisión Financiera Nacional. (ante notario público)</v>
      </c>
      <c r="T864" s="188">
        <f>VLOOKUP(A864,'BASE REGISTRO SEPTIEMBRE'!$A$1:$T$889,20,FALSE)</f>
        <v>39381</v>
      </c>
      <c r="U864" s="175">
        <v>7379</v>
      </c>
      <c r="V864" s="186">
        <v>39780589</v>
      </c>
      <c r="W864" s="186">
        <v>369705923</v>
      </c>
      <c r="X864" s="187">
        <v>44469</v>
      </c>
      <c r="Y864" s="80" t="s">
        <v>6489</v>
      </c>
      <c r="Z864" s="80" t="s">
        <v>6490</v>
      </c>
      <c r="AA864" s="175" t="s">
        <v>6496</v>
      </c>
    </row>
    <row r="865" spans="1:27" ht="15.75" customHeight="1" x14ac:dyDescent="0.2">
      <c r="A865" s="185">
        <v>7381</v>
      </c>
      <c r="B865" s="68" t="str">
        <f>VLOOKUP(A865,'BASE REGISTRO SEPTIEMBRE'!$A$1:$T$889,2,FALSE)</f>
        <v xml:space="preserve">
Organización no Gubernamental de Desarrollo Renuevo Centro Integral u ONG Renuevo
</v>
      </c>
      <c r="C865" s="68">
        <f>VLOOKUP(A865,'BASE REGISTRO SEPTIEMBRE'!$A$1:$T$889,3,FALSE)</f>
        <v>658279203</v>
      </c>
      <c r="D865" s="68" t="str">
        <f>VLOOKUP(A865,'BASE REGISTRO SEPTIEMBRE'!$A$1:$T$889,4,FALSE)</f>
        <v xml:space="preserve">Corporación de derecho privado.
</v>
      </c>
      <c r="E865" s="68" t="str">
        <f>VLOOKUP(A865,'BASE REGISTRO SEPTIEMBRE'!$A$1:$T$889,5,FALSE)</f>
        <v xml:space="preserve">Otorgado por Decreto Supremo N° 1885, de 25 de junio de 2007, del Ministerio de Justicia.
</v>
      </c>
      <c r="F865" s="68" t="str">
        <f>VLOOKUP(A865,'BASE REGISTRO SEPTIEMBRE'!$A$1:$T$889,6,FALSE)</f>
        <v>Certificado de Vigencia de Persona Jurídica sin fines de lucro Folio N° 500395479101, de 25 de junio de 2021, emitido por el Servicio de Registro Civil e Identificación.</v>
      </c>
      <c r="G865" s="68" t="str">
        <f>VLOOKUP(A865,'BASE REGISTRO SEPTIEMBRE'!$A$1:$T$889,7,FALSE)</f>
        <v xml:space="preserve">La promoción del desarrollo, especialmente de las personas, familias, grupos y comunidades que viven en condiciones de pobreza y/o marginalidad.
</v>
      </c>
      <c r="H865" s="68" t="str">
        <f>VLOOKUP(A865,'BASE REGISTRO SEPTIEMBRE'!$A$1:$T$889,8,FALSE)</f>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
      <c r="I865" s="68" t="str">
        <f>VLOOKUP(A865,'BASE REGISTRO SEPTIEMBRE'!$A$1:$T$889,9,FALSE)</f>
        <v xml:space="preserve">dura dos años en su cargo. </v>
      </c>
      <c r="J865" s="68" t="str">
        <f>VLOOKUP(A865,'BASE REGISTRO SEPTIEMBRE'!$A$1:$T$889,10,FALSE)</f>
        <v>30-3-2020 hasta el 30-3-2022</v>
      </c>
      <c r="K865" s="68" t="str">
        <f>VLOOKUP(A865,'BASE REGISTRO SEPTIEMBRE'!$A$1:$T$889,11,FALSE)</f>
        <v>Adolfo Andrés Farías Salgado,                            Nicolás Elías Marín Machuca</v>
      </c>
      <c r="L865" s="68" t="str">
        <f>VLOOKUP(A865,'BASE REGISTRO SEPTIEMBRE'!$A$1:$T$889,12,FALSE)</f>
        <v xml:space="preserve">Avenida Salvador Allende N° 92, Oficina 10, comuna de San Joaquín
</v>
      </c>
      <c r="M865" s="68" t="str">
        <f>VLOOKUP(A865,'BASE REGISTRO SEPTIEMBRE'!$A$1:$T$889,13,FALSE)</f>
        <v>XIII</v>
      </c>
      <c r="N865" s="68" t="str">
        <f>VLOOKUP(A865,'BASE REGISTRO SEPTIEMBRE'!$A$1:$T$889,14,FALSE)</f>
        <v>San Joaquín</v>
      </c>
      <c r="O865" s="68">
        <f>VLOOKUP(A865,'BASE REGISTRO SEPTIEMBRE'!$A$1:$T$889,15,FALSE)</f>
        <v>228217836</v>
      </c>
      <c r="P865" s="68" t="str">
        <f>VLOOKUP(A865,'BASE REGISTRO SEPTIEMBRE'!$A$1:$T$889,16,FALSE)</f>
        <v>adolfo.farias@ongrenuevo.cl/ central@ongrenuevo.cl</v>
      </c>
      <c r="Q865" s="68">
        <f>VLOOKUP(A865,'BASE REGISTRO SEPTIEMBRE'!$A$1:$T$889,17,FALSE)</f>
        <v>0</v>
      </c>
      <c r="R865" s="68" t="str">
        <f>VLOOKUP(A865,'BASE REGISTRO SEPTIEMBRE'!$A$1:$T$889,18,FALSE)</f>
        <v>93401 Institución de Asistencia Social.</v>
      </c>
      <c r="S865" s="68" t="str">
        <f>VLOOKUP(A865,'BASE REGISTRO SEPTIEMBRE'!$A$1:$T$889,19,FALSE)</f>
        <v>Certificado Financiero 2020, aprobado por el Subdepartamento de Supervisión financiera Nacional.</v>
      </c>
      <c r="T865" s="188">
        <f>VLOOKUP(A865,'BASE REGISTRO SEPTIEMBRE'!$A$1:$T$889,20,FALSE)</f>
        <v>39392</v>
      </c>
      <c r="U865" s="175">
        <v>7381</v>
      </c>
      <c r="V865" s="186">
        <v>26675563</v>
      </c>
      <c r="W865" s="186">
        <v>195324301</v>
      </c>
      <c r="X865" s="187">
        <v>44469</v>
      </c>
      <c r="Y865" s="80" t="s">
        <v>6489</v>
      </c>
      <c r="Z865" s="80" t="s">
        <v>6490</v>
      </c>
      <c r="AA865" s="175" t="s">
        <v>6578</v>
      </c>
    </row>
    <row r="866" spans="1:27" ht="15.75" customHeight="1" x14ac:dyDescent="0.2">
      <c r="A866" s="185">
        <v>7381</v>
      </c>
      <c r="B866" s="68" t="str">
        <f>VLOOKUP(A866,'BASE REGISTRO SEPTIEMBRE'!$A$1:$T$889,2,FALSE)</f>
        <v xml:space="preserve">
Organización no Gubernamental de Desarrollo Renuevo Centro Integral u ONG Renuevo
</v>
      </c>
      <c r="C866" s="68">
        <f>VLOOKUP(A866,'BASE REGISTRO SEPTIEMBRE'!$A$1:$T$889,3,FALSE)</f>
        <v>658279203</v>
      </c>
      <c r="D866" s="68" t="str">
        <f>VLOOKUP(A866,'BASE REGISTRO SEPTIEMBRE'!$A$1:$T$889,4,FALSE)</f>
        <v xml:space="preserve">Corporación de derecho privado.
</v>
      </c>
      <c r="E866" s="68" t="str">
        <f>VLOOKUP(A866,'BASE REGISTRO SEPTIEMBRE'!$A$1:$T$889,5,FALSE)</f>
        <v xml:space="preserve">Otorgado por Decreto Supremo N° 1885, de 25 de junio de 2007, del Ministerio de Justicia.
</v>
      </c>
      <c r="F866" s="68" t="str">
        <f>VLOOKUP(A866,'BASE REGISTRO SEPTIEMBRE'!$A$1:$T$889,6,FALSE)</f>
        <v>Certificado de Vigencia de Persona Jurídica sin fines de lucro Folio N° 500395479101, de 25 de junio de 2021, emitido por el Servicio de Registro Civil e Identificación.</v>
      </c>
      <c r="G866" s="68" t="str">
        <f>VLOOKUP(A866,'BASE REGISTRO SEPTIEMBRE'!$A$1:$T$889,7,FALSE)</f>
        <v xml:space="preserve">La promoción del desarrollo, especialmente de las personas, familias, grupos y comunidades que viven en condiciones de pobreza y/o marginalidad.
</v>
      </c>
      <c r="H866" s="68" t="str">
        <f>VLOOKUP(A866,'BASE REGISTRO SEPTIEMBRE'!$A$1:$T$889,8,FALSE)</f>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
      <c r="I866" s="68" t="str">
        <f>VLOOKUP(A866,'BASE REGISTRO SEPTIEMBRE'!$A$1:$T$889,9,FALSE)</f>
        <v xml:space="preserve">dura dos años en su cargo. </v>
      </c>
      <c r="J866" s="68" t="str">
        <f>VLOOKUP(A866,'BASE REGISTRO SEPTIEMBRE'!$A$1:$T$889,10,FALSE)</f>
        <v>30-3-2020 hasta el 30-3-2022</v>
      </c>
      <c r="K866" s="68" t="str">
        <f>VLOOKUP(A866,'BASE REGISTRO SEPTIEMBRE'!$A$1:$T$889,11,FALSE)</f>
        <v>Adolfo Andrés Farías Salgado,                            Nicolás Elías Marín Machuca</v>
      </c>
      <c r="L866" s="68" t="str">
        <f>VLOOKUP(A866,'BASE REGISTRO SEPTIEMBRE'!$A$1:$T$889,12,FALSE)</f>
        <v xml:space="preserve">Avenida Salvador Allende N° 92, Oficina 10, comuna de San Joaquín
</v>
      </c>
      <c r="M866" s="68" t="str">
        <f>VLOOKUP(A866,'BASE REGISTRO SEPTIEMBRE'!$A$1:$T$889,13,FALSE)</f>
        <v>XIII</v>
      </c>
      <c r="N866" s="68" t="str">
        <f>VLOOKUP(A866,'BASE REGISTRO SEPTIEMBRE'!$A$1:$T$889,14,FALSE)</f>
        <v>San Joaquín</v>
      </c>
      <c r="O866" s="68">
        <f>VLOOKUP(A866,'BASE REGISTRO SEPTIEMBRE'!$A$1:$T$889,15,FALSE)</f>
        <v>228217836</v>
      </c>
      <c r="P866" s="68" t="str">
        <f>VLOOKUP(A866,'BASE REGISTRO SEPTIEMBRE'!$A$1:$T$889,16,FALSE)</f>
        <v>adolfo.farias@ongrenuevo.cl/ central@ongrenuevo.cl</v>
      </c>
      <c r="Q866" s="68">
        <f>VLOOKUP(A866,'BASE REGISTRO SEPTIEMBRE'!$A$1:$T$889,17,FALSE)</f>
        <v>0</v>
      </c>
      <c r="R866" s="68" t="str">
        <f>VLOOKUP(A866,'BASE REGISTRO SEPTIEMBRE'!$A$1:$T$889,18,FALSE)</f>
        <v>93401 Institución de Asistencia Social.</v>
      </c>
      <c r="S866" s="68" t="str">
        <f>VLOOKUP(A866,'BASE REGISTRO SEPTIEMBRE'!$A$1:$T$889,19,FALSE)</f>
        <v>Certificado Financiero 2020, aprobado por el Subdepartamento de Supervisión financiera Nacional.</v>
      </c>
      <c r="T866" s="188">
        <f>VLOOKUP(A866,'BASE REGISTRO SEPTIEMBRE'!$A$1:$T$889,20,FALSE)</f>
        <v>39392</v>
      </c>
      <c r="U866" s="175">
        <v>7381</v>
      </c>
      <c r="V866" s="186">
        <v>80788177</v>
      </c>
      <c r="W866" s="186">
        <v>253391146</v>
      </c>
      <c r="X866" s="187">
        <v>44469</v>
      </c>
      <c r="Y866" s="80" t="s">
        <v>6489</v>
      </c>
      <c r="Z866" s="80" t="s">
        <v>6490</v>
      </c>
      <c r="AA866" s="175" t="s">
        <v>7199</v>
      </c>
    </row>
    <row r="867" spans="1:27" ht="15.75" customHeight="1" x14ac:dyDescent="0.2">
      <c r="A867" s="185">
        <v>7386</v>
      </c>
      <c r="B867" s="68" t="str">
        <f>VLOOKUP(A867,'BASE REGISTRO SEPTIEMBRE'!$A$1:$T$889,2,FALSE)</f>
        <v xml:space="preserve">
I. Municipalidad de Cabildo
</v>
      </c>
      <c r="C867" s="68">
        <f>VLOOKUP(A867,'BASE REGISTRO SEPTIEMBRE'!$A$1:$T$889,3,FALSE)</f>
        <v>690502003</v>
      </c>
      <c r="D867" s="68" t="str">
        <f>VLOOKUP(A867,'BASE REGISTRO SEPTIEMBRE'!$A$1:$T$889,4,FALSE)</f>
        <v>Municipalidad</v>
      </c>
      <c r="E867" s="68" t="str">
        <f>VLOOKUP(A867,'BASE REGISTRO SEPTIEMBRE'!$A$1:$T$889,5,FALSE)</f>
        <v>Constitución Política de la República, artículo 107</v>
      </c>
      <c r="F867" s="68" t="str">
        <f>VLOOKUP(A867,'BASE REGISTRO SEPTIEMBRE'!$A$1:$T$889,6,FALSE)</f>
        <v>Indefinida</v>
      </c>
      <c r="G867" s="68" t="str">
        <f>VLOOKUP(A867,'BASE REGISTRO SEPTIEMBRE'!$A$1:$T$889,7,FALSE)</f>
        <v>Según Ley Orgánica Nº 18.695, artículos 1º al  4º</v>
      </c>
      <c r="H867" s="68" t="str">
        <f>VLOOKUP(A867,'BASE REGISTRO SEPTIEMBRE'!$A$1:$T$889,8,FALSE)</f>
        <v>no tiene</v>
      </c>
      <c r="I867" s="68">
        <f>VLOOKUP(A867,'BASE REGISTRO SEPTIEMBRE'!$A$1:$T$889,9,FALSE)</f>
        <v>0</v>
      </c>
      <c r="J867" s="68">
        <f>VLOOKUP(A867,'BASE REGISTRO SEPTIEMBRE'!$A$1:$T$889,10,FALSE)</f>
        <v>0</v>
      </c>
      <c r="K867" s="68" t="str">
        <f>VLOOKUP(A867,'BASE REGISTRO SEPTIEMBRE'!$A$1:$T$889,11,FALSE)</f>
        <v xml:space="preserve">Victor Donoso Oyanedel Huerta, </v>
      </c>
      <c r="L867" s="68" t="str">
        <f>VLOOKUP(A867,'BASE REGISTRO SEPTIEMBRE'!$A$1:$T$889,12,FALSE)</f>
        <v xml:space="preserve">Avenida Humeres Nº 499, comuna de Cabildo, Quinta Región.
</v>
      </c>
      <c r="M867" s="68" t="str">
        <f>VLOOKUP(A867,'BASE REGISTRO SEPTIEMBRE'!$A$1:$T$889,13,FALSE)</f>
        <v>V</v>
      </c>
      <c r="N867" s="68" t="str">
        <f>VLOOKUP(A867,'BASE REGISTRO SEPTIEMBRE'!$A$1:$T$889,14,FALSE)</f>
        <v>Cabildo</v>
      </c>
      <c r="O867" s="68" t="str">
        <f>VLOOKUP(A867,'BASE REGISTRO SEPTIEMBRE'!$A$1:$T$889,15,FALSE)</f>
        <v>33- 762100 anexos 204 o 202</v>
      </c>
      <c r="P867" s="68" t="str">
        <f>VLOOKUP(A867,'BASE REGISTRO SEPTIEMBRE'!$A$1:$T$889,16,FALSE)</f>
        <v xml:space="preserve">alcaldia@municipiocabildo.cl
oirs@municipiocabildo.cl </v>
      </c>
      <c r="Q867" s="68">
        <f>VLOOKUP(A867,'BASE REGISTRO SEPTIEMBRE'!$A$1:$T$889,17,FALSE)</f>
        <v>0</v>
      </c>
      <c r="R867" s="68">
        <f>VLOOKUP(A867,'BASE REGISTRO SEPTIEMBRE'!$A$1:$T$889,18,FALSE)</f>
        <v>91001</v>
      </c>
      <c r="S867" s="68" t="str">
        <f>VLOOKUP(A867,'BASE REGISTRO SEPTIEMBRE'!$A$1:$T$889,19,FALSE)</f>
        <v xml:space="preserve">No se acompañan. Aplica Informe Jurídico Nº 09, de  fecha 14 de marzo de 2011 del Departamento Jurídico y Dictamen Nº 070791, de 2009, de la Contraloría General de la República.  
</v>
      </c>
      <c r="T867" s="188">
        <f>VLOOKUP(A867,'BASE REGISTRO SEPTIEMBRE'!$A$1:$T$889,20,FALSE)</f>
        <v>39434</v>
      </c>
      <c r="U867" s="175">
        <v>7386</v>
      </c>
      <c r="V867" s="186">
        <v>2861840</v>
      </c>
      <c r="W867" s="186">
        <v>21319262</v>
      </c>
      <c r="X867" s="187">
        <v>44469</v>
      </c>
      <c r="Y867" s="80" t="s">
        <v>6489</v>
      </c>
      <c r="Z867" s="80" t="s">
        <v>6490</v>
      </c>
      <c r="AA867" s="175" t="s">
        <v>6630</v>
      </c>
    </row>
    <row r="868" spans="1:27" ht="15.75" customHeight="1" x14ac:dyDescent="0.2">
      <c r="A868" s="185">
        <v>7388</v>
      </c>
      <c r="B868" s="68" t="str">
        <f>VLOOKUP(A868,'BASE REGISTRO SEPTIEMBRE'!$A$1:$T$889,2,FALSE)</f>
        <v>Corporación Privada de Desarrollo Social IX Región, CORPRIX</v>
      </c>
      <c r="C868" s="68">
        <f>VLOOKUP(A868,'BASE REGISTRO SEPTIEMBRE'!$A$1:$T$889,3,FALSE)</f>
        <v>713394009</v>
      </c>
      <c r="D868" s="68" t="str">
        <f>VLOOKUP(A868,'BASE REGISTRO SEPTIEMBRE'!$A$1:$T$889,4,FALSE)</f>
        <v>Corporación de Derecho Privado</v>
      </c>
      <c r="E868" s="68" t="str">
        <f>VLOOKUP(A868,'BASE REGISTRO SEPTIEMBRE'!$A$1:$T$889,5,FALSE)</f>
        <v>Otorgada por Decreto Exento N° 1297, de 14 de octubre de 1977, modificado por Decreto Exento N° 199, ambos del Ministerio de Justicia.</v>
      </c>
      <c r="F868" s="68" t="str">
        <f>VLOOKUP(A868,'BASE REGISTRO SEPTIEMBRE'!$A$1:$T$889,6,FALSE)</f>
        <v>Certificado de Vigencia de persona jurídica sin fines de lucro folio N° 500396972685, de fecha 05 de julio de 2021, emitido por el Servicio de Registro Civil e Identificación.</v>
      </c>
      <c r="G868" s="68" t="str">
        <f>VLOOKUP(A868,'BASE REGISTRO SEPTIEMBRE'!$A$1:$T$889,7,FALSE)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68" s="68" t="str">
        <f>VLOOKUP(A868,'BASE REGISTRO SEPTIEMBRE'!$A$1:$T$889,8,FALSE)</f>
        <v>Presidente: 
Ermes Andrade Barría, 
Vice Presidenta: 
María Victoria Gyllen López
Tesorero: 
Iris Chávez Chaparro
-Renuncia de doña Mariana González Cabezas, con fecha 26 de octubre de 2020.</v>
      </c>
      <c r="I868" s="68" t="str">
        <f>VLOOKUP(A868,'BASE REGISTRO SEPTIEMBRE'!$A$1:$T$889,9,FALSE)</f>
        <v>Dos años en sus cargos.</v>
      </c>
      <c r="J868" s="68" t="str">
        <f>VLOOKUP(A868,'BASE REGISTRO SEPTIEMBRE'!$A$1:$T$889,10,FALSE)</f>
        <v>De 31 de octubre de 2018 a 31 de octubre de 2020.</v>
      </c>
      <c r="K868" s="68" t="str">
        <f>VLOOKUP(A868,'BASE REGISTRO SEPTIEMBRE'!$A$1:$T$889,11,FALSE)</f>
        <v xml:space="preserve">Presidente: Ermes Andrade Barría,
</v>
      </c>
      <c r="L868" s="68" t="str">
        <f>VLOOKUP(A868,'BASE REGISTRO SEPTIEMBRE'!$A$1:$T$889,12,FALSE)</f>
        <v xml:space="preserve">Arturo Prat N° 350, oficina 404, Ciudad de Temuco
</v>
      </c>
      <c r="M868" s="68" t="str">
        <f>VLOOKUP(A868,'BASE REGISTRO SEPTIEMBRE'!$A$1:$T$889,13,FALSE)</f>
        <v>IX</v>
      </c>
      <c r="N868" s="68" t="str">
        <f>VLOOKUP(A868,'BASE REGISTRO SEPTIEMBRE'!$A$1:$T$889,14,FALSE)</f>
        <v>Temuco</v>
      </c>
      <c r="O868" s="68" t="str">
        <f>VLOOKUP(A868,'BASE REGISTRO SEPTIEMBRE'!$A$1:$T$889,15,FALSE)</f>
        <v>942645681 – 986042080</v>
      </c>
      <c r="P868" s="68" t="str">
        <f>VLOOKUP(A868,'BASE REGISTRO SEPTIEMBRE'!$A$1:$T$889,16,FALSE)</f>
        <v xml:space="preserve">corprix@gmail.cl
</v>
      </c>
      <c r="Q868" s="68">
        <f>VLOOKUP(A868,'BASE REGISTRO SEPTIEMBRE'!$A$1:$T$889,17,FALSE)</f>
        <v>0</v>
      </c>
      <c r="R868" s="68">
        <f>VLOOKUP(A868,'BASE REGISTRO SEPTIEMBRE'!$A$1:$T$889,18,FALSE)</f>
        <v>93401</v>
      </c>
      <c r="S868" s="68" t="str">
        <f>VLOOKUP(A868,'BASE REGISTRO SEPTIEMBRE'!$A$1:$T$889,19,FALSE)</f>
        <v>Se acompaña certificado financiero correspondiente al año 2020, aprobado por el Subdepartamento de Supervisión Financiera Nacional.</v>
      </c>
      <c r="T868" s="188">
        <f>VLOOKUP(A868,'BASE REGISTRO SEPTIEMBRE'!$A$1:$T$889,20,FALSE)</f>
        <v>39476</v>
      </c>
      <c r="U868" s="175">
        <v>7388</v>
      </c>
      <c r="V868" s="186">
        <v>19432970</v>
      </c>
      <c r="W868" s="186">
        <v>147032732</v>
      </c>
      <c r="X868" s="187">
        <v>44469</v>
      </c>
      <c r="Y868" s="80" t="s">
        <v>6489</v>
      </c>
      <c r="Z868" s="80" t="s">
        <v>6490</v>
      </c>
      <c r="AA868" s="175" t="s">
        <v>211</v>
      </c>
    </row>
    <row r="869" spans="1:27" ht="15.75" customHeight="1" x14ac:dyDescent="0.2">
      <c r="A869" s="185">
        <v>7388</v>
      </c>
      <c r="B869" s="68" t="str">
        <f>VLOOKUP(A869,'BASE REGISTRO SEPTIEMBRE'!$A$1:$T$889,2,FALSE)</f>
        <v>Corporación Privada de Desarrollo Social IX Región, CORPRIX</v>
      </c>
      <c r="C869" s="68">
        <f>VLOOKUP(A869,'BASE REGISTRO SEPTIEMBRE'!$A$1:$T$889,3,FALSE)</f>
        <v>713394009</v>
      </c>
      <c r="D869" s="68" t="str">
        <f>VLOOKUP(A869,'BASE REGISTRO SEPTIEMBRE'!$A$1:$T$889,4,FALSE)</f>
        <v>Corporación de Derecho Privado</v>
      </c>
      <c r="E869" s="68" t="str">
        <f>VLOOKUP(A869,'BASE REGISTRO SEPTIEMBRE'!$A$1:$T$889,5,FALSE)</f>
        <v>Otorgada por Decreto Exento N° 1297, de 14 de octubre de 1977, modificado por Decreto Exento N° 199, ambos del Ministerio de Justicia.</v>
      </c>
      <c r="F869" s="68" t="str">
        <f>VLOOKUP(A869,'BASE REGISTRO SEPTIEMBRE'!$A$1:$T$889,6,FALSE)</f>
        <v>Certificado de Vigencia de persona jurídica sin fines de lucro folio N° 500396972685, de fecha 05 de julio de 2021, emitido por el Servicio de Registro Civil e Identificación.</v>
      </c>
      <c r="G869" s="68" t="str">
        <f>VLOOKUP(A869,'BASE REGISTRO SEPTIEMBRE'!$A$1:$T$889,7,FALSE)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69" s="68" t="str">
        <f>VLOOKUP(A869,'BASE REGISTRO SEPTIEMBRE'!$A$1:$T$889,8,FALSE)</f>
        <v>Presidente: 
Ermes Andrade Barría, 
Vice Presidenta: 
María Victoria Gyllen López
Tesorero: 
Iris Chávez Chaparro
-Renuncia de doña Mariana González Cabezas, con fecha 26 de octubre de 2020.</v>
      </c>
      <c r="I869" s="68" t="str">
        <f>VLOOKUP(A869,'BASE REGISTRO SEPTIEMBRE'!$A$1:$T$889,9,FALSE)</f>
        <v>Dos años en sus cargos.</v>
      </c>
      <c r="J869" s="68" t="str">
        <f>VLOOKUP(A869,'BASE REGISTRO SEPTIEMBRE'!$A$1:$T$889,10,FALSE)</f>
        <v>De 31 de octubre de 2018 a 31 de octubre de 2020.</v>
      </c>
      <c r="K869" s="68" t="str">
        <f>VLOOKUP(A869,'BASE REGISTRO SEPTIEMBRE'!$A$1:$T$889,11,FALSE)</f>
        <v xml:space="preserve">Presidente: Ermes Andrade Barría,
</v>
      </c>
      <c r="L869" s="68" t="str">
        <f>VLOOKUP(A869,'BASE REGISTRO SEPTIEMBRE'!$A$1:$T$889,12,FALSE)</f>
        <v xml:space="preserve">Arturo Prat N° 350, oficina 404, Ciudad de Temuco
</v>
      </c>
      <c r="M869" s="68" t="str">
        <f>VLOOKUP(A869,'BASE REGISTRO SEPTIEMBRE'!$A$1:$T$889,13,FALSE)</f>
        <v>IX</v>
      </c>
      <c r="N869" s="68" t="str">
        <f>VLOOKUP(A869,'BASE REGISTRO SEPTIEMBRE'!$A$1:$T$889,14,FALSE)</f>
        <v>Temuco</v>
      </c>
      <c r="O869" s="68" t="str">
        <f>VLOOKUP(A869,'BASE REGISTRO SEPTIEMBRE'!$A$1:$T$889,15,FALSE)</f>
        <v>942645681 – 986042080</v>
      </c>
      <c r="P869" s="68" t="str">
        <f>VLOOKUP(A869,'BASE REGISTRO SEPTIEMBRE'!$A$1:$T$889,16,FALSE)</f>
        <v xml:space="preserve">corprix@gmail.cl
</v>
      </c>
      <c r="Q869" s="68">
        <f>VLOOKUP(A869,'BASE REGISTRO SEPTIEMBRE'!$A$1:$T$889,17,FALSE)</f>
        <v>0</v>
      </c>
      <c r="R869" s="68">
        <f>VLOOKUP(A869,'BASE REGISTRO SEPTIEMBRE'!$A$1:$T$889,18,FALSE)</f>
        <v>93401</v>
      </c>
      <c r="S869" s="68" t="str">
        <f>VLOOKUP(A869,'BASE REGISTRO SEPTIEMBRE'!$A$1:$T$889,19,FALSE)</f>
        <v>Se acompaña certificado financiero correspondiente al año 2020, aprobado por el Subdepartamento de Supervisión Financiera Nacional.</v>
      </c>
      <c r="T869" s="188">
        <f>VLOOKUP(A869,'BASE REGISTRO SEPTIEMBRE'!$A$1:$T$889,20,FALSE)</f>
        <v>39476</v>
      </c>
      <c r="U869" s="175">
        <v>7388</v>
      </c>
      <c r="V869" s="186">
        <v>32463737</v>
      </c>
      <c r="W869" s="186">
        <v>277841980</v>
      </c>
      <c r="X869" s="187">
        <v>44469</v>
      </c>
      <c r="Y869" s="80" t="s">
        <v>6489</v>
      </c>
      <c r="Z869" s="80" t="s">
        <v>6490</v>
      </c>
      <c r="AA869" s="175" t="s">
        <v>6672</v>
      </c>
    </row>
    <row r="870" spans="1:27" ht="15.75" customHeight="1" x14ac:dyDescent="0.2">
      <c r="A870" s="185">
        <v>7388</v>
      </c>
      <c r="B870" s="68" t="str">
        <f>VLOOKUP(A870,'BASE REGISTRO SEPTIEMBRE'!$A$1:$T$889,2,FALSE)</f>
        <v>Corporación Privada de Desarrollo Social IX Región, CORPRIX</v>
      </c>
      <c r="C870" s="68">
        <f>VLOOKUP(A870,'BASE REGISTRO SEPTIEMBRE'!$A$1:$T$889,3,FALSE)</f>
        <v>713394009</v>
      </c>
      <c r="D870" s="68" t="str">
        <f>VLOOKUP(A870,'BASE REGISTRO SEPTIEMBRE'!$A$1:$T$889,4,FALSE)</f>
        <v>Corporación de Derecho Privado</v>
      </c>
      <c r="E870" s="68" t="str">
        <f>VLOOKUP(A870,'BASE REGISTRO SEPTIEMBRE'!$A$1:$T$889,5,FALSE)</f>
        <v>Otorgada por Decreto Exento N° 1297, de 14 de octubre de 1977, modificado por Decreto Exento N° 199, ambos del Ministerio de Justicia.</v>
      </c>
      <c r="F870" s="68" t="str">
        <f>VLOOKUP(A870,'BASE REGISTRO SEPTIEMBRE'!$A$1:$T$889,6,FALSE)</f>
        <v>Certificado de Vigencia de persona jurídica sin fines de lucro folio N° 500396972685, de fecha 05 de julio de 2021, emitido por el Servicio de Registro Civil e Identificación.</v>
      </c>
      <c r="G870" s="68" t="str">
        <f>VLOOKUP(A870,'BASE REGISTRO SEPTIEMBRE'!$A$1:$T$889,7,FALSE)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70" s="68" t="str">
        <f>VLOOKUP(A870,'BASE REGISTRO SEPTIEMBRE'!$A$1:$T$889,8,FALSE)</f>
        <v>Presidente: 
Ermes Andrade Barría, 
Vice Presidenta: 
María Victoria Gyllen López
Tesorero: 
Iris Chávez Chaparro
-Renuncia de doña Mariana González Cabezas, con fecha 26 de octubre de 2020.</v>
      </c>
      <c r="I870" s="68" t="str">
        <f>VLOOKUP(A870,'BASE REGISTRO SEPTIEMBRE'!$A$1:$T$889,9,FALSE)</f>
        <v>Dos años en sus cargos.</v>
      </c>
      <c r="J870" s="68" t="str">
        <f>VLOOKUP(A870,'BASE REGISTRO SEPTIEMBRE'!$A$1:$T$889,10,FALSE)</f>
        <v>De 31 de octubre de 2018 a 31 de octubre de 2020.</v>
      </c>
      <c r="K870" s="68" t="str">
        <f>VLOOKUP(A870,'BASE REGISTRO SEPTIEMBRE'!$A$1:$T$889,11,FALSE)</f>
        <v xml:space="preserve">Presidente: Ermes Andrade Barría,
</v>
      </c>
      <c r="L870" s="68" t="str">
        <f>VLOOKUP(A870,'BASE REGISTRO SEPTIEMBRE'!$A$1:$T$889,12,FALSE)</f>
        <v xml:space="preserve">Arturo Prat N° 350, oficina 404, Ciudad de Temuco
</v>
      </c>
      <c r="M870" s="68" t="str">
        <f>VLOOKUP(A870,'BASE REGISTRO SEPTIEMBRE'!$A$1:$T$889,13,FALSE)</f>
        <v>IX</v>
      </c>
      <c r="N870" s="68" t="str">
        <f>VLOOKUP(A870,'BASE REGISTRO SEPTIEMBRE'!$A$1:$T$889,14,FALSE)</f>
        <v>Temuco</v>
      </c>
      <c r="O870" s="68" t="str">
        <f>VLOOKUP(A870,'BASE REGISTRO SEPTIEMBRE'!$A$1:$T$889,15,FALSE)</f>
        <v>942645681 – 986042080</v>
      </c>
      <c r="P870" s="68" t="str">
        <f>VLOOKUP(A870,'BASE REGISTRO SEPTIEMBRE'!$A$1:$T$889,16,FALSE)</f>
        <v xml:space="preserve">corprix@gmail.cl
</v>
      </c>
      <c r="Q870" s="68">
        <f>VLOOKUP(A870,'BASE REGISTRO SEPTIEMBRE'!$A$1:$T$889,17,FALSE)</f>
        <v>0</v>
      </c>
      <c r="R870" s="68">
        <f>VLOOKUP(A870,'BASE REGISTRO SEPTIEMBRE'!$A$1:$T$889,18,FALSE)</f>
        <v>93401</v>
      </c>
      <c r="S870" s="68" t="str">
        <f>VLOOKUP(A870,'BASE REGISTRO SEPTIEMBRE'!$A$1:$T$889,19,FALSE)</f>
        <v>Se acompaña certificado financiero correspondiente al año 2020, aprobado por el Subdepartamento de Supervisión Financiera Nacional.</v>
      </c>
      <c r="T870" s="188">
        <f>VLOOKUP(A870,'BASE REGISTRO SEPTIEMBRE'!$A$1:$T$889,20,FALSE)</f>
        <v>39476</v>
      </c>
      <c r="U870" s="175">
        <v>7388</v>
      </c>
      <c r="V870" s="186">
        <v>33488299</v>
      </c>
      <c r="W870" s="186">
        <v>234346615</v>
      </c>
      <c r="X870" s="187">
        <v>44469</v>
      </c>
      <c r="Y870" s="80" t="s">
        <v>6489</v>
      </c>
      <c r="Z870" s="80" t="s">
        <v>6490</v>
      </c>
      <c r="AA870" s="175" t="s">
        <v>181</v>
      </c>
    </row>
    <row r="871" spans="1:27" ht="15.75" customHeight="1" x14ac:dyDescent="0.2">
      <c r="A871" s="185">
        <v>7388</v>
      </c>
      <c r="B871" s="68" t="str">
        <f>VLOOKUP(A871,'BASE REGISTRO SEPTIEMBRE'!$A$1:$T$889,2,FALSE)</f>
        <v>Corporación Privada de Desarrollo Social IX Región, CORPRIX</v>
      </c>
      <c r="C871" s="68">
        <f>VLOOKUP(A871,'BASE REGISTRO SEPTIEMBRE'!$A$1:$T$889,3,FALSE)</f>
        <v>713394009</v>
      </c>
      <c r="D871" s="68" t="str">
        <f>VLOOKUP(A871,'BASE REGISTRO SEPTIEMBRE'!$A$1:$T$889,4,FALSE)</f>
        <v>Corporación de Derecho Privado</v>
      </c>
      <c r="E871" s="68" t="str">
        <f>VLOOKUP(A871,'BASE REGISTRO SEPTIEMBRE'!$A$1:$T$889,5,FALSE)</f>
        <v>Otorgada por Decreto Exento N° 1297, de 14 de octubre de 1977, modificado por Decreto Exento N° 199, ambos del Ministerio de Justicia.</v>
      </c>
      <c r="F871" s="68" t="str">
        <f>VLOOKUP(A871,'BASE REGISTRO SEPTIEMBRE'!$A$1:$T$889,6,FALSE)</f>
        <v>Certificado de Vigencia de persona jurídica sin fines de lucro folio N° 500396972685, de fecha 05 de julio de 2021, emitido por el Servicio de Registro Civil e Identificación.</v>
      </c>
      <c r="G871" s="68" t="str">
        <f>VLOOKUP(A871,'BASE REGISTRO SEPTIEMBRE'!$A$1:$T$889,7,FALSE)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71" s="68" t="str">
        <f>VLOOKUP(A871,'BASE REGISTRO SEPTIEMBRE'!$A$1:$T$889,8,FALSE)</f>
        <v>Presidente: 
Ermes Andrade Barría, 
Vice Presidenta: 
María Victoria Gyllen López
Tesorero: 
Iris Chávez Chaparro
-Renuncia de doña Mariana González Cabezas, con fecha 26 de octubre de 2020.</v>
      </c>
      <c r="I871" s="68" t="str">
        <f>VLOOKUP(A871,'BASE REGISTRO SEPTIEMBRE'!$A$1:$T$889,9,FALSE)</f>
        <v>Dos años en sus cargos.</v>
      </c>
      <c r="J871" s="68" t="str">
        <f>VLOOKUP(A871,'BASE REGISTRO SEPTIEMBRE'!$A$1:$T$889,10,FALSE)</f>
        <v>De 31 de octubre de 2018 a 31 de octubre de 2020.</v>
      </c>
      <c r="K871" s="68" t="str">
        <f>VLOOKUP(A871,'BASE REGISTRO SEPTIEMBRE'!$A$1:$T$889,11,FALSE)</f>
        <v xml:space="preserve">Presidente: Ermes Andrade Barría,
</v>
      </c>
      <c r="L871" s="68" t="str">
        <f>VLOOKUP(A871,'BASE REGISTRO SEPTIEMBRE'!$A$1:$T$889,12,FALSE)</f>
        <v xml:space="preserve">Arturo Prat N° 350, oficina 404, Ciudad de Temuco
</v>
      </c>
      <c r="M871" s="68" t="str">
        <f>VLOOKUP(A871,'BASE REGISTRO SEPTIEMBRE'!$A$1:$T$889,13,FALSE)</f>
        <v>IX</v>
      </c>
      <c r="N871" s="68" t="str">
        <f>VLOOKUP(A871,'BASE REGISTRO SEPTIEMBRE'!$A$1:$T$889,14,FALSE)</f>
        <v>Temuco</v>
      </c>
      <c r="O871" s="68" t="str">
        <f>VLOOKUP(A871,'BASE REGISTRO SEPTIEMBRE'!$A$1:$T$889,15,FALSE)</f>
        <v>942645681 – 986042080</v>
      </c>
      <c r="P871" s="68" t="str">
        <f>VLOOKUP(A871,'BASE REGISTRO SEPTIEMBRE'!$A$1:$T$889,16,FALSE)</f>
        <v xml:space="preserve">corprix@gmail.cl
</v>
      </c>
      <c r="Q871" s="68">
        <f>VLOOKUP(A871,'BASE REGISTRO SEPTIEMBRE'!$A$1:$T$889,17,FALSE)</f>
        <v>0</v>
      </c>
      <c r="R871" s="68">
        <f>VLOOKUP(A871,'BASE REGISTRO SEPTIEMBRE'!$A$1:$T$889,18,FALSE)</f>
        <v>93401</v>
      </c>
      <c r="S871" s="68" t="str">
        <f>VLOOKUP(A871,'BASE REGISTRO SEPTIEMBRE'!$A$1:$T$889,19,FALSE)</f>
        <v>Se acompaña certificado financiero correspondiente al año 2020, aprobado por el Subdepartamento de Supervisión Financiera Nacional.</v>
      </c>
      <c r="T871" s="188">
        <f>VLOOKUP(A871,'BASE REGISTRO SEPTIEMBRE'!$A$1:$T$889,20,FALSE)</f>
        <v>39476</v>
      </c>
      <c r="U871" s="175">
        <v>7388</v>
      </c>
      <c r="V871" s="186">
        <v>54326737</v>
      </c>
      <c r="W871" s="186">
        <v>405243467</v>
      </c>
      <c r="X871" s="187">
        <v>44469</v>
      </c>
      <c r="Y871" s="80" t="s">
        <v>6489</v>
      </c>
      <c r="Z871" s="80" t="s">
        <v>6490</v>
      </c>
      <c r="AA871" s="175" t="s">
        <v>6499</v>
      </c>
    </row>
    <row r="872" spans="1:27" ht="15.75" customHeight="1" x14ac:dyDescent="0.2">
      <c r="A872" s="185">
        <v>7388</v>
      </c>
      <c r="B872" s="68" t="str">
        <f>VLOOKUP(A872,'BASE REGISTRO SEPTIEMBRE'!$A$1:$T$889,2,FALSE)</f>
        <v>Corporación Privada de Desarrollo Social IX Región, CORPRIX</v>
      </c>
      <c r="C872" s="68">
        <f>VLOOKUP(A872,'BASE REGISTRO SEPTIEMBRE'!$A$1:$T$889,3,FALSE)</f>
        <v>713394009</v>
      </c>
      <c r="D872" s="68" t="str">
        <f>VLOOKUP(A872,'BASE REGISTRO SEPTIEMBRE'!$A$1:$T$889,4,FALSE)</f>
        <v>Corporación de Derecho Privado</v>
      </c>
      <c r="E872" s="68" t="str">
        <f>VLOOKUP(A872,'BASE REGISTRO SEPTIEMBRE'!$A$1:$T$889,5,FALSE)</f>
        <v>Otorgada por Decreto Exento N° 1297, de 14 de octubre de 1977, modificado por Decreto Exento N° 199, ambos del Ministerio de Justicia.</v>
      </c>
      <c r="F872" s="68" t="str">
        <f>VLOOKUP(A872,'BASE REGISTRO SEPTIEMBRE'!$A$1:$T$889,6,FALSE)</f>
        <v>Certificado de Vigencia de persona jurídica sin fines de lucro folio N° 500396972685, de fecha 05 de julio de 2021, emitido por el Servicio de Registro Civil e Identificación.</v>
      </c>
      <c r="G872" s="68" t="str">
        <f>VLOOKUP(A872,'BASE REGISTRO SEPTIEMBRE'!$A$1:$T$889,7,FALSE)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72" s="68" t="str">
        <f>VLOOKUP(A872,'BASE REGISTRO SEPTIEMBRE'!$A$1:$T$889,8,FALSE)</f>
        <v>Presidente: 
Ermes Andrade Barría, 
Vice Presidenta: 
María Victoria Gyllen López
Tesorero: 
Iris Chávez Chaparro
-Renuncia de doña Mariana González Cabezas, con fecha 26 de octubre de 2020.</v>
      </c>
      <c r="I872" s="68" t="str">
        <f>VLOOKUP(A872,'BASE REGISTRO SEPTIEMBRE'!$A$1:$T$889,9,FALSE)</f>
        <v>Dos años en sus cargos.</v>
      </c>
      <c r="J872" s="68" t="str">
        <f>VLOOKUP(A872,'BASE REGISTRO SEPTIEMBRE'!$A$1:$T$889,10,FALSE)</f>
        <v>De 31 de octubre de 2018 a 31 de octubre de 2020.</v>
      </c>
      <c r="K872" s="68" t="str">
        <f>VLOOKUP(A872,'BASE REGISTRO SEPTIEMBRE'!$A$1:$T$889,11,FALSE)</f>
        <v xml:space="preserve">Presidente: Ermes Andrade Barría,
</v>
      </c>
      <c r="L872" s="68" t="str">
        <f>VLOOKUP(A872,'BASE REGISTRO SEPTIEMBRE'!$A$1:$T$889,12,FALSE)</f>
        <v xml:space="preserve">Arturo Prat N° 350, oficina 404, Ciudad de Temuco
</v>
      </c>
      <c r="M872" s="68" t="str">
        <f>VLOOKUP(A872,'BASE REGISTRO SEPTIEMBRE'!$A$1:$T$889,13,FALSE)</f>
        <v>IX</v>
      </c>
      <c r="N872" s="68" t="str">
        <f>VLOOKUP(A872,'BASE REGISTRO SEPTIEMBRE'!$A$1:$T$889,14,FALSE)</f>
        <v>Temuco</v>
      </c>
      <c r="O872" s="68" t="str">
        <f>VLOOKUP(A872,'BASE REGISTRO SEPTIEMBRE'!$A$1:$T$889,15,FALSE)</f>
        <v>942645681 – 986042080</v>
      </c>
      <c r="P872" s="68" t="str">
        <f>VLOOKUP(A872,'BASE REGISTRO SEPTIEMBRE'!$A$1:$T$889,16,FALSE)</f>
        <v xml:space="preserve">corprix@gmail.cl
</v>
      </c>
      <c r="Q872" s="68">
        <f>VLOOKUP(A872,'BASE REGISTRO SEPTIEMBRE'!$A$1:$T$889,17,FALSE)</f>
        <v>0</v>
      </c>
      <c r="R872" s="68">
        <f>VLOOKUP(A872,'BASE REGISTRO SEPTIEMBRE'!$A$1:$T$889,18,FALSE)</f>
        <v>93401</v>
      </c>
      <c r="S872" s="68" t="str">
        <f>VLOOKUP(A872,'BASE REGISTRO SEPTIEMBRE'!$A$1:$T$889,19,FALSE)</f>
        <v>Se acompaña certificado financiero correspondiente al año 2020, aprobado por el Subdepartamento de Supervisión Financiera Nacional.</v>
      </c>
      <c r="T872" s="188">
        <f>VLOOKUP(A872,'BASE REGISTRO SEPTIEMBRE'!$A$1:$T$889,20,FALSE)</f>
        <v>39476</v>
      </c>
      <c r="U872" s="175">
        <v>7388</v>
      </c>
      <c r="V872" s="186">
        <v>14172935</v>
      </c>
      <c r="W872" s="186">
        <v>46813634</v>
      </c>
      <c r="X872" s="187">
        <v>44469</v>
      </c>
      <c r="Y872" s="80" t="s">
        <v>6489</v>
      </c>
      <c r="Z872" s="80" t="s">
        <v>6490</v>
      </c>
      <c r="AA872" s="175" t="s">
        <v>6591</v>
      </c>
    </row>
    <row r="873" spans="1:27" ht="15.75" customHeight="1" x14ac:dyDescent="0.2">
      <c r="A873" s="185">
        <v>7390</v>
      </c>
      <c r="B873" s="68" t="str">
        <f>VLOOKUP(A873,'BASE REGISTRO SEPTIEMBRE'!$A$1:$T$889,2,FALSE)</f>
        <v xml:space="preserve">
I. Municipalidad de Linares
</v>
      </c>
      <c r="C873" s="68">
        <f>VLOOKUP(A873,'BASE REGISTRO SEPTIEMBRE'!$A$1:$T$889,3,FALSE)</f>
        <v>691303004</v>
      </c>
      <c r="D873" s="68" t="str">
        <f>VLOOKUP(A873,'BASE REGISTRO SEPTIEMBRE'!$A$1:$T$889,4,FALSE)</f>
        <v>Municipalidad</v>
      </c>
      <c r="E873" s="68" t="str">
        <f>VLOOKUP(A873,'BASE REGISTRO SEPTIEMBRE'!$A$1:$T$889,5,FALSE)</f>
        <v>Constitución Política de la República, artículo 107</v>
      </c>
      <c r="F873" s="68" t="str">
        <f>VLOOKUP(A873,'BASE REGISTRO SEPTIEMBRE'!$A$1:$T$889,6,FALSE)</f>
        <v>Indefinida</v>
      </c>
      <c r="G873" s="68" t="str">
        <f>VLOOKUP(A873,'BASE REGISTRO SEPTIEMBRE'!$A$1:$T$889,7,FALSE)</f>
        <v>Según Ley Orgánica Nº 18.695, artículos 1º al  4º</v>
      </c>
      <c r="H873" s="68" t="str">
        <f>VLOOKUP(A873,'BASE REGISTRO SEPTIEMBRE'!$A$1:$T$889,8,FALSE)</f>
        <v>no tiene</v>
      </c>
      <c r="I873" s="68">
        <f>VLOOKUP(A873,'BASE REGISTRO SEPTIEMBRE'!$A$1:$T$889,9,FALSE)</f>
        <v>0</v>
      </c>
      <c r="J873" s="68">
        <f>VLOOKUP(A873,'BASE REGISTRO SEPTIEMBRE'!$A$1:$T$889,10,FALSE)</f>
        <v>0</v>
      </c>
      <c r="K873" s="68" t="str">
        <f>VLOOKUP(A873,'BASE REGISTRO SEPTIEMBRE'!$A$1:$T$889,11,FALSE)</f>
        <v xml:space="preserve">Mario Alejandro Meza Vásquez  </v>
      </c>
      <c r="L873" s="68" t="str">
        <f>VLOOKUP(A873,'BASE REGISTRO SEPTIEMBRE'!$A$1:$T$889,12,FALSE)</f>
        <v xml:space="preserve">Calle Kurt Moller Nº 391, comuna de Linares, Séptima Región.
</v>
      </c>
      <c r="M873" s="68" t="str">
        <f>VLOOKUP(A873,'BASE REGISTRO SEPTIEMBRE'!$A$1:$T$889,13,FALSE)</f>
        <v>VII</v>
      </c>
      <c r="N873" s="68" t="str">
        <f>VLOOKUP(A873,'BASE REGISTRO SEPTIEMBRE'!$A$1:$T$889,14,FALSE)</f>
        <v>Linares</v>
      </c>
      <c r="O873" s="68" t="str">
        <f>VLOOKUP(A873,'BASE REGISTRO SEPTIEMBRE'!$A$1:$T$889,15,FALSE)</f>
        <v xml:space="preserve">Fono: (73) 634513 - </v>
      </c>
      <c r="P873" s="68">
        <f>VLOOKUP(A873,'BASE REGISTRO SEPTIEMBRE'!$A$1:$T$889,16,FALSE)</f>
        <v>0</v>
      </c>
      <c r="Q873" s="68">
        <f>VLOOKUP(A873,'BASE REGISTRO SEPTIEMBRE'!$A$1:$T$889,17,FALSE)</f>
        <v>0</v>
      </c>
      <c r="R873" s="68">
        <f>VLOOKUP(A873,'BASE REGISTRO SEPTIEMBRE'!$A$1:$T$889,18,FALSE)</f>
        <v>91001</v>
      </c>
      <c r="S873" s="68" t="str">
        <f>VLOOKUP(A873,'BASE REGISTRO SEPTIEMBRE'!$A$1:$T$889,19,FALSE)</f>
        <v xml:space="preserve">No se acompañan. Aplica Informe Jurídico Nº 09, de  fecha 14 de marzo de 2011 del Departamento Jurídico y Dictamen Nº 070791, de 2009, de la Contraloría General de la República.  
</v>
      </c>
      <c r="T873" s="188">
        <f>VLOOKUP(A873,'BASE REGISTRO SEPTIEMBRE'!$A$1:$T$889,20,FALSE)</f>
        <v>39581</v>
      </c>
      <c r="U873" s="175">
        <v>7390</v>
      </c>
      <c r="V873" s="186">
        <v>12878280</v>
      </c>
      <c r="W873" s="186">
        <v>49914870</v>
      </c>
      <c r="X873" s="187">
        <v>44469</v>
      </c>
      <c r="Y873" s="80" t="s">
        <v>6489</v>
      </c>
      <c r="Z873" s="80" t="s">
        <v>6490</v>
      </c>
      <c r="AA873" s="175" t="s">
        <v>6599</v>
      </c>
    </row>
    <row r="874" spans="1:27" ht="15.75" customHeight="1" x14ac:dyDescent="0.2">
      <c r="A874" s="185">
        <v>7395</v>
      </c>
      <c r="B874" s="68" t="str">
        <f>VLOOKUP(A874,'BASE REGISTRO SEPTIEMBRE'!$A$1:$T$889,2,FALSE)</f>
        <v xml:space="preserve">
I. Municipalidad de Lo Espejo
</v>
      </c>
      <c r="C874" s="68">
        <f>VLOOKUP(A874,'BASE REGISTRO SEPTIEMBRE'!$A$1:$T$889,3,FALSE)</f>
        <v>692551001</v>
      </c>
      <c r="D874" s="68" t="str">
        <f>VLOOKUP(A874,'BASE REGISTRO SEPTIEMBRE'!$A$1:$T$889,4,FALSE)</f>
        <v>Municipalidad</v>
      </c>
      <c r="E874" s="68" t="str">
        <f>VLOOKUP(A874,'BASE REGISTRO SEPTIEMBRE'!$A$1:$T$889,5,FALSE)</f>
        <v>Constitución Política de la República, art. 107.</v>
      </c>
      <c r="F874" s="68" t="str">
        <f>VLOOKUP(A874,'BASE REGISTRO SEPTIEMBRE'!$A$1:$T$889,6,FALSE)</f>
        <v>Indefinida.</v>
      </c>
      <c r="G874" s="68" t="str">
        <f>VLOOKUP(A874,'BASE REGISTRO SEPTIEMBRE'!$A$1:$T$889,7,FALSE)</f>
        <v>Según Ley Orgánica Nº 18.695, arts. 1º al 4º.</v>
      </c>
      <c r="H874" s="68" t="str">
        <f>VLOOKUP(A874,'BASE REGISTRO SEPTIEMBRE'!$A$1:$T$889,8,FALSE)</f>
        <v>no tiene</v>
      </c>
      <c r="I874" s="68">
        <f>VLOOKUP(A874,'BASE REGISTRO SEPTIEMBRE'!$A$1:$T$889,9,FALSE)</f>
        <v>0</v>
      </c>
      <c r="J874" s="68">
        <f>VLOOKUP(A874,'BASE REGISTRO SEPTIEMBRE'!$A$1:$T$889,10,FALSE)</f>
        <v>0</v>
      </c>
      <c r="K874" s="68" t="str">
        <f>VLOOKUP(A874,'BASE REGISTRO SEPTIEMBRE'!$A$1:$T$889,11,FALSE)</f>
        <v>Javiera Paz Reyes Jara,</v>
      </c>
      <c r="L874" s="68" t="str">
        <f>VLOOKUP(A874,'BASE REGISTRO SEPTIEMBRE'!$A$1:$T$889,12,FALSE)</f>
        <v xml:space="preserve">Avenida Central Raúl Silva Henríquez N° 8321, Lo Espejo, Región Metropolitana.
</v>
      </c>
      <c r="M874" s="68" t="str">
        <f>VLOOKUP(A874,'BASE REGISTRO SEPTIEMBRE'!$A$1:$T$889,13,FALSE)</f>
        <v>XIII</v>
      </c>
      <c r="N874" s="68" t="str">
        <f>VLOOKUP(A874,'BASE REGISTRO SEPTIEMBRE'!$A$1:$T$889,14,FALSE)</f>
        <v>Lo Espejo</v>
      </c>
      <c r="O874" s="68" t="str">
        <f>VLOOKUP(A874,'BASE REGISTRO SEPTIEMBRE'!$A$1:$T$889,15,FALSE)</f>
        <v>2248560 00 - Central telefónica.
22485 60 11 – Alcaldía
22485 6329 – Recepción OPD</v>
      </c>
      <c r="P874" s="68" t="str">
        <f>VLOOKUP(A874,'BASE REGISTRO SEPTIEMBRE'!$A$1:$T$889,16,FALSE)</f>
        <v xml:space="preserve">alcaldía@loespejo.cl      
municipalidad@loespejo.cl
</v>
      </c>
      <c r="Q874" s="68">
        <f>VLOOKUP(A874,'BASE REGISTRO SEPTIEMBRE'!$A$1:$T$889,17,FALSE)</f>
        <v>0</v>
      </c>
      <c r="R874" s="68">
        <f>VLOOKUP(A874,'BASE REGISTRO SEPTIEMBRE'!$A$1:$T$889,18,FALSE)</f>
        <v>91001</v>
      </c>
      <c r="S874" s="68" t="str">
        <f>VLOOKUP(A874,'BASE REGISTRO SEPTIEMBRE'!$A$1:$T$889,19,FALSE)</f>
        <v xml:space="preserve">No se acompañan. Aplica Informe Jurídico Nº 09, de  fecha 14 de marzo de 2011 del Departamento Jurídico y Dictamen Nº 070791, de 2009, de la Contraloría General de la República.  
.
</v>
      </c>
      <c r="T874" s="188">
        <f>VLOOKUP(A874,'BASE REGISTRO SEPTIEMBRE'!$A$1:$T$889,20,FALSE)</f>
        <v>39612</v>
      </c>
      <c r="U874" s="175">
        <v>7395</v>
      </c>
      <c r="V874" s="186">
        <v>0</v>
      </c>
      <c r="W874" s="186">
        <v>87572304</v>
      </c>
      <c r="X874" s="187">
        <v>44469</v>
      </c>
      <c r="Y874" s="80" t="s">
        <v>6489</v>
      </c>
      <c r="Z874" s="80" t="s">
        <v>6490</v>
      </c>
      <c r="AA874" s="175" t="s">
        <v>6600</v>
      </c>
    </row>
    <row r="875" spans="1:27" ht="15.75" customHeight="1" x14ac:dyDescent="0.2">
      <c r="A875" s="185">
        <v>7411</v>
      </c>
      <c r="B875" s="68" t="str">
        <f>VLOOKUP(A875,'BASE REGISTRO SEPTIEMBRE'!$A$1:$T$889,2,FALSE)</f>
        <v xml:space="preserve">
I. Municipalidad de San Fernando 
</v>
      </c>
      <c r="C875" s="68">
        <f>VLOOKUP(A875,'BASE REGISTRO SEPTIEMBRE'!$A$1:$T$889,3,FALSE)</f>
        <v>690901005</v>
      </c>
      <c r="D875" s="68" t="str">
        <f>VLOOKUP(A875,'BASE REGISTRO SEPTIEMBRE'!$A$1:$T$889,4,FALSE)</f>
        <v>Municipalidad</v>
      </c>
      <c r="E875" s="68" t="str">
        <f>VLOOKUP(A875,'BASE REGISTRO SEPTIEMBRE'!$A$1:$T$889,5,FALSE)</f>
        <v>Constitución Política de la República, art. 107.</v>
      </c>
      <c r="F875" s="68" t="str">
        <f>VLOOKUP(A875,'BASE REGISTRO SEPTIEMBRE'!$A$1:$T$889,6,FALSE)</f>
        <v>Indefinida.</v>
      </c>
      <c r="G875" s="68" t="str">
        <f>VLOOKUP(A875,'BASE REGISTRO SEPTIEMBRE'!$A$1:$T$889,7,FALSE)</f>
        <v>Según Ley Orgánica Nº 18.695, arts. 1º al 4º.</v>
      </c>
      <c r="H875" s="68" t="str">
        <f>VLOOKUP(A875,'BASE REGISTRO SEPTIEMBRE'!$A$1:$T$889,8,FALSE)</f>
        <v>no tiene</v>
      </c>
      <c r="I875" s="68">
        <f>VLOOKUP(A875,'BASE REGISTRO SEPTIEMBRE'!$A$1:$T$889,9,FALSE)</f>
        <v>0</v>
      </c>
      <c r="J875" s="68">
        <f>VLOOKUP(A875,'BASE REGISTRO SEPTIEMBRE'!$A$1:$T$889,10,FALSE)</f>
        <v>0</v>
      </c>
      <c r="K875" s="68" t="str">
        <f>VLOOKUP(A875,'BASE REGISTRO SEPTIEMBRE'!$A$1:$T$889,11,FALSE)</f>
        <v xml:space="preserve">Pablo Silva Pérez
</v>
      </c>
      <c r="L875" s="68" t="str">
        <f>VLOOKUP(A875,'BASE REGISTRO SEPTIEMBRE'!$A$1:$T$889,12,FALSE)</f>
        <v xml:space="preserve">Calle  Argomedo Nº 480, comuna de San Fernando, Región del Libertador Bernardo O`Higgins.
</v>
      </c>
      <c r="M875" s="68" t="str">
        <f>VLOOKUP(A875,'BASE REGISTRO SEPTIEMBRE'!$A$1:$T$889,13,FALSE)</f>
        <v>VI</v>
      </c>
      <c r="N875" s="68" t="str">
        <f>VLOOKUP(A875,'BASE REGISTRO SEPTIEMBRE'!$A$1:$T$889,14,FALSE)</f>
        <v>San Fernando</v>
      </c>
      <c r="O875" s="68">
        <f>VLOOKUP(A875,'BASE REGISTRO SEPTIEMBRE'!$A$1:$T$889,15,FALSE)</f>
        <v>0</v>
      </c>
      <c r="P875" s="68">
        <f>VLOOKUP(A875,'BASE REGISTRO SEPTIEMBRE'!$A$1:$T$889,16,FALSE)</f>
        <v>0</v>
      </c>
      <c r="Q875" s="68">
        <f>VLOOKUP(A875,'BASE REGISTRO SEPTIEMBRE'!$A$1:$T$889,17,FALSE)</f>
        <v>0</v>
      </c>
      <c r="R875" s="68">
        <f>VLOOKUP(A875,'BASE REGISTRO SEPTIEMBRE'!$A$1:$T$889,18,FALSE)</f>
        <v>91001</v>
      </c>
      <c r="S875" s="68" t="str">
        <f>VLOOKUP(A875,'BASE REGISTRO SEPTIEMBRE'!$A$1:$T$889,19,FALSE)</f>
        <v xml:space="preserve">No se acompañan. Aplica Informe Jurídico Nº 09, de  fecha 14 de marzo de 2011 del Departamento Jurídico y Dictamen Nº 070791, de 2009, de la Contraloría General de la República.  
</v>
      </c>
      <c r="T875" s="188">
        <f>VLOOKUP(A875,'BASE REGISTRO SEPTIEMBRE'!$A$1:$T$889,20,FALSE)</f>
        <v>39912</v>
      </c>
      <c r="U875" s="175">
        <v>7411</v>
      </c>
      <c r="V875" s="186">
        <v>5008220</v>
      </c>
      <c r="W875" s="186">
        <v>40211010</v>
      </c>
      <c r="X875" s="187">
        <v>44469</v>
      </c>
      <c r="Y875" s="80" t="s">
        <v>6489</v>
      </c>
      <c r="Z875" s="80" t="s">
        <v>6490</v>
      </c>
      <c r="AA875" s="175" t="s">
        <v>6541</v>
      </c>
    </row>
    <row r="876" spans="1:27" ht="15.75" customHeight="1" x14ac:dyDescent="0.2">
      <c r="A876" s="185">
        <v>7412</v>
      </c>
      <c r="B876" s="68" t="str">
        <f>VLOOKUP(A876,'BASE REGISTRO SEPTIEMBRE'!$A$1:$T$889,2,FALSE)</f>
        <v xml:space="preserve">
Fundación Tabor.
</v>
      </c>
      <c r="C876" s="68" t="str">
        <f>VLOOKUP(A876,'BASE REGISTRO SEPTIEMBRE'!$A$1:$T$889,3,FALSE)</f>
        <v>65766670K</v>
      </c>
      <c r="D876" s="68" t="str">
        <f>VLOOKUP(A876,'BASE REGISTRO SEPTIEMBRE'!$A$1:$T$889,4,FALSE)</f>
        <v>Fundación de Derecho Privado.</v>
      </c>
      <c r="E876" s="68" t="str">
        <f>VLOOKUP(A876,'BASE REGISTRO SEPTIEMBRE'!$A$1:$T$889,5,FALSE)</f>
        <v>Otorgada mediante Decreto Supremo N°4924, de fecha 29 de diciembre de 2006.</v>
      </c>
      <c r="F876" s="68" t="str">
        <f>VLOOKUP(A876,'BASE REGISTRO SEPTIEMBRE'!$A$1:$T$889,6,FALSE)</f>
        <v>Certificado de Vigencia, folio Nº 500370879168, emitido por el SRCeI con fecha 12 de febrero de 2021.</v>
      </c>
      <c r="G876" s="68" t="str">
        <f>VLOOKUP(A876,'BASE REGISTRO SEPTIEMBRE'!$A$1:$T$889,7,FALSE)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H876" s="68" t="str">
        <f>VLOOKUP(A876,'BASE REGISTRO SEPTIEMBRE'!$A$1:$T$889,8,FALSE)</f>
        <v xml:space="preserve">Presidente y Representante Legal: 
Sergio Maureira Arzich, 
Vicepresidente: 
Jorge Lagos Munizaga, 
Secretaria:
Lucia Evanjelina Rojas Silva, 
Prosecretario:
Rodrigo Galleguillos Contreras, 
Tesorero:
Luis Martínez Martínez, 
Pro Tesorero:
Juan Carlos Alfaro Herrera, </v>
      </c>
      <c r="I876" s="68" t="str">
        <f>VLOOKUP(A876,'BASE REGISTRO SEPTIEMBRE'!$A$1:$T$889,9,FALSE)</f>
        <v xml:space="preserve">2 años. 
</v>
      </c>
      <c r="J876" s="68" t="str">
        <f>VLOOKUP(A876,'BASE REGISTRO SEPTIEMBRE'!$A$1:$T$889,10,FALSE)</f>
        <v>15 de marzo de 2021 al 15 de marzo del año 2023</v>
      </c>
      <c r="K876" s="68" t="str">
        <f>VLOOKUP(A876,'BASE REGISTRO SEPTIEMBRE'!$A$1:$T$889,11,FALSE)</f>
        <v xml:space="preserve">Presidente y Representante Legal: 
 Sergio Maureira Arzich,          
El Presidente de la Fundación tendrá la representación judicial y extrajudicial de la institución.
</v>
      </c>
      <c r="L876" s="68" t="str">
        <f>VLOOKUP(A876,'BASE REGISTRO SEPTIEMBRE'!$A$1:$T$889,12,FALSE)</f>
        <v xml:space="preserve">Domicilio: calle Bellavista N°3846, ciudad de Antofagasta, 
</v>
      </c>
      <c r="M876" s="68" t="str">
        <f>VLOOKUP(A876,'BASE REGISTRO SEPTIEMBRE'!$A$1:$T$889,13,FALSE)</f>
        <v>III</v>
      </c>
      <c r="N876" s="68" t="str">
        <f>VLOOKUP(A876,'BASE REGISTRO SEPTIEMBRE'!$A$1:$T$889,14,FALSE)</f>
        <v>Antofagasta</v>
      </c>
      <c r="O876" s="68" t="str">
        <f>VLOOKUP(A876,'BASE REGISTRO SEPTIEMBRE'!$A$1:$T$889,15,FALSE)</f>
        <v>teléfono 798858</v>
      </c>
      <c r="P876" s="68" t="str">
        <f>VLOOKUP(A876,'BASE REGISTRO SEPTIEMBRE'!$A$1:$T$889,16,FALSE)</f>
        <v>tabor@vtr.net</v>
      </c>
      <c r="Q876" s="68">
        <f>VLOOKUP(A876,'BASE REGISTRO SEPTIEMBRE'!$A$1:$T$889,17,FALSE)</f>
        <v>0</v>
      </c>
      <c r="R876" s="68">
        <f>VLOOKUP(A876,'BASE REGISTRO SEPTIEMBRE'!$A$1:$T$889,18,FALSE)</f>
        <v>93401</v>
      </c>
      <c r="S876" s="68" t="str">
        <f>VLOOKUP(A876,'BASE REGISTRO SEPTIEMBRE'!$A$1:$T$889,19,FALSE)</f>
        <v>Antecedentes Financieros correspondientes al año 2020, aprobados por el Subdepartamento de Supervisión Financiera de la Dirección Nacional.</v>
      </c>
      <c r="T876" s="188">
        <f>VLOOKUP(A876,'BASE REGISTRO SEPTIEMBRE'!$A$1:$T$889,20,FALSE)</f>
        <v>39938</v>
      </c>
      <c r="U876" s="175">
        <v>7412</v>
      </c>
      <c r="V876" s="186">
        <v>36000604</v>
      </c>
      <c r="W876" s="186">
        <v>195700225</v>
      </c>
      <c r="X876" s="187">
        <v>44469</v>
      </c>
      <c r="Y876" s="80" t="s">
        <v>6489</v>
      </c>
      <c r="Z876" s="80" t="s">
        <v>6490</v>
      </c>
      <c r="AA876" s="175" t="s">
        <v>6492</v>
      </c>
    </row>
    <row r="877" spans="1:27" ht="15.75" customHeight="1" x14ac:dyDescent="0.2">
      <c r="A877" s="185">
        <v>7418</v>
      </c>
      <c r="B877" s="68" t="str">
        <f>VLOOKUP(A877,'BASE REGISTRO SEPTIEMBRE'!$A$1:$T$889,2,FALSE)</f>
        <v xml:space="preserve">
I. Municipalidad de Renca
</v>
      </c>
      <c r="C877" s="68">
        <f>VLOOKUP(A877,'BASE REGISTRO SEPTIEMBRE'!$A$1:$T$889,3,FALSE)</f>
        <v>690712008</v>
      </c>
      <c r="D877" s="68" t="str">
        <f>VLOOKUP(A877,'BASE REGISTRO SEPTIEMBRE'!$A$1:$T$889,4,FALSE)</f>
        <v xml:space="preserve">
Municipalidad
</v>
      </c>
      <c r="E877" s="68" t="str">
        <f>VLOOKUP(A877,'BASE REGISTRO SEPTIEMBRE'!$A$1:$T$889,5,FALSE)</f>
        <v xml:space="preserve">
Constitución Política de la República, artículo 107
</v>
      </c>
      <c r="F877" s="68" t="str">
        <f>VLOOKUP(A877,'BASE REGISTRO SEPTIEMBRE'!$A$1:$T$889,6,FALSE)</f>
        <v>Indefinida</v>
      </c>
      <c r="G877" s="68" t="str">
        <f>VLOOKUP(A877,'BASE REGISTRO SEPTIEMBRE'!$A$1:$T$889,7,FALSE)</f>
        <v xml:space="preserve">
Según ley Orgánica N° 18.695, artículos 1° al 4°
</v>
      </c>
      <c r="H877" s="68" t="str">
        <f>VLOOKUP(A877,'BASE REGISTRO SEPTIEMBRE'!$A$1:$T$889,8,FALSE)</f>
        <v>no tiene</v>
      </c>
      <c r="I877" s="68">
        <f>VLOOKUP(A877,'BASE REGISTRO SEPTIEMBRE'!$A$1:$T$889,9,FALSE)</f>
        <v>0</v>
      </c>
      <c r="J877" s="68">
        <f>VLOOKUP(A877,'BASE REGISTRO SEPTIEMBRE'!$A$1:$T$889,10,FALSE)</f>
        <v>0</v>
      </c>
      <c r="K877" s="68" t="str">
        <f>VLOOKUP(A877,'BASE REGISTRO SEPTIEMBRE'!$A$1:$T$889,11,FALSE)</f>
        <v xml:space="preserve">CLAUDIO NICOLAS CASTRO SALAS,   </v>
      </c>
      <c r="L877" s="68" t="str">
        <f>VLOOKUP(A877,'BASE REGISTRO SEPTIEMBRE'!$A$1:$T$889,12,FALSE)</f>
        <v xml:space="preserve">Avenida Blanco Encalada N°1335, comuna de Renca, Región Metropolitana.
</v>
      </c>
      <c r="M877" s="68" t="str">
        <f>VLOOKUP(A877,'BASE REGISTRO SEPTIEMBRE'!$A$1:$T$889,13,FALSE)</f>
        <v>XIII</v>
      </c>
      <c r="N877" s="68" t="str">
        <f>VLOOKUP(A877,'BASE REGISTRO SEPTIEMBRE'!$A$1:$T$889,14,FALSE)</f>
        <v>Renca</v>
      </c>
      <c r="O877" s="68" t="str">
        <f>VLOOKUP(A877,'BASE REGISTRO SEPTIEMBRE'!$A$1:$T$889,15,FALSE)</f>
        <v>Fonos:  685 66 00 / 800-202-836</v>
      </c>
      <c r="P877" s="68" t="str">
        <f>VLOOKUP(A877,'BASE REGISTRO SEPTIEMBRE'!$A$1:$T$889,16,FALSE)</f>
        <v>Página web: www.renca.cl</v>
      </c>
      <c r="Q877" s="68">
        <f>VLOOKUP(A877,'BASE REGISTRO SEPTIEMBRE'!$A$1:$T$889,17,FALSE)</f>
        <v>0</v>
      </c>
      <c r="R877" s="68">
        <f>VLOOKUP(A877,'BASE REGISTRO SEPTIEMBRE'!$A$1:$T$889,18,FALSE)</f>
        <v>91001</v>
      </c>
      <c r="S877" s="68" t="str">
        <f>VLOOKUP(A877,'BASE REGISTRO SEPTIEMBRE'!$A$1:$T$889,19,FALSE)</f>
        <v xml:space="preserve">No se acompañan. Aplica Informe Jurídico Nº 09, de fecha 14 de marzo de 2011 del Departamento Jurídico y Dictamen Nº 070791, de 2009, de la Contraloría General de la República.  </v>
      </c>
      <c r="T877" s="188">
        <f>VLOOKUP(A877,'BASE REGISTRO SEPTIEMBRE'!$A$1:$T$889,20,FALSE)</f>
        <v>40057</v>
      </c>
      <c r="U877" s="175">
        <v>7418</v>
      </c>
      <c r="V877" s="186">
        <v>7154600</v>
      </c>
      <c r="W877" s="186">
        <v>50289700</v>
      </c>
      <c r="X877" s="187">
        <v>44469</v>
      </c>
      <c r="Y877" s="80" t="s">
        <v>6489</v>
      </c>
      <c r="Z877" s="80" t="s">
        <v>6490</v>
      </c>
      <c r="AA877" s="175" t="s">
        <v>6538</v>
      </c>
    </row>
    <row r="878" spans="1:27" ht="15.75" customHeight="1" x14ac:dyDescent="0.2">
      <c r="A878" s="185">
        <v>7423</v>
      </c>
      <c r="B878" s="68" t="str">
        <f>VLOOKUP(A878,'BASE REGISTRO SEPTIEMBRE'!$A$1:$T$889,2,FALSE)</f>
        <v xml:space="preserve">
I. Municipalidad de Olmué
</v>
      </c>
      <c r="C878" s="68">
        <f>VLOOKUP(A878,'BASE REGISTRO SEPTIEMBRE'!$A$1:$T$889,3,FALSE)</f>
        <v>690612003</v>
      </c>
      <c r="D878" s="68" t="str">
        <f>VLOOKUP(A878,'BASE REGISTRO SEPTIEMBRE'!$A$1:$T$889,4,FALSE)</f>
        <v>Municipalidad</v>
      </c>
      <c r="E878" s="68" t="str">
        <f>VLOOKUP(A878,'BASE REGISTRO SEPTIEMBRE'!$A$1:$T$889,5,FALSE)</f>
        <v>Constitución Política de la República, artículo 107.</v>
      </c>
      <c r="F878" s="68" t="str">
        <f>VLOOKUP(A878,'BASE REGISTRO SEPTIEMBRE'!$A$1:$T$889,6,FALSE)</f>
        <v>Indefinida.</v>
      </c>
      <c r="G878" s="68" t="str">
        <f>VLOOKUP(A878,'BASE REGISTRO SEPTIEMBRE'!$A$1:$T$889,7,FALSE)</f>
        <v>Según Ley Orgánica Nº 18.695, artículos 1º al 4º.</v>
      </c>
      <c r="H878" s="68" t="str">
        <f>VLOOKUP(A878,'BASE REGISTRO SEPTIEMBRE'!$A$1:$T$889,8,FALSE)</f>
        <v>no tiene</v>
      </c>
      <c r="I878" s="68">
        <f>VLOOKUP(A878,'BASE REGISTRO SEPTIEMBRE'!$A$1:$T$889,9,FALSE)</f>
        <v>0</v>
      </c>
      <c r="J878" s="68">
        <f>VLOOKUP(A878,'BASE REGISTRO SEPTIEMBRE'!$A$1:$T$889,10,FALSE)</f>
        <v>0</v>
      </c>
      <c r="K878" s="68" t="str">
        <f>VLOOKUP(A878,'BASE REGISTRO SEPTIEMBRE'!$A$1:$T$889,11,FALSE)</f>
        <v>Jorge Jil Herrera</v>
      </c>
      <c r="L878" s="68" t="str">
        <f>VLOOKUP(A878,'BASE REGISTRO SEPTIEMBRE'!$A$1:$T$889,12,FALSE)</f>
        <v xml:space="preserve">Calle Prat N° 12, comuna de Olmué, Quinta Región.
</v>
      </c>
      <c r="M878" s="68" t="str">
        <f>VLOOKUP(A878,'BASE REGISTRO SEPTIEMBRE'!$A$1:$T$889,13,FALSE)</f>
        <v>V</v>
      </c>
      <c r="N878" s="68">
        <f>VLOOKUP(A878,'BASE REGISTRO SEPTIEMBRE'!$A$1:$T$889,14,FALSE)</f>
        <v>0</v>
      </c>
      <c r="O878" s="68" t="str">
        <f>VLOOKUP(A878,'BASE REGISTRO SEPTIEMBRE'!$A$1:$T$889,15,FALSE)</f>
        <v>Fono: (56-33) 44 24 48</v>
      </c>
      <c r="P878" s="68" t="str">
        <f>VLOOKUP(A878,'BASE REGISTRO SEPTIEMBRE'!$A$1:$T$889,16,FALSE)</f>
        <v xml:space="preserve"> dideco@olmue.cl
</v>
      </c>
      <c r="Q878" s="68">
        <f>VLOOKUP(A878,'BASE REGISTRO SEPTIEMBRE'!$A$1:$T$889,17,FALSE)</f>
        <v>0</v>
      </c>
      <c r="R878" s="68">
        <f>VLOOKUP(A878,'BASE REGISTRO SEPTIEMBRE'!$A$1:$T$889,18,FALSE)</f>
        <v>91001</v>
      </c>
      <c r="S878" s="68" t="str">
        <f>VLOOKUP(A878,'BASE REGISTRO SEPTIEMBRE'!$A$1:$T$889,19,FALSE)</f>
        <v xml:space="preserve">No se acompañan. Aplica Informe Jurídico Nº 09, de  fecha 14 de marzo de 2011 del Departamento Jurídico y Dictamen Nº 070791, de 2009, de la Contraloría General de la República.  
</v>
      </c>
      <c r="T878" s="188">
        <f>VLOOKUP(A878,'BASE REGISTRO SEPTIEMBRE'!$A$1:$T$889,20,FALSE)</f>
        <v>40190</v>
      </c>
      <c r="U878" s="175">
        <v>7423</v>
      </c>
      <c r="V878" s="186">
        <v>5723680</v>
      </c>
      <c r="W878" s="186">
        <v>25756560</v>
      </c>
      <c r="X878" s="187">
        <v>44469</v>
      </c>
      <c r="Y878" s="80" t="s">
        <v>6489</v>
      </c>
      <c r="Z878" s="80" t="s">
        <v>6490</v>
      </c>
      <c r="AA878" s="175" t="s">
        <v>6633</v>
      </c>
    </row>
    <row r="879" spans="1:27" ht="15.75" customHeight="1" x14ac:dyDescent="0.2">
      <c r="A879" s="185">
        <v>7425</v>
      </c>
      <c r="B879" s="68" t="str">
        <f>VLOOKUP(A879,'BASE REGISTRO SEPTIEMBRE'!$A$1:$T$889,2,FALSE)</f>
        <v xml:space="preserve">
I. Municipalidad de Chillán Viejo
</v>
      </c>
      <c r="C879" s="68">
        <f>VLOOKUP(A879,'BASE REGISTRO SEPTIEMBRE'!$A$1:$T$889,3,FALSE)</f>
        <v>692665007</v>
      </c>
      <c r="D879" s="68" t="str">
        <f>VLOOKUP(A879,'BASE REGISTRO SEPTIEMBRE'!$A$1:$T$889,4,FALSE)</f>
        <v>Municipalidad</v>
      </c>
      <c r="E879" s="68" t="str">
        <f>VLOOKUP(A879,'BASE REGISTRO SEPTIEMBRE'!$A$1:$T$889,5,FALSE)</f>
        <v>Constitución Política de la República, artículo 107.</v>
      </c>
      <c r="F879" s="68" t="str">
        <f>VLOOKUP(A879,'BASE REGISTRO SEPTIEMBRE'!$A$1:$T$889,6,FALSE)</f>
        <v>Indefinida.</v>
      </c>
      <c r="G879" s="68" t="str">
        <f>VLOOKUP(A879,'BASE REGISTRO SEPTIEMBRE'!$A$1:$T$889,7,FALSE)</f>
        <v>Según Ley Orgánica Nº 18.695, artículos 1º al 4º.</v>
      </c>
      <c r="H879" s="68" t="str">
        <f>VLOOKUP(A879,'BASE REGISTRO SEPTIEMBRE'!$A$1:$T$889,8,FALSE)</f>
        <v>no tiene</v>
      </c>
      <c r="I879" s="68">
        <f>VLOOKUP(A879,'BASE REGISTRO SEPTIEMBRE'!$A$1:$T$889,9,FALSE)</f>
        <v>0</v>
      </c>
      <c r="J879" s="68">
        <f>VLOOKUP(A879,'BASE REGISTRO SEPTIEMBRE'!$A$1:$T$889,10,FALSE)</f>
        <v>0</v>
      </c>
      <c r="K879" s="68" t="str">
        <f>VLOOKUP(A879,'BASE REGISTRO SEPTIEMBRE'!$A$1:$T$889,11,FALSE)</f>
        <v xml:space="preserve">Jorge Andres del Pozo Pastene, 
</v>
      </c>
      <c r="L879" s="68" t="str">
        <f>VLOOKUP(A879,'BASE REGISTRO SEPTIEMBRE'!$A$1:$T$889,12,FALSE)</f>
        <v xml:space="preserve">Serrano Nº 300, comuna de Chillán Viejo
</v>
      </c>
      <c r="M879" s="68" t="str">
        <f>VLOOKUP(A879,'BASE REGISTRO SEPTIEMBRE'!$A$1:$T$889,13,FALSE)</f>
        <v>XVI</v>
      </c>
      <c r="N879" s="68" t="str">
        <f>VLOOKUP(A879,'BASE REGISTRO SEPTIEMBRE'!$A$1:$T$889,14,FALSE)</f>
        <v>Chillán Viejo</v>
      </c>
      <c r="O879" s="68" t="str">
        <f>VLOOKUP(A879,'BASE REGISTRO SEPTIEMBRE'!$A$1:$T$889,15,FALSE)</f>
        <v>Fono: 42-2201502</v>
      </c>
      <c r="P879" s="68" t="str">
        <f>VLOOKUP(A879,'BASE REGISTRO SEPTIEMBRE'!$A$1:$T$889,16,FALSE)</f>
        <v>alcaldia@chillanviejo.cl</v>
      </c>
      <c r="Q879" s="68">
        <f>VLOOKUP(A879,'BASE REGISTRO SEPTIEMBRE'!$A$1:$T$889,17,FALSE)</f>
        <v>0</v>
      </c>
      <c r="R879" s="68">
        <f>VLOOKUP(A879,'BASE REGISTRO SEPTIEMBRE'!$A$1:$T$889,18,FALSE)</f>
        <v>91001</v>
      </c>
      <c r="S879" s="68" t="str">
        <f>VLOOKUP(A879,'BASE REGISTRO SEPTIEMBRE'!$A$1:$T$889,19,FALSE)</f>
        <v xml:space="preserve">No se acompañan. Aplica Informe Jurídico Nº 09, de  fecha 14 de marzo de 2011 del Departamento Jurídico y Dictamen Nº 070791, de 2009, de la Contraloría General de la República.  
</v>
      </c>
      <c r="T879" s="188">
        <f>VLOOKUP(A879,'BASE REGISTRO SEPTIEMBRE'!$A$1:$T$889,20,FALSE)</f>
        <v>40249</v>
      </c>
      <c r="U879" s="175">
        <v>7425</v>
      </c>
      <c r="V879" s="186">
        <v>3262498</v>
      </c>
      <c r="W879" s="186">
        <v>26194604</v>
      </c>
      <c r="X879" s="187">
        <v>44469</v>
      </c>
      <c r="Y879" s="80" t="s">
        <v>6489</v>
      </c>
      <c r="Z879" s="80" t="s">
        <v>6490</v>
      </c>
      <c r="AA879" s="175" t="s">
        <v>6661</v>
      </c>
    </row>
    <row r="880" spans="1:27" ht="15.75" customHeight="1" x14ac:dyDescent="0.2">
      <c r="A880" s="185">
        <v>7436</v>
      </c>
      <c r="B880" s="68" t="str">
        <f>VLOOKUP(A880,'BASE REGISTRO SEPTIEMBRE'!$A$1:$T$889,2,FALSE)</f>
        <v xml:space="preserve">
I. Municipalidad de Panguipulli
</v>
      </c>
      <c r="C880" s="68">
        <f>VLOOKUP(A880,'BASE REGISTRO SEPTIEMBRE'!$A$1:$T$889,3,FALSE)</f>
        <v>692012003</v>
      </c>
      <c r="D880" s="68" t="str">
        <f>VLOOKUP(A880,'BASE REGISTRO SEPTIEMBRE'!$A$1:$T$889,4,FALSE)</f>
        <v>Municipalidad</v>
      </c>
      <c r="E880" s="68" t="str">
        <f>VLOOKUP(A880,'BASE REGISTRO SEPTIEMBRE'!$A$1:$T$889,5,FALSE)</f>
        <v>Constitución Política de la República, art. 107.</v>
      </c>
      <c r="F880" s="68" t="str">
        <f>VLOOKUP(A880,'BASE REGISTRO SEPTIEMBRE'!$A$1:$T$889,6,FALSE)</f>
        <v>Indefinida.</v>
      </c>
      <c r="G880" s="68" t="str">
        <f>VLOOKUP(A880,'BASE REGISTRO SEPTIEMBRE'!$A$1:$T$889,7,FALSE)</f>
        <v>Según Ley Orgánica Nº 18.695, arts. 1º al 4º.</v>
      </c>
      <c r="H880" s="68" t="str">
        <f>VLOOKUP(A880,'BASE REGISTRO SEPTIEMBRE'!$A$1:$T$889,8,FALSE)</f>
        <v>no tiene</v>
      </c>
      <c r="I880" s="68">
        <f>VLOOKUP(A880,'BASE REGISTRO SEPTIEMBRE'!$A$1:$T$889,9,FALSE)</f>
        <v>0</v>
      </c>
      <c r="J880" s="68">
        <f>VLOOKUP(A880,'BASE REGISTRO SEPTIEMBRE'!$A$1:$T$889,10,FALSE)</f>
        <v>0</v>
      </c>
      <c r="K880" s="68" t="str">
        <f>VLOOKUP(A880,'BASE REGISTRO SEPTIEMBRE'!$A$1:$T$889,11,FALSE)</f>
        <v xml:space="preserve">PEDRO JAVIER BURGOS VÁSQUEZ
</v>
      </c>
      <c r="L880" s="68" t="str">
        <f>VLOOKUP(A880,'BASE REGISTRO SEPTIEMBRE'!$A$1:$T$889,12,FALSE)</f>
        <v>Calle Bernardo O¨Higgins Nº 793, comuna de Valdivia, Región de Los Ríos.</v>
      </c>
      <c r="M880" s="68" t="str">
        <f>VLOOKUP(A880,'BASE REGISTRO SEPTIEMBRE'!$A$1:$T$889,13,FALSE)</f>
        <v>XIV</v>
      </c>
      <c r="N880" s="68" t="str">
        <f>VLOOKUP(A880,'BASE REGISTRO SEPTIEMBRE'!$A$1:$T$889,14,FALSE)</f>
        <v xml:space="preserve"> Valdivia</v>
      </c>
      <c r="O880" s="68" t="str">
        <f>VLOOKUP(A880,'BASE REGISTRO SEPTIEMBRE'!$A$1:$T$889,15,FALSE)</f>
        <v>Teléfono: 2232251-2232252</v>
      </c>
      <c r="P880" s="68">
        <f>VLOOKUP(A880,'BASE REGISTRO SEPTIEMBRE'!$A$1:$T$889,16,FALSE)</f>
        <v>0</v>
      </c>
      <c r="Q880" s="68">
        <f>VLOOKUP(A880,'BASE REGISTRO SEPTIEMBRE'!$A$1:$T$889,17,FALSE)</f>
        <v>0</v>
      </c>
      <c r="R880" s="68">
        <f>VLOOKUP(A880,'BASE REGISTRO SEPTIEMBRE'!$A$1:$T$889,18,FALSE)</f>
        <v>91001</v>
      </c>
      <c r="S880" s="68" t="str">
        <f>VLOOKUP(A880,'BASE REGISTRO SEPTIEMBRE'!$A$1:$T$889,19,FALSE)</f>
        <v xml:space="preserve">No se acompañan. Aplica Informe Jurídico Nº 09, de fecha 14 de marzo de 2011 del Departamento Jurídico y Dictamen Nº 070791, de 2009, de la Contraloría General de la República.
</v>
      </c>
      <c r="T880" s="188">
        <f>VLOOKUP(A880,'BASE REGISTRO SEPTIEMBRE'!$A$1:$T$889,20,FALSE)</f>
        <v>40500</v>
      </c>
      <c r="U880" s="175">
        <v>7436</v>
      </c>
      <c r="V880" s="186">
        <v>0</v>
      </c>
      <c r="W880" s="186">
        <v>34256222</v>
      </c>
      <c r="X880" s="187">
        <v>44469</v>
      </c>
      <c r="Y880" s="80" t="s">
        <v>6489</v>
      </c>
      <c r="Z880" s="80" t="s">
        <v>6490</v>
      </c>
      <c r="AA880" s="175" t="s">
        <v>6532</v>
      </c>
    </row>
    <row r="881" spans="1:27" ht="15.75" customHeight="1" x14ac:dyDescent="0.2">
      <c r="A881" s="185">
        <v>7436</v>
      </c>
      <c r="B881" s="68" t="str">
        <f>VLOOKUP(A881,'BASE REGISTRO SEPTIEMBRE'!$A$1:$T$889,2,FALSE)</f>
        <v xml:space="preserve">
I. Municipalidad de Panguipulli
</v>
      </c>
      <c r="C881" s="68">
        <f>VLOOKUP(A881,'BASE REGISTRO SEPTIEMBRE'!$A$1:$T$889,3,FALSE)</f>
        <v>692012003</v>
      </c>
      <c r="D881" s="68" t="str">
        <f>VLOOKUP(A881,'BASE REGISTRO SEPTIEMBRE'!$A$1:$T$889,4,FALSE)</f>
        <v>Municipalidad</v>
      </c>
      <c r="E881" s="68" t="str">
        <f>VLOOKUP(A881,'BASE REGISTRO SEPTIEMBRE'!$A$1:$T$889,5,FALSE)</f>
        <v>Constitución Política de la República, art. 107.</v>
      </c>
      <c r="F881" s="68" t="str">
        <f>VLOOKUP(A881,'BASE REGISTRO SEPTIEMBRE'!$A$1:$T$889,6,FALSE)</f>
        <v>Indefinida.</v>
      </c>
      <c r="G881" s="68" t="str">
        <f>VLOOKUP(A881,'BASE REGISTRO SEPTIEMBRE'!$A$1:$T$889,7,FALSE)</f>
        <v>Según Ley Orgánica Nº 18.695, arts. 1º al 4º.</v>
      </c>
      <c r="H881" s="68" t="str">
        <f>VLOOKUP(A881,'BASE REGISTRO SEPTIEMBRE'!$A$1:$T$889,8,FALSE)</f>
        <v>no tiene</v>
      </c>
      <c r="I881" s="68">
        <f>VLOOKUP(A881,'BASE REGISTRO SEPTIEMBRE'!$A$1:$T$889,9,FALSE)</f>
        <v>0</v>
      </c>
      <c r="J881" s="68">
        <f>VLOOKUP(A881,'BASE REGISTRO SEPTIEMBRE'!$A$1:$T$889,10,FALSE)</f>
        <v>0</v>
      </c>
      <c r="K881" s="68" t="str">
        <f>VLOOKUP(A881,'BASE REGISTRO SEPTIEMBRE'!$A$1:$T$889,11,FALSE)</f>
        <v xml:space="preserve">PEDRO JAVIER BURGOS VÁSQUEZ
</v>
      </c>
      <c r="L881" s="68" t="str">
        <f>VLOOKUP(A881,'BASE REGISTRO SEPTIEMBRE'!$A$1:$T$889,12,FALSE)</f>
        <v>Calle Bernardo O¨Higgins Nº 793, comuna de Valdivia, Región de Los Ríos.</v>
      </c>
      <c r="M881" s="68" t="str">
        <f>VLOOKUP(A881,'BASE REGISTRO SEPTIEMBRE'!$A$1:$T$889,13,FALSE)</f>
        <v>XIV</v>
      </c>
      <c r="N881" s="68" t="str">
        <f>VLOOKUP(A881,'BASE REGISTRO SEPTIEMBRE'!$A$1:$T$889,14,FALSE)</f>
        <v xml:space="preserve"> Valdivia</v>
      </c>
      <c r="O881" s="68" t="str">
        <f>VLOOKUP(A881,'BASE REGISTRO SEPTIEMBRE'!$A$1:$T$889,15,FALSE)</f>
        <v>Teléfono: 2232251-2232252</v>
      </c>
      <c r="P881" s="68">
        <f>VLOOKUP(A881,'BASE REGISTRO SEPTIEMBRE'!$A$1:$T$889,16,FALSE)</f>
        <v>0</v>
      </c>
      <c r="Q881" s="68">
        <f>VLOOKUP(A881,'BASE REGISTRO SEPTIEMBRE'!$A$1:$T$889,17,FALSE)</f>
        <v>0</v>
      </c>
      <c r="R881" s="68">
        <f>VLOOKUP(A881,'BASE REGISTRO SEPTIEMBRE'!$A$1:$T$889,18,FALSE)</f>
        <v>91001</v>
      </c>
      <c r="S881" s="68" t="str">
        <f>VLOOKUP(A881,'BASE REGISTRO SEPTIEMBRE'!$A$1:$T$889,19,FALSE)</f>
        <v xml:space="preserve">No se acompañan. Aplica Informe Jurídico Nº 09, de fecha 14 de marzo de 2011 del Departamento Jurídico y Dictamen Nº 070791, de 2009, de la Contraloría General de la República.
</v>
      </c>
      <c r="T881" s="188">
        <f>VLOOKUP(A881,'BASE REGISTRO SEPTIEMBRE'!$A$1:$T$889,20,FALSE)</f>
        <v>40500</v>
      </c>
      <c r="U881" s="175">
        <v>7436</v>
      </c>
      <c r="V881" s="186">
        <v>4078122</v>
      </c>
      <c r="W881" s="186">
        <v>13865614</v>
      </c>
      <c r="X881" s="187">
        <v>44469</v>
      </c>
      <c r="Y881" s="80" t="s">
        <v>6489</v>
      </c>
      <c r="Z881" s="80" t="s">
        <v>6490</v>
      </c>
      <c r="AA881" s="175" t="s">
        <v>6545</v>
      </c>
    </row>
    <row r="882" spans="1:27" ht="15.75" customHeight="1" x14ac:dyDescent="0.2">
      <c r="A882" s="185">
        <v>7446</v>
      </c>
      <c r="B882" s="68" t="str">
        <f>VLOOKUP(A882,'BASE REGISTRO SEPTIEMBRE'!$A$1:$T$889,2,FALSE)</f>
        <v>Corporación Municipal de Peñalolén Para el Desarrollo Social  CORMUP</v>
      </c>
      <c r="C882" s="68">
        <f>VLOOKUP(A882,'BASE REGISTRO SEPTIEMBRE'!$A$1:$T$889,3,FALSE)</f>
        <v>712341009</v>
      </c>
      <c r="D882" s="68" t="str">
        <f>VLOOKUP(A882,'BASE REGISTRO SEPTIEMBRE'!$A$1:$T$889,4,FALSE)</f>
        <v>Corporación de Derecho Privado.</v>
      </c>
      <c r="E882" s="68" t="str">
        <f>VLOOKUP(A882,'BASE REGISTRO SEPTIEMBRE'!$A$1:$T$889,5,FALSE)</f>
        <v xml:space="preserve">Decreto Supremo Nº 639, de 16 de Julio de 1985, del Ministerio de Justicia. </v>
      </c>
      <c r="F882" s="68" t="str">
        <f>VLOOKUP(A882,'BASE REGISTRO SEPTIEMBRE'!$A$1:$T$889,6,FALSE)</f>
        <v>Certificado de Vigencia Folio Nº 500355630326, 11 de noviembre de 2020, del Servicio de Registro Civil e Identificación.</v>
      </c>
      <c r="G882" s="68" t="str">
        <f>VLOOKUP(A882,'BASE REGISTRO SEPTIEMBRE'!$A$1:$T$889,7,FALSE)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H882" s="68" t="str">
        <f>VLOOKUP(A882,'BASE REGISTRO SEPTIEMBRE'!$A$1:$T$889,8,FALSE)</f>
        <v xml:space="preserve">DIRECTORIO:
Presidente: Carolina Leitao Álvarez - Salamanca,
Directores:
Manuel Inostroza Palma, 
Silvia Rittershaussen Klaunig, 
Patricia Muñoz Casas Del Valle
Marcos Manuel Lima Aravena
Secretario General y Representante Legal: Cristian Eduardo Olea Azar, 
</v>
      </c>
      <c r="I882" s="68" t="str">
        <f>VLOOKUP(A882,'BASE REGISTRO SEPTIEMBRE'!$A$1:$T$889,9,FALSE)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J882" s="68" t="str">
        <f>VLOOKUP(A882,'BASE REGISTRO SEPTIEMBRE'!$A$1:$T$889,10,FALSE)</f>
        <v>16 de diciembre de 2014</v>
      </c>
      <c r="K882" s="68" t="str">
        <f>VLOOKUP(A882,'BASE REGISTRO SEPTIEMBRE'!$A$1:$T$889,11,FALSE)</f>
        <v xml:space="preserve">Secretario General y Representante Legal: Cristian Eduardo Olea Azar,
</v>
      </c>
      <c r="L882" s="68" t="str">
        <f>VLOOKUP(A882,'BASE REGISTRO SEPTIEMBRE'!$A$1:$T$889,12,FALSE)</f>
        <v>Avenida Oriental  N°6958, comuna de Peñalolén, ciudad de Santiago.</v>
      </c>
      <c r="M882" s="68" t="str">
        <f>VLOOKUP(A882,'BASE REGISTRO SEPTIEMBRE'!$A$1:$T$889,13,FALSE)</f>
        <v>XIII</v>
      </c>
      <c r="N882" s="68" t="str">
        <f>VLOOKUP(A882,'BASE REGISTRO SEPTIEMBRE'!$A$1:$T$889,14,FALSE)</f>
        <v>Avenida Oriental  N°6958, comuna de Peñalolén, ciudad de Santiago.</v>
      </c>
      <c r="O882" s="68" t="str">
        <f>VLOOKUP(A882,'BASE REGISTRO SEPTIEMBRE'!$A$1:$T$889,15,FALSE)</f>
        <v xml:space="preserve">29397000 - 222928745
</v>
      </c>
      <c r="P882" s="68" t="str">
        <f>VLOOKUP(A882,'BASE REGISTRO SEPTIEMBRE'!$A$1:$T$889,16,FALSE)</f>
        <v>equipopdcpenalolen@gmail.com</v>
      </c>
      <c r="Q882" s="68">
        <f>VLOOKUP(A882,'BASE REGISTRO SEPTIEMBRE'!$A$1:$T$889,17,FALSE)</f>
        <v>0</v>
      </c>
      <c r="R882" s="68">
        <f>VLOOKUP(A882,'BASE REGISTRO SEPTIEMBRE'!$A$1:$T$889,18,FALSE)</f>
        <v>93401</v>
      </c>
      <c r="S882" s="68" t="str">
        <f>VLOOKUP(A882,'BASE REGISTRO SEPTIEMBRE'!$A$1:$T$889,19,FALSE)</f>
        <v>Se acompaña Certificado de Antecedentes Financieros año  2019, aprobado por  el Subdepartamento de Supervisión Financiera Nacional.</v>
      </c>
      <c r="T882" s="188">
        <f>VLOOKUP(A882,'BASE REGISTRO SEPTIEMBRE'!$A$1:$T$889,20,FALSE)</f>
        <v>40745</v>
      </c>
      <c r="U882" s="175">
        <v>7446</v>
      </c>
      <c r="V882" s="186">
        <v>0</v>
      </c>
      <c r="W882" s="186">
        <v>134037552</v>
      </c>
      <c r="X882" s="187">
        <v>44469</v>
      </c>
      <c r="Y882" s="80" t="s">
        <v>6489</v>
      </c>
      <c r="Z882" s="80" t="s">
        <v>6490</v>
      </c>
      <c r="AA882" s="175" t="s">
        <v>7481</v>
      </c>
    </row>
    <row r="883" spans="1:27" ht="15.75" customHeight="1" x14ac:dyDescent="0.2">
      <c r="A883" s="185">
        <v>7450</v>
      </c>
      <c r="B883" s="68" t="str">
        <f>VLOOKUP(A883,'BASE REGISTRO SEPTIEMBRE'!$A$1:$T$889,2,FALSE)</f>
        <v xml:space="preserve">
I. Municipalidad de Palena
</v>
      </c>
      <c r="C883" s="68">
        <f>VLOOKUP(A883,'BASE REGISTRO SEPTIEMBRE'!$A$1:$T$889,3,FALSE)</f>
        <v>692313003</v>
      </c>
      <c r="D883" s="68" t="str">
        <f>VLOOKUP(A883,'BASE REGISTRO SEPTIEMBRE'!$A$1:$T$889,4,FALSE)</f>
        <v>Municipalidad</v>
      </c>
      <c r="E883" s="68" t="str">
        <f>VLOOKUP(A883,'BASE REGISTRO SEPTIEMBRE'!$A$1:$T$889,5,FALSE)</f>
        <v>Constitución Política de la República, art. 107.</v>
      </c>
      <c r="F883" s="68" t="str">
        <f>VLOOKUP(A883,'BASE REGISTRO SEPTIEMBRE'!$A$1:$T$889,6,FALSE)</f>
        <v>Indefinida.</v>
      </c>
      <c r="G883" s="68" t="str">
        <f>VLOOKUP(A883,'BASE REGISTRO SEPTIEMBRE'!$A$1:$T$889,7,FALSE)</f>
        <v>Según Ley Orgánica Nº 18.695, arts. 1º al 4º.</v>
      </c>
      <c r="H883" s="68" t="str">
        <f>VLOOKUP(A883,'BASE REGISTRO SEPTIEMBRE'!$A$1:$T$889,8,FALSE)</f>
        <v>no tiene</v>
      </c>
      <c r="I883" s="68">
        <f>VLOOKUP(A883,'BASE REGISTRO SEPTIEMBRE'!$A$1:$T$889,9,FALSE)</f>
        <v>0</v>
      </c>
      <c r="J883" s="68">
        <f>VLOOKUP(A883,'BASE REGISTRO SEPTIEMBRE'!$A$1:$T$889,10,FALSE)</f>
        <v>0</v>
      </c>
      <c r="K883" s="68" t="str">
        <f>VLOOKUP(A883,'BASE REGISTRO SEPTIEMBRE'!$A$1:$T$889,11,FALSE)</f>
        <v>Ricardo Soto Said</v>
      </c>
      <c r="L883" s="68" t="str">
        <f>VLOOKUP(A883,'BASE REGISTRO SEPTIEMBRE'!$A$1:$T$889,12,FALSE)</f>
        <v xml:space="preserve">Bernardo O`Higgins Nº 740, comuna de Palena, Región de Los Lagos. </v>
      </c>
      <c r="M883" s="68" t="str">
        <f>VLOOKUP(A883,'BASE REGISTRO SEPTIEMBRE'!$A$1:$T$889,13,FALSE)</f>
        <v>X</v>
      </c>
      <c r="N883" s="68" t="str">
        <f>VLOOKUP(A883,'BASE REGISTRO SEPTIEMBRE'!$A$1:$T$889,14,FALSE)</f>
        <v>Palena</v>
      </c>
      <c r="O883" s="68" t="str">
        <f>VLOOKUP(A883,'BASE REGISTRO SEPTIEMBRE'!$A$1:$T$889,15,FALSE)</f>
        <v xml:space="preserve">Fono: 652-741702
</v>
      </c>
      <c r="P883" s="68" t="str">
        <f>VLOOKUP(A883,'BASE REGISTRO SEPTIEMBRE'!$A$1:$T$889,16,FALSE)</f>
        <v>Correo electrónico: alcalde@municipalidadpalena.cl</v>
      </c>
      <c r="Q883" s="68">
        <f>VLOOKUP(A883,'BASE REGISTRO SEPTIEMBRE'!$A$1:$T$889,17,FALSE)</f>
        <v>0</v>
      </c>
      <c r="R883" s="68">
        <f>VLOOKUP(A883,'BASE REGISTRO SEPTIEMBRE'!$A$1:$T$889,18,FALSE)</f>
        <v>91001</v>
      </c>
      <c r="S883" s="68" t="str">
        <f>VLOOKUP(A883,'BASE REGISTRO SEPTIEMBRE'!$A$1:$T$889,19,FALSE)</f>
        <v xml:space="preserve">No se acompañan. Aplica Informe Jurídico Nº 09, de  fecha 14 de marzo de 2011 del Departamento Jurídico y Dictamen Nº 070791, de 2009, de la Contraloría General de la República.  
</v>
      </c>
      <c r="T883" s="188">
        <f>VLOOKUP(A883,'BASE REGISTRO SEPTIEMBRE'!$A$1:$T$889,20,FALSE)</f>
        <v>40683</v>
      </c>
      <c r="U883" s="175">
        <v>7450</v>
      </c>
      <c r="V883" s="186">
        <v>22643843</v>
      </c>
      <c r="W883" s="186">
        <v>187963507</v>
      </c>
      <c r="X883" s="187">
        <v>44469</v>
      </c>
      <c r="Y883" s="80" t="s">
        <v>6489</v>
      </c>
      <c r="Z883" s="80" t="s">
        <v>6490</v>
      </c>
      <c r="AA883" s="175" t="s">
        <v>6695</v>
      </c>
    </row>
    <row r="884" spans="1:27" ht="15.75" customHeight="1" x14ac:dyDescent="0.2">
      <c r="A884" s="185">
        <v>7451</v>
      </c>
      <c r="B884" s="68" t="str">
        <f>VLOOKUP(A884,'BASE REGISTRO SEPTIEMBRE'!$A$1:$T$889,2,FALSE)</f>
        <v xml:space="preserve">
I. Municipalidad de San Nicolás
</v>
      </c>
      <c r="C884" s="68">
        <f>VLOOKUP(A884,'BASE REGISTRO SEPTIEMBRE'!$A$1:$T$889,3,FALSE)</f>
        <v>691408000</v>
      </c>
      <c r="D884" s="68" t="str">
        <f>VLOOKUP(A884,'BASE REGISTRO SEPTIEMBRE'!$A$1:$T$889,4,FALSE)</f>
        <v>69.140.800-0</v>
      </c>
      <c r="E884" s="68" t="str">
        <f>VLOOKUP(A884,'BASE REGISTRO SEPTIEMBRE'!$A$1:$T$889,5,FALSE)</f>
        <v>Municipalidad. Constitución Política de la República, art. 107.</v>
      </c>
      <c r="F884" s="68" t="str">
        <f>VLOOKUP(A884,'BASE REGISTRO SEPTIEMBRE'!$A$1:$T$889,6,FALSE)</f>
        <v>Indefinida.</v>
      </c>
      <c r="G884" s="68" t="str">
        <f>VLOOKUP(A884,'BASE REGISTRO SEPTIEMBRE'!$A$1:$T$889,7,FALSE)</f>
        <v>Según Ley Orgánica Nº 18.695, arts. 1º al 4º.</v>
      </c>
      <c r="H884" s="68" t="str">
        <f>VLOOKUP(A884,'BASE REGISTRO SEPTIEMBRE'!$A$1:$T$889,8,FALSE)</f>
        <v>no tiene</v>
      </c>
      <c r="I884" s="68">
        <f>VLOOKUP(A884,'BASE REGISTRO SEPTIEMBRE'!$A$1:$T$889,9,FALSE)</f>
        <v>0</v>
      </c>
      <c r="J884" s="68">
        <f>VLOOKUP(A884,'BASE REGISTRO SEPTIEMBRE'!$A$1:$T$889,10,FALSE)</f>
        <v>0</v>
      </c>
      <c r="K884" s="68" t="str">
        <f>VLOOKUP(A884,'BASE REGISTRO SEPTIEMBRE'!$A$1:$T$889,11,FALSE)</f>
        <v>Víctor Hugo Rice Sánchez</v>
      </c>
      <c r="L884" s="68" t="str">
        <f>VLOOKUP(A884,'BASE REGISTRO SEPTIEMBRE'!$A$1:$T$889,12,FALSE)</f>
        <v xml:space="preserve">Arturo Prat N° 202,  comuna de San Nicolás
</v>
      </c>
      <c r="M884" s="68" t="str">
        <f>VLOOKUP(A884,'BASE REGISTRO SEPTIEMBRE'!$A$1:$T$889,13,FALSE)</f>
        <v>XVI</v>
      </c>
      <c r="N884" s="68" t="str">
        <f>VLOOKUP(A884,'BASE REGISTRO SEPTIEMBRE'!$A$1:$T$889,14,FALSE)</f>
        <v xml:space="preserve"> San Nicolás</v>
      </c>
      <c r="O884" s="68" t="str">
        <f>VLOOKUP(A884,'BASE REGISTRO SEPTIEMBRE'!$A$1:$T$889,15,FALSE)</f>
        <v xml:space="preserve">Fonos:42-2-561416 / 42-2561443 / Celular Alcalde 95728771
</v>
      </c>
      <c r="P884" s="68" t="str">
        <f>VLOOKUP(A884,'BASE REGISTRO SEPTIEMBRE'!$A$1:$T$889,16,FALSE)</f>
        <v xml:space="preserve"> Email: municipalidadsannicolas@hotmail.com
ALCALDERICESANNICOLAS@GMAIL.COM</v>
      </c>
      <c r="Q884" s="68">
        <f>VLOOKUP(A884,'BASE REGISTRO SEPTIEMBRE'!$A$1:$T$889,17,FALSE)</f>
        <v>0</v>
      </c>
      <c r="R884" s="68">
        <f>VLOOKUP(A884,'BASE REGISTRO SEPTIEMBRE'!$A$1:$T$889,18,FALSE)</f>
        <v>91001</v>
      </c>
      <c r="S884" s="68" t="str">
        <f>VLOOKUP(A884,'BASE REGISTRO SEPTIEMBRE'!$A$1:$T$889,19,FALSE)</f>
        <v xml:space="preserve">No se acompañan. Aplica Informe Jurídico Nº 09, de  fecha 14 de marzo de 2011 del Departamento Jurídico y Dictamen Nº 070791, de 2009, de la Contraloría General de la República.  
</v>
      </c>
      <c r="T884" s="188">
        <f>VLOOKUP(A884,'BASE REGISTRO SEPTIEMBRE'!$A$1:$T$889,20,FALSE)</f>
        <v>40764</v>
      </c>
      <c r="U884" s="175">
        <v>7451</v>
      </c>
      <c r="V884" s="186">
        <v>4893746</v>
      </c>
      <c r="W884" s="186">
        <v>39291898</v>
      </c>
      <c r="X884" s="187">
        <v>44469</v>
      </c>
      <c r="Y884" s="80" t="s">
        <v>6489</v>
      </c>
      <c r="Z884" s="80" t="s">
        <v>6490</v>
      </c>
      <c r="AA884" s="175" t="s">
        <v>6692</v>
      </c>
    </row>
    <row r="885" spans="1:27" ht="15.75" customHeight="1" x14ac:dyDescent="0.2">
      <c r="A885" s="185">
        <v>7452</v>
      </c>
      <c r="B885" s="68" t="str">
        <f>VLOOKUP(A885,'BASE REGISTRO SEPTIEMBRE'!$A$1:$T$889,2,FALSE)</f>
        <v xml:space="preserve">
Organización no Gubernamental de Desarrollo Hogar Santa Catalina u ONG Santa Catalina
</v>
      </c>
      <c r="C885" s="68">
        <f>VLOOKUP(A885,'BASE REGISTRO SEPTIEMBRE'!$A$1:$T$889,3,FALSE)</f>
        <v>650401387</v>
      </c>
      <c r="D885" s="68" t="str">
        <f>VLOOKUP(A885,'BASE REGISTRO SEPTIEMBRE'!$A$1:$T$889,4,FALSE)</f>
        <v xml:space="preserve">Corporación de derecho privado.
</v>
      </c>
      <c r="E885" s="68" t="str">
        <f>VLOOKUP(A885,'BASE REGISTRO SEPTIEMBRE'!$A$1:$T$889,5,FALSE)</f>
        <v xml:space="preserve">Otorgado por Decreto Supremo N° 1920, de 20 de abril de 2011, del Ministerio de Justicia.
</v>
      </c>
      <c r="F885" s="68" t="str">
        <f>VLOOKUP(A885,'BASE REGISTRO SEPTIEMBRE'!$A$1:$T$889,6,FALSE)</f>
        <v xml:space="preserve">Certificado de Vigencia Folio Nº 500355985442, de 13 de noviembre de 2020, emitido por el Servicio de Registro Civil e Identificación.
</v>
      </c>
      <c r="G885" s="68" t="str">
        <f>VLOOKUP(A885,'BASE REGISTRO SEPTIEMBRE'!$A$1:$T$889,7,FALSE)</f>
        <v xml:space="preserve">La promoción del desarrollo, especialmente de las personas, familias, grupos y comunidades que viven en condiciones de pobreza y/o marginalidad.
</v>
      </c>
      <c r="H885" s="68" t="str">
        <f>VLOOKUP(A885,'BASE REGISTRO SEPTIEMBRE'!$A$1:$T$889,8,FALSE)</f>
        <v xml:space="preserve">Presidente: Alejandro Thomas Bas
Vicepdte: Luis Felipe Ovalle Valdés
Secretaria: Catalina Larraín Geisse
</v>
      </c>
      <c r="I885" s="68" t="str">
        <f>VLOOKUP(A885,'BASE REGISTRO SEPTIEMBRE'!$A$1:$T$889,9,FALSE)</f>
        <v>Directorio dura dos años en su cargo</v>
      </c>
      <c r="J885" s="68" t="str">
        <f>VLOOKUP(A885,'BASE REGISTRO SEPTIEMBRE'!$A$1:$T$889,10,FALSE)</f>
        <v xml:space="preserve">De 06 de junio de 2019 a 06 de junio de 2022.
</v>
      </c>
      <c r="K885" s="68" t="str">
        <f>VLOOKUP(A885,'BASE REGISTRO SEPTIEMBRE'!$A$1:$T$889,11,FALSE)</f>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
      <c r="L885" s="68" t="str">
        <f>VLOOKUP(A885,'BASE REGISTRO SEPTIEMBRE'!$A$1:$T$889,12,FALSE)</f>
        <v xml:space="preserve">Juan Castellón N° 4005, Quinta Normal, Santiago, Región Metropolitana. 
</v>
      </c>
      <c r="M885" s="68" t="str">
        <f>VLOOKUP(A885,'BASE REGISTRO SEPTIEMBRE'!$A$1:$T$889,13,FALSE)</f>
        <v>XIII</v>
      </c>
      <c r="N885" s="68" t="str">
        <f>VLOOKUP(A885,'BASE REGISTRO SEPTIEMBRE'!$A$1:$T$889,14,FALSE)</f>
        <v>Quinta Normal</v>
      </c>
      <c r="O885" s="68" t="str">
        <f>VLOOKUP(A885,'BASE REGISTRO SEPTIEMBRE'!$A$1:$T$889,15,FALSE)</f>
        <v>Teléfono 8944614</v>
      </c>
      <c r="P885" s="68">
        <f>VLOOKUP(A885,'BASE REGISTRO SEPTIEMBRE'!$A$1:$T$889,16,FALSE)</f>
        <v>0</v>
      </c>
      <c r="Q885" s="68">
        <f>VLOOKUP(A885,'BASE REGISTRO SEPTIEMBRE'!$A$1:$T$889,17,FALSE)</f>
        <v>0</v>
      </c>
      <c r="R885" s="68" t="str">
        <f>VLOOKUP(A885,'BASE REGISTRO SEPTIEMBRE'!$A$1:$T$889,18,FALSE)</f>
        <v>93401 Institución de Asistencia Social.</v>
      </c>
      <c r="S885" s="68" t="str">
        <f>VLOOKUP(A885,'BASE REGISTRO SEPTIEMBRE'!$A$1:$T$889,19,FALSE)</f>
        <v xml:space="preserve">Certificado correspondiente al año 2020, aprobado por el Sub Departamento de Supervisión Financiera.
</v>
      </c>
      <c r="T885" s="188">
        <f>VLOOKUP(A885,'BASE REGISTRO SEPTIEMBRE'!$A$1:$T$889,20,FALSE)</f>
        <v>40793</v>
      </c>
      <c r="U885" s="175">
        <v>7452</v>
      </c>
      <c r="V885" s="186">
        <v>21003559</v>
      </c>
      <c r="W885" s="186">
        <v>164345562</v>
      </c>
      <c r="X885" s="187">
        <v>44469</v>
      </c>
      <c r="Y885" s="80" t="s">
        <v>6489</v>
      </c>
      <c r="Z885" s="80" t="s">
        <v>6490</v>
      </c>
      <c r="AA885" s="175" t="s">
        <v>6622</v>
      </c>
    </row>
    <row r="886" spans="1:27" ht="15.75" customHeight="1" x14ac:dyDescent="0.2">
      <c r="A886" s="185">
        <v>7458</v>
      </c>
      <c r="B886" s="68" t="str">
        <f>VLOOKUP(A886,'BASE REGISTRO SEPTIEMBRE'!$A$1:$T$889,2,FALSE)</f>
        <v xml:space="preserve">
I. Municipalidad de Peñaflor
</v>
      </c>
      <c r="C886" s="68" t="str">
        <f>VLOOKUP(A886,'BASE REGISTRO SEPTIEMBRE'!$A$1:$T$889,3,FALSE)</f>
        <v>69071700K</v>
      </c>
      <c r="D886" s="68" t="str">
        <f>VLOOKUP(A886,'BASE REGISTRO SEPTIEMBRE'!$A$1:$T$889,4,FALSE)</f>
        <v>Municipalidad</v>
      </c>
      <c r="E886" s="68" t="str">
        <f>VLOOKUP(A886,'BASE REGISTRO SEPTIEMBRE'!$A$1:$T$889,5,FALSE)</f>
        <v>Constitución Política de la República, art. 107.</v>
      </c>
      <c r="F886" s="68" t="str">
        <f>VLOOKUP(A886,'BASE REGISTRO SEPTIEMBRE'!$A$1:$T$889,6,FALSE)</f>
        <v>Indefinida.</v>
      </c>
      <c r="G886" s="68" t="str">
        <f>VLOOKUP(A886,'BASE REGISTRO SEPTIEMBRE'!$A$1:$T$889,7,FALSE)</f>
        <v>Según Ley Orgánica Nº 18.695, arts. 1º al 4º.</v>
      </c>
      <c r="H886" s="68" t="str">
        <f>VLOOKUP(A886,'BASE REGISTRO SEPTIEMBRE'!$A$1:$T$889,8,FALSE)</f>
        <v>no tiene</v>
      </c>
      <c r="I886" s="68">
        <f>VLOOKUP(A886,'BASE REGISTRO SEPTIEMBRE'!$A$1:$T$889,9,FALSE)</f>
        <v>0</v>
      </c>
      <c r="J886" s="68">
        <f>VLOOKUP(A886,'BASE REGISTRO SEPTIEMBRE'!$A$1:$T$889,10,FALSE)</f>
        <v>0</v>
      </c>
      <c r="K886" s="68" t="str">
        <f>VLOOKUP(A886,'BASE REGISTRO SEPTIEMBRE'!$A$1:$T$889,11,FALSE)</f>
        <v xml:space="preserve">Nibaldo Favio Meza Garfia.  </v>
      </c>
      <c r="L886" s="68" t="str">
        <f>VLOOKUP(A886,'BASE REGISTRO SEPTIEMBRE'!$A$1:$T$889,12,FALSE)</f>
        <v xml:space="preserve">Calle Luis Araya Cereceda N°1215, comuna de Peñaflor, Región Metropolitana.
</v>
      </c>
      <c r="M886" s="68" t="str">
        <f>VLOOKUP(A886,'BASE REGISTRO SEPTIEMBRE'!$A$1:$T$889,13,FALSE)</f>
        <v>XIII</v>
      </c>
      <c r="N886" s="68" t="str">
        <f>VLOOKUP(A886,'BASE REGISTRO SEPTIEMBRE'!$A$1:$T$889,14,FALSE)</f>
        <v xml:space="preserve"> Peñaflor</v>
      </c>
      <c r="O886" s="68" t="str">
        <f>VLOOKUP(A886,'BASE REGISTRO SEPTIEMBRE'!$A$1:$T$889,15,FALSE)</f>
        <v>Teléfono: 56-24327700</v>
      </c>
      <c r="P886" s="68">
        <f>VLOOKUP(A886,'BASE REGISTRO SEPTIEMBRE'!$A$1:$T$889,16,FALSE)</f>
        <v>0</v>
      </c>
      <c r="Q886" s="68">
        <f>VLOOKUP(A886,'BASE REGISTRO SEPTIEMBRE'!$A$1:$T$889,17,FALSE)</f>
        <v>0</v>
      </c>
      <c r="R886" s="68">
        <f>VLOOKUP(A886,'BASE REGISTRO SEPTIEMBRE'!$A$1:$T$889,18,FALSE)</f>
        <v>91001</v>
      </c>
      <c r="S886" s="68" t="str">
        <f>VLOOKUP(A886,'BASE REGISTRO SEPTIEMBRE'!$A$1:$T$889,19,FALSE)</f>
        <v>No corresponde.</v>
      </c>
      <c r="T886" s="188">
        <f>VLOOKUP(A886,'BASE REGISTRO SEPTIEMBRE'!$A$1:$T$889,20,FALSE)</f>
        <v>40875</v>
      </c>
      <c r="U886" s="175">
        <v>7458</v>
      </c>
      <c r="V886" s="186">
        <v>0</v>
      </c>
      <c r="W886" s="186">
        <v>40065760</v>
      </c>
      <c r="X886" s="187">
        <v>44469</v>
      </c>
      <c r="Y886" s="80" t="s">
        <v>6489</v>
      </c>
      <c r="Z886" s="80" t="s">
        <v>6490</v>
      </c>
      <c r="AA886" s="175" t="s">
        <v>7478</v>
      </c>
    </row>
    <row r="887" spans="1:27" ht="15.75" customHeight="1" x14ac:dyDescent="0.2">
      <c r="A887" s="185">
        <v>7459</v>
      </c>
      <c r="B887" s="68" t="str">
        <f>VLOOKUP(A887,'BASE REGISTRO SEPTIEMBRE'!$A$1:$T$889,2,FALSE)</f>
        <v>Corporación Comunidad Terapéutica Esperanza</v>
      </c>
      <c r="C887" s="68">
        <f>VLOOKUP(A887,'BASE REGISTRO SEPTIEMBRE'!$A$1:$T$889,3,FALSE)</f>
        <v>650447174</v>
      </c>
      <c r="D887" s="68" t="str">
        <f>VLOOKUP(A887,'BASE REGISTRO SEPTIEMBRE'!$A$1:$T$889,4,FALSE)</f>
        <v>Corporación de Derecho Privado</v>
      </c>
      <c r="E887" s="68" t="str">
        <f>VLOOKUP(A887,'BASE REGISTRO SEPTIEMBRE'!$A$1:$T$889,5,FALSE)</f>
        <v>Otorgada por Decreto Exento  Nº 3782, de fecha 29 de Agosto de  2011, del Ministerio de Justicia.</v>
      </c>
      <c r="F887" s="68" t="str">
        <f>VLOOKUP(A887,'BASE REGISTRO SEPTIEMBRE'!$A$1:$T$889,6,FALSE)</f>
        <v xml:space="preserve">Certificado de vigencia de persona jurídica sin fines de lucro, folio N° 85423095, emitido por el SRCeI con fecha 08 de julio de 2021. 
</v>
      </c>
      <c r="G887" s="68" t="str">
        <f>VLOOKUP(A887,'BASE REGISTRO SEPTIEMBRE'!$A$1:$T$889,7,FALSE)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87" s="68" t="str">
        <f>VLOOKUP(A887,'BASE REGISTRO SEPTIEMBRE'!$A$1:$T$889,8,FALSE)</f>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
      <c r="I887" s="68" t="str">
        <f>VLOOKUP(A887,'BASE REGISTRO SEPTIEMBRE'!$A$1:$T$889,9,FALSE)</f>
        <v xml:space="preserve">2 años. </v>
      </c>
      <c r="J887" s="68" t="str">
        <f>VLOOKUP(A887,'BASE REGISTRO SEPTIEMBRE'!$A$1:$T$889,10,FALSE)</f>
        <v>Del 15 de junio de 2021 al 15 de junio de 2023</v>
      </c>
      <c r="K887" s="68" t="str">
        <f>VLOOKUP(A887,'BASE REGISTRO SEPTIEMBRE'!$A$1:$T$889,11,FALSE)</f>
        <v xml:space="preserve">Presidente: Rodrigo  Escobar  Olmedo </v>
      </c>
      <c r="L887" s="68" t="str">
        <f>VLOOKUP(A887,'BASE REGISTRO SEPTIEMBRE'!$A$1:$T$889,12,FALSE)</f>
        <v xml:space="preserve">Calle Merced N° 741, sector centro, ciudad y comuna de Vallenar, Provincia  de Huasco, Región de Atacama.
</v>
      </c>
      <c r="M887" s="68" t="str">
        <f>VLOOKUP(A887,'BASE REGISTRO SEPTIEMBRE'!$A$1:$T$889,13,FALSE)</f>
        <v>III</v>
      </c>
      <c r="N887" s="68" t="str">
        <f>VLOOKUP(A887,'BASE REGISTRO SEPTIEMBRE'!$A$1:$T$889,14,FALSE)</f>
        <v>huasco</v>
      </c>
      <c r="O887" s="68" t="str">
        <f>VLOOKUP(A887,'BASE REGISTRO SEPTIEMBRE'!$A$1:$T$889,15,FALSE)</f>
        <v>Teléfono: 51 (2) 612617</v>
      </c>
      <c r="P887" s="68" t="str">
        <f>VLOOKUP(A887,'BASE REGISTRO SEPTIEMBRE'!$A$1:$T$889,16,FALSE)</f>
        <v>Correo electrónico: piehusco@hotmail.com
                            comesperanza@gmail.com</v>
      </c>
      <c r="Q887" s="68">
        <f>VLOOKUP(A887,'BASE REGISTRO SEPTIEMBRE'!$A$1:$T$889,17,FALSE)</f>
        <v>0</v>
      </c>
      <c r="R887" s="68" t="str">
        <f>VLOOKUP(A887,'BASE REGISTRO SEPTIEMBRE'!$A$1:$T$889,18,FALSE)</f>
        <v>93401: Institución de Asistencia Social</v>
      </c>
      <c r="S887" s="68" t="str">
        <f>VLOOKUP(A887,'BASE REGISTRO SEPTIEMBRE'!$A$1:$T$889,19,FALSE)</f>
        <v>Certificado Financiero, correspondiente al año 2020, aprobados por el Sub Departamento de Supervisión Fiannciera Nacional.</v>
      </c>
      <c r="T887" s="188">
        <f>VLOOKUP(A887,'BASE REGISTRO SEPTIEMBRE'!$A$1:$T$889,20,FALSE)</f>
        <v>40882</v>
      </c>
      <c r="U887" s="175">
        <v>7459</v>
      </c>
      <c r="V887" s="186">
        <v>21492764</v>
      </c>
      <c r="W887" s="186">
        <v>68147443</v>
      </c>
      <c r="X887" s="187">
        <v>44469</v>
      </c>
      <c r="Y887" s="80" t="s">
        <v>6489</v>
      </c>
      <c r="Z887" s="80" t="s">
        <v>6490</v>
      </c>
      <c r="AA887" s="175" t="s">
        <v>6561</v>
      </c>
    </row>
    <row r="888" spans="1:27" ht="15.75" customHeight="1" x14ac:dyDescent="0.2">
      <c r="A888" s="185">
        <v>7459</v>
      </c>
      <c r="B888" s="68" t="str">
        <f>VLOOKUP(A888,'BASE REGISTRO SEPTIEMBRE'!$A$1:$T$889,2,FALSE)</f>
        <v>Corporación Comunidad Terapéutica Esperanza</v>
      </c>
      <c r="C888" s="68">
        <f>VLOOKUP(A888,'BASE REGISTRO SEPTIEMBRE'!$A$1:$T$889,3,FALSE)</f>
        <v>650447174</v>
      </c>
      <c r="D888" s="68" t="str">
        <f>VLOOKUP(A888,'BASE REGISTRO SEPTIEMBRE'!$A$1:$T$889,4,FALSE)</f>
        <v>Corporación de Derecho Privado</v>
      </c>
      <c r="E888" s="68" t="str">
        <f>VLOOKUP(A888,'BASE REGISTRO SEPTIEMBRE'!$A$1:$T$889,5,FALSE)</f>
        <v>Otorgada por Decreto Exento  Nº 3782, de fecha 29 de Agosto de  2011, del Ministerio de Justicia.</v>
      </c>
      <c r="F888" s="68" t="str">
        <f>VLOOKUP(A888,'BASE REGISTRO SEPTIEMBRE'!$A$1:$T$889,6,FALSE)</f>
        <v xml:space="preserve">Certificado de vigencia de persona jurídica sin fines de lucro, folio N° 85423095, emitido por el SRCeI con fecha 08 de julio de 2021. 
</v>
      </c>
      <c r="G888" s="68" t="str">
        <f>VLOOKUP(A888,'BASE REGISTRO SEPTIEMBRE'!$A$1:$T$889,7,FALSE)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88" s="68" t="str">
        <f>VLOOKUP(A888,'BASE REGISTRO SEPTIEMBRE'!$A$1:$T$889,8,FALSE)</f>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
      <c r="I888" s="68" t="str">
        <f>VLOOKUP(A888,'BASE REGISTRO SEPTIEMBRE'!$A$1:$T$889,9,FALSE)</f>
        <v xml:space="preserve">2 años. </v>
      </c>
      <c r="J888" s="68" t="str">
        <f>VLOOKUP(A888,'BASE REGISTRO SEPTIEMBRE'!$A$1:$T$889,10,FALSE)</f>
        <v>Del 15 de junio de 2021 al 15 de junio de 2023</v>
      </c>
      <c r="K888" s="68" t="str">
        <f>VLOOKUP(A888,'BASE REGISTRO SEPTIEMBRE'!$A$1:$T$889,11,FALSE)</f>
        <v xml:space="preserve">Presidente: Rodrigo  Escobar  Olmedo </v>
      </c>
      <c r="L888" s="68" t="str">
        <f>VLOOKUP(A888,'BASE REGISTRO SEPTIEMBRE'!$A$1:$T$889,12,FALSE)</f>
        <v xml:space="preserve">Calle Merced N° 741, sector centro, ciudad y comuna de Vallenar, Provincia  de Huasco, Región de Atacama.
</v>
      </c>
      <c r="M888" s="68" t="str">
        <f>VLOOKUP(A888,'BASE REGISTRO SEPTIEMBRE'!$A$1:$T$889,13,FALSE)</f>
        <v>III</v>
      </c>
      <c r="N888" s="68" t="str">
        <f>VLOOKUP(A888,'BASE REGISTRO SEPTIEMBRE'!$A$1:$T$889,14,FALSE)</f>
        <v>huasco</v>
      </c>
      <c r="O888" s="68" t="str">
        <f>VLOOKUP(A888,'BASE REGISTRO SEPTIEMBRE'!$A$1:$T$889,15,FALSE)</f>
        <v>Teléfono: 51 (2) 612617</v>
      </c>
      <c r="P888" s="68" t="str">
        <f>VLOOKUP(A888,'BASE REGISTRO SEPTIEMBRE'!$A$1:$T$889,16,FALSE)</f>
        <v>Correo electrónico: piehusco@hotmail.com
                            comesperanza@gmail.com</v>
      </c>
      <c r="Q888" s="68">
        <f>VLOOKUP(A888,'BASE REGISTRO SEPTIEMBRE'!$A$1:$T$889,17,FALSE)</f>
        <v>0</v>
      </c>
      <c r="R888" s="68" t="str">
        <f>VLOOKUP(A888,'BASE REGISTRO SEPTIEMBRE'!$A$1:$T$889,18,FALSE)</f>
        <v>93401: Institución de Asistencia Social</v>
      </c>
      <c r="S888" s="68" t="str">
        <f>VLOOKUP(A888,'BASE REGISTRO SEPTIEMBRE'!$A$1:$T$889,19,FALSE)</f>
        <v>Certificado Financiero, correspondiente al año 2020, aprobados por el Sub Departamento de Supervisión Fiannciera Nacional.</v>
      </c>
      <c r="T888" s="188">
        <f>VLOOKUP(A888,'BASE REGISTRO SEPTIEMBRE'!$A$1:$T$889,20,FALSE)</f>
        <v>40882</v>
      </c>
      <c r="U888" s="175">
        <v>7459</v>
      </c>
      <c r="V888" s="186">
        <v>10144206</v>
      </c>
      <c r="W888" s="186">
        <v>113596828</v>
      </c>
      <c r="X888" s="187">
        <v>44469</v>
      </c>
      <c r="Y888" s="80" t="s">
        <v>6489</v>
      </c>
      <c r="Z888" s="80" t="s">
        <v>6490</v>
      </c>
      <c r="AA888" s="175" t="s">
        <v>6514</v>
      </c>
    </row>
    <row r="889" spans="1:27" ht="15.75" customHeight="1" x14ac:dyDescent="0.2">
      <c r="A889" s="185">
        <v>7460</v>
      </c>
      <c r="B889" s="68" t="str">
        <f>VLOOKUP(A889,'BASE REGISTRO SEPTIEMBRE'!$A$1:$T$889,2,FALSE)</f>
        <v xml:space="preserve">
I. Municipalidad de Zapallar
</v>
      </c>
      <c r="C889" s="68">
        <f>VLOOKUP(A889,'BASE REGISTRO SEPTIEMBRE'!$A$1:$T$889,3,FALSE)</f>
        <v>690504006</v>
      </c>
      <c r="D889" s="68" t="str">
        <f>VLOOKUP(A889,'BASE REGISTRO SEPTIEMBRE'!$A$1:$T$889,4,FALSE)</f>
        <v>Municipalidad</v>
      </c>
      <c r="E889" s="68" t="str">
        <f>VLOOKUP(A889,'BASE REGISTRO SEPTIEMBRE'!$A$1:$T$889,5,FALSE)</f>
        <v>Constitución Política de la República, art. 107.</v>
      </c>
      <c r="F889" s="68" t="str">
        <f>VLOOKUP(A889,'BASE REGISTRO SEPTIEMBRE'!$A$1:$T$889,6,FALSE)</f>
        <v>Indefinida.</v>
      </c>
      <c r="G889" s="68" t="str">
        <f>VLOOKUP(A889,'BASE REGISTRO SEPTIEMBRE'!$A$1:$T$889,7,FALSE)</f>
        <v>Según Ley Orgánica Nº 18.695, arts. 1º al 4º.</v>
      </c>
      <c r="H889" s="68" t="str">
        <f>VLOOKUP(A889,'BASE REGISTRO SEPTIEMBRE'!$A$1:$T$889,8,FALSE)</f>
        <v>no tiene</v>
      </c>
      <c r="I889" s="68">
        <f>VLOOKUP(A889,'BASE REGISTRO SEPTIEMBRE'!$A$1:$T$889,9,FALSE)</f>
        <v>0</v>
      </c>
      <c r="J889" s="68">
        <f>VLOOKUP(A889,'BASE REGISTRO SEPTIEMBRE'!$A$1:$T$889,10,FALSE)</f>
        <v>0</v>
      </c>
      <c r="K889" s="68" t="str">
        <f>VLOOKUP(A889,'BASE REGISTRO SEPTIEMBRE'!$A$1:$T$889,11,FALSE)</f>
        <v>Nicolás Cox Urrejola</v>
      </c>
      <c r="L889" s="68" t="str">
        <f>VLOOKUP(A889,'BASE REGISTRO SEPTIEMBRE'!$A$1:$T$889,12,FALSE)</f>
        <v xml:space="preserve">Germán Riesco Nº 399,  comuna de Zapallar, Región de Valparaíso.
</v>
      </c>
      <c r="M889" s="68" t="str">
        <f>VLOOKUP(A889,'BASE REGISTRO SEPTIEMBRE'!$A$1:$T$889,13,FALSE)</f>
        <v>V</v>
      </c>
      <c r="N889" s="68" t="str">
        <f>VLOOKUP(A889,'BASE REGISTRO SEPTIEMBRE'!$A$1:$T$889,14,FALSE)</f>
        <v xml:space="preserve"> Zapallar</v>
      </c>
      <c r="O889" s="68" t="str">
        <f>VLOOKUP(A889,'BASE REGISTRO SEPTIEMBRE'!$A$1:$T$889,15,FALSE)</f>
        <v>Fono (33) 741040- 742000</v>
      </c>
      <c r="P889" s="68">
        <f>VLOOKUP(A889,'BASE REGISTRO SEPTIEMBRE'!$A$1:$T$889,16,FALSE)</f>
        <v>0</v>
      </c>
      <c r="Q889" s="68">
        <f>VLOOKUP(A889,'BASE REGISTRO SEPTIEMBRE'!$A$1:$T$889,17,FALSE)</f>
        <v>0</v>
      </c>
      <c r="R889" s="68">
        <f>VLOOKUP(A889,'BASE REGISTRO SEPTIEMBRE'!$A$1:$T$889,18,FALSE)</f>
        <v>91001</v>
      </c>
      <c r="S889" s="68" t="str">
        <f>VLOOKUP(A889,'BASE REGISTRO SEPTIEMBRE'!$A$1:$T$889,19,FALSE)</f>
        <v xml:space="preserve">No se acompañan. Aplica Informe Jurídico Nº 09, de  fecha 14 de marzo de 2011 del Departamento Jurídico y Dictamen Nº 070791, de 2009, de la Contraloría General de la República.  
</v>
      </c>
      <c r="T889" s="188">
        <f>VLOOKUP(A889,'BASE REGISTRO SEPTIEMBRE'!$A$1:$T$889,20,FALSE)</f>
        <v>40884</v>
      </c>
      <c r="U889" s="175">
        <v>7460</v>
      </c>
      <c r="V889" s="186">
        <v>0</v>
      </c>
      <c r="W889" s="186">
        <v>25144849</v>
      </c>
      <c r="X889" s="187">
        <v>44469</v>
      </c>
      <c r="Y889" s="80" t="s">
        <v>6489</v>
      </c>
      <c r="Z889" s="80" t="s">
        <v>6490</v>
      </c>
      <c r="AA889" s="175" t="s">
        <v>6696</v>
      </c>
    </row>
    <row r="890" spans="1:27" ht="15.75" customHeight="1" x14ac:dyDescent="0.2">
      <c r="A890" s="185">
        <v>7462</v>
      </c>
      <c r="B890" s="68" t="str">
        <f>VLOOKUP(A890,'BASE REGISTRO SEPTIEMBRE'!$A$1:$T$889,2,FALSE)</f>
        <v>Corporación  de Ayuda a la Familia</v>
      </c>
      <c r="C890" s="68">
        <f>VLOOKUP(A890,'BASE REGISTRO SEPTIEMBRE'!$A$1:$T$889,3,FALSE)</f>
        <v>650213203</v>
      </c>
      <c r="D890" s="68" t="str">
        <f>VLOOKUP(A890,'BASE REGISTRO SEPTIEMBRE'!$A$1:$T$889,4,FALSE)</f>
        <v>Corporación de Derecho Privado.</v>
      </c>
      <c r="E890" s="68" t="str">
        <f>VLOOKUP(A890,'BASE REGISTRO SEPTIEMBRE'!$A$1:$T$889,5,FALSE)</f>
        <v>Otorgada por Decreto Exento  Nº 314, de fecha 30  de marzo  de  2001, del Ministerio de Justicia.</v>
      </c>
      <c r="F890" s="68" t="str">
        <f>VLOOKUP(A890,'BASE REGISTRO SEPTIEMBRE'!$A$1:$T$889,6,FALSE)</f>
        <v>Certificado de Vigencia de persona jurídica sin fines de lucro, folio N° 500395541683, de 25 de junio de 2021, emitido por el Servicio de Registro Civil e Identificación</v>
      </c>
      <c r="G890" s="68" t="str">
        <f>VLOOKUP(A890,'BASE REGISTRO SEPTIEMBRE'!$A$1:$T$889,7,FALSE)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90" s="68" t="str">
        <f>VLOOKUP(A890,'BASE REGISTRO SEPTIEMBRE'!$A$1:$T$889,8,FALSE)</f>
        <v xml:space="preserve">Presidente:
Gastón Francisco José Pinochet Donoso, 
Vice Presidenta:
Carmen Luz Vidal Molina,
Secretario:
Patricio Alexis Villarreal Guajardo, 
Tesorero: 
Ricardo Rivano Vera, 
Director:
Fidel Antonio Aravena Zamudio, </v>
      </c>
      <c r="I890" s="68" t="str">
        <f>VLOOKUP(A890,'BASE REGISTRO SEPTIEMBRE'!$A$1:$T$889,9,FALSE)</f>
        <v>Dos años. Si, por cualquier causa no se efectúa oportunamente la elección de Directorio, se entenderá renovado el mandato de quienes se encuentran en funciones hasta que se realice la correspondiente elección.</v>
      </c>
      <c r="J890" s="68" t="str">
        <f>VLOOKUP(A890,'BASE REGISTRO SEPTIEMBRE'!$A$1:$T$889,10,FALSE)</f>
        <v>De 04 de marzo de 2021 a 04 de marzo de 2023.</v>
      </c>
      <c r="K890" s="68" t="str">
        <f>VLOOKUP(A890,'BASE REGISTRO SEPTIEMBRE'!$A$1:$T$889,11,FALSE)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90" s="68" t="str">
        <f>VLOOKUP(A890,'BASE REGISTRO SEPTIEMBRE'!$A$1:$T$889,12,FALSE)</f>
        <v xml:space="preserve">Uno Oriente N°1550, comuna de Talca, Región del Maule. </v>
      </c>
      <c r="M890" s="68" t="str">
        <f>VLOOKUP(A890,'BASE REGISTRO SEPTIEMBRE'!$A$1:$T$889,13,FALSE)</f>
        <v>VII</v>
      </c>
      <c r="N890" s="68" t="str">
        <f>VLOOKUP(A890,'BASE REGISTRO SEPTIEMBRE'!$A$1:$T$889,14,FALSE)</f>
        <v>talca</v>
      </c>
      <c r="O890" s="68" t="str">
        <f>VLOOKUP(A890,'BASE REGISTRO SEPTIEMBRE'!$A$1:$T$889,15,FALSE)</f>
        <v>71 2 235092</v>
      </c>
      <c r="P890" s="68" t="str">
        <f>VLOOKUP(A890,'BASE REGISTRO SEPTIEMBRE'!$A$1:$T$889,16,FALSE)</f>
        <v>569 50000481</v>
      </c>
      <c r="Q890" s="68">
        <f>VLOOKUP(A890,'BASE REGISTRO SEPTIEMBRE'!$A$1:$T$889,17,FALSE)</f>
        <v>0</v>
      </c>
      <c r="R890" s="68" t="str">
        <f>VLOOKUP(A890,'BASE REGISTRO SEPTIEMBRE'!$A$1:$T$889,18,FALSE)</f>
        <v>93401: Institución de Asistencia Social</v>
      </c>
      <c r="S890" s="68" t="str">
        <f>VLOOKUP(A890,'BASE REGISTRO SEPTIEMBRE'!$A$1:$T$889,19,FALSE)</f>
        <v xml:space="preserve">Certificado de antecedentes financieros, correspondientes al año 2020, APROBADOS POR El Subdepartamento de Supervisión Financiera Nacional. </v>
      </c>
      <c r="T890" s="188">
        <f>VLOOKUP(A890,'BASE REGISTRO SEPTIEMBRE'!$A$1:$T$889,20,FALSE)</f>
        <v>43174</v>
      </c>
      <c r="U890" s="175">
        <v>7462</v>
      </c>
      <c r="V890" s="186">
        <v>41245032</v>
      </c>
      <c r="W890" s="186">
        <v>372958661</v>
      </c>
      <c r="X890" s="187">
        <v>44469</v>
      </c>
      <c r="Y890" s="80" t="s">
        <v>6489</v>
      </c>
      <c r="Z890" s="80" t="s">
        <v>6490</v>
      </c>
      <c r="AA890" s="175" t="s">
        <v>6522</v>
      </c>
    </row>
    <row r="891" spans="1:27" ht="15.75" customHeight="1" x14ac:dyDescent="0.2">
      <c r="A891" s="185">
        <v>7462</v>
      </c>
      <c r="B891" s="68" t="str">
        <f>VLOOKUP(A891,'BASE REGISTRO SEPTIEMBRE'!$A$1:$T$889,2,FALSE)</f>
        <v>Corporación  de Ayuda a la Familia</v>
      </c>
      <c r="C891" s="68">
        <f>VLOOKUP(A891,'BASE REGISTRO SEPTIEMBRE'!$A$1:$T$889,3,FALSE)</f>
        <v>650213203</v>
      </c>
      <c r="D891" s="68" t="str">
        <f>VLOOKUP(A891,'BASE REGISTRO SEPTIEMBRE'!$A$1:$T$889,4,FALSE)</f>
        <v>Corporación de Derecho Privado.</v>
      </c>
      <c r="E891" s="68" t="str">
        <f>VLOOKUP(A891,'BASE REGISTRO SEPTIEMBRE'!$A$1:$T$889,5,FALSE)</f>
        <v>Otorgada por Decreto Exento  Nº 314, de fecha 30  de marzo  de  2001, del Ministerio de Justicia.</v>
      </c>
      <c r="F891" s="68" t="str">
        <f>VLOOKUP(A891,'BASE REGISTRO SEPTIEMBRE'!$A$1:$T$889,6,FALSE)</f>
        <v>Certificado de Vigencia de persona jurídica sin fines de lucro, folio N° 500395541683, de 25 de junio de 2021, emitido por el Servicio de Registro Civil e Identificación</v>
      </c>
      <c r="G891" s="68" t="str">
        <f>VLOOKUP(A891,'BASE REGISTRO SEPTIEMBRE'!$A$1:$T$889,7,FALSE)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91" s="68" t="str">
        <f>VLOOKUP(A891,'BASE REGISTRO SEPTIEMBRE'!$A$1:$T$889,8,FALSE)</f>
        <v xml:space="preserve">Presidente:
Gastón Francisco José Pinochet Donoso, 
Vice Presidenta:
Carmen Luz Vidal Molina,
Secretario:
Patricio Alexis Villarreal Guajardo, 
Tesorero: 
Ricardo Rivano Vera, 
Director:
Fidel Antonio Aravena Zamudio, </v>
      </c>
      <c r="I891" s="68" t="str">
        <f>VLOOKUP(A891,'BASE REGISTRO SEPTIEMBRE'!$A$1:$T$889,9,FALSE)</f>
        <v>Dos años. Si, por cualquier causa no se efectúa oportunamente la elección de Directorio, se entenderá renovado el mandato de quienes se encuentran en funciones hasta que se realice la correspondiente elección.</v>
      </c>
      <c r="J891" s="68" t="str">
        <f>VLOOKUP(A891,'BASE REGISTRO SEPTIEMBRE'!$A$1:$T$889,10,FALSE)</f>
        <v>De 04 de marzo de 2021 a 04 de marzo de 2023.</v>
      </c>
      <c r="K891" s="68" t="str">
        <f>VLOOKUP(A891,'BASE REGISTRO SEPTIEMBRE'!$A$1:$T$889,11,FALSE)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91" s="68" t="str">
        <f>VLOOKUP(A891,'BASE REGISTRO SEPTIEMBRE'!$A$1:$T$889,12,FALSE)</f>
        <v xml:space="preserve">Uno Oriente N°1550, comuna de Talca, Región del Maule. </v>
      </c>
      <c r="M891" s="68" t="str">
        <f>VLOOKUP(A891,'BASE REGISTRO SEPTIEMBRE'!$A$1:$T$889,13,FALSE)</f>
        <v>VII</v>
      </c>
      <c r="N891" s="68" t="str">
        <f>VLOOKUP(A891,'BASE REGISTRO SEPTIEMBRE'!$A$1:$T$889,14,FALSE)</f>
        <v>talca</v>
      </c>
      <c r="O891" s="68" t="str">
        <f>VLOOKUP(A891,'BASE REGISTRO SEPTIEMBRE'!$A$1:$T$889,15,FALSE)</f>
        <v>71 2 235092</v>
      </c>
      <c r="P891" s="68" t="str">
        <f>VLOOKUP(A891,'BASE REGISTRO SEPTIEMBRE'!$A$1:$T$889,16,FALSE)</f>
        <v>569 50000481</v>
      </c>
      <c r="Q891" s="68">
        <f>VLOOKUP(A891,'BASE REGISTRO SEPTIEMBRE'!$A$1:$T$889,17,FALSE)</f>
        <v>0</v>
      </c>
      <c r="R891" s="68" t="str">
        <f>VLOOKUP(A891,'BASE REGISTRO SEPTIEMBRE'!$A$1:$T$889,18,FALSE)</f>
        <v>93401: Institución de Asistencia Social</v>
      </c>
      <c r="S891" s="68" t="str">
        <f>VLOOKUP(A891,'BASE REGISTRO SEPTIEMBRE'!$A$1:$T$889,19,FALSE)</f>
        <v xml:space="preserve">Certificado de antecedentes financieros, correspondientes al año 2020, APROBADOS POR El Subdepartamento de Supervisión Financiera Nacional. </v>
      </c>
      <c r="T891" s="188">
        <f>VLOOKUP(A891,'BASE REGISTRO SEPTIEMBRE'!$A$1:$T$889,20,FALSE)</f>
        <v>43174</v>
      </c>
      <c r="U891" s="175">
        <v>7462</v>
      </c>
      <c r="V891" s="186">
        <v>30934233</v>
      </c>
      <c r="W891" s="186">
        <v>121170505</v>
      </c>
      <c r="X891" s="187">
        <v>44469</v>
      </c>
      <c r="Y891" s="80" t="s">
        <v>6489</v>
      </c>
      <c r="Z891" s="80" t="s">
        <v>6490</v>
      </c>
      <c r="AA891" s="175" t="s">
        <v>6599</v>
      </c>
    </row>
    <row r="892" spans="1:27" ht="15.75" customHeight="1" x14ac:dyDescent="0.2">
      <c r="A892" s="185">
        <v>7462</v>
      </c>
      <c r="B892" s="68" t="str">
        <f>VLOOKUP(A892,'BASE REGISTRO SEPTIEMBRE'!$A$1:$T$889,2,FALSE)</f>
        <v>Corporación  de Ayuda a la Familia</v>
      </c>
      <c r="C892" s="68">
        <f>VLOOKUP(A892,'BASE REGISTRO SEPTIEMBRE'!$A$1:$T$889,3,FALSE)</f>
        <v>650213203</v>
      </c>
      <c r="D892" s="68" t="str">
        <f>VLOOKUP(A892,'BASE REGISTRO SEPTIEMBRE'!$A$1:$T$889,4,FALSE)</f>
        <v>Corporación de Derecho Privado.</v>
      </c>
      <c r="E892" s="68" t="str">
        <f>VLOOKUP(A892,'BASE REGISTRO SEPTIEMBRE'!$A$1:$T$889,5,FALSE)</f>
        <v>Otorgada por Decreto Exento  Nº 314, de fecha 30  de marzo  de  2001, del Ministerio de Justicia.</v>
      </c>
      <c r="F892" s="68" t="str">
        <f>VLOOKUP(A892,'BASE REGISTRO SEPTIEMBRE'!$A$1:$T$889,6,FALSE)</f>
        <v>Certificado de Vigencia de persona jurídica sin fines de lucro, folio N° 500395541683, de 25 de junio de 2021, emitido por el Servicio de Registro Civil e Identificación</v>
      </c>
      <c r="G892" s="68" t="str">
        <f>VLOOKUP(A892,'BASE REGISTRO SEPTIEMBRE'!$A$1:$T$889,7,FALSE)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92" s="68" t="str">
        <f>VLOOKUP(A892,'BASE REGISTRO SEPTIEMBRE'!$A$1:$T$889,8,FALSE)</f>
        <v xml:space="preserve">Presidente:
Gastón Francisco José Pinochet Donoso, 
Vice Presidenta:
Carmen Luz Vidal Molina,
Secretario:
Patricio Alexis Villarreal Guajardo, 
Tesorero: 
Ricardo Rivano Vera, 
Director:
Fidel Antonio Aravena Zamudio, </v>
      </c>
      <c r="I892" s="68" t="str">
        <f>VLOOKUP(A892,'BASE REGISTRO SEPTIEMBRE'!$A$1:$T$889,9,FALSE)</f>
        <v>Dos años. Si, por cualquier causa no se efectúa oportunamente la elección de Directorio, se entenderá renovado el mandato de quienes se encuentran en funciones hasta que se realice la correspondiente elección.</v>
      </c>
      <c r="J892" s="68" t="str">
        <f>VLOOKUP(A892,'BASE REGISTRO SEPTIEMBRE'!$A$1:$T$889,10,FALSE)</f>
        <v>De 04 de marzo de 2021 a 04 de marzo de 2023.</v>
      </c>
      <c r="K892" s="68" t="str">
        <f>VLOOKUP(A892,'BASE REGISTRO SEPTIEMBRE'!$A$1:$T$889,11,FALSE)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92" s="68" t="str">
        <f>VLOOKUP(A892,'BASE REGISTRO SEPTIEMBRE'!$A$1:$T$889,12,FALSE)</f>
        <v xml:space="preserve">Uno Oriente N°1550, comuna de Talca, Región del Maule. </v>
      </c>
      <c r="M892" s="68" t="str">
        <f>VLOOKUP(A892,'BASE REGISTRO SEPTIEMBRE'!$A$1:$T$889,13,FALSE)</f>
        <v>VII</v>
      </c>
      <c r="N892" s="68" t="str">
        <f>VLOOKUP(A892,'BASE REGISTRO SEPTIEMBRE'!$A$1:$T$889,14,FALSE)</f>
        <v>talca</v>
      </c>
      <c r="O892" s="68" t="str">
        <f>VLOOKUP(A892,'BASE REGISTRO SEPTIEMBRE'!$A$1:$T$889,15,FALSE)</f>
        <v>71 2 235092</v>
      </c>
      <c r="P892" s="68" t="str">
        <f>VLOOKUP(A892,'BASE REGISTRO SEPTIEMBRE'!$A$1:$T$889,16,FALSE)</f>
        <v>569 50000481</v>
      </c>
      <c r="Q892" s="68">
        <f>VLOOKUP(A892,'BASE REGISTRO SEPTIEMBRE'!$A$1:$T$889,17,FALSE)</f>
        <v>0</v>
      </c>
      <c r="R892" s="68" t="str">
        <f>VLOOKUP(A892,'BASE REGISTRO SEPTIEMBRE'!$A$1:$T$889,18,FALSE)</f>
        <v>93401: Institución de Asistencia Social</v>
      </c>
      <c r="S892" s="68" t="str">
        <f>VLOOKUP(A892,'BASE REGISTRO SEPTIEMBRE'!$A$1:$T$889,19,FALSE)</f>
        <v xml:space="preserve">Certificado de antecedentes financieros, correspondientes al año 2020, APROBADOS POR El Subdepartamento de Supervisión Financiera Nacional. </v>
      </c>
      <c r="T892" s="188">
        <f>VLOOKUP(A892,'BASE REGISTRO SEPTIEMBRE'!$A$1:$T$889,20,FALSE)</f>
        <v>43174</v>
      </c>
      <c r="U892" s="175">
        <v>7462</v>
      </c>
      <c r="V892" s="186">
        <v>50186975</v>
      </c>
      <c r="W892" s="186">
        <v>476323549</v>
      </c>
      <c r="X892" s="187">
        <v>44469</v>
      </c>
      <c r="Y892" s="80" t="s">
        <v>6489</v>
      </c>
      <c r="Z892" s="80" t="s">
        <v>6490</v>
      </c>
      <c r="AA892" s="175" t="s">
        <v>6508</v>
      </c>
    </row>
    <row r="893" spans="1:27" ht="15.75" customHeight="1" x14ac:dyDescent="0.2">
      <c r="A893" s="185">
        <v>7463</v>
      </c>
      <c r="B893" s="68" t="str">
        <f>VLOOKUP(A893,'BASE REGISTRO SEPTIEMBRE'!$A$1:$T$889,2,FALSE)</f>
        <v xml:space="preserve">Corporación Municipal de Desarrollo Social de San Joaquín
</v>
      </c>
      <c r="C893" s="68">
        <f>VLOOKUP(A893,'BASE REGISTRO SEPTIEMBRE'!$A$1:$T$889,3,FALSE)</f>
        <v>714555006</v>
      </c>
      <c r="D893" s="68" t="str">
        <f>VLOOKUP(A893,'BASE REGISTRO SEPTIEMBRE'!$A$1:$T$889,4,FALSE)</f>
        <v>Corporación de Derecho Privado.</v>
      </c>
      <c r="E893" s="68" t="str">
        <f>VLOOKUP(A893,'BASE REGISTRO SEPTIEMBRE'!$A$1:$T$889,5,FALSE)</f>
        <v xml:space="preserve">Decreto Supremo Nº 1312, de 23 de diciembre de 1987, del Ministerio de Justicia. </v>
      </c>
      <c r="F893" s="68" t="str">
        <f>VLOOKUP(A893,'BASE REGISTRO SEPTIEMBRE'!$A$1:$T$889,6,FALSE)</f>
        <v>Certificado de Vigencia folio Nº 500345592485, de 14 de septiembre de 2020, del Servicio de Registro Civil e identificación.</v>
      </c>
      <c r="G893" s="68" t="str">
        <f>VLOOKUP(A893,'BASE REGISTRO SEPTIEMBRE'!$A$1:$T$889,7,FALSE)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H893" s="68" t="str">
        <f>VLOOKUP(A893,'BASE REGISTRO SEPTIEMBRE'!$A$1:$T$889,8,FALSE)</f>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
      <c r="I893" s="68" t="str">
        <f>VLOOKUP(A893,'BASE REGISTRO SEPTIEMBRE'!$A$1:$T$889,9,FALSE)</f>
        <v>Dos años, pudiendo ser reelegidos.</v>
      </c>
      <c r="J893" s="68" t="str">
        <f>VLOOKUP(A893,'BASE REGISTRO SEPTIEMBRE'!$A$1:$T$889,10,FALSE)</f>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
      <c r="K893" s="68" t="str">
        <f>VLOOKUP(A893,'BASE REGISTRO SEPTIEMBRE'!$A$1:$T$889,11,FALSE)</f>
        <v>Secretario General: Alvaro Medina Cisternas, 
Secretario General Subrogante: Juan Ilabaca Mendoza (Director Área Salud Municipal)</v>
      </c>
      <c r="L893" s="68" t="str">
        <f>VLOOKUP(A893,'BASE REGISTRO SEPTIEMBRE'!$A$1:$T$889,12,FALSE)</f>
        <v xml:space="preserve">Avenida Santa Rosa N° 2606, 3° piso, comuna de San Joaquín, Región Metropolitana
</v>
      </c>
      <c r="M893" s="68" t="str">
        <f>VLOOKUP(A893,'BASE REGISTRO SEPTIEMBRE'!$A$1:$T$889,13,FALSE)</f>
        <v>XIII</v>
      </c>
      <c r="N893" s="68" t="str">
        <f>VLOOKUP(A893,'BASE REGISTRO SEPTIEMBRE'!$A$1:$T$889,14,FALSE)</f>
        <v>San Joaquín</v>
      </c>
      <c r="O893" s="68">
        <f>VLOOKUP(A893,'BASE REGISTRO SEPTIEMBRE'!$A$1:$T$889,15,FALSE)</f>
        <v>3604100</v>
      </c>
      <c r="P893" s="68" t="str">
        <f>VLOOKUP(A893,'BASE REGISTRO SEPTIEMBRE'!$A$1:$T$889,16,FALSE)</f>
        <v>Correo Electrónico: alvaromedina@cormusanjoaquin.cl</v>
      </c>
      <c r="Q893" s="68">
        <f>VLOOKUP(A893,'BASE REGISTRO SEPTIEMBRE'!$A$1:$T$889,17,FALSE)</f>
        <v>0</v>
      </c>
      <c r="R893" s="68">
        <f>VLOOKUP(A893,'BASE REGISTRO SEPTIEMBRE'!$A$1:$T$889,18,FALSE)</f>
        <v>93401</v>
      </c>
      <c r="S893" s="68" t="str">
        <f>VLOOKUP(A893,'BASE REGISTRO SEPTIEMBRE'!$A$1:$T$889,19,FALSE)</f>
        <v>Se acompaña certificado financiero correspondiente al año 2019, remitido para aprobación del Sub Departamento de Supervisión Financiera Nacional.</v>
      </c>
      <c r="T893" s="188">
        <f>VLOOKUP(A893,'BASE REGISTRO SEPTIEMBRE'!$A$1:$T$889,20,FALSE)</f>
        <v>41012</v>
      </c>
      <c r="U893" s="175">
        <v>7463</v>
      </c>
      <c r="V893" s="186">
        <v>0</v>
      </c>
      <c r="W893" s="186">
        <v>78091499</v>
      </c>
      <c r="X893" s="187">
        <v>44469</v>
      </c>
      <c r="Y893" s="80" t="s">
        <v>6489</v>
      </c>
      <c r="Z893" s="80" t="s">
        <v>6490</v>
      </c>
      <c r="AA893" s="175" t="s">
        <v>6555</v>
      </c>
    </row>
    <row r="894" spans="1:27" ht="15.75" customHeight="1" x14ac:dyDescent="0.2">
      <c r="A894" s="185">
        <v>7473</v>
      </c>
      <c r="B894" s="68" t="str">
        <f>VLOOKUP(A894,'BASE REGISTRO SEPTIEMBRE'!$A$1:$T$889,2,FALSE)</f>
        <v>Fundación Creseres</v>
      </c>
      <c r="C894" s="68">
        <f>VLOOKUP(A894,'BASE REGISTRO SEPTIEMBRE'!$A$1:$T$889,3,FALSE)</f>
        <v>650587340</v>
      </c>
      <c r="D894" s="68" t="str">
        <f>VLOOKUP(A894,'BASE REGISTRO SEPTIEMBRE'!$A$1:$T$889,4,FALSE)</f>
        <v>Fundación de Derecho Privado.</v>
      </c>
      <c r="E894" s="68" t="str">
        <f>VLOOKUP(A894,'BASE REGISTRO SEPTIEMBRE'!$A$1:$T$889,5,FALSE)</f>
        <v xml:space="preserve">Registro Nacional de Personas Jurídicas Nº860, del Servicio de Registro Civil e Identificación.
Fecha de concesión de Personalidad Jurídica: 19 de julio de 2012.
</v>
      </c>
      <c r="F894" s="68" t="str">
        <f>VLOOKUP(A894,'BASE REGISTRO SEPTIEMBRE'!$A$1:$T$889,6,FALSE)</f>
        <v>Certificado de Vigencia Folio Nº 500402711821, de fecha 09 de agosto de 2020, del Servicio de Registro Civil e Identificación.</v>
      </c>
      <c r="G894" s="68" t="str">
        <f>VLOOKUP(A894,'BASE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4" s="68" t="str">
        <f>VLOOKUP(A894,'BASE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4" s="68" t="str">
        <f>VLOOKUP(A894,'BASE REGISTRO SEPTIEMBRE'!$A$1:$T$889,9,FALSE)</f>
        <v xml:space="preserve">Dos años </v>
      </c>
      <c r="J894" s="68" t="str">
        <f>VLOOKUP(A894,'BASE REGISTRO SEPTIEMBRE'!$A$1:$T$889,10,FALSE)</f>
        <v xml:space="preserve">                         Última Elección de Directorio: 31 de marzo de 2020.
Duración: agosto 2020 a agosto de 2022.
</v>
      </c>
      <c r="K894" s="68" t="str">
        <f>VLOOKUP(A894,'BASE REGISTRO SEPTIEMBRE'!$A$1:$T$889,11,FALSE)</f>
        <v xml:space="preserve">Carmen Gloria Hidalgo Belmar 
</v>
      </c>
      <c r="L894" s="68" t="str">
        <f>VLOOKUP(A894,'BASE REGISTRO SEPTIEMBRE'!$A$1:$T$889,12,FALSE)</f>
        <v>O'higgins 416A comuna de Temuco, región de La Araucanía.</v>
      </c>
      <c r="M894" s="68" t="str">
        <f>VLOOKUP(A894,'BASE REGISTRO SEPTIEMBRE'!$A$1:$T$889,13,FALSE)</f>
        <v>IX</v>
      </c>
      <c r="N894" s="68" t="str">
        <f>VLOOKUP(A894,'BASE REGISTRO SEPTIEMBRE'!$A$1:$T$889,14,FALSE)</f>
        <v>Temuco</v>
      </c>
      <c r="O894" s="68">
        <f>VLOOKUP(A894,'BASE REGISTRO SEPTIEMBRE'!$A$1:$T$889,15,FALSE)</f>
        <v>0</v>
      </c>
      <c r="P894" s="68" t="str">
        <f>VLOOKUP(A894,'BASE REGISTRO SEPTIEMBRE'!$A$1:$T$889,16,FALSE)</f>
        <v xml:space="preserve">: dirección@fundacioncreseres.cl </v>
      </c>
      <c r="Q894" s="68">
        <f>VLOOKUP(A894,'BASE REGISTRO SEPTIEMBRE'!$A$1:$T$889,17,FALSE)</f>
        <v>0</v>
      </c>
      <c r="R894" s="68">
        <f>VLOOKUP(A894,'BASE REGISTRO SEPTIEMBRE'!$A$1:$T$889,18,FALSE)</f>
        <v>93401</v>
      </c>
      <c r="S894" s="68" t="str">
        <f>VLOOKUP(A894,'BASE REGISTRO SEPTIEMBRE'!$A$1:$T$889,19,FALSE)</f>
        <v>Se acompaña certificado de antecedentes financiares año 2020  aprobado por el Departamento de Supervisión financiera</v>
      </c>
      <c r="T894" s="188">
        <f>VLOOKUP(A894,'BASE REGISTRO SEPTIEMBRE'!$A$1:$T$889,20,FALSE)</f>
        <v>41340</v>
      </c>
      <c r="U894" s="175">
        <v>7473</v>
      </c>
      <c r="V894" s="186">
        <v>6973235</v>
      </c>
      <c r="W894" s="186">
        <v>78762250</v>
      </c>
      <c r="X894" s="187">
        <v>44469</v>
      </c>
      <c r="Y894" s="80" t="s">
        <v>6489</v>
      </c>
      <c r="Z894" s="80" t="s">
        <v>6490</v>
      </c>
      <c r="AA894" s="175" t="s">
        <v>6618</v>
      </c>
    </row>
    <row r="895" spans="1:27" ht="15.75" customHeight="1" x14ac:dyDescent="0.2">
      <c r="A895" s="185">
        <v>7473</v>
      </c>
      <c r="B895" s="68" t="str">
        <f>VLOOKUP(A895,'BASE REGISTRO SEPTIEMBRE'!$A$1:$T$889,2,FALSE)</f>
        <v>Fundación Creseres</v>
      </c>
      <c r="C895" s="68">
        <f>VLOOKUP(A895,'BASE REGISTRO SEPTIEMBRE'!$A$1:$T$889,3,FALSE)</f>
        <v>650587340</v>
      </c>
      <c r="D895" s="68" t="str">
        <f>VLOOKUP(A895,'BASE REGISTRO SEPTIEMBRE'!$A$1:$T$889,4,FALSE)</f>
        <v>Fundación de Derecho Privado.</v>
      </c>
      <c r="E895" s="68" t="str">
        <f>VLOOKUP(A895,'BASE REGISTRO SEPTIEMBRE'!$A$1:$T$889,5,FALSE)</f>
        <v xml:space="preserve">Registro Nacional de Personas Jurídicas Nº860, del Servicio de Registro Civil e Identificación.
Fecha de concesión de Personalidad Jurídica: 19 de julio de 2012.
</v>
      </c>
      <c r="F895" s="68" t="str">
        <f>VLOOKUP(A895,'BASE REGISTRO SEPTIEMBRE'!$A$1:$T$889,6,FALSE)</f>
        <v>Certificado de Vigencia Folio Nº 500402711821, de fecha 09 de agosto de 2020, del Servicio de Registro Civil e Identificación.</v>
      </c>
      <c r="G895" s="68" t="str">
        <f>VLOOKUP(A895,'BASE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5" s="68" t="str">
        <f>VLOOKUP(A895,'BASE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5" s="68" t="str">
        <f>VLOOKUP(A895,'BASE REGISTRO SEPTIEMBRE'!$A$1:$T$889,9,FALSE)</f>
        <v xml:space="preserve">Dos años </v>
      </c>
      <c r="J895" s="68" t="str">
        <f>VLOOKUP(A895,'BASE REGISTRO SEPTIEMBRE'!$A$1:$T$889,10,FALSE)</f>
        <v xml:space="preserve">                         Última Elección de Directorio: 31 de marzo de 2020.
Duración: agosto 2020 a agosto de 2022.
</v>
      </c>
      <c r="K895" s="68" t="str">
        <f>VLOOKUP(A895,'BASE REGISTRO SEPTIEMBRE'!$A$1:$T$889,11,FALSE)</f>
        <v xml:space="preserve">Carmen Gloria Hidalgo Belmar 
</v>
      </c>
      <c r="L895" s="68" t="str">
        <f>VLOOKUP(A895,'BASE REGISTRO SEPTIEMBRE'!$A$1:$T$889,12,FALSE)</f>
        <v>O'higgins 416A comuna de Temuco, región de La Araucanía.</v>
      </c>
      <c r="M895" s="68" t="str">
        <f>VLOOKUP(A895,'BASE REGISTRO SEPTIEMBRE'!$A$1:$T$889,13,FALSE)</f>
        <v>IX</v>
      </c>
      <c r="N895" s="68" t="str">
        <f>VLOOKUP(A895,'BASE REGISTRO SEPTIEMBRE'!$A$1:$T$889,14,FALSE)</f>
        <v>Temuco</v>
      </c>
      <c r="O895" s="68">
        <f>VLOOKUP(A895,'BASE REGISTRO SEPTIEMBRE'!$A$1:$T$889,15,FALSE)</f>
        <v>0</v>
      </c>
      <c r="P895" s="68" t="str">
        <f>VLOOKUP(A895,'BASE REGISTRO SEPTIEMBRE'!$A$1:$T$889,16,FALSE)</f>
        <v xml:space="preserve">: dirección@fundacioncreseres.cl </v>
      </c>
      <c r="Q895" s="68">
        <f>VLOOKUP(A895,'BASE REGISTRO SEPTIEMBRE'!$A$1:$T$889,17,FALSE)</f>
        <v>0</v>
      </c>
      <c r="R895" s="68">
        <f>VLOOKUP(A895,'BASE REGISTRO SEPTIEMBRE'!$A$1:$T$889,18,FALSE)</f>
        <v>93401</v>
      </c>
      <c r="S895" s="68" t="str">
        <f>VLOOKUP(A895,'BASE REGISTRO SEPTIEMBRE'!$A$1:$T$889,19,FALSE)</f>
        <v>Se acompaña certificado de antecedentes financiares año 2020  aprobado por el Departamento de Supervisión financiera</v>
      </c>
      <c r="T895" s="188">
        <f>VLOOKUP(A895,'BASE REGISTRO SEPTIEMBRE'!$A$1:$T$889,20,FALSE)</f>
        <v>41340</v>
      </c>
      <c r="U895" s="175">
        <v>7473</v>
      </c>
      <c r="V895" s="186">
        <v>14026196</v>
      </c>
      <c r="W895" s="186">
        <v>117202859</v>
      </c>
      <c r="X895" s="187">
        <v>44469</v>
      </c>
      <c r="Y895" s="80" t="s">
        <v>6489</v>
      </c>
      <c r="Z895" s="80" t="s">
        <v>6490</v>
      </c>
      <c r="AA895" s="175" t="s">
        <v>6515</v>
      </c>
    </row>
    <row r="896" spans="1:27" ht="15.75" customHeight="1" x14ac:dyDescent="0.2">
      <c r="A896" s="185">
        <v>7473</v>
      </c>
      <c r="B896" s="68" t="str">
        <f>VLOOKUP(A896,'BASE REGISTRO SEPTIEMBRE'!$A$1:$T$889,2,FALSE)</f>
        <v>Fundación Creseres</v>
      </c>
      <c r="C896" s="68">
        <f>VLOOKUP(A896,'BASE REGISTRO SEPTIEMBRE'!$A$1:$T$889,3,FALSE)</f>
        <v>650587340</v>
      </c>
      <c r="D896" s="68" t="str">
        <f>VLOOKUP(A896,'BASE REGISTRO SEPTIEMBRE'!$A$1:$T$889,4,FALSE)</f>
        <v>Fundación de Derecho Privado.</v>
      </c>
      <c r="E896" s="68" t="str">
        <f>VLOOKUP(A896,'BASE REGISTRO SEPTIEMBRE'!$A$1:$T$889,5,FALSE)</f>
        <v xml:space="preserve">Registro Nacional de Personas Jurídicas Nº860, del Servicio de Registro Civil e Identificación.
Fecha de concesión de Personalidad Jurídica: 19 de julio de 2012.
</v>
      </c>
      <c r="F896" s="68" t="str">
        <f>VLOOKUP(A896,'BASE REGISTRO SEPTIEMBRE'!$A$1:$T$889,6,FALSE)</f>
        <v>Certificado de Vigencia Folio Nº 500402711821, de fecha 09 de agosto de 2020, del Servicio de Registro Civil e Identificación.</v>
      </c>
      <c r="G896" s="68" t="str">
        <f>VLOOKUP(A896,'BASE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6" s="68" t="str">
        <f>VLOOKUP(A896,'BASE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6" s="68" t="str">
        <f>VLOOKUP(A896,'BASE REGISTRO SEPTIEMBRE'!$A$1:$T$889,9,FALSE)</f>
        <v xml:space="preserve">Dos años </v>
      </c>
      <c r="J896" s="68" t="str">
        <f>VLOOKUP(A896,'BASE REGISTRO SEPTIEMBRE'!$A$1:$T$889,10,FALSE)</f>
        <v xml:space="preserve">                         Última Elección de Directorio: 31 de marzo de 2020.
Duración: agosto 2020 a agosto de 2022.
</v>
      </c>
      <c r="K896" s="68" t="str">
        <f>VLOOKUP(A896,'BASE REGISTRO SEPTIEMBRE'!$A$1:$T$889,11,FALSE)</f>
        <v xml:space="preserve">Carmen Gloria Hidalgo Belmar 
</v>
      </c>
      <c r="L896" s="68" t="str">
        <f>VLOOKUP(A896,'BASE REGISTRO SEPTIEMBRE'!$A$1:$T$889,12,FALSE)</f>
        <v>O'higgins 416A comuna de Temuco, región de La Araucanía.</v>
      </c>
      <c r="M896" s="68" t="str">
        <f>VLOOKUP(A896,'BASE REGISTRO SEPTIEMBRE'!$A$1:$T$889,13,FALSE)</f>
        <v>IX</v>
      </c>
      <c r="N896" s="68" t="str">
        <f>VLOOKUP(A896,'BASE REGISTRO SEPTIEMBRE'!$A$1:$T$889,14,FALSE)</f>
        <v>Temuco</v>
      </c>
      <c r="O896" s="68">
        <f>VLOOKUP(A896,'BASE REGISTRO SEPTIEMBRE'!$A$1:$T$889,15,FALSE)</f>
        <v>0</v>
      </c>
      <c r="P896" s="68" t="str">
        <f>VLOOKUP(A896,'BASE REGISTRO SEPTIEMBRE'!$A$1:$T$889,16,FALSE)</f>
        <v xml:space="preserve">: dirección@fundacioncreseres.cl </v>
      </c>
      <c r="Q896" s="68">
        <f>VLOOKUP(A896,'BASE REGISTRO SEPTIEMBRE'!$A$1:$T$889,17,FALSE)</f>
        <v>0</v>
      </c>
      <c r="R896" s="68">
        <f>VLOOKUP(A896,'BASE REGISTRO SEPTIEMBRE'!$A$1:$T$889,18,FALSE)</f>
        <v>93401</v>
      </c>
      <c r="S896" s="68" t="str">
        <f>VLOOKUP(A896,'BASE REGISTRO SEPTIEMBRE'!$A$1:$T$889,19,FALSE)</f>
        <v>Se acompaña certificado de antecedentes financiares año 2020  aprobado por el Departamento de Supervisión financiera</v>
      </c>
      <c r="T896" s="188">
        <f>VLOOKUP(A896,'BASE REGISTRO SEPTIEMBRE'!$A$1:$T$889,20,FALSE)</f>
        <v>41340</v>
      </c>
      <c r="U896" s="175">
        <v>7473</v>
      </c>
      <c r="V896" s="186">
        <v>11337376</v>
      </c>
      <c r="W896" s="186">
        <v>44659264</v>
      </c>
      <c r="X896" s="187">
        <v>44469</v>
      </c>
      <c r="Y896" s="80" t="s">
        <v>6489</v>
      </c>
      <c r="Z896" s="80" t="s">
        <v>6490</v>
      </c>
      <c r="AA896" s="175" t="s">
        <v>211</v>
      </c>
    </row>
    <row r="897" spans="1:27" ht="15.75" customHeight="1" x14ac:dyDescent="0.2">
      <c r="A897" s="185">
        <v>7473</v>
      </c>
      <c r="B897" s="68" t="str">
        <f>VLOOKUP(A897,'BASE REGISTRO SEPTIEMBRE'!$A$1:$T$889,2,FALSE)</f>
        <v>Fundación Creseres</v>
      </c>
      <c r="C897" s="68">
        <f>VLOOKUP(A897,'BASE REGISTRO SEPTIEMBRE'!$A$1:$T$889,3,FALSE)</f>
        <v>650587340</v>
      </c>
      <c r="D897" s="68" t="str">
        <f>VLOOKUP(A897,'BASE REGISTRO SEPTIEMBRE'!$A$1:$T$889,4,FALSE)</f>
        <v>Fundación de Derecho Privado.</v>
      </c>
      <c r="E897" s="68" t="str">
        <f>VLOOKUP(A897,'BASE REGISTRO SEPTIEMBRE'!$A$1:$T$889,5,FALSE)</f>
        <v xml:space="preserve">Registro Nacional de Personas Jurídicas Nº860, del Servicio de Registro Civil e Identificación.
Fecha de concesión de Personalidad Jurídica: 19 de julio de 2012.
</v>
      </c>
      <c r="F897" s="68" t="str">
        <f>VLOOKUP(A897,'BASE REGISTRO SEPTIEMBRE'!$A$1:$T$889,6,FALSE)</f>
        <v>Certificado de Vigencia Folio Nº 500402711821, de fecha 09 de agosto de 2020, del Servicio de Registro Civil e Identificación.</v>
      </c>
      <c r="G897" s="68" t="str">
        <f>VLOOKUP(A897,'BASE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7" s="68" t="str">
        <f>VLOOKUP(A897,'BASE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7" s="68" t="str">
        <f>VLOOKUP(A897,'BASE REGISTRO SEPTIEMBRE'!$A$1:$T$889,9,FALSE)</f>
        <v xml:space="preserve">Dos años </v>
      </c>
      <c r="J897" s="68" t="str">
        <f>VLOOKUP(A897,'BASE REGISTRO SEPTIEMBRE'!$A$1:$T$889,10,FALSE)</f>
        <v xml:space="preserve">                         Última Elección de Directorio: 31 de marzo de 2020.
Duración: agosto 2020 a agosto de 2022.
</v>
      </c>
      <c r="K897" s="68" t="str">
        <f>VLOOKUP(A897,'BASE REGISTRO SEPTIEMBRE'!$A$1:$T$889,11,FALSE)</f>
        <v xml:space="preserve">Carmen Gloria Hidalgo Belmar 
</v>
      </c>
      <c r="L897" s="68" t="str">
        <f>VLOOKUP(A897,'BASE REGISTRO SEPTIEMBRE'!$A$1:$T$889,12,FALSE)</f>
        <v>O'higgins 416A comuna de Temuco, región de La Araucanía.</v>
      </c>
      <c r="M897" s="68" t="str">
        <f>VLOOKUP(A897,'BASE REGISTRO SEPTIEMBRE'!$A$1:$T$889,13,FALSE)</f>
        <v>IX</v>
      </c>
      <c r="N897" s="68" t="str">
        <f>VLOOKUP(A897,'BASE REGISTRO SEPTIEMBRE'!$A$1:$T$889,14,FALSE)</f>
        <v>Temuco</v>
      </c>
      <c r="O897" s="68">
        <f>VLOOKUP(A897,'BASE REGISTRO SEPTIEMBRE'!$A$1:$T$889,15,FALSE)</f>
        <v>0</v>
      </c>
      <c r="P897" s="68" t="str">
        <f>VLOOKUP(A897,'BASE REGISTRO SEPTIEMBRE'!$A$1:$T$889,16,FALSE)</f>
        <v xml:space="preserve">: dirección@fundacioncreseres.cl </v>
      </c>
      <c r="Q897" s="68">
        <f>VLOOKUP(A897,'BASE REGISTRO SEPTIEMBRE'!$A$1:$T$889,17,FALSE)</f>
        <v>0</v>
      </c>
      <c r="R897" s="68">
        <f>VLOOKUP(A897,'BASE REGISTRO SEPTIEMBRE'!$A$1:$T$889,18,FALSE)</f>
        <v>93401</v>
      </c>
      <c r="S897" s="68" t="str">
        <f>VLOOKUP(A897,'BASE REGISTRO SEPTIEMBRE'!$A$1:$T$889,19,FALSE)</f>
        <v>Se acompaña certificado de antecedentes financiares año 2020  aprobado por el Departamento de Supervisión financiera</v>
      </c>
      <c r="T897" s="188">
        <f>VLOOKUP(A897,'BASE REGISTRO SEPTIEMBRE'!$A$1:$T$889,20,FALSE)</f>
        <v>41340</v>
      </c>
      <c r="U897" s="175">
        <v>7473</v>
      </c>
      <c r="V897" s="186">
        <v>19256942</v>
      </c>
      <c r="W897" s="186">
        <v>194313831</v>
      </c>
      <c r="X897" s="187">
        <v>44469</v>
      </c>
      <c r="Y897" s="80" t="s">
        <v>6489</v>
      </c>
      <c r="Z897" s="80" t="s">
        <v>6490</v>
      </c>
      <c r="AA897" s="175" t="s">
        <v>6509</v>
      </c>
    </row>
    <row r="898" spans="1:27" ht="15.75" customHeight="1" x14ac:dyDescent="0.2">
      <c r="A898" s="185">
        <v>7473</v>
      </c>
      <c r="B898" s="68" t="str">
        <f>VLOOKUP(A898,'BASE REGISTRO SEPTIEMBRE'!$A$1:$T$889,2,FALSE)</f>
        <v>Fundación Creseres</v>
      </c>
      <c r="C898" s="68">
        <f>VLOOKUP(A898,'BASE REGISTRO SEPTIEMBRE'!$A$1:$T$889,3,FALSE)</f>
        <v>650587340</v>
      </c>
      <c r="D898" s="68" t="str">
        <f>VLOOKUP(A898,'BASE REGISTRO SEPTIEMBRE'!$A$1:$T$889,4,FALSE)</f>
        <v>Fundación de Derecho Privado.</v>
      </c>
      <c r="E898" s="68" t="str">
        <f>VLOOKUP(A898,'BASE REGISTRO SEPTIEMBRE'!$A$1:$T$889,5,FALSE)</f>
        <v xml:space="preserve">Registro Nacional de Personas Jurídicas Nº860, del Servicio de Registro Civil e Identificación.
Fecha de concesión de Personalidad Jurídica: 19 de julio de 2012.
</v>
      </c>
      <c r="F898" s="68" t="str">
        <f>VLOOKUP(A898,'BASE REGISTRO SEPTIEMBRE'!$A$1:$T$889,6,FALSE)</f>
        <v>Certificado de Vigencia Folio Nº 500402711821, de fecha 09 de agosto de 2020, del Servicio de Registro Civil e Identificación.</v>
      </c>
      <c r="G898" s="68" t="str">
        <f>VLOOKUP(A898,'BASE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8" s="68" t="str">
        <f>VLOOKUP(A898,'BASE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8" s="68" t="str">
        <f>VLOOKUP(A898,'BASE REGISTRO SEPTIEMBRE'!$A$1:$T$889,9,FALSE)</f>
        <v xml:space="preserve">Dos años </v>
      </c>
      <c r="J898" s="68" t="str">
        <f>VLOOKUP(A898,'BASE REGISTRO SEPTIEMBRE'!$A$1:$T$889,10,FALSE)</f>
        <v xml:space="preserve">                         Última Elección de Directorio: 31 de marzo de 2020.
Duración: agosto 2020 a agosto de 2022.
</v>
      </c>
      <c r="K898" s="68" t="str">
        <f>VLOOKUP(A898,'BASE REGISTRO SEPTIEMBRE'!$A$1:$T$889,11,FALSE)</f>
        <v xml:space="preserve">Carmen Gloria Hidalgo Belmar 
</v>
      </c>
      <c r="L898" s="68" t="str">
        <f>VLOOKUP(A898,'BASE REGISTRO SEPTIEMBRE'!$A$1:$T$889,12,FALSE)</f>
        <v>O'higgins 416A comuna de Temuco, región de La Araucanía.</v>
      </c>
      <c r="M898" s="68" t="str">
        <f>VLOOKUP(A898,'BASE REGISTRO SEPTIEMBRE'!$A$1:$T$889,13,FALSE)</f>
        <v>IX</v>
      </c>
      <c r="N898" s="68" t="str">
        <f>VLOOKUP(A898,'BASE REGISTRO SEPTIEMBRE'!$A$1:$T$889,14,FALSE)</f>
        <v>Temuco</v>
      </c>
      <c r="O898" s="68">
        <f>VLOOKUP(A898,'BASE REGISTRO SEPTIEMBRE'!$A$1:$T$889,15,FALSE)</f>
        <v>0</v>
      </c>
      <c r="P898" s="68" t="str">
        <f>VLOOKUP(A898,'BASE REGISTRO SEPTIEMBRE'!$A$1:$T$889,16,FALSE)</f>
        <v xml:space="preserve">: dirección@fundacioncreseres.cl </v>
      </c>
      <c r="Q898" s="68">
        <f>VLOOKUP(A898,'BASE REGISTRO SEPTIEMBRE'!$A$1:$T$889,17,FALSE)</f>
        <v>0</v>
      </c>
      <c r="R898" s="68">
        <f>VLOOKUP(A898,'BASE REGISTRO SEPTIEMBRE'!$A$1:$T$889,18,FALSE)</f>
        <v>93401</v>
      </c>
      <c r="S898" s="68" t="str">
        <f>VLOOKUP(A898,'BASE REGISTRO SEPTIEMBRE'!$A$1:$T$889,19,FALSE)</f>
        <v>Se acompaña certificado de antecedentes financiares año 2020  aprobado por el Departamento de Supervisión financiera</v>
      </c>
      <c r="T898" s="188">
        <f>VLOOKUP(A898,'BASE REGISTRO SEPTIEMBRE'!$A$1:$T$889,20,FALSE)</f>
        <v>41340</v>
      </c>
      <c r="U898" s="175">
        <v>7473</v>
      </c>
      <c r="V898" s="186">
        <v>2826581</v>
      </c>
      <c r="W898" s="186">
        <v>22926706</v>
      </c>
      <c r="X898" s="187">
        <v>44469</v>
      </c>
      <c r="Y898" s="80" t="s">
        <v>6489</v>
      </c>
      <c r="Z898" s="80" t="s">
        <v>6490</v>
      </c>
      <c r="AA898" s="175" t="s">
        <v>6697</v>
      </c>
    </row>
    <row r="899" spans="1:27" ht="15.75" customHeight="1" x14ac:dyDescent="0.2">
      <c r="A899" s="185">
        <v>7473</v>
      </c>
      <c r="B899" s="68" t="str">
        <f>VLOOKUP(A899,'BASE REGISTRO SEPTIEMBRE'!$A$1:$T$889,2,FALSE)</f>
        <v>Fundación Creseres</v>
      </c>
      <c r="C899" s="68">
        <f>VLOOKUP(A899,'BASE REGISTRO SEPTIEMBRE'!$A$1:$T$889,3,FALSE)</f>
        <v>650587340</v>
      </c>
      <c r="D899" s="68" t="str">
        <f>VLOOKUP(A899,'BASE REGISTRO SEPTIEMBRE'!$A$1:$T$889,4,FALSE)</f>
        <v>Fundación de Derecho Privado.</v>
      </c>
      <c r="E899" s="68" t="str">
        <f>VLOOKUP(A899,'BASE REGISTRO SEPTIEMBRE'!$A$1:$T$889,5,FALSE)</f>
        <v xml:space="preserve">Registro Nacional de Personas Jurídicas Nº860, del Servicio de Registro Civil e Identificación.
Fecha de concesión de Personalidad Jurídica: 19 de julio de 2012.
</v>
      </c>
      <c r="F899" s="68" t="str">
        <f>VLOOKUP(A899,'BASE REGISTRO SEPTIEMBRE'!$A$1:$T$889,6,FALSE)</f>
        <v>Certificado de Vigencia Folio Nº 500402711821, de fecha 09 de agosto de 2020, del Servicio de Registro Civil e Identificación.</v>
      </c>
      <c r="G899" s="68" t="str">
        <f>VLOOKUP(A899,'BASE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99" s="68" t="str">
        <f>VLOOKUP(A899,'BASE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899" s="68" t="str">
        <f>VLOOKUP(A899,'BASE REGISTRO SEPTIEMBRE'!$A$1:$T$889,9,FALSE)</f>
        <v xml:space="preserve">Dos años </v>
      </c>
      <c r="J899" s="68" t="str">
        <f>VLOOKUP(A899,'BASE REGISTRO SEPTIEMBRE'!$A$1:$T$889,10,FALSE)</f>
        <v xml:space="preserve">                         Última Elección de Directorio: 31 de marzo de 2020.
Duración: agosto 2020 a agosto de 2022.
</v>
      </c>
      <c r="K899" s="68" t="str">
        <f>VLOOKUP(A899,'BASE REGISTRO SEPTIEMBRE'!$A$1:$T$889,11,FALSE)</f>
        <v xml:space="preserve">Carmen Gloria Hidalgo Belmar 
</v>
      </c>
      <c r="L899" s="68" t="str">
        <f>VLOOKUP(A899,'BASE REGISTRO SEPTIEMBRE'!$A$1:$T$889,12,FALSE)</f>
        <v>O'higgins 416A comuna de Temuco, región de La Araucanía.</v>
      </c>
      <c r="M899" s="68" t="str">
        <f>VLOOKUP(A899,'BASE REGISTRO SEPTIEMBRE'!$A$1:$T$889,13,FALSE)</f>
        <v>IX</v>
      </c>
      <c r="N899" s="68" t="str">
        <f>VLOOKUP(A899,'BASE REGISTRO SEPTIEMBRE'!$A$1:$T$889,14,FALSE)</f>
        <v>Temuco</v>
      </c>
      <c r="O899" s="68">
        <f>VLOOKUP(A899,'BASE REGISTRO SEPTIEMBRE'!$A$1:$T$889,15,FALSE)</f>
        <v>0</v>
      </c>
      <c r="P899" s="68" t="str">
        <f>VLOOKUP(A899,'BASE REGISTRO SEPTIEMBRE'!$A$1:$T$889,16,FALSE)</f>
        <v xml:space="preserve">: dirección@fundacioncreseres.cl </v>
      </c>
      <c r="Q899" s="68">
        <f>VLOOKUP(A899,'BASE REGISTRO SEPTIEMBRE'!$A$1:$T$889,17,FALSE)</f>
        <v>0</v>
      </c>
      <c r="R899" s="68">
        <f>VLOOKUP(A899,'BASE REGISTRO SEPTIEMBRE'!$A$1:$T$889,18,FALSE)</f>
        <v>93401</v>
      </c>
      <c r="S899" s="68" t="str">
        <f>VLOOKUP(A899,'BASE REGISTRO SEPTIEMBRE'!$A$1:$T$889,19,FALSE)</f>
        <v>Se acompaña certificado de antecedentes financiares año 2020  aprobado por el Departamento de Supervisión financiera</v>
      </c>
      <c r="T899" s="188">
        <f>VLOOKUP(A899,'BASE REGISTRO SEPTIEMBRE'!$A$1:$T$889,20,FALSE)</f>
        <v>41340</v>
      </c>
      <c r="U899" s="175">
        <v>7473</v>
      </c>
      <c r="V899" s="186">
        <v>17181177</v>
      </c>
      <c r="W899" s="186">
        <v>152802761</v>
      </c>
      <c r="X899" s="187">
        <v>44469</v>
      </c>
      <c r="Y899" s="80" t="s">
        <v>6489</v>
      </c>
      <c r="Z899" s="80" t="s">
        <v>6490</v>
      </c>
      <c r="AA899" s="175" t="s">
        <v>6501</v>
      </c>
    </row>
    <row r="900" spans="1:27" ht="15.75" customHeight="1" x14ac:dyDescent="0.2">
      <c r="A900" s="185">
        <v>7473</v>
      </c>
      <c r="B900" s="68" t="str">
        <f>VLOOKUP(A900,'BASE REGISTRO SEPTIEMBRE'!$A$1:$T$889,2,FALSE)</f>
        <v>Fundación Creseres</v>
      </c>
      <c r="C900" s="68">
        <f>VLOOKUP(A900,'BASE REGISTRO SEPTIEMBRE'!$A$1:$T$889,3,FALSE)</f>
        <v>650587340</v>
      </c>
      <c r="D900" s="68" t="str">
        <f>VLOOKUP(A900,'BASE REGISTRO SEPTIEMBRE'!$A$1:$T$889,4,FALSE)</f>
        <v>Fundación de Derecho Privado.</v>
      </c>
      <c r="E900" s="68" t="str">
        <f>VLOOKUP(A900,'BASE REGISTRO SEPTIEMBRE'!$A$1:$T$889,5,FALSE)</f>
        <v xml:space="preserve">Registro Nacional de Personas Jurídicas Nº860, del Servicio de Registro Civil e Identificación.
Fecha de concesión de Personalidad Jurídica: 19 de julio de 2012.
</v>
      </c>
      <c r="F900" s="68" t="str">
        <f>VLOOKUP(A900,'BASE REGISTRO SEPTIEMBRE'!$A$1:$T$889,6,FALSE)</f>
        <v>Certificado de Vigencia Folio Nº 500402711821, de fecha 09 de agosto de 2020, del Servicio de Registro Civil e Identificación.</v>
      </c>
      <c r="G900" s="68" t="str">
        <f>VLOOKUP(A900,'BASE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0" s="68" t="str">
        <f>VLOOKUP(A900,'BASE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0" s="68" t="str">
        <f>VLOOKUP(A900,'BASE REGISTRO SEPTIEMBRE'!$A$1:$T$889,9,FALSE)</f>
        <v xml:space="preserve">Dos años </v>
      </c>
      <c r="J900" s="68" t="str">
        <f>VLOOKUP(A900,'BASE REGISTRO SEPTIEMBRE'!$A$1:$T$889,10,FALSE)</f>
        <v xml:space="preserve">                         Última Elección de Directorio: 31 de marzo de 2020.
Duración: agosto 2020 a agosto de 2022.
</v>
      </c>
      <c r="K900" s="68" t="str">
        <f>VLOOKUP(A900,'BASE REGISTRO SEPTIEMBRE'!$A$1:$T$889,11,FALSE)</f>
        <v xml:space="preserve">Carmen Gloria Hidalgo Belmar 
</v>
      </c>
      <c r="L900" s="68" t="str">
        <f>VLOOKUP(A900,'BASE REGISTRO SEPTIEMBRE'!$A$1:$T$889,12,FALSE)</f>
        <v>O'higgins 416A comuna de Temuco, región de La Araucanía.</v>
      </c>
      <c r="M900" s="68" t="str">
        <f>VLOOKUP(A900,'BASE REGISTRO SEPTIEMBRE'!$A$1:$T$889,13,FALSE)</f>
        <v>IX</v>
      </c>
      <c r="N900" s="68" t="str">
        <f>VLOOKUP(A900,'BASE REGISTRO SEPTIEMBRE'!$A$1:$T$889,14,FALSE)</f>
        <v>Temuco</v>
      </c>
      <c r="O900" s="68">
        <f>VLOOKUP(A900,'BASE REGISTRO SEPTIEMBRE'!$A$1:$T$889,15,FALSE)</f>
        <v>0</v>
      </c>
      <c r="P900" s="68" t="str">
        <f>VLOOKUP(A900,'BASE REGISTRO SEPTIEMBRE'!$A$1:$T$889,16,FALSE)</f>
        <v xml:space="preserve">: dirección@fundacioncreseres.cl </v>
      </c>
      <c r="Q900" s="68">
        <f>VLOOKUP(A900,'BASE REGISTRO SEPTIEMBRE'!$A$1:$T$889,17,FALSE)</f>
        <v>0</v>
      </c>
      <c r="R900" s="68">
        <f>VLOOKUP(A900,'BASE REGISTRO SEPTIEMBRE'!$A$1:$T$889,18,FALSE)</f>
        <v>93401</v>
      </c>
      <c r="S900" s="68" t="str">
        <f>VLOOKUP(A900,'BASE REGISTRO SEPTIEMBRE'!$A$1:$T$889,19,FALSE)</f>
        <v>Se acompaña certificado de antecedentes financiares año 2020  aprobado por el Departamento de Supervisión financiera</v>
      </c>
      <c r="T900" s="188">
        <f>VLOOKUP(A900,'BASE REGISTRO SEPTIEMBRE'!$A$1:$T$889,20,FALSE)</f>
        <v>41340</v>
      </c>
      <c r="U900" s="175">
        <v>7473</v>
      </c>
      <c r="V900" s="186">
        <v>22164296</v>
      </c>
      <c r="W900" s="186">
        <v>213977177</v>
      </c>
      <c r="X900" s="187">
        <v>44469</v>
      </c>
      <c r="Y900" s="80" t="s">
        <v>6489</v>
      </c>
      <c r="Z900" s="80" t="s">
        <v>6490</v>
      </c>
      <c r="AA900" s="175" t="s">
        <v>171</v>
      </c>
    </row>
    <row r="901" spans="1:27" ht="15.75" customHeight="1" x14ac:dyDescent="0.2">
      <c r="A901" s="185">
        <v>7473</v>
      </c>
      <c r="B901" s="68" t="str">
        <f>VLOOKUP(A901,'BASE REGISTRO SEPTIEMBRE'!$A$1:$T$889,2,FALSE)</f>
        <v>Fundación Creseres</v>
      </c>
      <c r="C901" s="68">
        <f>VLOOKUP(A901,'BASE REGISTRO SEPTIEMBRE'!$A$1:$T$889,3,FALSE)</f>
        <v>650587340</v>
      </c>
      <c r="D901" s="68" t="str">
        <f>VLOOKUP(A901,'BASE REGISTRO SEPTIEMBRE'!$A$1:$T$889,4,FALSE)</f>
        <v>Fundación de Derecho Privado.</v>
      </c>
      <c r="E901" s="68" t="str">
        <f>VLOOKUP(A901,'BASE REGISTRO SEPTIEMBRE'!$A$1:$T$889,5,FALSE)</f>
        <v xml:space="preserve">Registro Nacional de Personas Jurídicas Nº860, del Servicio de Registro Civil e Identificación.
Fecha de concesión de Personalidad Jurídica: 19 de julio de 2012.
</v>
      </c>
      <c r="F901" s="68" t="str">
        <f>VLOOKUP(A901,'BASE REGISTRO SEPTIEMBRE'!$A$1:$T$889,6,FALSE)</f>
        <v>Certificado de Vigencia Folio Nº 500402711821, de fecha 09 de agosto de 2020, del Servicio de Registro Civil e Identificación.</v>
      </c>
      <c r="G901" s="68" t="str">
        <f>VLOOKUP(A901,'BASE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1" s="68" t="str">
        <f>VLOOKUP(A901,'BASE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1" s="68" t="str">
        <f>VLOOKUP(A901,'BASE REGISTRO SEPTIEMBRE'!$A$1:$T$889,9,FALSE)</f>
        <v xml:space="preserve">Dos años </v>
      </c>
      <c r="J901" s="68" t="str">
        <f>VLOOKUP(A901,'BASE REGISTRO SEPTIEMBRE'!$A$1:$T$889,10,FALSE)</f>
        <v xml:space="preserve">                         Última Elección de Directorio: 31 de marzo de 2020.
Duración: agosto 2020 a agosto de 2022.
</v>
      </c>
      <c r="K901" s="68" t="str">
        <f>VLOOKUP(A901,'BASE REGISTRO SEPTIEMBRE'!$A$1:$T$889,11,FALSE)</f>
        <v xml:space="preserve">Carmen Gloria Hidalgo Belmar 
</v>
      </c>
      <c r="L901" s="68" t="str">
        <f>VLOOKUP(A901,'BASE REGISTRO SEPTIEMBRE'!$A$1:$T$889,12,FALSE)</f>
        <v>O'higgins 416A comuna de Temuco, región de La Araucanía.</v>
      </c>
      <c r="M901" s="68" t="str">
        <f>VLOOKUP(A901,'BASE REGISTRO SEPTIEMBRE'!$A$1:$T$889,13,FALSE)</f>
        <v>IX</v>
      </c>
      <c r="N901" s="68" t="str">
        <f>VLOOKUP(A901,'BASE REGISTRO SEPTIEMBRE'!$A$1:$T$889,14,FALSE)</f>
        <v>Temuco</v>
      </c>
      <c r="O901" s="68">
        <f>VLOOKUP(A901,'BASE REGISTRO SEPTIEMBRE'!$A$1:$T$889,15,FALSE)</f>
        <v>0</v>
      </c>
      <c r="P901" s="68" t="str">
        <f>VLOOKUP(A901,'BASE REGISTRO SEPTIEMBRE'!$A$1:$T$889,16,FALSE)</f>
        <v xml:space="preserve">: dirección@fundacioncreseres.cl </v>
      </c>
      <c r="Q901" s="68">
        <f>VLOOKUP(A901,'BASE REGISTRO SEPTIEMBRE'!$A$1:$T$889,17,FALSE)</f>
        <v>0</v>
      </c>
      <c r="R901" s="68">
        <f>VLOOKUP(A901,'BASE REGISTRO SEPTIEMBRE'!$A$1:$T$889,18,FALSE)</f>
        <v>93401</v>
      </c>
      <c r="S901" s="68" t="str">
        <f>VLOOKUP(A901,'BASE REGISTRO SEPTIEMBRE'!$A$1:$T$889,19,FALSE)</f>
        <v>Se acompaña certificado de antecedentes financiares año 2020  aprobado por el Departamento de Supervisión financiera</v>
      </c>
      <c r="T901" s="188">
        <f>VLOOKUP(A901,'BASE REGISTRO SEPTIEMBRE'!$A$1:$T$889,20,FALSE)</f>
        <v>41340</v>
      </c>
      <c r="U901" s="175">
        <v>7473</v>
      </c>
      <c r="V901" s="186">
        <v>0</v>
      </c>
      <c r="W901" s="186">
        <v>79395372</v>
      </c>
      <c r="X901" s="187">
        <v>44469</v>
      </c>
      <c r="Y901" s="80" t="s">
        <v>6489</v>
      </c>
      <c r="Z901" s="80" t="s">
        <v>6490</v>
      </c>
      <c r="AA901" s="175" t="s">
        <v>6548</v>
      </c>
    </row>
    <row r="902" spans="1:27" ht="15.75" customHeight="1" x14ac:dyDescent="0.2">
      <c r="A902" s="185">
        <v>7473</v>
      </c>
      <c r="B902" s="68" t="str">
        <f>VLOOKUP(A902,'BASE REGISTRO SEPTIEMBRE'!$A$1:$T$889,2,FALSE)</f>
        <v>Fundación Creseres</v>
      </c>
      <c r="C902" s="68">
        <f>VLOOKUP(A902,'BASE REGISTRO SEPTIEMBRE'!$A$1:$T$889,3,FALSE)</f>
        <v>650587340</v>
      </c>
      <c r="D902" s="68" t="str">
        <f>VLOOKUP(A902,'BASE REGISTRO SEPTIEMBRE'!$A$1:$T$889,4,FALSE)</f>
        <v>Fundación de Derecho Privado.</v>
      </c>
      <c r="E902" s="68" t="str">
        <f>VLOOKUP(A902,'BASE REGISTRO SEPTIEMBRE'!$A$1:$T$889,5,FALSE)</f>
        <v xml:space="preserve">Registro Nacional de Personas Jurídicas Nº860, del Servicio de Registro Civil e Identificación.
Fecha de concesión de Personalidad Jurídica: 19 de julio de 2012.
</v>
      </c>
      <c r="F902" s="68" t="str">
        <f>VLOOKUP(A902,'BASE REGISTRO SEPTIEMBRE'!$A$1:$T$889,6,FALSE)</f>
        <v>Certificado de Vigencia Folio Nº 500402711821, de fecha 09 de agosto de 2020, del Servicio de Registro Civil e Identificación.</v>
      </c>
      <c r="G902" s="68" t="str">
        <f>VLOOKUP(A902,'BASE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2" s="68" t="str">
        <f>VLOOKUP(A902,'BASE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2" s="68" t="str">
        <f>VLOOKUP(A902,'BASE REGISTRO SEPTIEMBRE'!$A$1:$T$889,9,FALSE)</f>
        <v xml:space="preserve">Dos años </v>
      </c>
      <c r="J902" s="68" t="str">
        <f>VLOOKUP(A902,'BASE REGISTRO SEPTIEMBRE'!$A$1:$T$889,10,FALSE)</f>
        <v xml:space="preserve">                         Última Elección de Directorio: 31 de marzo de 2020.
Duración: agosto 2020 a agosto de 2022.
</v>
      </c>
      <c r="K902" s="68" t="str">
        <f>VLOOKUP(A902,'BASE REGISTRO SEPTIEMBRE'!$A$1:$T$889,11,FALSE)</f>
        <v xml:space="preserve">Carmen Gloria Hidalgo Belmar 
</v>
      </c>
      <c r="L902" s="68" t="str">
        <f>VLOOKUP(A902,'BASE REGISTRO SEPTIEMBRE'!$A$1:$T$889,12,FALSE)</f>
        <v>O'higgins 416A comuna de Temuco, región de La Araucanía.</v>
      </c>
      <c r="M902" s="68" t="str">
        <f>VLOOKUP(A902,'BASE REGISTRO SEPTIEMBRE'!$A$1:$T$889,13,FALSE)</f>
        <v>IX</v>
      </c>
      <c r="N902" s="68" t="str">
        <f>VLOOKUP(A902,'BASE REGISTRO SEPTIEMBRE'!$A$1:$T$889,14,FALSE)</f>
        <v>Temuco</v>
      </c>
      <c r="O902" s="68">
        <f>VLOOKUP(A902,'BASE REGISTRO SEPTIEMBRE'!$A$1:$T$889,15,FALSE)</f>
        <v>0</v>
      </c>
      <c r="P902" s="68" t="str">
        <f>VLOOKUP(A902,'BASE REGISTRO SEPTIEMBRE'!$A$1:$T$889,16,FALSE)</f>
        <v xml:space="preserve">: dirección@fundacioncreseres.cl </v>
      </c>
      <c r="Q902" s="68">
        <f>VLOOKUP(A902,'BASE REGISTRO SEPTIEMBRE'!$A$1:$T$889,17,FALSE)</f>
        <v>0</v>
      </c>
      <c r="R902" s="68">
        <f>VLOOKUP(A902,'BASE REGISTRO SEPTIEMBRE'!$A$1:$T$889,18,FALSE)</f>
        <v>93401</v>
      </c>
      <c r="S902" s="68" t="str">
        <f>VLOOKUP(A902,'BASE REGISTRO SEPTIEMBRE'!$A$1:$T$889,19,FALSE)</f>
        <v>Se acompaña certificado de antecedentes financiares año 2020  aprobado por el Departamento de Supervisión financiera</v>
      </c>
      <c r="T902" s="188">
        <f>VLOOKUP(A902,'BASE REGISTRO SEPTIEMBRE'!$A$1:$T$889,20,FALSE)</f>
        <v>41340</v>
      </c>
      <c r="U902" s="175">
        <v>7473</v>
      </c>
      <c r="V902" s="186">
        <v>5159070</v>
      </c>
      <c r="W902" s="186">
        <v>20459398</v>
      </c>
      <c r="X902" s="187">
        <v>44469</v>
      </c>
      <c r="Y902" s="80" t="s">
        <v>6489</v>
      </c>
      <c r="Z902" s="80" t="s">
        <v>6490</v>
      </c>
      <c r="AA902" s="175" t="s">
        <v>6655</v>
      </c>
    </row>
    <row r="903" spans="1:27" ht="15.75" customHeight="1" x14ac:dyDescent="0.2">
      <c r="A903" s="185">
        <v>7473</v>
      </c>
      <c r="B903" s="68" t="str">
        <f>VLOOKUP(A903,'BASE REGISTRO SEPTIEMBRE'!$A$1:$T$889,2,FALSE)</f>
        <v>Fundación Creseres</v>
      </c>
      <c r="C903" s="68">
        <f>VLOOKUP(A903,'BASE REGISTRO SEPTIEMBRE'!$A$1:$T$889,3,FALSE)</f>
        <v>650587340</v>
      </c>
      <c r="D903" s="68" t="str">
        <f>VLOOKUP(A903,'BASE REGISTRO SEPTIEMBRE'!$A$1:$T$889,4,FALSE)</f>
        <v>Fundación de Derecho Privado.</v>
      </c>
      <c r="E903" s="68" t="str">
        <f>VLOOKUP(A903,'BASE REGISTRO SEPTIEMBRE'!$A$1:$T$889,5,FALSE)</f>
        <v xml:space="preserve">Registro Nacional de Personas Jurídicas Nº860, del Servicio de Registro Civil e Identificación.
Fecha de concesión de Personalidad Jurídica: 19 de julio de 2012.
</v>
      </c>
      <c r="F903" s="68" t="str">
        <f>VLOOKUP(A903,'BASE REGISTRO SEPTIEMBRE'!$A$1:$T$889,6,FALSE)</f>
        <v>Certificado de Vigencia Folio Nº 500402711821, de fecha 09 de agosto de 2020, del Servicio de Registro Civil e Identificación.</v>
      </c>
      <c r="G903" s="68" t="str">
        <f>VLOOKUP(A903,'BASE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3" s="68" t="str">
        <f>VLOOKUP(A903,'BASE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3" s="68" t="str">
        <f>VLOOKUP(A903,'BASE REGISTRO SEPTIEMBRE'!$A$1:$T$889,9,FALSE)</f>
        <v xml:space="preserve">Dos años </v>
      </c>
      <c r="J903" s="68" t="str">
        <f>VLOOKUP(A903,'BASE REGISTRO SEPTIEMBRE'!$A$1:$T$889,10,FALSE)</f>
        <v xml:space="preserve">                         Última Elección de Directorio: 31 de marzo de 2020.
Duración: agosto 2020 a agosto de 2022.
</v>
      </c>
      <c r="K903" s="68" t="str">
        <f>VLOOKUP(A903,'BASE REGISTRO SEPTIEMBRE'!$A$1:$T$889,11,FALSE)</f>
        <v xml:space="preserve">Carmen Gloria Hidalgo Belmar 
</v>
      </c>
      <c r="L903" s="68" t="str">
        <f>VLOOKUP(A903,'BASE REGISTRO SEPTIEMBRE'!$A$1:$T$889,12,FALSE)</f>
        <v>O'higgins 416A comuna de Temuco, región de La Araucanía.</v>
      </c>
      <c r="M903" s="68" t="str">
        <f>VLOOKUP(A903,'BASE REGISTRO SEPTIEMBRE'!$A$1:$T$889,13,FALSE)</f>
        <v>IX</v>
      </c>
      <c r="N903" s="68" t="str">
        <f>VLOOKUP(A903,'BASE REGISTRO SEPTIEMBRE'!$A$1:$T$889,14,FALSE)</f>
        <v>Temuco</v>
      </c>
      <c r="O903" s="68">
        <f>VLOOKUP(A903,'BASE REGISTRO SEPTIEMBRE'!$A$1:$T$889,15,FALSE)</f>
        <v>0</v>
      </c>
      <c r="P903" s="68" t="str">
        <f>VLOOKUP(A903,'BASE REGISTRO SEPTIEMBRE'!$A$1:$T$889,16,FALSE)</f>
        <v xml:space="preserve">: dirección@fundacioncreseres.cl </v>
      </c>
      <c r="Q903" s="68">
        <f>VLOOKUP(A903,'BASE REGISTRO SEPTIEMBRE'!$A$1:$T$889,17,FALSE)</f>
        <v>0</v>
      </c>
      <c r="R903" s="68">
        <f>VLOOKUP(A903,'BASE REGISTRO SEPTIEMBRE'!$A$1:$T$889,18,FALSE)</f>
        <v>93401</v>
      </c>
      <c r="S903" s="68" t="str">
        <f>VLOOKUP(A903,'BASE REGISTRO SEPTIEMBRE'!$A$1:$T$889,19,FALSE)</f>
        <v>Se acompaña certificado de antecedentes financiares año 2020  aprobado por el Departamento de Supervisión financiera</v>
      </c>
      <c r="T903" s="188">
        <f>VLOOKUP(A903,'BASE REGISTRO SEPTIEMBRE'!$A$1:$T$889,20,FALSE)</f>
        <v>41340</v>
      </c>
      <c r="U903" s="175">
        <v>7473</v>
      </c>
      <c r="V903" s="186">
        <v>14657654</v>
      </c>
      <c r="W903" s="186">
        <v>193037571</v>
      </c>
      <c r="X903" s="187">
        <v>44469</v>
      </c>
      <c r="Y903" s="80" t="s">
        <v>6489</v>
      </c>
      <c r="Z903" s="80" t="s">
        <v>6490</v>
      </c>
      <c r="AA903" s="175" t="s">
        <v>6535</v>
      </c>
    </row>
    <row r="904" spans="1:27" ht="15.75" customHeight="1" x14ac:dyDescent="0.2">
      <c r="A904" s="185">
        <v>7473</v>
      </c>
      <c r="B904" s="68" t="str">
        <f>VLOOKUP(A904,'BASE REGISTRO SEPTIEMBRE'!$A$1:$T$889,2,FALSE)</f>
        <v>Fundación Creseres</v>
      </c>
      <c r="C904" s="68">
        <f>VLOOKUP(A904,'BASE REGISTRO SEPTIEMBRE'!$A$1:$T$889,3,FALSE)</f>
        <v>650587340</v>
      </c>
      <c r="D904" s="68" t="str">
        <f>VLOOKUP(A904,'BASE REGISTRO SEPTIEMBRE'!$A$1:$T$889,4,FALSE)</f>
        <v>Fundación de Derecho Privado.</v>
      </c>
      <c r="E904" s="68" t="str">
        <f>VLOOKUP(A904,'BASE REGISTRO SEPTIEMBRE'!$A$1:$T$889,5,FALSE)</f>
        <v xml:space="preserve">Registro Nacional de Personas Jurídicas Nº860, del Servicio de Registro Civil e Identificación.
Fecha de concesión de Personalidad Jurídica: 19 de julio de 2012.
</v>
      </c>
      <c r="F904" s="68" t="str">
        <f>VLOOKUP(A904,'BASE REGISTRO SEPTIEMBRE'!$A$1:$T$889,6,FALSE)</f>
        <v>Certificado de Vigencia Folio Nº 500402711821, de fecha 09 de agosto de 2020, del Servicio de Registro Civil e Identificación.</v>
      </c>
      <c r="G904" s="68" t="str">
        <f>VLOOKUP(A904,'BASE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4" s="68" t="str">
        <f>VLOOKUP(A904,'BASE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4" s="68" t="str">
        <f>VLOOKUP(A904,'BASE REGISTRO SEPTIEMBRE'!$A$1:$T$889,9,FALSE)</f>
        <v xml:space="preserve">Dos años </v>
      </c>
      <c r="J904" s="68" t="str">
        <f>VLOOKUP(A904,'BASE REGISTRO SEPTIEMBRE'!$A$1:$T$889,10,FALSE)</f>
        <v xml:space="preserve">                         Última Elección de Directorio: 31 de marzo de 2020.
Duración: agosto 2020 a agosto de 2022.
</v>
      </c>
      <c r="K904" s="68" t="str">
        <f>VLOOKUP(A904,'BASE REGISTRO SEPTIEMBRE'!$A$1:$T$889,11,FALSE)</f>
        <v xml:space="preserve">Carmen Gloria Hidalgo Belmar 
</v>
      </c>
      <c r="L904" s="68" t="str">
        <f>VLOOKUP(A904,'BASE REGISTRO SEPTIEMBRE'!$A$1:$T$889,12,FALSE)</f>
        <v>O'higgins 416A comuna de Temuco, región de La Araucanía.</v>
      </c>
      <c r="M904" s="68" t="str">
        <f>VLOOKUP(A904,'BASE REGISTRO SEPTIEMBRE'!$A$1:$T$889,13,FALSE)</f>
        <v>IX</v>
      </c>
      <c r="N904" s="68" t="str">
        <f>VLOOKUP(A904,'BASE REGISTRO SEPTIEMBRE'!$A$1:$T$889,14,FALSE)</f>
        <v>Temuco</v>
      </c>
      <c r="O904" s="68">
        <f>VLOOKUP(A904,'BASE REGISTRO SEPTIEMBRE'!$A$1:$T$889,15,FALSE)</f>
        <v>0</v>
      </c>
      <c r="P904" s="68" t="str">
        <f>VLOOKUP(A904,'BASE REGISTRO SEPTIEMBRE'!$A$1:$T$889,16,FALSE)</f>
        <v xml:space="preserve">: dirección@fundacioncreseres.cl </v>
      </c>
      <c r="Q904" s="68">
        <f>VLOOKUP(A904,'BASE REGISTRO SEPTIEMBRE'!$A$1:$T$889,17,FALSE)</f>
        <v>0</v>
      </c>
      <c r="R904" s="68">
        <f>VLOOKUP(A904,'BASE REGISTRO SEPTIEMBRE'!$A$1:$T$889,18,FALSE)</f>
        <v>93401</v>
      </c>
      <c r="S904" s="68" t="str">
        <f>VLOOKUP(A904,'BASE REGISTRO SEPTIEMBRE'!$A$1:$T$889,19,FALSE)</f>
        <v>Se acompaña certificado de antecedentes financiares año 2020  aprobado por el Departamento de Supervisión financiera</v>
      </c>
      <c r="T904" s="188">
        <f>VLOOKUP(A904,'BASE REGISTRO SEPTIEMBRE'!$A$1:$T$889,20,FALSE)</f>
        <v>41340</v>
      </c>
      <c r="U904" s="175">
        <v>7473</v>
      </c>
      <c r="V904" s="186">
        <v>16353864</v>
      </c>
      <c r="W904" s="186">
        <v>93100650</v>
      </c>
      <c r="X904" s="187">
        <v>44469</v>
      </c>
      <c r="Y904" s="80" t="s">
        <v>6489</v>
      </c>
      <c r="Z904" s="80" t="s">
        <v>6490</v>
      </c>
      <c r="AA904" s="175" t="s">
        <v>6538</v>
      </c>
    </row>
    <row r="905" spans="1:27" ht="15.75" customHeight="1" x14ac:dyDescent="0.2">
      <c r="A905" s="185">
        <v>7473</v>
      </c>
      <c r="B905" s="68" t="str">
        <f>VLOOKUP(A905,'BASE REGISTRO SEPTIEMBRE'!$A$1:$T$889,2,FALSE)</f>
        <v>Fundación Creseres</v>
      </c>
      <c r="C905" s="68">
        <f>VLOOKUP(A905,'BASE REGISTRO SEPTIEMBRE'!$A$1:$T$889,3,FALSE)</f>
        <v>650587340</v>
      </c>
      <c r="D905" s="68" t="str">
        <f>VLOOKUP(A905,'BASE REGISTRO SEPTIEMBRE'!$A$1:$T$889,4,FALSE)</f>
        <v>Fundación de Derecho Privado.</v>
      </c>
      <c r="E905" s="68" t="str">
        <f>VLOOKUP(A905,'BASE REGISTRO SEPTIEMBRE'!$A$1:$T$889,5,FALSE)</f>
        <v xml:space="preserve">Registro Nacional de Personas Jurídicas Nº860, del Servicio de Registro Civil e Identificación.
Fecha de concesión de Personalidad Jurídica: 19 de julio de 2012.
</v>
      </c>
      <c r="F905" s="68" t="str">
        <f>VLOOKUP(A905,'BASE REGISTRO SEPTIEMBRE'!$A$1:$T$889,6,FALSE)</f>
        <v>Certificado de Vigencia Folio Nº 500402711821, de fecha 09 de agosto de 2020, del Servicio de Registro Civil e Identificación.</v>
      </c>
      <c r="G905" s="68" t="str">
        <f>VLOOKUP(A905,'BASE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5" s="68" t="str">
        <f>VLOOKUP(A905,'BASE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5" s="68" t="str">
        <f>VLOOKUP(A905,'BASE REGISTRO SEPTIEMBRE'!$A$1:$T$889,9,FALSE)</f>
        <v xml:space="preserve">Dos años </v>
      </c>
      <c r="J905" s="68" t="str">
        <f>VLOOKUP(A905,'BASE REGISTRO SEPTIEMBRE'!$A$1:$T$889,10,FALSE)</f>
        <v xml:space="preserve">                         Última Elección de Directorio: 31 de marzo de 2020.
Duración: agosto 2020 a agosto de 2022.
</v>
      </c>
      <c r="K905" s="68" t="str">
        <f>VLOOKUP(A905,'BASE REGISTRO SEPTIEMBRE'!$A$1:$T$889,11,FALSE)</f>
        <v xml:space="preserve">Carmen Gloria Hidalgo Belmar 
</v>
      </c>
      <c r="L905" s="68" t="str">
        <f>VLOOKUP(A905,'BASE REGISTRO SEPTIEMBRE'!$A$1:$T$889,12,FALSE)</f>
        <v>O'higgins 416A comuna de Temuco, región de La Araucanía.</v>
      </c>
      <c r="M905" s="68" t="str">
        <f>VLOOKUP(A905,'BASE REGISTRO SEPTIEMBRE'!$A$1:$T$889,13,FALSE)</f>
        <v>IX</v>
      </c>
      <c r="N905" s="68" t="str">
        <f>VLOOKUP(A905,'BASE REGISTRO SEPTIEMBRE'!$A$1:$T$889,14,FALSE)</f>
        <v>Temuco</v>
      </c>
      <c r="O905" s="68">
        <f>VLOOKUP(A905,'BASE REGISTRO SEPTIEMBRE'!$A$1:$T$889,15,FALSE)</f>
        <v>0</v>
      </c>
      <c r="P905" s="68" t="str">
        <f>VLOOKUP(A905,'BASE REGISTRO SEPTIEMBRE'!$A$1:$T$889,16,FALSE)</f>
        <v xml:space="preserve">: dirección@fundacioncreseres.cl </v>
      </c>
      <c r="Q905" s="68">
        <f>VLOOKUP(A905,'BASE REGISTRO SEPTIEMBRE'!$A$1:$T$889,17,FALSE)</f>
        <v>0</v>
      </c>
      <c r="R905" s="68">
        <f>VLOOKUP(A905,'BASE REGISTRO SEPTIEMBRE'!$A$1:$T$889,18,FALSE)</f>
        <v>93401</v>
      </c>
      <c r="S905" s="68" t="str">
        <f>VLOOKUP(A905,'BASE REGISTRO SEPTIEMBRE'!$A$1:$T$889,19,FALSE)</f>
        <v>Se acompaña certificado de antecedentes financiares año 2020  aprobado por el Departamento de Supervisión financiera</v>
      </c>
      <c r="T905" s="188">
        <f>VLOOKUP(A905,'BASE REGISTRO SEPTIEMBRE'!$A$1:$T$889,20,FALSE)</f>
        <v>41340</v>
      </c>
      <c r="U905" s="175">
        <v>7473</v>
      </c>
      <c r="V905" s="186">
        <v>6413280</v>
      </c>
      <c r="W905" s="186">
        <v>57719520</v>
      </c>
      <c r="X905" s="187">
        <v>44469</v>
      </c>
      <c r="Y905" s="80" t="s">
        <v>6489</v>
      </c>
      <c r="Z905" s="80" t="s">
        <v>6490</v>
      </c>
      <c r="AA905" s="175" t="s">
        <v>6508</v>
      </c>
    </row>
    <row r="906" spans="1:27" ht="15.75" customHeight="1" x14ac:dyDescent="0.2">
      <c r="A906" s="185">
        <v>7473</v>
      </c>
      <c r="B906" s="68" t="str">
        <f>VLOOKUP(A906,'BASE REGISTRO SEPTIEMBRE'!$A$1:$T$889,2,FALSE)</f>
        <v>Fundación Creseres</v>
      </c>
      <c r="C906" s="68">
        <f>VLOOKUP(A906,'BASE REGISTRO SEPTIEMBRE'!$A$1:$T$889,3,FALSE)</f>
        <v>650587340</v>
      </c>
      <c r="D906" s="68" t="str">
        <f>VLOOKUP(A906,'BASE REGISTRO SEPTIEMBRE'!$A$1:$T$889,4,FALSE)</f>
        <v>Fundación de Derecho Privado.</v>
      </c>
      <c r="E906" s="68" t="str">
        <f>VLOOKUP(A906,'BASE REGISTRO SEPTIEMBRE'!$A$1:$T$889,5,FALSE)</f>
        <v xml:space="preserve">Registro Nacional de Personas Jurídicas Nº860, del Servicio de Registro Civil e Identificación.
Fecha de concesión de Personalidad Jurídica: 19 de julio de 2012.
</v>
      </c>
      <c r="F906" s="68" t="str">
        <f>VLOOKUP(A906,'BASE REGISTRO SEPTIEMBRE'!$A$1:$T$889,6,FALSE)</f>
        <v>Certificado de Vigencia Folio Nº 500402711821, de fecha 09 de agosto de 2020, del Servicio de Registro Civil e Identificación.</v>
      </c>
      <c r="G906" s="68" t="str">
        <f>VLOOKUP(A906,'BASE REGISTRO SEPTIEMBRE'!$A$1:$T$889,7,FALSE)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906" s="68" t="str">
        <f>VLOOKUP(A906,'BASE REGISTRO SEPTIEMBRE'!$A$1:$T$889,8,FALSE)</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I906" s="68" t="str">
        <f>VLOOKUP(A906,'BASE REGISTRO SEPTIEMBRE'!$A$1:$T$889,9,FALSE)</f>
        <v xml:space="preserve">Dos años </v>
      </c>
      <c r="J906" s="68" t="str">
        <f>VLOOKUP(A906,'BASE REGISTRO SEPTIEMBRE'!$A$1:$T$889,10,FALSE)</f>
        <v xml:space="preserve">                         Última Elección de Directorio: 31 de marzo de 2020.
Duración: agosto 2020 a agosto de 2022.
</v>
      </c>
      <c r="K906" s="68" t="str">
        <f>VLOOKUP(A906,'BASE REGISTRO SEPTIEMBRE'!$A$1:$T$889,11,FALSE)</f>
        <v xml:space="preserve">Carmen Gloria Hidalgo Belmar 
</v>
      </c>
      <c r="L906" s="68" t="str">
        <f>VLOOKUP(A906,'BASE REGISTRO SEPTIEMBRE'!$A$1:$T$889,12,FALSE)</f>
        <v>O'higgins 416A comuna de Temuco, región de La Araucanía.</v>
      </c>
      <c r="M906" s="68" t="str">
        <f>VLOOKUP(A906,'BASE REGISTRO SEPTIEMBRE'!$A$1:$T$889,13,FALSE)</f>
        <v>IX</v>
      </c>
      <c r="N906" s="68" t="str">
        <f>VLOOKUP(A906,'BASE REGISTRO SEPTIEMBRE'!$A$1:$T$889,14,FALSE)</f>
        <v>Temuco</v>
      </c>
      <c r="O906" s="68">
        <f>VLOOKUP(A906,'BASE REGISTRO SEPTIEMBRE'!$A$1:$T$889,15,FALSE)</f>
        <v>0</v>
      </c>
      <c r="P906" s="68" t="str">
        <f>VLOOKUP(A906,'BASE REGISTRO SEPTIEMBRE'!$A$1:$T$889,16,FALSE)</f>
        <v xml:space="preserve">: dirección@fundacioncreseres.cl </v>
      </c>
      <c r="Q906" s="68">
        <f>VLOOKUP(A906,'BASE REGISTRO SEPTIEMBRE'!$A$1:$T$889,17,FALSE)</f>
        <v>0</v>
      </c>
      <c r="R906" s="68">
        <f>VLOOKUP(A906,'BASE REGISTRO SEPTIEMBRE'!$A$1:$T$889,18,FALSE)</f>
        <v>93401</v>
      </c>
      <c r="S906" s="68" t="str">
        <f>VLOOKUP(A906,'BASE REGISTRO SEPTIEMBRE'!$A$1:$T$889,19,FALSE)</f>
        <v>Se acompaña certificado de antecedentes financiares año 2020  aprobado por el Departamento de Supervisión financiera</v>
      </c>
      <c r="T906" s="188">
        <f>VLOOKUP(A906,'BASE REGISTRO SEPTIEMBRE'!$A$1:$T$889,20,FALSE)</f>
        <v>41340</v>
      </c>
      <c r="U906" s="175">
        <v>7473</v>
      </c>
      <c r="V906" s="186">
        <v>20241551</v>
      </c>
      <c r="W906" s="186">
        <v>199709177</v>
      </c>
      <c r="X906" s="187">
        <v>44469</v>
      </c>
      <c r="Y906" s="80" t="s">
        <v>6489</v>
      </c>
      <c r="Z906" s="80" t="s">
        <v>6490</v>
      </c>
      <c r="AA906" s="175" t="s">
        <v>181</v>
      </c>
    </row>
    <row r="907" spans="1:27" ht="15.75" customHeight="1" x14ac:dyDescent="0.2">
      <c r="A907" s="185">
        <v>7475</v>
      </c>
      <c r="B907" s="68" t="str">
        <f>VLOOKUP(A907,'BASE REGISTRO SEPTIEMBRE'!$A$1:$T$889,2,FALSE)</f>
        <v xml:space="preserve">
I. Municipalidad de Santiago
</v>
      </c>
      <c r="C907" s="68">
        <f>VLOOKUP(A907,'BASE REGISTRO SEPTIEMBRE'!$A$1:$T$889,3,FALSE)</f>
        <v>690701006</v>
      </c>
      <c r="D907" s="68" t="str">
        <f>VLOOKUP(A907,'BASE REGISTRO SEPTIEMBRE'!$A$1:$T$889,4,FALSE)</f>
        <v>Municipalidad</v>
      </c>
      <c r="E907" s="68" t="str">
        <f>VLOOKUP(A907,'BASE REGISTRO SEPTIEMBRE'!$A$1:$T$889,5,FALSE)</f>
        <v>Constitución Política de la República, art. 107.</v>
      </c>
      <c r="F907" s="68" t="str">
        <f>VLOOKUP(A907,'BASE REGISTRO SEPTIEMBRE'!$A$1:$T$889,6,FALSE)</f>
        <v>Indefinida.</v>
      </c>
      <c r="G907" s="68" t="str">
        <f>VLOOKUP(A907,'BASE REGISTRO SEPTIEMBRE'!$A$1:$T$889,7,FALSE)</f>
        <v>Según Ley Orgánica Nº 18.695, arts. 1º al 4º.</v>
      </c>
      <c r="H907" s="68" t="str">
        <f>VLOOKUP(A907,'BASE REGISTRO SEPTIEMBRE'!$A$1:$T$889,8,FALSE)</f>
        <v>no tiene</v>
      </c>
      <c r="I907" s="68">
        <f>VLOOKUP(A907,'BASE REGISTRO SEPTIEMBRE'!$A$1:$T$889,9,FALSE)</f>
        <v>0</v>
      </c>
      <c r="J907" s="68">
        <f>VLOOKUP(A907,'BASE REGISTRO SEPTIEMBRE'!$A$1:$T$889,10,FALSE)</f>
        <v>0</v>
      </c>
      <c r="K907" s="68" t="str">
        <f>VLOOKUP(A907,'BASE REGISTRO SEPTIEMBRE'!$A$1:$T$889,11,FALSE)</f>
        <v xml:space="preserve">Iraci Luiza Hassler Jacob
</v>
      </c>
      <c r="L907" s="68" t="str">
        <f>VLOOKUP(A907,'BASE REGISTRO SEPTIEMBRE'!$A$1:$T$889,12,FALSE)</f>
        <v xml:space="preserve">Plaza de Armas s/n, Casilla 52/D, comuna de Santiago, Región Metropolitana.
</v>
      </c>
      <c r="M907" s="68" t="str">
        <f>VLOOKUP(A907,'BASE REGISTRO SEPTIEMBRE'!$A$1:$T$889,13,FALSE)</f>
        <v>XIII</v>
      </c>
      <c r="N907" s="68" t="str">
        <f>VLOOKUP(A907,'BASE REGISTRO SEPTIEMBRE'!$A$1:$T$889,14,FALSE)</f>
        <v>Santiago</v>
      </c>
      <c r="O907" s="68" t="str">
        <f>VLOOKUP(A907,'BASE REGISTRO SEPTIEMBRE'!$A$1:$T$889,15,FALSE)</f>
        <v xml:space="preserve">Fono (02) 27136602-228271161
</v>
      </c>
      <c r="P907" s="68" t="str">
        <f>VLOOKUP(A907,'BASE REGISTRO SEPTIEMBRE'!$A$1:$T$889,16,FALSE)</f>
        <v>santiago@munstgo.cl, santiago@munistgo.cl</v>
      </c>
      <c r="Q907" s="68">
        <f>VLOOKUP(A907,'BASE REGISTRO SEPTIEMBRE'!$A$1:$T$889,17,FALSE)</f>
        <v>0</v>
      </c>
      <c r="R907" s="68">
        <f>VLOOKUP(A907,'BASE REGISTRO SEPTIEMBRE'!$A$1:$T$889,18,FALSE)</f>
        <v>91001</v>
      </c>
      <c r="S907" s="68" t="str">
        <f>VLOOKUP(A907,'BASE REGISTRO SEPTIEMBRE'!$A$1:$T$889,19,FALSE)</f>
        <v xml:space="preserve">No se acompañan. Aplica Informe Jurídico Nº 09, de fecha 14 de marzo de 2011 del Departamento Jurídico y Dictamen Nº 070791, de 2009, de la Contraloría General de la República.  
</v>
      </c>
      <c r="T907" s="188">
        <f>VLOOKUP(A907,'BASE REGISTRO SEPTIEMBRE'!$A$1:$T$889,20,FALSE)</f>
        <v>41361</v>
      </c>
      <c r="U907" s="175">
        <v>7475</v>
      </c>
      <c r="V907" s="186">
        <v>5723680</v>
      </c>
      <c r="W907" s="186">
        <v>45955440</v>
      </c>
      <c r="X907" s="187">
        <v>44469</v>
      </c>
      <c r="Y907" s="80" t="s">
        <v>6489</v>
      </c>
      <c r="Z907" s="80" t="s">
        <v>6490</v>
      </c>
      <c r="AA907" s="175" t="s">
        <v>5595</v>
      </c>
    </row>
    <row r="908" spans="1:27" ht="15.75" customHeight="1" x14ac:dyDescent="0.2">
      <c r="A908" s="185">
        <v>7476</v>
      </c>
      <c r="B908" s="68" t="str">
        <f>VLOOKUP(A908,'BASE REGISTRO SEPTIEMBRE'!$A$1:$T$889,2,FALSE)</f>
        <v xml:space="preserve">
I. Municipalidad de Combarbalá
</v>
      </c>
      <c r="C908" s="68">
        <f>VLOOKUP(A908,'BASE REGISTRO SEPTIEMBRE'!$A$1:$T$889,3,FALSE)</f>
        <v>690411008</v>
      </c>
      <c r="D908" s="68" t="str">
        <f>VLOOKUP(A908,'BASE REGISTRO SEPTIEMBRE'!$A$1:$T$889,4,FALSE)</f>
        <v>Municipalidad</v>
      </c>
      <c r="E908" s="68" t="str">
        <f>VLOOKUP(A908,'BASE REGISTRO SEPTIEMBRE'!$A$1:$T$889,5,FALSE)</f>
        <v>Constitución Política de la República, art. 107.</v>
      </c>
      <c r="F908" s="68" t="str">
        <f>VLOOKUP(A908,'BASE REGISTRO SEPTIEMBRE'!$A$1:$T$889,6,FALSE)</f>
        <v>Indefinida.</v>
      </c>
      <c r="G908" s="68" t="str">
        <f>VLOOKUP(A908,'BASE REGISTRO SEPTIEMBRE'!$A$1:$T$889,7,FALSE)</f>
        <v>Según Ley Orgánica Nº 18.695, arts. 1º al 4º.</v>
      </c>
      <c r="H908" s="68" t="str">
        <f>VLOOKUP(A908,'BASE REGISTRO SEPTIEMBRE'!$A$1:$T$889,8,FALSE)</f>
        <v>no tiene</v>
      </c>
      <c r="I908" s="68">
        <f>VLOOKUP(A908,'BASE REGISTRO SEPTIEMBRE'!$A$1:$T$889,9,FALSE)</f>
        <v>0</v>
      </c>
      <c r="J908" s="68">
        <f>VLOOKUP(A908,'BASE REGISTRO SEPTIEMBRE'!$A$1:$T$889,10,FALSE)</f>
        <v>0</v>
      </c>
      <c r="K908" s="68" t="str">
        <f>VLOOKUP(A908,'BASE REGISTRO SEPTIEMBRE'!$A$1:$T$889,11,FALSE)</f>
        <v xml:space="preserve">Pedro Miguel Angel Castillo </v>
      </c>
      <c r="L908" s="68" t="str">
        <f>VLOOKUP(A908,'BASE REGISTRO SEPTIEMBRE'!$A$1:$T$889,12,FALSE)</f>
        <v xml:space="preserve">Plaza de Armas Nº 438, provincia de Limarí, comuna de Combarbalá, Región de Coquimbo.
</v>
      </c>
      <c r="M908" s="68" t="str">
        <f>VLOOKUP(A908,'BASE REGISTRO SEPTIEMBRE'!$A$1:$T$889,13,FALSE)</f>
        <v>IV</v>
      </c>
      <c r="N908" s="68" t="str">
        <f>VLOOKUP(A908,'BASE REGISTRO SEPTIEMBRE'!$A$1:$T$889,14,FALSE)</f>
        <v>Combarbalá</v>
      </c>
      <c r="O908" s="68" t="str">
        <f>VLOOKUP(A908,'BASE REGISTRO SEPTIEMBRE'!$A$1:$T$889,15,FALSE)</f>
        <v>Fono (53) 741033
        (53) 741133
        (53) 741007</v>
      </c>
      <c r="P908" s="68">
        <f>VLOOKUP(A908,'BASE REGISTRO SEPTIEMBRE'!$A$1:$T$889,16,FALSE)</f>
        <v>0</v>
      </c>
      <c r="Q908" s="68">
        <f>VLOOKUP(A908,'BASE REGISTRO SEPTIEMBRE'!$A$1:$T$889,17,FALSE)</f>
        <v>0</v>
      </c>
      <c r="R908" s="68">
        <f>VLOOKUP(A908,'BASE REGISTRO SEPTIEMBRE'!$A$1:$T$889,18,FALSE)</f>
        <v>91001</v>
      </c>
      <c r="S908" s="68" t="str">
        <f>VLOOKUP(A908,'BASE REGISTRO SEPTIEMBRE'!$A$1:$T$889,19,FALSE)</f>
        <v xml:space="preserve">No se acompañan. Aplica Informe Jurídico Nº 09, de fecha 14 de marzo de 2011 del Departamento Jurídico y Dictamen Nº 070791, de 2009, de la Contraloría General de la República.  
</v>
      </c>
      <c r="T908" s="188">
        <f>VLOOKUP(A908,'BASE REGISTRO SEPTIEMBRE'!$A$1:$T$889,20,FALSE)</f>
        <v>41394</v>
      </c>
      <c r="U908" s="175">
        <v>7476</v>
      </c>
      <c r="V908" s="186">
        <v>10561844</v>
      </c>
      <c r="W908" s="186">
        <v>62316378</v>
      </c>
      <c r="X908" s="187">
        <v>44469</v>
      </c>
      <c r="Y908" s="80" t="s">
        <v>6489</v>
      </c>
      <c r="Z908" s="80" t="s">
        <v>6490</v>
      </c>
      <c r="AA908" s="175" t="s">
        <v>6610</v>
      </c>
    </row>
    <row r="909" spans="1:27" ht="15.75" customHeight="1" x14ac:dyDescent="0.2">
      <c r="A909" s="185">
        <v>7478</v>
      </c>
      <c r="B909" s="68" t="str">
        <f>VLOOKUP(A909,'BASE REGISTRO SEPTIEMBRE'!$A$1:$T$889,2,FALSE)</f>
        <v xml:space="preserve">
FUNDACIÓN PROYECTO B. 
</v>
      </c>
      <c r="C909" s="68">
        <f>VLOOKUP(A909,'BASE REGISTRO SEPTIEMBRE'!$A$1:$T$889,3,FALSE)</f>
        <v>650450957</v>
      </c>
      <c r="D909" s="68" t="str">
        <f>VLOOKUP(A909,'BASE REGISTRO SEPTIEMBRE'!$A$1:$T$889,4,FALSE)</f>
        <v>Fundación de Derecho Privado, Sin Fines de Lucro</v>
      </c>
      <c r="E909" s="68" t="str">
        <f>VLOOKUP(A909,'BASE REGISTRO SEPTIEMBRE'!$A$1:$T$889,5,FALSE)</f>
        <v xml:space="preserve">Decreto Exento Nº 3715, de fecha 24 de agosto del 2011. </v>
      </c>
      <c r="F909" s="68" t="str">
        <f>VLOOKUP(A909,'BASE REGISTRO SEPTIEMBRE'!$A$1:$T$889,6,FALSE)</f>
        <v>Certificado de Vigencia folio N° 500404385794, de fecha 19-08-2021, del Servicio de Registro Civil e Identificación.</v>
      </c>
      <c r="G909" s="68" t="str">
        <f>VLOOKUP(A909,'BASE REGISTRO SEPTIEMBRE'!$A$1:$T$889,7,FALSE)</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H909" s="68" t="str">
        <f>VLOOKUP(A909,'BASE REGISTRO SEPTIEMBRE'!$A$1:$T$889,8,FALSE)</f>
        <v xml:space="preserve">Presidente:
Agustín Riesco Guzmán
Vicepresidente:
Rafael Rodríguez Walker
Tesorero:
Trinidad Luengo Montt
Secretario:
Andrés Cabello Violic,
Directora Ejecutiva: 
Soledad Burgos Errázuriz
Directores:
Nicolás Valdivieso Undurraga
</v>
      </c>
      <c r="I909" s="68" t="str">
        <f>VLOOKUP(A909,'BASE REGISTRO SEPTIEMBRE'!$A$1:$T$889,9,FALSE)</f>
        <v xml:space="preserve">Tres años, conforme al texto refundido de los Estatutos, según da cuenta la escritura pública de fecha 29 de junio de 2017, Repertorio 14.859-2017, del Notario Público Eduardo Diez Morello. </v>
      </c>
      <c r="J909" s="68" t="str">
        <f>VLOOKUP(A909,'BASE REGISTRO SEPTIEMBRE'!$A$1:$T$889,10,FALSE)</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K909" s="68" t="str">
        <f>VLOOKUP(A909,'BASE REGISTRO SEPTIEMBRE'!$A$1:$T$889,11,FALSE)</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L909" s="68" t="str">
        <f>VLOOKUP(A909,'BASE REGISTRO SEPTIEMBRE'!$A$1:$T$889,12,FALSE)</f>
        <v xml:space="preserve">Calle Andres de Fuenzalida N° 22, 
comuna de Providencia, Región Metropolitana..
</v>
      </c>
      <c r="M909" s="68" t="str">
        <f>VLOOKUP(A909,'BASE REGISTRO SEPTIEMBRE'!$A$1:$T$889,13,FALSE)</f>
        <v>XIII</v>
      </c>
      <c r="N909" s="68" t="str">
        <f>VLOOKUP(A909,'BASE REGISTRO SEPTIEMBRE'!$A$1:$T$889,14,FALSE)</f>
        <v xml:space="preserve"> Providencia</v>
      </c>
      <c r="O909" s="68" t="str">
        <f>VLOOKUP(A909,'BASE REGISTRO SEPTIEMBRE'!$A$1:$T$889,15,FALSE)</f>
        <v>562 228647320</v>
      </c>
      <c r="P909" s="68" t="str">
        <f>VLOOKUP(A909,'BASE REGISTRO SEPTIEMBRE'!$A$1:$T$889,16,FALSE)</f>
        <v xml:space="preserve">Correo electrónico: contacto@proyectob.cl </v>
      </c>
      <c r="Q909" s="68">
        <f>VLOOKUP(A909,'BASE REGISTRO SEPTIEMBRE'!$A$1:$T$889,17,FALSE)</f>
        <v>0</v>
      </c>
      <c r="R909" s="68" t="str">
        <f>VLOOKUP(A909,'BASE REGISTRO SEPTIEMBRE'!$A$1:$T$889,18,FALSE)</f>
        <v>93401: Institución de Asistencia Social</v>
      </c>
      <c r="S909" s="68" t="str">
        <f>VLOOKUP(A909,'BASE REGISTRO SEPTIEMBRE'!$A$1:$T$889,19,FALSE)</f>
        <v xml:space="preserve">
Se acompaña certificado financiero correspondiente al 2020, aprobado por el Subdepartamento de Supervisión Financiera.</v>
      </c>
      <c r="T909" s="188">
        <f>VLOOKUP(A909,'BASE REGISTRO SEPTIEMBRE'!$A$1:$T$889,20,FALSE)</f>
        <v>41411</v>
      </c>
      <c r="U909" s="175">
        <v>7478</v>
      </c>
      <c r="V909" s="186">
        <v>9422177</v>
      </c>
      <c r="W909" s="186">
        <v>85501414</v>
      </c>
      <c r="X909" s="187">
        <v>44469</v>
      </c>
      <c r="Y909" s="80" t="s">
        <v>6489</v>
      </c>
      <c r="Z909" s="80" t="s">
        <v>6490</v>
      </c>
      <c r="AA909" s="175" t="s">
        <v>70</v>
      </c>
    </row>
    <row r="910" spans="1:27" ht="15.75" customHeight="1" x14ac:dyDescent="0.2">
      <c r="A910" s="185">
        <v>7480</v>
      </c>
      <c r="B910" s="68" t="str">
        <f>VLOOKUP(A910,'BASE REGISTRO SEPTIEMBRE'!$A$1:$T$889,2,FALSE)</f>
        <v xml:space="preserve">
I. Municipalidad de Curanilahue
</v>
      </c>
      <c r="C910" s="68">
        <f>VLOOKUP(A910,'BASE REGISTRO SEPTIEMBRE'!$A$1:$T$889,3,FALSE)</f>
        <v>691602001</v>
      </c>
      <c r="D910" s="68" t="str">
        <f>VLOOKUP(A910,'BASE REGISTRO SEPTIEMBRE'!$A$1:$T$889,4,FALSE)</f>
        <v>Municipalidad</v>
      </c>
      <c r="E910" s="68" t="str">
        <f>VLOOKUP(A910,'BASE REGISTRO SEPTIEMBRE'!$A$1:$T$889,5,FALSE)</f>
        <v>Constitución Política de la República, art. 107.</v>
      </c>
      <c r="F910" s="68" t="str">
        <f>VLOOKUP(A910,'BASE REGISTRO SEPTIEMBRE'!$A$1:$T$889,6,FALSE)</f>
        <v>Indefinida.</v>
      </c>
      <c r="G910" s="68" t="str">
        <f>VLOOKUP(A910,'BASE REGISTRO SEPTIEMBRE'!$A$1:$T$889,7,FALSE)</f>
        <v>Según Ley Orgánica Nº 18.695, arts. 1º al 4º.</v>
      </c>
      <c r="H910" s="68" t="str">
        <f>VLOOKUP(A910,'BASE REGISTRO SEPTIEMBRE'!$A$1:$T$889,8,FALSE)</f>
        <v>no tiene</v>
      </c>
      <c r="I910" s="68">
        <f>VLOOKUP(A910,'BASE REGISTRO SEPTIEMBRE'!$A$1:$T$889,9,FALSE)</f>
        <v>0</v>
      </c>
      <c r="J910" s="68">
        <f>VLOOKUP(A910,'BASE REGISTRO SEPTIEMBRE'!$A$1:$T$889,10,FALSE)</f>
        <v>0</v>
      </c>
      <c r="K910" s="68" t="str">
        <f>VLOOKUP(A910,'BASE REGISTRO SEPTIEMBRE'!$A$1:$T$889,11,FALSE)</f>
        <v xml:space="preserve">Alejandra Burgos Bizama
</v>
      </c>
      <c r="L910" s="68" t="str">
        <f>VLOOKUP(A910,'BASE REGISTRO SEPTIEMBRE'!$A$1:$T$889,12,FALSE)</f>
        <v xml:space="preserve">Ernesto Riquelme Nº701, comuna de Curanilahue
</v>
      </c>
      <c r="M910" s="68" t="str">
        <f>VLOOKUP(A910,'BASE REGISTRO SEPTIEMBRE'!$A$1:$T$889,13,FALSE)</f>
        <v>VIII</v>
      </c>
      <c r="N910" s="68" t="str">
        <f>VLOOKUP(A910,'BASE REGISTRO SEPTIEMBRE'!$A$1:$T$889,14,FALSE)</f>
        <v>Curanilahue</v>
      </c>
      <c r="O910" s="68" t="str">
        <f>VLOOKUP(A910,'BASE REGISTRO SEPTIEMBRE'!$A$1:$T$889,15,FALSE)</f>
        <v>Fono (41) - 2405900</v>
      </c>
      <c r="P910" s="68" t="str">
        <f>VLOOKUP(A910,'BASE REGISTRO SEPTIEMBRE'!$A$1:$T$889,16,FALSE)</f>
        <v xml:space="preserve">curanil@munichue.cl
alcalde@minichue.cl, Beatriz.arnado@munichue.cl, secretaria.alcaldia@munichue.cl.
</v>
      </c>
      <c r="Q910" s="68">
        <f>VLOOKUP(A910,'BASE REGISTRO SEPTIEMBRE'!$A$1:$T$889,17,FALSE)</f>
        <v>0</v>
      </c>
      <c r="R910" s="68">
        <f>VLOOKUP(A910,'BASE REGISTRO SEPTIEMBRE'!$A$1:$T$889,18,FALSE)</f>
        <v>91001</v>
      </c>
      <c r="S910" s="68" t="str">
        <f>VLOOKUP(A910,'BASE REGISTRO SEPTIEMBRE'!$A$1:$T$889,19,FALSE)</f>
        <v xml:space="preserve">No se acompañan. Aplica Informe Jurídico Nº 09, de  fecha 14 de marzo de 2011 del Departamento Jurídico y Dictamen Nº 070791, de 2009, de la Contraloría General de la República.  
</v>
      </c>
      <c r="T910" s="188">
        <f>VLOOKUP(A910,'BASE REGISTRO SEPTIEMBRE'!$A$1:$T$889,20,FALSE)</f>
        <v>41443</v>
      </c>
      <c r="U910" s="175">
        <v>7480</v>
      </c>
      <c r="V910" s="186">
        <v>4078121</v>
      </c>
      <c r="W910" s="186">
        <v>32743249</v>
      </c>
      <c r="X910" s="187">
        <v>44469</v>
      </c>
      <c r="Y910" s="80" t="s">
        <v>6489</v>
      </c>
      <c r="Z910" s="80" t="s">
        <v>6490</v>
      </c>
      <c r="AA910" s="175" t="s">
        <v>6511</v>
      </c>
    </row>
    <row r="911" spans="1:27" ht="15.75" customHeight="1" x14ac:dyDescent="0.2">
      <c r="A911" s="185">
        <v>7481</v>
      </c>
      <c r="B911" s="68" t="str">
        <f>VLOOKUP(A911,'BASE REGISTRO SEPTIEMBRE'!$A$1:$T$889,2,FALSE)</f>
        <v>Organización No Gubernamental de Desarrollo - Corporación de Apoyo y Promoción de la Equidad e Inclusión Social, (O.N.G. COORPORACIÓN CAPREIS)</v>
      </c>
      <c r="C911" s="68">
        <f>VLOOKUP(A911,'BASE REGISTRO SEPTIEMBRE'!$A$1:$T$889,3,FALSE)</f>
        <v>650699602</v>
      </c>
      <c r="D911" s="68" t="str">
        <f>VLOOKUP(A911,'BASE REGISTRO SEPTIEMBRE'!$A$1:$T$889,4,FALSE)</f>
        <v>Corporación de Derecho Privado.</v>
      </c>
      <c r="E911" s="68" t="str">
        <f>VLOOKUP(A911,'BASE REGISTRO SEPTIEMBRE'!$A$1:$T$889,5,FALSE)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911" s="68" t="str">
        <f>VLOOKUP(A911,'BASE REGISTRO SEPTIEMBRE'!$A$1:$T$889,6,FALSE)</f>
        <v>Certificado de Vigencia Folio Nº 500298785768, de 21 de febrero de 2020, emitido por el Servicio de Registro Civil e Identificación.</v>
      </c>
      <c r="G911" s="68" t="str">
        <f>VLOOKUP(A911,'BASE REGISTRO SEPTIEMBRE'!$A$1:$T$889,7,FALSE)</f>
        <v xml:space="preserve"> La Corporación tendrá por finalidad u objetivo: la promoción del desarrollo, especialmente de las personas, familias, grupos y comunidades que viven en condiciones de pobreza y/o marginalidad.
</v>
      </c>
      <c r="H911" s="68" t="str">
        <f>VLOOKUP(A911,'BASE REGISTRO SEPTIEMBRE'!$A$1:$T$889,8,FALSE)</f>
        <v xml:space="preserve">Presidente: Denisse Vanessa Araya Gallardo, 
Tesorera: Viviana Andrea Morales Aranda
Secretaria: María Fernanda Codina Cáceres
Director Ejecutivo: Ramiro Rodrigo González Figueroa,
</v>
      </c>
      <c r="I911" s="68" t="str">
        <f>VLOOKUP(A911,'BASE REGISTRO SEPTIEMBRE'!$A$1:$T$889,9,FALSE)</f>
        <v>3 años.</v>
      </c>
      <c r="J911" s="68" t="str">
        <f>VLOOKUP(A911,'BASE REGISTRO SEPTIEMBRE'!$A$1:$T$889,10,FALSE)</f>
        <v>De 06 de junio de 2019 a 06 de junio de 2022.</v>
      </c>
      <c r="K911" s="68" t="str">
        <f>VLOOKUP(A911,'BASE REGISTRO SEPTIEMBRE'!$A$1:$T$889,11,FALSE)</f>
        <v xml:space="preserve">Presidente: Denisse Vanessa Araya Gallardo
Director Ejecutivo: Ramiro Rodrigo González Figueroa
</v>
      </c>
      <c r="L911" s="68" t="str">
        <f>VLOOKUP(A911,'BASE REGISTRO SEPTIEMBRE'!$A$1:$T$889,12,FALSE)</f>
        <v xml:space="preserve">General Velásquez Nº 1516, Villa Carmen y Dolores, San Felipe, Región de Valparaíso. 
</v>
      </c>
      <c r="M911" s="68" t="str">
        <f>VLOOKUP(A911,'BASE REGISTRO SEPTIEMBRE'!$A$1:$T$889,13,FALSE)</f>
        <v>XIII</v>
      </c>
      <c r="N911" s="68" t="str">
        <f>VLOOKUP(A911,'BASE REGISTRO SEPTIEMBRE'!$A$1:$T$889,14,FALSE)</f>
        <v>San Felipe</v>
      </c>
      <c r="O911" s="68" t="str">
        <f>VLOOKUP(A911,'BASE REGISTRO SEPTIEMBRE'!$A$1:$T$889,15,FALSE)</f>
        <v>Teléfonos: (34) 2359956
Celular: 56 (9) 81498358</v>
      </c>
      <c r="P911" s="68" t="str">
        <f>VLOOKUP(A911,'BASE REGISTRO SEPTIEMBRE'!$A$1:$T$889,16,FALSE)</f>
        <v>: capreis@capreis.cl</v>
      </c>
      <c r="Q911" s="68">
        <f>VLOOKUP(A911,'BASE REGISTRO SEPTIEMBRE'!$A$1:$T$889,17,FALSE)</f>
        <v>0</v>
      </c>
      <c r="R911" s="68" t="str">
        <f>VLOOKUP(A911,'BASE REGISTRO SEPTIEMBRE'!$A$1:$T$889,18,FALSE)</f>
        <v>93401: Institución de Asistencia Social</v>
      </c>
      <c r="S911" s="68" t="str">
        <f>VLOOKUP(A911,'BASE REGISTRO SEPTIEMBRE'!$A$1:$T$889,19,FALSE)</f>
        <v xml:space="preserve">Certificado correspondiente al año 2019 aprobados por el Sub Departamento de Supervisión Financiera.
</v>
      </c>
      <c r="T911" s="188">
        <f>VLOOKUP(A911,'BASE REGISTRO SEPTIEMBRE'!$A$1:$T$889,20,FALSE)</f>
        <v>41463</v>
      </c>
      <c r="U911" s="175">
        <v>7481</v>
      </c>
      <c r="V911" s="186">
        <v>13361000</v>
      </c>
      <c r="W911" s="186">
        <v>44625740</v>
      </c>
      <c r="X911" s="187">
        <v>44469</v>
      </c>
      <c r="Y911" s="80" t="s">
        <v>6489</v>
      </c>
      <c r="Z911" s="80" t="s">
        <v>6490</v>
      </c>
      <c r="AA911" s="175" t="s">
        <v>6512</v>
      </c>
    </row>
    <row r="912" spans="1:27" ht="15.75" customHeight="1" x14ac:dyDescent="0.2">
      <c r="A912" s="185">
        <v>7481</v>
      </c>
      <c r="B912" s="68" t="str">
        <f>VLOOKUP(A912,'BASE REGISTRO SEPTIEMBRE'!$A$1:$T$889,2,FALSE)</f>
        <v>Organización No Gubernamental de Desarrollo - Corporación de Apoyo y Promoción de la Equidad e Inclusión Social, (O.N.G. COORPORACIÓN CAPREIS)</v>
      </c>
      <c r="C912" s="68">
        <f>VLOOKUP(A912,'BASE REGISTRO SEPTIEMBRE'!$A$1:$T$889,3,FALSE)</f>
        <v>650699602</v>
      </c>
      <c r="D912" s="68" t="str">
        <f>VLOOKUP(A912,'BASE REGISTRO SEPTIEMBRE'!$A$1:$T$889,4,FALSE)</f>
        <v>Corporación de Derecho Privado.</v>
      </c>
      <c r="E912" s="68" t="str">
        <f>VLOOKUP(A912,'BASE REGISTRO SEPTIEMBRE'!$A$1:$T$889,5,FALSE)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912" s="68" t="str">
        <f>VLOOKUP(A912,'BASE REGISTRO SEPTIEMBRE'!$A$1:$T$889,6,FALSE)</f>
        <v>Certificado de Vigencia Folio Nº 500298785768, de 21 de febrero de 2020, emitido por el Servicio de Registro Civil e Identificación.</v>
      </c>
      <c r="G912" s="68" t="str">
        <f>VLOOKUP(A912,'BASE REGISTRO SEPTIEMBRE'!$A$1:$T$889,7,FALSE)</f>
        <v xml:space="preserve"> La Corporación tendrá por finalidad u objetivo: la promoción del desarrollo, especialmente de las personas, familias, grupos y comunidades que viven en condiciones de pobreza y/o marginalidad.
</v>
      </c>
      <c r="H912" s="68" t="str">
        <f>VLOOKUP(A912,'BASE REGISTRO SEPTIEMBRE'!$A$1:$T$889,8,FALSE)</f>
        <v xml:space="preserve">Presidente: Denisse Vanessa Araya Gallardo, 
Tesorera: Viviana Andrea Morales Aranda
Secretaria: María Fernanda Codina Cáceres
Director Ejecutivo: Ramiro Rodrigo González Figueroa,
</v>
      </c>
      <c r="I912" s="68" t="str">
        <f>VLOOKUP(A912,'BASE REGISTRO SEPTIEMBRE'!$A$1:$T$889,9,FALSE)</f>
        <v>3 años.</v>
      </c>
      <c r="J912" s="68" t="str">
        <f>VLOOKUP(A912,'BASE REGISTRO SEPTIEMBRE'!$A$1:$T$889,10,FALSE)</f>
        <v>De 06 de junio de 2019 a 06 de junio de 2022.</v>
      </c>
      <c r="K912" s="68" t="str">
        <f>VLOOKUP(A912,'BASE REGISTRO SEPTIEMBRE'!$A$1:$T$889,11,FALSE)</f>
        <v xml:space="preserve">Presidente: Denisse Vanessa Araya Gallardo
Director Ejecutivo: Ramiro Rodrigo González Figueroa
</v>
      </c>
      <c r="L912" s="68" t="str">
        <f>VLOOKUP(A912,'BASE REGISTRO SEPTIEMBRE'!$A$1:$T$889,12,FALSE)</f>
        <v xml:space="preserve">General Velásquez Nº 1516, Villa Carmen y Dolores, San Felipe, Región de Valparaíso. 
</v>
      </c>
      <c r="M912" s="68" t="str">
        <f>VLOOKUP(A912,'BASE REGISTRO SEPTIEMBRE'!$A$1:$T$889,13,FALSE)</f>
        <v>XIII</v>
      </c>
      <c r="N912" s="68" t="str">
        <f>VLOOKUP(A912,'BASE REGISTRO SEPTIEMBRE'!$A$1:$T$889,14,FALSE)</f>
        <v>San Felipe</v>
      </c>
      <c r="O912" s="68" t="str">
        <f>VLOOKUP(A912,'BASE REGISTRO SEPTIEMBRE'!$A$1:$T$889,15,FALSE)</f>
        <v>Teléfonos: (34) 2359956
Celular: 56 (9) 81498358</v>
      </c>
      <c r="P912" s="68" t="str">
        <f>VLOOKUP(A912,'BASE REGISTRO SEPTIEMBRE'!$A$1:$T$889,16,FALSE)</f>
        <v>: capreis@capreis.cl</v>
      </c>
      <c r="Q912" s="68">
        <f>VLOOKUP(A912,'BASE REGISTRO SEPTIEMBRE'!$A$1:$T$889,17,FALSE)</f>
        <v>0</v>
      </c>
      <c r="R912" s="68" t="str">
        <f>VLOOKUP(A912,'BASE REGISTRO SEPTIEMBRE'!$A$1:$T$889,18,FALSE)</f>
        <v>93401: Institución de Asistencia Social</v>
      </c>
      <c r="S912" s="68" t="str">
        <f>VLOOKUP(A912,'BASE REGISTRO SEPTIEMBRE'!$A$1:$T$889,19,FALSE)</f>
        <v xml:space="preserve">Certificado correspondiente al año 2019 aprobados por el Sub Departamento de Supervisión Financiera.
</v>
      </c>
      <c r="T912" s="188">
        <f>VLOOKUP(A912,'BASE REGISTRO SEPTIEMBRE'!$A$1:$T$889,20,FALSE)</f>
        <v>41463</v>
      </c>
      <c r="U912" s="175">
        <v>7481</v>
      </c>
      <c r="V912" s="186">
        <v>44973126</v>
      </c>
      <c r="W912" s="186">
        <v>315585144</v>
      </c>
      <c r="X912" s="187">
        <v>44469</v>
      </c>
      <c r="Y912" s="80" t="s">
        <v>6489</v>
      </c>
      <c r="Z912" s="80" t="s">
        <v>6490</v>
      </c>
      <c r="AA912" s="175" t="s">
        <v>6616</v>
      </c>
    </row>
    <row r="913" spans="1:27" ht="15.75" customHeight="1" x14ac:dyDescent="0.2">
      <c r="A913" s="185">
        <v>7481</v>
      </c>
      <c r="B913" s="68" t="str">
        <f>VLOOKUP(A913,'BASE REGISTRO SEPTIEMBRE'!$A$1:$T$889,2,FALSE)</f>
        <v>Organización No Gubernamental de Desarrollo - Corporación de Apoyo y Promoción de la Equidad e Inclusión Social, (O.N.G. COORPORACIÓN CAPREIS)</v>
      </c>
      <c r="C913" s="68">
        <f>VLOOKUP(A913,'BASE REGISTRO SEPTIEMBRE'!$A$1:$T$889,3,FALSE)</f>
        <v>650699602</v>
      </c>
      <c r="D913" s="68" t="str">
        <f>VLOOKUP(A913,'BASE REGISTRO SEPTIEMBRE'!$A$1:$T$889,4,FALSE)</f>
        <v>Corporación de Derecho Privado.</v>
      </c>
      <c r="E913" s="68" t="str">
        <f>VLOOKUP(A913,'BASE REGISTRO SEPTIEMBRE'!$A$1:$T$889,5,FALSE)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913" s="68" t="str">
        <f>VLOOKUP(A913,'BASE REGISTRO SEPTIEMBRE'!$A$1:$T$889,6,FALSE)</f>
        <v>Certificado de Vigencia Folio Nº 500298785768, de 21 de febrero de 2020, emitido por el Servicio de Registro Civil e Identificación.</v>
      </c>
      <c r="G913" s="68" t="str">
        <f>VLOOKUP(A913,'BASE REGISTRO SEPTIEMBRE'!$A$1:$T$889,7,FALSE)</f>
        <v xml:space="preserve"> La Corporación tendrá por finalidad u objetivo: la promoción del desarrollo, especialmente de las personas, familias, grupos y comunidades que viven en condiciones de pobreza y/o marginalidad.
</v>
      </c>
      <c r="H913" s="68" t="str">
        <f>VLOOKUP(A913,'BASE REGISTRO SEPTIEMBRE'!$A$1:$T$889,8,FALSE)</f>
        <v xml:space="preserve">Presidente: Denisse Vanessa Araya Gallardo, 
Tesorera: Viviana Andrea Morales Aranda
Secretaria: María Fernanda Codina Cáceres
Director Ejecutivo: Ramiro Rodrigo González Figueroa,
</v>
      </c>
      <c r="I913" s="68" t="str">
        <f>VLOOKUP(A913,'BASE REGISTRO SEPTIEMBRE'!$A$1:$T$889,9,FALSE)</f>
        <v>3 años.</v>
      </c>
      <c r="J913" s="68" t="str">
        <f>VLOOKUP(A913,'BASE REGISTRO SEPTIEMBRE'!$A$1:$T$889,10,FALSE)</f>
        <v>De 06 de junio de 2019 a 06 de junio de 2022.</v>
      </c>
      <c r="K913" s="68" t="str">
        <f>VLOOKUP(A913,'BASE REGISTRO SEPTIEMBRE'!$A$1:$T$889,11,FALSE)</f>
        <v xml:space="preserve">Presidente: Denisse Vanessa Araya Gallardo
Director Ejecutivo: Ramiro Rodrigo González Figueroa
</v>
      </c>
      <c r="L913" s="68" t="str">
        <f>VLOOKUP(A913,'BASE REGISTRO SEPTIEMBRE'!$A$1:$T$889,12,FALSE)</f>
        <v xml:space="preserve">General Velásquez Nº 1516, Villa Carmen y Dolores, San Felipe, Región de Valparaíso. 
</v>
      </c>
      <c r="M913" s="68" t="str">
        <f>VLOOKUP(A913,'BASE REGISTRO SEPTIEMBRE'!$A$1:$T$889,13,FALSE)</f>
        <v>XIII</v>
      </c>
      <c r="N913" s="68" t="str">
        <f>VLOOKUP(A913,'BASE REGISTRO SEPTIEMBRE'!$A$1:$T$889,14,FALSE)</f>
        <v>San Felipe</v>
      </c>
      <c r="O913" s="68" t="str">
        <f>VLOOKUP(A913,'BASE REGISTRO SEPTIEMBRE'!$A$1:$T$889,15,FALSE)</f>
        <v>Teléfonos: (34) 2359956
Celular: 56 (9) 81498358</v>
      </c>
      <c r="P913" s="68" t="str">
        <f>VLOOKUP(A913,'BASE REGISTRO SEPTIEMBRE'!$A$1:$T$889,16,FALSE)</f>
        <v>: capreis@capreis.cl</v>
      </c>
      <c r="Q913" s="68">
        <f>VLOOKUP(A913,'BASE REGISTRO SEPTIEMBRE'!$A$1:$T$889,17,FALSE)</f>
        <v>0</v>
      </c>
      <c r="R913" s="68" t="str">
        <f>VLOOKUP(A913,'BASE REGISTRO SEPTIEMBRE'!$A$1:$T$889,18,FALSE)</f>
        <v>93401: Institución de Asistencia Social</v>
      </c>
      <c r="S913" s="68" t="str">
        <f>VLOOKUP(A913,'BASE REGISTRO SEPTIEMBRE'!$A$1:$T$889,19,FALSE)</f>
        <v xml:space="preserve">Certificado correspondiente al año 2019 aprobados por el Sub Departamento de Supervisión Financiera.
</v>
      </c>
      <c r="T913" s="188">
        <f>VLOOKUP(A913,'BASE REGISTRO SEPTIEMBRE'!$A$1:$T$889,20,FALSE)</f>
        <v>41463</v>
      </c>
      <c r="U913" s="175">
        <v>7481</v>
      </c>
      <c r="V913" s="186">
        <v>46065280</v>
      </c>
      <c r="W913" s="186">
        <v>408055284</v>
      </c>
      <c r="X913" s="187">
        <v>44469</v>
      </c>
      <c r="Y913" s="80" t="s">
        <v>6489</v>
      </c>
      <c r="Z913" s="80" t="s">
        <v>6490</v>
      </c>
      <c r="AA913" s="175" t="s">
        <v>6497</v>
      </c>
    </row>
    <row r="914" spans="1:27" ht="15.75" customHeight="1" x14ac:dyDescent="0.2">
      <c r="A914" s="185">
        <v>7482</v>
      </c>
      <c r="B914" s="68" t="str">
        <f>VLOOKUP(A914,'BASE REGISTRO SEPTIEMBRE'!$A$1:$T$889,2,FALSE)</f>
        <v xml:space="preserve">
I. Municipalidad de San Ignacio
</v>
      </c>
      <c r="C914" s="68">
        <f>VLOOKUP(A914,'BASE REGISTRO SEPTIEMBRE'!$A$1:$T$889,3,FALSE)</f>
        <v>691413004</v>
      </c>
      <c r="D914" s="68" t="str">
        <f>VLOOKUP(A914,'BASE REGISTRO SEPTIEMBRE'!$A$1:$T$889,4,FALSE)</f>
        <v>Municipalidad</v>
      </c>
      <c r="E914" s="68" t="str">
        <f>VLOOKUP(A914,'BASE REGISTRO SEPTIEMBRE'!$A$1:$T$889,5,FALSE)</f>
        <v>Constitución Política de la República, art. 107.</v>
      </c>
      <c r="F914" s="68" t="str">
        <f>VLOOKUP(A914,'BASE REGISTRO SEPTIEMBRE'!$A$1:$T$889,6,FALSE)</f>
        <v>Indefinida.</v>
      </c>
      <c r="G914" s="68" t="str">
        <f>VLOOKUP(A914,'BASE REGISTRO SEPTIEMBRE'!$A$1:$T$889,7,FALSE)</f>
        <v>Según Ley Orgánica Nº 18.695, arts. 1º al 4º.</v>
      </c>
      <c r="H914" s="68" t="str">
        <f>VLOOKUP(A914,'BASE REGISTRO SEPTIEMBRE'!$A$1:$T$889,8,FALSE)</f>
        <v>no tiene</v>
      </c>
      <c r="I914" s="68">
        <f>VLOOKUP(A914,'BASE REGISTRO SEPTIEMBRE'!$A$1:$T$889,9,FALSE)</f>
        <v>0</v>
      </c>
      <c r="J914" s="68">
        <f>VLOOKUP(A914,'BASE REGISTRO SEPTIEMBRE'!$A$1:$T$889,10,FALSE)</f>
        <v>0</v>
      </c>
      <c r="K914" s="68" t="str">
        <f>VLOOKUP(A914,'BASE REGISTRO SEPTIEMBRE'!$A$1:$T$889,11,FALSE)</f>
        <v xml:space="preserve">César Alberto Figueroa Betancourt.
</v>
      </c>
      <c r="L914" s="68" t="str">
        <f>VLOOKUP(A914,'BASE REGISTRO SEPTIEMBRE'!$A$1:$T$889,12,FALSE)</f>
        <v xml:space="preserve">Avenida Manuel Jesús Ortíz N° 599, San Ignacio, Provincia de Ñuble
</v>
      </c>
      <c r="M914" s="68" t="str">
        <f>VLOOKUP(A914,'BASE REGISTRO SEPTIEMBRE'!$A$1:$T$889,13,FALSE)</f>
        <v>XVI</v>
      </c>
      <c r="N914" s="68" t="str">
        <f>VLOOKUP(A914,'BASE REGISTRO SEPTIEMBRE'!$A$1:$T$889,14,FALSE)</f>
        <v>San Ignacio</v>
      </c>
      <c r="O914" s="68" t="str">
        <f>VLOOKUP(A914,'BASE REGISTRO SEPTIEMBRE'!$A$1:$T$889,15,FALSE)</f>
        <v xml:space="preserve">Fono: (042) 651006/651032/651007/651014. </v>
      </c>
      <c r="P914" s="68" t="str">
        <f>VLOOKUP(A914,'BASE REGISTRO SEPTIEMBRE'!$A$1:$T$889,16,FALSE)</f>
        <v xml:space="preserve">alcaldia@munisanignacio.cl
 www.municipalidadsanignacio.cl
</v>
      </c>
      <c r="Q914" s="68">
        <f>VLOOKUP(A914,'BASE REGISTRO SEPTIEMBRE'!$A$1:$T$889,17,FALSE)</f>
        <v>0</v>
      </c>
      <c r="R914" s="68">
        <f>VLOOKUP(A914,'BASE REGISTRO SEPTIEMBRE'!$A$1:$T$889,18,FALSE)</f>
        <v>91001</v>
      </c>
      <c r="S914" s="68" t="str">
        <f>VLOOKUP(A914,'BASE REGISTRO SEPTIEMBRE'!$A$1:$T$889,19,FALSE)</f>
        <v xml:space="preserve">No se acompañan. Aplica Informe Jurídico Nº 09, de  fecha 14 de marzo de 2011 del Departamento Jurídico y Dictamen Nº 070791, de 2009, de la Contraloría General de la República.  
</v>
      </c>
      <c r="T914" s="188">
        <f>VLOOKUP(A914,'BASE REGISTRO SEPTIEMBRE'!$A$1:$T$889,20,FALSE)</f>
        <v>41495</v>
      </c>
      <c r="U914" s="175">
        <v>7482</v>
      </c>
      <c r="V914" s="186">
        <v>0</v>
      </c>
      <c r="W914" s="186">
        <v>34398152</v>
      </c>
      <c r="X914" s="187">
        <v>44469</v>
      </c>
      <c r="Y914" s="80" t="s">
        <v>6489</v>
      </c>
      <c r="Z914" s="80" t="s">
        <v>6490</v>
      </c>
      <c r="AA914" s="175" t="s">
        <v>6698</v>
      </c>
    </row>
    <row r="915" spans="1:27" ht="15.75" customHeight="1" x14ac:dyDescent="0.2">
      <c r="A915" s="185">
        <v>7487</v>
      </c>
      <c r="B915" s="68" t="str">
        <f>VLOOKUP(A915,'BASE REGISTRO SEPTIEMBRE'!$A$1:$T$889,2,FALSE)</f>
        <v xml:space="preserve">
I. Municipalidad de Fresia </v>
      </c>
      <c r="C915" s="68" t="str">
        <f>VLOOKUP(A915,'BASE REGISTRO SEPTIEMBRE'!$A$1:$T$889,3,FALSE)</f>
        <v>69220400K</v>
      </c>
      <c r="D915" s="68" t="str">
        <f>VLOOKUP(A915,'BASE REGISTRO SEPTIEMBRE'!$A$1:$T$889,4,FALSE)</f>
        <v>Municipalidad</v>
      </c>
      <c r="E915" s="68" t="str">
        <f>VLOOKUP(A915,'BASE REGISTRO SEPTIEMBRE'!$A$1:$T$889,5,FALSE)</f>
        <v>Constitución Política de la República, artículo 107.</v>
      </c>
      <c r="F915" s="68" t="str">
        <f>VLOOKUP(A915,'BASE REGISTRO SEPTIEMBRE'!$A$1:$T$889,6,FALSE)</f>
        <v>Indefinida.</v>
      </c>
      <c r="G915" s="68" t="str">
        <f>VLOOKUP(A915,'BASE REGISTRO SEPTIEMBRE'!$A$1:$T$889,7,FALSE)</f>
        <v>Según Ley Orgánica Nº 18.695, artículos 1º al 4º.</v>
      </c>
      <c r="H915" s="68" t="str">
        <f>VLOOKUP(A915,'BASE REGISTRO SEPTIEMBRE'!$A$1:$T$889,8,FALSE)</f>
        <v>no tiene</v>
      </c>
      <c r="I915" s="68">
        <f>VLOOKUP(A915,'BASE REGISTRO SEPTIEMBRE'!$A$1:$T$889,9,FALSE)</f>
        <v>0</v>
      </c>
      <c r="J915" s="68">
        <f>VLOOKUP(A915,'BASE REGISTRO SEPTIEMBRE'!$A$1:$T$889,10,FALSE)</f>
        <v>0</v>
      </c>
      <c r="K915" s="68" t="str">
        <f>VLOOKUP(A915,'BASE REGISTRO SEPTIEMBRE'!$A$1:$T$889,11,FALSE)</f>
        <v xml:space="preserve">José Miguel Cárdenas Barría
</v>
      </c>
      <c r="L915" s="68" t="str">
        <f>VLOOKUP(A915,'BASE REGISTRO SEPTIEMBRE'!$A$1:$T$889,12,FALSE)</f>
        <v xml:space="preserve">San Francisco Nº 124, comuna de Fresia, Región de Los Lagos.
</v>
      </c>
      <c r="M915" s="68" t="str">
        <f>VLOOKUP(A915,'BASE REGISTRO SEPTIEMBRE'!$A$1:$T$889,13,FALSE)</f>
        <v>X</v>
      </c>
      <c r="N915" s="68" t="str">
        <f>VLOOKUP(A915,'BASE REGISTRO SEPTIEMBRE'!$A$1:$T$889,14,FALSE)</f>
        <v>Fresia</v>
      </c>
      <c r="O915" s="68" t="str">
        <f>VLOOKUP(A915,'BASE REGISTRO SEPTIEMBRE'!$A$1:$T$889,15,FALSE)</f>
        <v xml:space="preserve">Alcaldía: 652772701 
 Oficina de partes: 652772700 
DIDECO: 652772680 
OPD Fresia: +569 66186472 </v>
      </c>
      <c r="P915" s="68" t="str">
        <f>VLOOKUP(A915,'BASE REGISTRO SEPTIEMBRE'!$A$1:$T$889,16,FALSE)</f>
        <v>Alcaldía: mcardenas@munifresia.cl 
Oficina de partes: alcaldemunifresia@gmail.com  DIDECO: didecofresia@gmail.com 
OPD Fresia:  opdfresia@hotmail.com</v>
      </c>
      <c r="Q915" s="68">
        <f>VLOOKUP(A915,'BASE REGISTRO SEPTIEMBRE'!$A$1:$T$889,17,FALSE)</f>
        <v>0</v>
      </c>
      <c r="R915" s="68">
        <f>VLOOKUP(A915,'BASE REGISTRO SEPTIEMBRE'!$A$1:$T$889,18,FALSE)</f>
        <v>91001</v>
      </c>
      <c r="S915" s="68" t="str">
        <f>VLOOKUP(A915,'BASE REGISTRO SEPTIEMBRE'!$A$1:$T$889,19,FALSE)</f>
        <v>No se acompañan. Aplica Informe Jurídico Nº 09, de  fecha 14 de marzo de 2011 del Departamento Jurídico y Dictamen Nº 070791, de 2009, de la Contraloría General de la República</v>
      </c>
      <c r="T915" s="188">
        <f>VLOOKUP(A915,'BASE REGISTRO SEPTIEMBRE'!$A$1:$T$889,20,FALSE)</f>
        <v>41547</v>
      </c>
      <c r="U915" s="175">
        <v>7487</v>
      </c>
      <c r="V915" s="186">
        <v>8156242</v>
      </c>
      <c r="W915" s="186">
        <v>36703096</v>
      </c>
      <c r="X915" s="187">
        <v>44469</v>
      </c>
      <c r="Y915" s="80" t="s">
        <v>6489</v>
      </c>
      <c r="Z915" s="80" t="s">
        <v>6490</v>
      </c>
      <c r="AA915" s="175" t="s">
        <v>6699</v>
      </c>
    </row>
    <row r="916" spans="1:27" ht="15.75" customHeight="1" x14ac:dyDescent="0.2">
      <c r="A916" s="185">
        <v>7488</v>
      </c>
      <c r="B916" s="68" t="str">
        <f>VLOOKUP(A916,'BASE REGISTRO SEPTIEMBRE'!$A$1:$T$889,2,FALSE)</f>
        <v xml:space="preserve">
I. Municipalidad de Limache
</v>
      </c>
      <c r="C916" s="68">
        <f>VLOOKUP(A916,'BASE REGISTRO SEPTIEMBRE'!$A$1:$T$889,3,FALSE)</f>
        <v>690611007</v>
      </c>
      <c r="D916" s="68" t="str">
        <f>VLOOKUP(A916,'BASE REGISTRO SEPTIEMBRE'!$A$1:$T$889,4,FALSE)</f>
        <v>Municipalidad</v>
      </c>
      <c r="E916" s="68" t="str">
        <f>VLOOKUP(A916,'BASE REGISTRO SEPTIEMBRE'!$A$1:$T$889,5,FALSE)</f>
        <v>Constitución Política de la República, artículo 107.</v>
      </c>
      <c r="F916" s="68" t="str">
        <f>VLOOKUP(A916,'BASE REGISTRO SEPTIEMBRE'!$A$1:$T$889,6,FALSE)</f>
        <v>Indefinida.</v>
      </c>
      <c r="G916" s="68" t="str">
        <f>VLOOKUP(A916,'BASE REGISTRO SEPTIEMBRE'!$A$1:$T$889,7,FALSE)</f>
        <v>Según Ley Orgánica Nº 18.695, artículos 1º al 4º.</v>
      </c>
      <c r="H916" s="68" t="str">
        <f>VLOOKUP(A916,'BASE REGISTRO SEPTIEMBRE'!$A$1:$T$889,8,FALSE)</f>
        <v>no tiene</v>
      </c>
      <c r="I916" s="68">
        <f>VLOOKUP(A916,'BASE REGISTRO SEPTIEMBRE'!$A$1:$T$889,9,FALSE)</f>
        <v>0</v>
      </c>
      <c r="J916" s="68">
        <f>VLOOKUP(A916,'BASE REGISTRO SEPTIEMBRE'!$A$1:$T$889,10,FALSE)</f>
        <v>0</v>
      </c>
      <c r="K916" s="68" t="str">
        <f>VLOOKUP(A916,'BASE REGISTRO SEPTIEMBRE'!$A$1:$T$889,11,FALSE)</f>
        <v xml:space="preserve">Daniel Morales Espíndola, </v>
      </c>
      <c r="L916" s="68" t="str">
        <f>VLOOKUP(A916,'BASE REGISTRO SEPTIEMBRE'!$A$1:$T$889,12,FALSE)</f>
        <v xml:space="preserve">Avenida Palmira Romano N° 340. Limache
</v>
      </c>
      <c r="M916" s="68" t="str">
        <f>VLOOKUP(A916,'BASE REGISTRO SEPTIEMBRE'!$A$1:$T$889,13,FALSE)</f>
        <v>V</v>
      </c>
      <c r="N916" s="68" t="str">
        <f>VLOOKUP(A916,'BASE REGISTRO SEPTIEMBRE'!$A$1:$T$889,14,FALSE)</f>
        <v xml:space="preserve"> Limache</v>
      </c>
      <c r="O916" s="68" t="str">
        <f>VLOOKUP(A916,'BASE REGISTRO SEPTIEMBRE'!$A$1:$T$889,15,FALSE)</f>
        <v xml:space="preserve">Fono: 03-297200
</v>
      </c>
      <c r="P916" s="68">
        <f>VLOOKUP(A916,'BASE REGISTRO SEPTIEMBRE'!$A$1:$T$889,16,FALSE)</f>
        <v>0</v>
      </c>
      <c r="Q916" s="68">
        <f>VLOOKUP(A916,'BASE REGISTRO SEPTIEMBRE'!$A$1:$T$889,17,FALSE)</f>
        <v>0</v>
      </c>
      <c r="R916" s="68">
        <f>VLOOKUP(A916,'BASE REGISTRO SEPTIEMBRE'!$A$1:$T$889,18,FALSE)</f>
        <v>91001</v>
      </c>
      <c r="S916" s="68" t="str">
        <f>VLOOKUP(A916,'BASE REGISTRO SEPTIEMBRE'!$A$1:$T$889,19,FALSE)</f>
        <v xml:space="preserve">No se acompañan. Aplica Informe Jurídico Nº 09, de  fecha 14 de marzo de 2011 del Departamento Jurídico y Dictamen Nº 070791, de 2009, de la Contraloría General de la República.  
</v>
      </c>
      <c r="T916" s="188">
        <f>VLOOKUP(A916,'BASE REGISTRO SEPTIEMBRE'!$A$1:$T$889,20,FALSE)</f>
        <v>41563</v>
      </c>
      <c r="U916" s="175">
        <v>7488</v>
      </c>
      <c r="V916" s="186">
        <v>3291116</v>
      </c>
      <c r="W916" s="186">
        <v>29620044</v>
      </c>
      <c r="X916" s="187">
        <v>44469</v>
      </c>
      <c r="Y916" s="80" t="s">
        <v>6489</v>
      </c>
      <c r="Z916" s="80" t="s">
        <v>6490</v>
      </c>
      <c r="AA916" s="175" t="s">
        <v>6609</v>
      </c>
    </row>
    <row r="917" spans="1:27" ht="15.75" customHeight="1" x14ac:dyDescent="0.2">
      <c r="A917" s="185">
        <v>7491</v>
      </c>
      <c r="B917" s="68" t="str">
        <f>VLOOKUP(A917,'BASE REGISTRO SEPTIEMBRE'!$A$1:$T$889,2,FALSE)</f>
        <v xml:space="preserve">
I. Municipalidad de Chiguayante
</v>
      </c>
      <c r="C917" s="68">
        <f>VLOOKUP(A917,'BASE REGISTRO SEPTIEMBRE'!$A$1:$T$889,3,FALSE)</f>
        <v>692647009</v>
      </c>
      <c r="D917" s="68" t="str">
        <f>VLOOKUP(A917,'BASE REGISTRO SEPTIEMBRE'!$A$1:$T$889,4,FALSE)</f>
        <v>Municipalidad</v>
      </c>
      <c r="E917" s="68" t="str">
        <f>VLOOKUP(A917,'BASE REGISTRO SEPTIEMBRE'!$A$1:$T$889,5,FALSE)</f>
        <v>Constitución Política de la República, artículo 107.</v>
      </c>
      <c r="F917" s="68" t="str">
        <f>VLOOKUP(A917,'BASE REGISTRO SEPTIEMBRE'!$A$1:$T$889,6,FALSE)</f>
        <v>Indefinida.</v>
      </c>
      <c r="G917" s="68" t="str">
        <f>VLOOKUP(A917,'BASE REGISTRO SEPTIEMBRE'!$A$1:$T$889,7,FALSE)</f>
        <v>Según Ley Orgánica Nº 18.695, artículos 1º al 4º.</v>
      </c>
      <c r="H917" s="68" t="str">
        <f>VLOOKUP(A917,'BASE REGISTRO SEPTIEMBRE'!$A$1:$T$889,8,FALSE)</f>
        <v>no tiene</v>
      </c>
      <c r="I917" s="68">
        <f>VLOOKUP(A917,'BASE REGISTRO SEPTIEMBRE'!$A$1:$T$889,9,FALSE)</f>
        <v>0</v>
      </c>
      <c r="J917" s="68">
        <f>VLOOKUP(A917,'BASE REGISTRO SEPTIEMBRE'!$A$1:$T$889,10,FALSE)</f>
        <v>0</v>
      </c>
      <c r="K917" s="68" t="str">
        <f>VLOOKUP(A917,'BASE REGISTRO SEPTIEMBRE'!$A$1:$T$889,11,FALSE)</f>
        <v xml:space="preserve">José Antonio Rivas Villalobos. </v>
      </c>
      <c r="L917" s="68" t="str">
        <f>VLOOKUP(A917,'BASE REGISTRO SEPTIEMBRE'!$A$1:$T$889,12,FALSE)</f>
        <v xml:space="preserve">Orozimbo Barbosa Nº 104, comuna de Chiguayante, Región del Biobío.
</v>
      </c>
      <c r="M917" s="68" t="str">
        <f>VLOOKUP(A917,'BASE REGISTRO SEPTIEMBRE'!$A$1:$T$889,13,FALSE)</f>
        <v>VIII</v>
      </c>
      <c r="N917" s="68" t="str">
        <f>VLOOKUP(A917,'BASE REGISTRO SEPTIEMBRE'!$A$1:$T$889,14,FALSE)</f>
        <v>Chiguayante</v>
      </c>
      <c r="O917" s="68" t="str">
        <f>VLOOKUP(A917,'BASE REGISTRO SEPTIEMBRE'!$A$1:$T$889,15,FALSE)</f>
        <v xml:space="preserve">Fono: 41-2508100
         41-2508123
</v>
      </c>
      <c r="P917" s="68">
        <f>VLOOKUP(A917,'BASE REGISTRO SEPTIEMBRE'!$A$1:$T$889,16,FALSE)</f>
        <v>0</v>
      </c>
      <c r="Q917" s="68">
        <f>VLOOKUP(A917,'BASE REGISTRO SEPTIEMBRE'!$A$1:$T$889,17,FALSE)</f>
        <v>0</v>
      </c>
      <c r="R917" s="68">
        <f>VLOOKUP(A917,'BASE REGISTRO SEPTIEMBRE'!$A$1:$T$889,18,FALSE)</f>
        <v>91001</v>
      </c>
      <c r="S917" s="68" t="str">
        <f>VLOOKUP(A917,'BASE REGISTRO SEPTIEMBRE'!$A$1:$T$889,19,FALSE)</f>
        <v>No se acompañan. Aplica Informe Jurídico Nº 09, de  fecha 14 de marzo de 2011 del Departamento Jurídico y Dictamen Nº 070791, de 2009, de la Contraloría General de la República</v>
      </c>
      <c r="T917" s="188">
        <f>VLOOKUP(A917,'BASE REGISTRO SEPTIEMBRE'!$A$1:$T$889,20,FALSE)</f>
        <v>41596</v>
      </c>
      <c r="U917" s="175">
        <v>7491</v>
      </c>
      <c r="V917" s="186">
        <v>6524995</v>
      </c>
      <c r="W917" s="186">
        <v>58724955</v>
      </c>
      <c r="X917" s="187">
        <v>44469</v>
      </c>
      <c r="Y917" s="80" t="s">
        <v>6489</v>
      </c>
      <c r="Z917" s="80" t="s">
        <v>6490</v>
      </c>
      <c r="AA917" s="175" t="s">
        <v>6518</v>
      </c>
    </row>
    <row r="918" spans="1:27" ht="15.75" customHeight="1" x14ac:dyDescent="0.2">
      <c r="A918" s="185">
        <v>7492</v>
      </c>
      <c r="B918" s="68" t="str">
        <f>VLOOKUP(A918,'BASE REGISTRO SEPTIEMBRE'!$A$1:$T$889,2,FALSE)</f>
        <v xml:space="preserve">
Corporación Familia de Linares 
</v>
      </c>
      <c r="C918" s="68">
        <f>VLOOKUP(A918,'BASE REGISTRO SEPTIEMBRE'!$A$1:$T$889,3,FALSE)</f>
        <v>650744136</v>
      </c>
      <c r="D918" s="68" t="str">
        <f>VLOOKUP(A918,'BASE REGISTRO SEPTIEMBRE'!$A$1:$T$889,4,FALSE)</f>
        <v>Corporación de Derecho Privado</v>
      </c>
      <c r="E918" s="68" t="str">
        <f>VLOOKUP(A918,'BASE REGISTRO SEPTIEMBRE'!$A$1:$T$889,5,FALSE)</f>
        <v>Otorgada mediante  Inscripción en el Registro Nacional de Personas Jurídicas sin fines de lucro, a cargo del Registro Civil e Identificación; Nº de Inscripción 145131, con fecha 28 de agosto de 2013; al amparo de la Ley Nº 20.500 de 2011.</v>
      </c>
      <c r="F918" s="68" t="str">
        <f>VLOOKUP(A918,'BASE REGISTRO SEPTIEMBRE'!$A$1:$T$889,6,FALSE)</f>
        <v xml:space="preserve">
Certificado de Vigencia, Folio Nº 500348002683, de fecha 29 de septiembre de 2020, emitido por el Servicio de Registro Civil e Identificación 
</v>
      </c>
      <c r="G918" s="68" t="str">
        <f>VLOOKUP(A918,'BASE REGISTRO SEPTIEMBRE'!$A$1:$T$889,7,FALSE)</f>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
      <c r="H918" s="68" t="str">
        <f>VLOOKUP(A918,'BASE REGISTRO SEPTIEMBRE'!$A$1:$T$889,8,FALSE)</f>
        <v xml:space="preserve">Presidente y Representante Legal: Yasna Cancino Rosson,
Secretario: Ricardo Kaid Sepúlveda
Tesorero: Mario Enrique Moreno Cancino
Primer Vicepresidente: Manuel Antonio Hidalgo Carrasco
Directores: 
Juan Marcelo Bruno Parada
Bibiana del Carmen Urrutia Ferrada
</v>
      </c>
      <c r="I918" s="68" t="str">
        <f>VLOOKUP(A918,'BASE REGISTRO SEPTIEMBRE'!$A$1:$T$889,9,FALSE)</f>
        <v>Durarán 02 años y seis meses en sus cargos</v>
      </c>
      <c r="J918" s="68" t="str">
        <f>VLOOKUP(A918,'BASE REGISTRO SEPTIEMBRE'!$A$1:$T$889,10,FALSE)</f>
        <v>Del 06 de junio de 2018 al  al 06 de diciembre de 2020</v>
      </c>
      <c r="K918" s="68" t="str">
        <f>VLOOKUP(A918,'BASE REGISTRO SEPTIEMBRE'!$A$1:$T$889,11,FALSE)</f>
        <v xml:space="preserve">Yasna Cancino Rosson
</v>
      </c>
      <c r="L918" s="68" t="str">
        <f>VLOOKUP(A918,'BASE REGISTRO SEPTIEMBRE'!$A$1:$T$889,12,FALSE)</f>
        <v xml:space="preserve">Calle Patricio Lynch N° 108, de la ciudad de Linares. </v>
      </c>
      <c r="M918" s="68" t="str">
        <f>VLOOKUP(A918,'BASE REGISTRO SEPTIEMBRE'!$A$1:$T$889,13,FALSE)</f>
        <v>VII</v>
      </c>
      <c r="N918" s="68" t="str">
        <f>VLOOKUP(A918,'BASE REGISTRO SEPTIEMBRE'!$A$1:$T$889,14,FALSE)</f>
        <v xml:space="preserve">Linares. </v>
      </c>
      <c r="O918" s="68" t="str">
        <f>VLOOKUP(A918,'BASE REGISTRO SEPTIEMBRE'!$A$1:$T$889,15,FALSE)</f>
        <v xml:space="preserve">73-2212168 y (984722392).  </v>
      </c>
      <c r="P918" s="68" t="str">
        <f>VLOOKUP(A918,'BASE REGISTRO SEPTIEMBRE'!$A$1:$T$889,16,FALSE)</f>
        <v xml:space="preserve">cvf.renacer@gmail.com </v>
      </c>
      <c r="Q918" s="68">
        <f>VLOOKUP(A918,'BASE REGISTRO SEPTIEMBRE'!$A$1:$T$889,17,FALSE)</f>
        <v>0</v>
      </c>
      <c r="R918" s="68" t="str">
        <f>VLOOKUP(A918,'BASE REGISTRO SEPTIEMBRE'!$A$1:$T$889,18,FALSE)</f>
        <v xml:space="preserve">
93401: Instituciones de Asistencia Social.
</v>
      </c>
      <c r="S918" s="68" t="str">
        <f>VLOOKUP(A918,'BASE REGISTRO SEPTIEMBRE'!$A$1:$T$889,19,FALSE)</f>
        <v>Se acompaña certificado financiero correspondiente al año 2019, remitido para aprobación del Sub Departamento de Supervisión Financiera Nacional.</v>
      </c>
      <c r="T918" s="188">
        <f>VLOOKUP(A918,'BASE REGISTRO SEPTIEMBRE'!$A$1:$T$889,20,FALSE)</f>
        <v>41599</v>
      </c>
      <c r="U918" s="175">
        <v>7492</v>
      </c>
      <c r="V918" s="186">
        <v>13731827</v>
      </c>
      <c r="W918" s="186">
        <v>35126400</v>
      </c>
      <c r="X918" s="187">
        <v>44469</v>
      </c>
      <c r="Y918" s="80" t="s">
        <v>6489</v>
      </c>
      <c r="Z918" s="80" t="s">
        <v>6490</v>
      </c>
      <c r="AA918" s="175" t="s">
        <v>6599</v>
      </c>
    </row>
    <row r="919" spans="1:27" ht="15.75" customHeight="1" x14ac:dyDescent="0.2">
      <c r="A919" s="185">
        <v>7495</v>
      </c>
      <c r="B919" s="68" t="str">
        <f>VLOOKUP(A919,'BASE REGISTRO SEPTIEMBRE'!$A$1:$T$889,2,FALSE)</f>
        <v xml:space="preserve">
I. Municipalidad de Padre Las Casas
</v>
      </c>
      <c r="C919" s="68">
        <f>VLOOKUP(A919,'BASE REGISTRO SEPTIEMBRE'!$A$1:$T$889,3,FALSE)</f>
        <v>619550005</v>
      </c>
      <c r="D919" s="68" t="str">
        <f>VLOOKUP(A919,'BASE REGISTRO SEPTIEMBRE'!$A$1:$T$889,4,FALSE)</f>
        <v>Municipalidad</v>
      </c>
      <c r="E919" s="68" t="str">
        <f>VLOOKUP(A919,'BASE REGISTRO SEPTIEMBRE'!$A$1:$T$889,5,FALSE)</f>
        <v>Constitución Política de la República, artículo 107.</v>
      </c>
      <c r="F919" s="68" t="str">
        <f>VLOOKUP(A919,'BASE REGISTRO SEPTIEMBRE'!$A$1:$T$889,6,FALSE)</f>
        <v>Indefinida.</v>
      </c>
      <c r="G919" s="68" t="str">
        <f>VLOOKUP(A919,'BASE REGISTRO SEPTIEMBRE'!$A$1:$T$889,7,FALSE)</f>
        <v>Según Ley Orgánica Nº 18.695, artículos 1º al 4º.</v>
      </c>
      <c r="H919" s="68" t="str">
        <f>VLOOKUP(A919,'BASE REGISTRO SEPTIEMBRE'!$A$1:$T$889,8,FALSE)</f>
        <v>no tiene</v>
      </c>
      <c r="I919" s="68">
        <f>VLOOKUP(A919,'BASE REGISTRO SEPTIEMBRE'!$A$1:$T$889,9,FALSE)</f>
        <v>0</v>
      </c>
      <c r="J919" s="68">
        <f>VLOOKUP(A919,'BASE REGISTRO SEPTIEMBRE'!$A$1:$T$889,10,FALSE)</f>
        <v>0</v>
      </c>
      <c r="K919" s="68" t="str">
        <f>VLOOKUP(A919,'BASE REGISTRO SEPTIEMBRE'!$A$1:$T$889,11,FALSE)</f>
        <v xml:space="preserve">Mario Hernán González Rebolledo
</v>
      </c>
      <c r="L919" s="68" t="str">
        <f>VLOOKUP(A919,'BASE REGISTRO SEPTIEMBRE'!$A$1:$T$889,12,FALSE)</f>
        <v xml:space="preserve">Maquehue Nº1441, comuna de Padre Las Casas, Región de La Araucanía.
</v>
      </c>
      <c r="M919" s="68" t="str">
        <f>VLOOKUP(A919,'BASE REGISTRO SEPTIEMBRE'!$A$1:$T$889,13,FALSE)</f>
        <v>IX</v>
      </c>
      <c r="N919" s="68" t="str">
        <f>VLOOKUP(A919,'BASE REGISTRO SEPTIEMBRE'!$A$1:$T$889,14,FALSE)</f>
        <v xml:space="preserve"> Padre Las Casas</v>
      </c>
      <c r="O919" s="68" t="str">
        <f>VLOOKUP(A919,'BASE REGISTRO SEPTIEMBRE'!$A$1:$T$889,15,FALSE)</f>
        <v>Fono: 45-2- 590000</v>
      </c>
      <c r="P919" s="68" t="str">
        <f>VLOOKUP(A919,'BASE REGISTRO SEPTIEMBRE'!$A$1:$T$889,16,FALSE)</f>
        <v xml:space="preserve"> alcaldía@padrelascasas.cl</v>
      </c>
      <c r="Q919" s="68">
        <f>VLOOKUP(A919,'BASE REGISTRO SEPTIEMBRE'!$A$1:$T$889,17,FALSE)</f>
        <v>0</v>
      </c>
      <c r="R919" s="68">
        <f>VLOOKUP(A919,'BASE REGISTRO SEPTIEMBRE'!$A$1:$T$889,18,FALSE)</f>
        <v>91001</v>
      </c>
      <c r="S919" s="68" t="str">
        <f>VLOOKUP(A919,'BASE REGISTRO SEPTIEMBRE'!$A$1:$T$889,19,FALSE)</f>
        <v>No corresponde</v>
      </c>
      <c r="T919" s="188">
        <f>VLOOKUP(A919,'BASE REGISTRO SEPTIEMBRE'!$A$1:$T$889,20,FALSE)</f>
        <v>41614</v>
      </c>
      <c r="U919" s="175">
        <v>7495</v>
      </c>
      <c r="V919" s="186">
        <v>6524995</v>
      </c>
      <c r="W919" s="186">
        <v>52389200</v>
      </c>
      <c r="X919" s="187">
        <v>44469</v>
      </c>
      <c r="Y919" s="80" t="s">
        <v>6489</v>
      </c>
      <c r="Z919" s="80" t="s">
        <v>6490</v>
      </c>
      <c r="AA919" s="175" t="s">
        <v>6655</v>
      </c>
    </row>
    <row r="920" spans="1:27" ht="15.75" customHeight="1" x14ac:dyDescent="0.2">
      <c r="A920" s="185">
        <v>7497</v>
      </c>
      <c r="B920" s="68" t="str">
        <f>VLOOKUP(A920,'BASE REGISTRO SEPTIEMBRE'!$A$1:$T$889,2,FALSE)</f>
        <v xml:space="preserve">Fundación Reinventarse </v>
      </c>
      <c r="C920" s="68" t="str">
        <f>VLOOKUP(A920,'BASE REGISTRO SEPTIEMBRE'!$A$1:$T$889,3,FALSE)</f>
        <v>65070018K</v>
      </c>
      <c r="D920" s="68" t="str">
        <f>VLOOKUP(A920,'BASE REGISTRO SEPTIEMBRE'!$A$1:$T$889,4,FALSE)</f>
        <v>Fundación de Derecho Privado</v>
      </c>
      <c r="E920" s="68" t="str">
        <f>VLOOKUP(A920,'BASE REGISTRO SEPTIEMBRE'!$A$1:$T$889,5,FALSE)</f>
        <v>Inscripción N°30734 de fecha 08 de Abril de 2013, del Registro de Personas Jurídicas, del Servicio de Registro Civil e Identificación.</v>
      </c>
      <c r="F920" s="68" t="str">
        <f>VLOOKUP(A920,'BASE REGISTRO SEPTIEMBRE'!$A$1:$T$889,6,FALSE)</f>
        <v>Certificado de Vigencia Folio Nº 500227187103, de fecha 14 de mayo de 2019, del Servicio de Registro Civil e Identificación. 03-11-20 Se envía carta solicitando antecedentes actualizados al año 2020.</v>
      </c>
      <c r="G920" s="68" t="str">
        <f>VLOOKUP(A920,'BASE REGISTRO SEPTIEMBRE'!$A$1:$T$889,7,FALSE)</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H920" s="68" t="str">
        <f>VLOOKUP(A920,'BASE REGISTRO SEPTIEMBRE'!$A$1:$T$889,8,FALSE)</f>
        <v xml:space="preserve">PRESIDENTE: 
DARKO MICHEL LOUIT NEVISTIC
VICEPRESIDENTE 
FABIO MAGRIN 
SECRETARIO:
FRANCISCO JAVIER AGUIRRE GRAPIN
TESORERO: 
RODRIGO IZURIETA KAUSEL 
DIRECTOR:
DANIEL ALBERTO ROJAS ORELLANA 
</v>
      </c>
      <c r="I920" s="68" t="str">
        <f>VLOOKUP(A920,'BASE REGISTRO SEPTIEMBRE'!$A$1:$T$889,9,FALSE)</f>
        <v>De acuerdo al artículo 08 de sus Estatutos, el Directorio durará tres años en sus funciones, pudiendo sus integrantes ser reelegidos para el período siguiente.</v>
      </c>
      <c r="J920" s="68" t="str">
        <f>VLOOKUP(A920,'BASE REGISTRO SEPTIEMBRE'!$A$1:$T$889,10,FALSE)</f>
        <v>04 de septiembre de 2020 al 04 de septiembre de 2023</v>
      </c>
      <c r="K920" s="68" t="str">
        <f>VLOOKUP(A920,'BASE REGISTRO SEPTIEMBRE'!$A$1:$T$889,11,FALSE)</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L920" s="68" t="str">
        <f>VLOOKUP(A920,'BASE REGISTRO SEPTIEMBRE'!$A$1:$T$889,12,FALSE)</f>
        <v xml:space="preserve">Américo Vespucio Norte 0601, Quilicura. 
</v>
      </c>
      <c r="M920" s="68" t="str">
        <f>VLOOKUP(A920,'BASE REGISTRO SEPTIEMBRE'!$A$1:$T$889,13,FALSE)</f>
        <v>XIII</v>
      </c>
      <c r="N920" s="68" t="str">
        <f>VLOOKUP(A920,'BASE REGISTRO SEPTIEMBRE'!$A$1:$T$889,14,FALSE)</f>
        <v>Quilicura</v>
      </c>
      <c r="O920" s="68" t="str">
        <f>VLOOKUP(A920,'BASE REGISTRO SEPTIEMBRE'!$A$1:$T$889,15,FALSE)</f>
        <v xml:space="preserve">Fonos 223653276, 223653197, 989067827. 
</v>
      </c>
      <c r="P920" s="68" t="str">
        <f>VLOOKUP(A920,'BASE REGISTRO SEPTIEMBRE'!$A$1:$T$889,16,FALSE)</f>
        <v xml:space="preserve">Correos bernardo.vasquez@reinventarse.cl y jonathan.monsalve@reinventarse.cl
</v>
      </c>
      <c r="Q920" s="68">
        <f>VLOOKUP(A920,'BASE REGISTRO SEPTIEMBRE'!$A$1:$T$889,17,FALSE)</f>
        <v>0</v>
      </c>
      <c r="R920" s="68" t="str">
        <f>VLOOKUP(A920,'BASE REGISTRO SEPTIEMBRE'!$A$1:$T$889,18,FALSE)</f>
        <v>93401: Instituciones de Asistencia Social</v>
      </c>
      <c r="S920" s="68" t="str">
        <f>VLOOKUP(A920,'BASE REGISTRO SEPTIEMBRE'!$A$1:$T$889,19,FALSE)</f>
        <v>Se acompaña certificado financiero correspondiente al año 2019, aprobados por  Supervisión Financiera Nacional.</v>
      </c>
      <c r="T920" s="188">
        <f>VLOOKUP(A920,'BASE REGISTRO SEPTIEMBRE'!$A$1:$T$889,20,FALSE)</f>
        <v>41676</v>
      </c>
      <c r="U920" s="175">
        <v>7497</v>
      </c>
      <c r="V920" s="186">
        <v>8764816</v>
      </c>
      <c r="W920" s="186">
        <v>39441656</v>
      </c>
      <c r="X920" s="187">
        <v>44469</v>
      </c>
      <c r="Y920" s="80" t="s">
        <v>6489</v>
      </c>
      <c r="Z920" s="80" t="s">
        <v>6490</v>
      </c>
      <c r="AA920" s="175" t="s">
        <v>6537</v>
      </c>
    </row>
    <row r="921" spans="1:27" ht="15.75" customHeight="1" x14ac:dyDescent="0.2">
      <c r="A921" s="185">
        <v>7498</v>
      </c>
      <c r="B921" s="68" t="str">
        <f>VLOOKUP(A921,'BASE REGISTRO SEPTIEMBRE'!$A$1:$T$889,2,FALSE)</f>
        <v>Organización No Gubernamental de Desarrollo - COVACHA</v>
      </c>
      <c r="C921" s="68">
        <f>VLOOKUP(A921,'BASE REGISTRO SEPTIEMBRE'!$A$1:$T$889,3,FALSE)</f>
        <v>650789776</v>
      </c>
      <c r="D921" s="68" t="str">
        <f>VLOOKUP(A921,'BASE REGISTRO SEPTIEMBRE'!$A$1:$T$889,4,FALSE)</f>
        <v>Asociación de Derecho Privado.</v>
      </c>
      <c r="E921" s="68" t="str">
        <f>VLOOKUP(A921,'BASE REGISTRO SEPTIEMBRE'!$A$1:$T$889,5,FALSE)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21" s="68" t="str">
        <f>VLOOKUP(A921,'BASE REGISTRO SEPTIEMBRE'!$A$1:$T$889,6,FALSE)</f>
        <v>Certificado de Vigencia Folio Nº 500404069377, de 17 de agosto de 2021, del Servicio de Registro Civil e Identificación.</v>
      </c>
      <c r="G921" s="68" t="str">
        <f>VLOOKUP(A921,'BASE REGISTRO SEPTIEMBRE'!$A$1:$T$889,7,FALSE)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H921" s="68" t="str">
        <f>VLOOKUP(A921,'BASE REGISTRO SEPTIEMBRE'!$A$1:$T$889,8,FALSE)</f>
        <v xml:space="preserve">Presidente: Alejandro Renato Tapia Cerda  
Secretaria: Marlyn Jacqueline Cortés Barraza
Tesorera: Loreto Monserrat Espinoza Aguirre </v>
      </c>
      <c r="I921" s="68" t="str">
        <f>VLOOKUP(A921,'BASE REGISTRO SEPTIEMBRE'!$A$1:$T$889,9,FALSE)</f>
        <v>5 años.</v>
      </c>
      <c r="J921" s="68" t="str">
        <f>VLOOKUP(A921,'BASE REGISTRO SEPTIEMBRE'!$A$1:$T$889,10,FALSE)</f>
        <v>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921" s="68" t="str">
        <f>VLOOKUP(A921,'BASE REGISTRO SEPTIEMBRE'!$A$1:$T$889,11,FALSE)</f>
        <v xml:space="preserve">Presidente: Alejandro Renato Tapia Cerda  
</v>
      </c>
      <c r="L921" s="68" t="str">
        <f>VLOOKUP(A921,'BASE REGISTRO SEPTIEMBRE'!$A$1:$T$889,12,FALSE)</f>
        <v xml:space="preserve">Rucapedrera Nº 287, comuna de El Quisco, Región de Valparaíso.
</v>
      </c>
      <c r="M921" s="68" t="str">
        <f>VLOOKUP(A921,'BASE REGISTRO SEPTIEMBRE'!$A$1:$T$889,13,FALSE)</f>
        <v>V</v>
      </c>
      <c r="N921" s="68" t="str">
        <f>VLOOKUP(A921,'BASE REGISTRO SEPTIEMBRE'!$A$1:$T$889,14,FALSE)</f>
        <v xml:space="preserve"> El Quisco</v>
      </c>
      <c r="O921" s="68" t="str">
        <f>VLOOKUP(A921,'BASE REGISTRO SEPTIEMBRE'!$A$1:$T$889,15,FALSE)</f>
        <v xml:space="preserve">Teléfonos: 35-2474371- 56-98412553 </v>
      </c>
      <c r="P921" s="68" t="str">
        <f>VLOOKUP(A921,'BASE REGISTRO SEPTIEMBRE'!$A$1:$T$889,16,FALSE)</f>
        <v xml:space="preserve"> alejandro@covacha.cl</v>
      </c>
      <c r="Q921" s="68">
        <f>VLOOKUP(A921,'BASE REGISTRO SEPTIEMBRE'!$A$1:$T$889,17,FALSE)</f>
        <v>0</v>
      </c>
      <c r="R921" s="68" t="str">
        <f>VLOOKUP(A921,'BASE REGISTRO SEPTIEMBRE'!$A$1:$T$889,18,FALSE)</f>
        <v>93401: Institución de Asistencia Social</v>
      </c>
      <c r="S921" s="68" t="str">
        <f>VLOOKUP(A921,'BASE REGISTRO SEPTIEMBRE'!$A$1:$T$889,19,FALSE)</f>
        <v>Certificado Antecedentes financieros año 2019, aprobados por el Sub Departamento de Supervisión Financiera Nacional</v>
      </c>
      <c r="T921" s="188">
        <f>VLOOKUP(A921,'BASE REGISTRO SEPTIEMBRE'!$A$1:$T$889,20,FALSE)</f>
        <v>41717</v>
      </c>
      <c r="U921" s="175">
        <v>7498</v>
      </c>
      <c r="V921" s="186">
        <v>8533800</v>
      </c>
      <c r="W921" s="186">
        <v>76959360</v>
      </c>
      <c r="X921" s="187">
        <v>44469</v>
      </c>
      <c r="Y921" s="80" t="s">
        <v>6489</v>
      </c>
      <c r="Z921" s="80" t="s">
        <v>6490</v>
      </c>
      <c r="AA921" s="175" t="s">
        <v>6570</v>
      </c>
    </row>
    <row r="922" spans="1:27" ht="15.75" customHeight="1" x14ac:dyDescent="0.2">
      <c r="A922" s="185">
        <v>7499</v>
      </c>
      <c r="B922" s="68" t="str">
        <f>VLOOKUP(A922,'BASE REGISTRO SEPTIEMBRE'!$A$1:$T$889,2,FALSE)</f>
        <v>Corporación Social y Educacional Renasci</v>
      </c>
      <c r="C922" s="68">
        <f>VLOOKUP(A922,'BASE REGISTRO SEPTIEMBRE'!$A$1:$T$889,3,FALSE)</f>
        <v>650794826</v>
      </c>
      <c r="D922" s="68" t="str">
        <f>VLOOKUP(A922,'BASE REGISTRO SEPTIEMBRE'!$A$1:$T$889,4,FALSE)</f>
        <v xml:space="preserve">Corporación </v>
      </c>
      <c r="E922" s="68" t="str">
        <f>VLOOKUP(A922,'BASE REGISTRO SEPTIEMBRE'!$A$1:$T$889,5,FALSE)</f>
        <v>Otorgado mediante Certificado Nº 012/2013, de la Ilustre Municipalidad de Copiapó.</v>
      </c>
      <c r="F922" s="68" t="str">
        <f>VLOOKUP(A922,'BASE REGISTRO SEPTIEMBRE'!$A$1:$T$889,6,FALSE)</f>
        <v>Certificado Folio Nº 500402578038, emitido por SRCeI con fecha 09 de agosto de 2021.</v>
      </c>
      <c r="G922" s="68" t="str">
        <f>VLOOKUP(A922,'BASE REGISTRO SEPTIEMBRE'!$A$1:$T$889,7,FALSE)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H922" s="68" t="str">
        <f>VLOOKUP(A922,'BASE REGISTRO SEPTIEMBRE'!$A$1:$T$889,8,FALSE)</f>
        <v>Presidente: 
Carlos Mauricio Gacitúa Godoy, 
Vicepresidente: 
Sofia Macarena Baez Herrera, 
Secretario:
Rodolfo Osses Baez, 
Tesorero:
Paola Agley Pérez Zamora, 
Certificado de Directorio de fecha 24 de julio de 2021, Folio N° 500400061563, del SRCI.</v>
      </c>
      <c r="I922" s="68" t="str">
        <f>VLOOKUP(A922,'BASE REGISTRO SEPTIEMBRE'!$A$1:$T$889,9,FALSE)</f>
        <v xml:space="preserve">Durarán 5 años* en sus cargos, pudiendo ser reelegidos.
(*hay reforma de estatutos)
</v>
      </c>
      <c r="J922" s="68" t="str">
        <f>VLOOKUP(A922,'BASE REGISTRO SEPTIEMBRE'!$A$1:$T$889,10,FALSE)</f>
        <v>04-03-2021 al 04-03-2024.</v>
      </c>
      <c r="K922" s="68" t="str">
        <f>VLOOKUP(A922,'BASE REGISTRO SEPTIEMBRE'!$A$1:$T$889,11,FALSE)</f>
        <v xml:space="preserve">Presidente: Carlos Mauricio Gacitua Godoy.
Presidente Suplente: Natalia Donoso Pérez. Actuará con las mismas funciones y facultades que el presidente Titular en caso de ausencia de este. 
</v>
      </c>
      <c r="L922" s="68" t="str">
        <f>VLOOKUP(A922,'BASE REGISTRO SEPTIEMBRE'!$A$1:$T$889,12,FALSE)</f>
        <v>Los Carrera N° 401. Oficina N° 508, edificio San Martín. Copiapó</v>
      </c>
      <c r="M922" s="68" t="str">
        <f>VLOOKUP(A922,'BASE REGISTRO SEPTIEMBRE'!$A$1:$T$889,13,FALSE)</f>
        <v>III</v>
      </c>
      <c r="N922" s="68" t="str">
        <f>VLOOKUP(A922,'BASE REGISTRO SEPTIEMBRE'!$A$1:$T$889,14,FALSE)</f>
        <v>Copiapo</v>
      </c>
      <c r="O922" s="68" t="str">
        <f>VLOOKUP(A922,'BASE REGISTRO SEPTIEMBRE'!$A$1:$T$889,15,FALSE)</f>
        <v>967036066, 982748395, 522-240385, 522231057</v>
      </c>
      <c r="P922" s="68" t="str">
        <f>VLOOKUP(A922,'BASE REGISTRO SEPTIEMBRE'!$A$1:$T$889,16,FALSE)</f>
        <v>corporacionrenasci@gmail.com
 supervisoratecnicarenasci@gmail.com</v>
      </c>
      <c r="Q922" s="68">
        <f>VLOOKUP(A922,'BASE REGISTRO SEPTIEMBRE'!$A$1:$T$889,17,FALSE)</f>
        <v>0</v>
      </c>
      <c r="R922" s="68" t="str">
        <f>VLOOKUP(A922,'BASE REGISTRO SEPTIEMBRE'!$A$1:$T$889,18,FALSE)</f>
        <v>93401: Institución de Asistencia Social</v>
      </c>
      <c r="S922" s="68" t="str">
        <f>VLOOKUP(A922,'BASE REGISTRO SEPTIEMBRE'!$A$1:$T$889,19,FALSE)</f>
        <v xml:space="preserve">
Se acompaña Certificado Financiero de los antecedentes financieros del año 2019, aprobados por el Subdepartamento de Supervisión Financiera Nacional. 
</v>
      </c>
      <c r="T922" s="188">
        <f>VLOOKUP(A922,'BASE REGISTRO SEPTIEMBRE'!$A$1:$T$889,20,FALSE)</f>
        <v>41739</v>
      </c>
      <c r="U922" s="175">
        <v>7499</v>
      </c>
      <c r="V922" s="186">
        <v>165870151</v>
      </c>
      <c r="W922" s="186">
        <v>636824366</v>
      </c>
      <c r="X922" s="187">
        <v>44469</v>
      </c>
      <c r="Y922" s="80" t="s">
        <v>6489</v>
      </c>
      <c r="Z922" s="80" t="s">
        <v>6490</v>
      </c>
      <c r="AA922" s="175" t="s">
        <v>6561</v>
      </c>
    </row>
    <row r="923" spans="1:27" ht="15.75" customHeight="1" x14ac:dyDescent="0.2">
      <c r="A923" s="185">
        <v>7502</v>
      </c>
      <c r="B923" s="68" t="str">
        <f>VLOOKUP(A923,'BASE REGISTRO SEPTIEMBRE'!$A$1:$T$889,2,FALSE)</f>
        <v xml:space="preserve">
I. Municipalidad de La Reina
</v>
      </c>
      <c r="C923" s="68">
        <f>VLOOKUP(A923,'BASE REGISTRO SEPTIEMBRE'!$A$1:$T$889,3,FALSE)</f>
        <v>690706008</v>
      </c>
      <c r="D923" s="68" t="str">
        <f>VLOOKUP(A923,'BASE REGISTRO SEPTIEMBRE'!$A$1:$T$889,4,FALSE)</f>
        <v>Municipalidad</v>
      </c>
      <c r="E923" s="68" t="str">
        <f>VLOOKUP(A923,'BASE REGISTRO SEPTIEMBRE'!$A$1:$T$889,5,FALSE)</f>
        <v>Constitución Política de la República, artículo 107.</v>
      </c>
      <c r="F923" s="68" t="str">
        <f>VLOOKUP(A923,'BASE REGISTRO SEPTIEMBRE'!$A$1:$T$889,6,FALSE)</f>
        <v>Indefinida.</v>
      </c>
      <c r="G923" s="68" t="str">
        <f>VLOOKUP(A923,'BASE REGISTRO SEPTIEMBRE'!$A$1:$T$889,7,FALSE)</f>
        <v>Según Ley Orgánica Nº 18.695, artículos 1º al 4º.</v>
      </c>
      <c r="H923" s="68" t="str">
        <f>VLOOKUP(A923,'BASE REGISTRO SEPTIEMBRE'!$A$1:$T$889,8,FALSE)</f>
        <v>no tiene</v>
      </c>
      <c r="I923" s="68">
        <f>VLOOKUP(A923,'BASE REGISTRO SEPTIEMBRE'!$A$1:$T$889,9,FALSE)</f>
        <v>0</v>
      </c>
      <c r="J923" s="68">
        <f>VLOOKUP(A923,'BASE REGISTRO SEPTIEMBRE'!$A$1:$T$889,10,FALSE)</f>
        <v>0</v>
      </c>
      <c r="K923" s="68" t="str">
        <f>VLOOKUP(A923,'BASE REGISTRO SEPTIEMBRE'!$A$1:$T$889,11,FALSE)</f>
        <v>José Manuel Palacios Parra ,</v>
      </c>
      <c r="L923" s="68" t="str">
        <f>VLOOKUP(A923,'BASE REGISTRO SEPTIEMBRE'!$A$1:$T$889,12,FALSE)</f>
        <v xml:space="preserve">Avenida Alcalde Fernando Castillo Velasco N° 9925, La Reina.
</v>
      </c>
      <c r="M923" s="68" t="str">
        <f>VLOOKUP(A923,'BASE REGISTRO SEPTIEMBRE'!$A$1:$T$889,13,FALSE)</f>
        <v>XIII</v>
      </c>
      <c r="N923" s="68" t="str">
        <f>VLOOKUP(A923,'BASE REGISTRO SEPTIEMBRE'!$A$1:$T$889,14,FALSE)</f>
        <v>La Reina.</v>
      </c>
      <c r="O923" s="68" t="str">
        <f>VLOOKUP(A923,'BASE REGISTRO SEPTIEMBRE'!$A$1:$T$889,15,FALSE)</f>
        <v xml:space="preserve">Fono: 25927211/ 225927277
</v>
      </c>
      <c r="P923" s="68" t="str">
        <f>VLOOKUP(A923,'BASE REGISTRO SEPTIEMBRE'!$A$1:$T$889,16,FALSE)</f>
        <v>Correo Electrónico: jpalacios@mlareina.cl</v>
      </c>
      <c r="Q923" s="68">
        <f>VLOOKUP(A923,'BASE REGISTRO SEPTIEMBRE'!$A$1:$T$889,17,FALSE)</f>
        <v>0</v>
      </c>
      <c r="R923" s="68">
        <f>VLOOKUP(A923,'BASE REGISTRO SEPTIEMBRE'!$A$1:$T$889,18,FALSE)</f>
        <v>91001</v>
      </c>
      <c r="S923" s="68" t="str">
        <f>VLOOKUP(A923,'BASE REGISTRO SEPTIEMBRE'!$A$1:$T$889,19,FALSE)</f>
        <v xml:space="preserve"> No se acompañan. Aplica Informe Jurídico Nº 09, de  fecha 14 de marzo de 2011 del Departamento Jurídico y Dictamen Nº 070791, de 2009, de la Contraloría General de la República.  
</v>
      </c>
      <c r="T923" s="188">
        <f>VLOOKUP(A923,'BASE REGISTRO SEPTIEMBRE'!$A$1:$T$889,20,FALSE)</f>
        <v>41848</v>
      </c>
      <c r="U923" s="175">
        <v>7502</v>
      </c>
      <c r="V923" s="186">
        <v>2861840</v>
      </c>
      <c r="W923" s="186">
        <v>28535400</v>
      </c>
      <c r="X923" s="187">
        <v>44469</v>
      </c>
      <c r="Y923" s="80" t="s">
        <v>6489</v>
      </c>
      <c r="Z923" s="80" t="s">
        <v>6490</v>
      </c>
      <c r="AA923" s="175" t="s">
        <v>6552</v>
      </c>
    </row>
    <row r="924" spans="1:27" ht="15.75" customHeight="1" x14ac:dyDescent="0.2">
      <c r="A924" s="185">
        <v>7504</v>
      </c>
      <c r="B924" s="68" t="str">
        <f>VLOOKUP(A924,'BASE REGISTRO SEPTIEMBRE'!$A$1:$T$889,2,FALSE)</f>
        <v xml:space="preserve">
Ilustre Municipalidad de Paillaco
</v>
      </c>
      <c r="C924" s="68">
        <f>VLOOKUP(A924,'BASE REGISTRO SEPTIEMBRE'!$A$1:$T$889,3,FALSE)</f>
        <v>692009002</v>
      </c>
      <c r="D924" s="68" t="str">
        <f>VLOOKUP(A924,'BASE REGISTRO SEPTIEMBRE'!$A$1:$T$889,4,FALSE)</f>
        <v>Municipalidad</v>
      </c>
      <c r="E924" s="68" t="str">
        <f>VLOOKUP(A924,'BASE REGISTRO SEPTIEMBRE'!$A$1:$T$889,5,FALSE)</f>
        <v>Constitución Política de la República, artículo 107.</v>
      </c>
      <c r="F924" s="68" t="str">
        <f>VLOOKUP(A924,'BASE REGISTRO SEPTIEMBRE'!$A$1:$T$889,6,FALSE)</f>
        <v>Indefinida.</v>
      </c>
      <c r="G924" s="68" t="str">
        <f>VLOOKUP(A924,'BASE REGISTRO SEPTIEMBRE'!$A$1:$T$889,7,FALSE)</f>
        <v>Según Ley Orgánica Nº 18.695, artículos 1º al 4º.</v>
      </c>
      <c r="H924" s="68" t="str">
        <f>VLOOKUP(A924,'BASE REGISTRO SEPTIEMBRE'!$A$1:$T$889,8,FALSE)</f>
        <v>no tiene</v>
      </c>
      <c r="I924" s="68">
        <f>VLOOKUP(A924,'BASE REGISTRO SEPTIEMBRE'!$A$1:$T$889,9,FALSE)</f>
        <v>0</v>
      </c>
      <c r="J924" s="68">
        <f>VLOOKUP(A924,'BASE REGISTRO SEPTIEMBRE'!$A$1:$T$889,10,FALSE)</f>
        <v>0</v>
      </c>
      <c r="K924" s="68" t="str">
        <f>VLOOKUP(A924,'BASE REGISTRO SEPTIEMBRE'!$A$1:$T$889,11,FALSE)</f>
        <v>Ramona Reyes Painequeo,</v>
      </c>
      <c r="L924" s="68" t="str">
        <f>VLOOKUP(A924,'BASE REGISTRO SEPTIEMBRE'!$A$1:$T$889,12,FALSE)</f>
        <v xml:space="preserve">Vicuña Mackenna N° 340, Comuna de Paillaco.
</v>
      </c>
      <c r="M924" s="68" t="str">
        <f>VLOOKUP(A924,'BASE REGISTRO SEPTIEMBRE'!$A$1:$T$889,13,FALSE)</f>
        <v>XIV</v>
      </c>
      <c r="N924" s="68" t="str">
        <f>VLOOKUP(A924,'BASE REGISTRO SEPTIEMBRE'!$A$1:$T$889,14,FALSE)</f>
        <v>Paillaco.</v>
      </c>
      <c r="O924" s="68" t="str">
        <f>VLOOKUP(A924,'BASE REGISTRO SEPTIEMBRE'!$A$1:$T$889,15,FALSE)</f>
        <v xml:space="preserve">Fonos: 63-2426700 / 670101.
</v>
      </c>
      <c r="P924" s="68" t="str">
        <f>VLOOKUP(A924,'BASE REGISTRO SEPTIEMBRE'!$A$1:$T$889,16,FALSE)</f>
        <v xml:space="preserve"> web@munipaillaco.cl</v>
      </c>
      <c r="Q924" s="68">
        <f>VLOOKUP(A924,'BASE REGISTRO SEPTIEMBRE'!$A$1:$T$889,17,FALSE)</f>
        <v>0</v>
      </c>
      <c r="R924" s="68">
        <f>VLOOKUP(A924,'BASE REGISTRO SEPTIEMBRE'!$A$1:$T$889,18,FALSE)</f>
        <v>91001</v>
      </c>
      <c r="S924" s="68" t="str">
        <f>VLOOKUP(A924,'BASE REGISTRO SEPTIEMBRE'!$A$1:$T$889,19,FALSE)</f>
        <v>No corresponde</v>
      </c>
      <c r="T924" s="188">
        <f>VLOOKUP(A924,'BASE REGISTRO SEPTIEMBRE'!$A$1:$T$889,20,FALSE)</f>
        <v>41872</v>
      </c>
      <c r="U924" s="175">
        <v>7504</v>
      </c>
      <c r="V924" s="186">
        <v>4730622</v>
      </c>
      <c r="W924" s="186">
        <v>37982175</v>
      </c>
      <c r="X924" s="187">
        <v>44469</v>
      </c>
      <c r="Y924" s="80" t="s">
        <v>6489</v>
      </c>
      <c r="Z924" s="80" t="s">
        <v>6490</v>
      </c>
      <c r="AA924" s="175" t="s">
        <v>6531</v>
      </c>
    </row>
    <row r="925" spans="1:27" ht="15.75" customHeight="1" x14ac:dyDescent="0.2">
      <c r="A925" s="185">
        <v>7508</v>
      </c>
      <c r="B925" s="68" t="str">
        <f>VLOOKUP(A925,'BASE REGISTRO SEPTIEMBRE'!$A$1:$T$889,2,FALSE)</f>
        <v xml:space="preserve">
I. Municipalidad de Malloa
</v>
      </c>
      <c r="C925" s="68">
        <f>VLOOKUP(A925,'BASE REGISTRO SEPTIEMBRE'!$A$1:$T$889,3,FALSE)</f>
        <v>690815001</v>
      </c>
      <c r="D925" s="68" t="str">
        <f>VLOOKUP(A925,'BASE REGISTRO SEPTIEMBRE'!$A$1:$T$889,4,FALSE)</f>
        <v>Municipalidad</v>
      </c>
      <c r="E925" s="68" t="str">
        <f>VLOOKUP(A925,'BASE REGISTRO SEPTIEMBRE'!$A$1:$T$889,5,FALSE)</f>
        <v>Constitución Política de la República, artículo 107.</v>
      </c>
      <c r="F925" s="68" t="str">
        <f>VLOOKUP(A925,'BASE REGISTRO SEPTIEMBRE'!$A$1:$T$889,6,FALSE)</f>
        <v>Indefinida.</v>
      </c>
      <c r="G925" s="68" t="str">
        <f>VLOOKUP(A925,'BASE REGISTRO SEPTIEMBRE'!$A$1:$T$889,7,FALSE)</f>
        <v>Según Ley Orgánica Nº 18.695, artículos 1º al 4º.</v>
      </c>
      <c r="H925" s="68" t="str">
        <f>VLOOKUP(A925,'BASE REGISTRO SEPTIEMBRE'!$A$1:$T$889,8,FALSE)</f>
        <v>no tiene</v>
      </c>
      <c r="I925" s="68">
        <f>VLOOKUP(A925,'BASE REGISTRO SEPTIEMBRE'!$A$1:$T$889,9,FALSE)</f>
        <v>0</v>
      </c>
      <c r="J925" s="68">
        <f>VLOOKUP(A925,'BASE REGISTRO SEPTIEMBRE'!$A$1:$T$889,10,FALSE)</f>
        <v>0</v>
      </c>
      <c r="K925" s="68" t="str">
        <f>VLOOKUP(A925,'BASE REGISTRO SEPTIEMBRE'!$A$1:$T$889,11,FALSE)</f>
        <v xml:space="preserve">Luis Manuel Barra Villanueva
RUN: 7.956.842-2  </v>
      </c>
      <c r="L925" s="68" t="str">
        <f>VLOOKUP(A925,'BASE REGISTRO SEPTIEMBRE'!$A$1:$T$889,12,FALSE)</f>
        <v xml:space="preserve">Avenida Bernardo O´Higgins N° 525, Malloa.
</v>
      </c>
      <c r="M925" s="68" t="str">
        <f>VLOOKUP(A925,'BASE REGISTRO SEPTIEMBRE'!$A$1:$T$889,13,FALSE)</f>
        <v>VI</v>
      </c>
      <c r="N925" s="68" t="str">
        <f>VLOOKUP(A925,'BASE REGISTRO SEPTIEMBRE'!$A$1:$T$889,14,FALSE)</f>
        <v>Malloa</v>
      </c>
      <c r="O925" s="68" t="str">
        <f>VLOOKUP(A925,'BASE REGISTRO SEPTIEMBRE'!$A$1:$T$889,15,FALSE)</f>
        <v xml:space="preserve">
Fono: 72 2 38 7078 
</v>
      </c>
      <c r="P925" s="68" t="str">
        <f>VLOOKUP(A925,'BASE REGISTRO SEPTIEMBRE'!$A$1:$T$889,16,FALSE)</f>
        <v>Correo electrónico: contacto@comunamalloa.cl</v>
      </c>
      <c r="Q925" s="68">
        <f>VLOOKUP(A925,'BASE REGISTRO SEPTIEMBRE'!$A$1:$T$889,17,FALSE)</f>
        <v>0</v>
      </c>
      <c r="R925" s="68">
        <f>VLOOKUP(A925,'BASE REGISTRO SEPTIEMBRE'!$A$1:$T$889,18,FALSE)</f>
        <v>91001</v>
      </c>
      <c r="S925" s="68" t="str">
        <f>VLOOKUP(A925,'BASE REGISTRO SEPTIEMBRE'!$A$1:$T$889,19,FALSE)</f>
        <v>No corresponde</v>
      </c>
      <c r="T925" s="188">
        <f>VLOOKUP(A925,'BASE REGISTRO SEPTIEMBRE'!$A$1:$T$889,20,FALSE)</f>
        <v>41906</v>
      </c>
      <c r="U925" s="175">
        <v>7508</v>
      </c>
      <c r="V925" s="186">
        <v>3577300</v>
      </c>
      <c r="W925" s="186">
        <v>28722150</v>
      </c>
      <c r="X925" s="187">
        <v>44469</v>
      </c>
      <c r="Y925" s="80" t="s">
        <v>6489</v>
      </c>
      <c r="Z925" s="80" t="s">
        <v>6490</v>
      </c>
      <c r="AA925" s="175" t="s">
        <v>6700</v>
      </c>
    </row>
    <row r="926" spans="1:27" ht="15.75" customHeight="1" x14ac:dyDescent="0.2">
      <c r="A926" s="185">
        <v>7510</v>
      </c>
      <c r="B926" s="68" t="str">
        <f>VLOOKUP(A926,'BASE REGISTRO SEPTIEMBRE'!$A$1:$T$889,2,FALSE)</f>
        <v>Fundación CREA EQUIDAD</v>
      </c>
      <c r="C926" s="68" t="str">
        <f>VLOOKUP(A926,'BASE REGISTRO SEPTIEMBRE'!$A$1:$T$889,3,FALSE)</f>
        <v>65087837K</v>
      </c>
      <c r="D926" s="68" t="str">
        <f>VLOOKUP(A926,'BASE REGISTRO SEPTIEMBRE'!$A$1:$T$889,4,FALSE)</f>
        <v>Fundación de Derecho Privado.</v>
      </c>
      <c r="E926" s="68" t="str">
        <f>VLOOKUP(A926,'BASE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26" s="68" t="str">
        <f>VLOOKUP(A926,'BASE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26" s="68" t="str">
        <f>VLOOKUP(A926,'BASE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26" s="68" t="str">
        <f>VLOOKUP(A926,'BASE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26" s="68" t="str">
        <f>VLOOKUP(A926,'BASE REGISTRO SEPTIEMBRE'!$A$1:$T$889,9,FALSE)</f>
        <v xml:space="preserve">Durarán tres años en sus cargos por estatutos.  </v>
      </c>
      <c r="J926" s="68" t="str">
        <f>VLOOKUP(A926,'BASE REGISTRO SEPTIEMBRE'!$A$1:$T$889,10,FALSE)</f>
        <v xml:space="preserve">De 30.05.2019 a 30.05.2022.
</v>
      </c>
      <c r="K926" s="68" t="str">
        <f>VLOOKUP(A926,'BASE REGISTRO SEPTIEMBRE'!$A$1:$T$889,11,FALSE)</f>
        <v xml:space="preserve">Presidente: 
Ignacio Andres Celedón Bulnes,
Secretario:  
Roberto Manuel Celedón Bulnes, 
</v>
      </c>
      <c r="L926" s="68" t="str">
        <f>VLOOKUP(A926,'BASE REGISTRO SEPTIEMBRE'!$A$1:$T$889,12,FALSE)</f>
        <v xml:space="preserve">Paseo Phillips Nº 16, piso 4, oficina X, comuna de Santiago, Región Metropolitana.
</v>
      </c>
      <c r="M926" s="68" t="str">
        <f>VLOOKUP(A926,'BASE REGISTRO SEPTIEMBRE'!$A$1:$T$889,13,FALSE)</f>
        <v>XIII</v>
      </c>
      <c r="N926" s="68" t="str">
        <f>VLOOKUP(A926,'BASE REGISTRO SEPTIEMBRE'!$A$1:$T$889,14,FALSE)</f>
        <v>Santiago</v>
      </c>
      <c r="O926" s="68" t="str">
        <f>VLOOKUP(A926,'BASE REGISTRO SEPTIEMBRE'!$A$1:$T$889,15,FALSE)</f>
        <v xml:space="preserve">Teléfono: 232780640
</v>
      </c>
      <c r="P926" s="68" t="str">
        <f>VLOOKUP(A926,'BASE REGISTRO SEPTIEMBRE'!$A$1:$T$889,16,FALSE)</f>
        <v xml:space="preserve">E-Mail: roberto.celedon@creaequidad.cl
           claudio.tobar@creaequidad.cl
</v>
      </c>
      <c r="Q926" s="68">
        <f>VLOOKUP(A926,'BASE REGISTRO SEPTIEMBRE'!$A$1:$T$889,17,FALSE)</f>
        <v>0</v>
      </c>
      <c r="R926" s="68" t="str">
        <f>VLOOKUP(A926,'BASE REGISTRO SEPTIEMBRE'!$A$1:$T$889,18,FALSE)</f>
        <v>93401: Instituciones de Asistencia Social.</v>
      </c>
      <c r="S926" s="68" t="str">
        <f>VLOOKUP(A926,'BASE REGISTRO SEPTIEMBRE'!$A$1:$T$889,19,FALSE)</f>
        <v>Se acompaña certificado financiero, correspondiente al año 2020, aprobados por el Sub Departamento de Supervisión Financiera Nacional.</v>
      </c>
      <c r="T926" s="188">
        <f>VLOOKUP(A926,'BASE REGISTRO SEPTIEMBRE'!$A$1:$T$889,20,FALSE)</f>
        <v>41908</v>
      </c>
      <c r="U926" s="175">
        <v>7510</v>
      </c>
      <c r="V926" s="186">
        <v>62582924</v>
      </c>
      <c r="W926" s="186">
        <v>369618704</v>
      </c>
      <c r="X926" s="187">
        <v>44469</v>
      </c>
      <c r="Y926" s="80" t="s">
        <v>6489</v>
      </c>
      <c r="Z926" s="80" t="s">
        <v>6490</v>
      </c>
      <c r="AA926" s="175" t="s">
        <v>6504</v>
      </c>
    </row>
    <row r="927" spans="1:27" ht="15.75" customHeight="1" x14ac:dyDescent="0.2">
      <c r="A927" s="185">
        <v>7510</v>
      </c>
      <c r="B927" s="68" t="str">
        <f>VLOOKUP(A927,'BASE REGISTRO SEPTIEMBRE'!$A$1:$T$889,2,FALSE)</f>
        <v>Fundación CREA EQUIDAD</v>
      </c>
      <c r="C927" s="68" t="str">
        <f>VLOOKUP(A927,'BASE REGISTRO SEPTIEMBRE'!$A$1:$T$889,3,FALSE)</f>
        <v>65087837K</v>
      </c>
      <c r="D927" s="68" t="str">
        <f>VLOOKUP(A927,'BASE REGISTRO SEPTIEMBRE'!$A$1:$T$889,4,FALSE)</f>
        <v>Fundación de Derecho Privado.</v>
      </c>
      <c r="E927" s="68" t="str">
        <f>VLOOKUP(A927,'BASE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27" s="68" t="str">
        <f>VLOOKUP(A927,'BASE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27" s="68" t="str">
        <f>VLOOKUP(A927,'BASE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27" s="68" t="str">
        <f>VLOOKUP(A927,'BASE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27" s="68" t="str">
        <f>VLOOKUP(A927,'BASE REGISTRO SEPTIEMBRE'!$A$1:$T$889,9,FALSE)</f>
        <v xml:space="preserve">Durarán tres años en sus cargos por estatutos.  </v>
      </c>
      <c r="J927" s="68" t="str">
        <f>VLOOKUP(A927,'BASE REGISTRO SEPTIEMBRE'!$A$1:$T$889,10,FALSE)</f>
        <v xml:space="preserve">De 30.05.2019 a 30.05.2022.
</v>
      </c>
      <c r="K927" s="68" t="str">
        <f>VLOOKUP(A927,'BASE REGISTRO SEPTIEMBRE'!$A$1:$T$889,11,FALSE)</f>
        <v xml:space="preserve">Presidente: 
Ignacio Andres Celedón Bulnes,
Secretario:  
Roberto Manuel Celedón Bulnes, 
</v>
      </c>
      <c r="L927" s="68" t="str">
        <f>VLOOKUP(A927,'BASE REGISTRO SEPTIEMBRE'!$A$1:$T$889,12,FALSE)</f>
        <v xml:space="preserve">Paseo Phillips Nº 16, piso 4, oficina X, comuna de Santiago, Región Metropolitana.
</v>
      </c>
      <c r="M927" s="68" t="str">
        <f>VLOOKUP(A927,'BASE REGISTRO SEPTIEMBRE'!$A$1:$T$889,13,FALSE)</f>
        <v>XIII</v>
      </c>
      <c r="N927" s="68" t="str">
        <f>VLOOKUP(A927,'BASE REGISTRO SEPTIEMBRE'!$A$1:$T$889,14,FALSE)</f>
        <v>Santiago</v>
      </c>
      <c r="O927" s="68" t="str">
        <f>VLOOKUP(A927,'BASE REGISTRO SEPTIEMBRE'!$A$1:$T$889,15,FALSE)</f>
        <v xml:space="preserve">Teléfono: 232780640
</v>
      </c>
      <c r="P927" s="68" t="str">
        <f>VLOOKUP(A927,'BASE REGISTRO SEPTIEMBRE'!$A$1:$T$889,16,FALSE)</f>
        <v xml:space="preserve">E-Mail: roberto.celedon@creaequidad.cl
           claudio.tobar@creaequidad.cl
</v>
      </c>
      <c r="Q927" s="68">
        <f>VLOOKUP(A927,'BASE REGISTRO SEPTIEMBRE'!$A$1:$T$889,17,FALSE)</f>
        <v>0</v>
      </c>
      <c r="R927" s="68" t="str">
        <f>VLOOKUP(A927,'BASE REGISTRO SEPTIEMBRE'!$A$1:$T$889,18,FALSE)</f>
        <v>93401: Instituciones de Asistencia Social.</v>
      </c>
      <c r="S927" s="68" t="str">
        <f>VLOOKUP(A927,'BASE REGISTRO SEPTIEMBRE'!$A$1:$T$889,19,FALSE)</f>
        <v>Se acompaña certificado financiero, correspondiente al año 2020, aprobados por el Sub Departamento de Supervisión Financiera Nacional.</v>
      </c>
      <c r="T927" s="188">
        <f>VLOOKUP(A927,'BASE REGISTRO SEPTIEMBRE'!$A$1:$T$889,20,FALSE)</f>
        <v>41908</v>
      </c>
      <c r="U927" s="175">
        <v>7510</v>
      </c>
      <c r="V927" s="186">
        <v>34564476</v>
      </c>
      <c r="W927" s="186">
        <v>303198657</v>
      </c>
      <c r="X927" s="187">
        <v>44469</v>
      </c>
      <c r="Y927" s="80" t="s">
        <v>6489</v>
      </c>
      <c r="Z927" s="80" t="s">
        <v>6490</v>
      </c>
      <c r="AA927" s="175" t="s">
        <v>6620</v>
      </c>
    </row>
    <row r="928" spans="1:27" ht="15.75" customHeight="1" x14ac:dyDescent="0.2">
      <c r="A928" s="185">
        <v>7510</v>
      </c>
      <c r="B928" s="68" t="str">
        <f>VLOOKUP(A928,'BASE REGISTRO SEPTIEMBRE'!$A$1:$T$889,2,FALSE)</f>
        <v>Fundación CREA EQUIDAD</v>
      </c>
      <c r="C928" s="68" t="str">
        <f>VLOOKUP(A928,'BASE REGISTRO SEPTIEMBRE'!$A$1:$T$889,3,FALSE)</f>
        <v>65087837K</v>
      </c>
      <c r="D928" s="68" t="str">
        <f>VLOOKUP(A928,'BASE REGISTRO SEPTIEMBRE'!$A$1:$T$889,4,FALSE)</f>
        <v>Fundación de Derecho Privado.</v>
      </c>
      <c r="E928" s="68" t="str">
        <f>VLOOKUP(A928,'BASE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28" s="68" t="str">
        <f>VLOOKUP(A928,'BASE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28" s="68" t="str">
        <f>VLOOKUP(A928,'BASE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28" s="68" t="str">
        <f>VLOOKUP(A928,'BASE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28" s="68" t="str">
        <f>VLOOKUP(A928,'BASE REGISTRO SEPTIEMBRE'!$A$1:$T$889,9,FALSE)</f>
        <v xml:space="preserve">Durarán tres años en sus cargos por estatutos.  </v>
      </c>
      <c r="J928" s="68" t="str">
        <f>VLOOKUP(A928,'BASE REGISTRO SEPTIEMBRE'!$A$1:$T$889,10,FALSE)</f>
        <v xml:space="preserve">De 30.05.2019 a 30.05.2022.
</v>
      </c>
      <c r="K928" s="68" t="str">
        <f>VLOOKUP(A928,'BASE REGISTRO SEPTIEMBRE'!$A$1:$T$889,11,FALSE)</f>
        <v xml:space="preserve">Presidente: 
Ignacio Andres Celedón Bulnes,
Secretario:  
Roberto Manuel Celedón Bulnes, 
</v>
      </c>
      <c r="L928" s="68" t="str">
        <f>VLOOKUP(A928,'BASE REGISTRO SEPTIEMBRE'!$A$1:$T$889,12,FALSE)</f>
        <v xml:space="preserve">Paseo Phillips Nº 16, piso 4, oficina X, comuna de Santiago, Región Metropolitana.
</v>
      </c>
      <c r="M928" s="68" t="str">
        <f>VLOOKUP(A928,'BASE REGISTRO SEPTIEMBRE'!$A$1:$T$889,13,FALSE)</f>
        <v>XIII</v>
      </c>
      <c r="N928" s="68" t="str">
        <f>VLOOKUP(A928,'BASE REGISTRO SEPTIEMBRE'!$A$1:$T$889,14,FALSE)</f>
        <v>Santiago</v>
      </c>
      <c r="O928" s="68" t="str">
        <f>VLOOKUP(A928,'BASE REGISTRO SEPTIEMBRE'!$A$1:$T$889,15,FALSE)</f>
        <v xml:space="preserve">Teléfono: 232780640
</v>
      </c>
      <c r="P928" s="68" t="str">
        <f>VLOOKUP(A928,'BASE REGISTRO SEPTIEMBRE'!$A$1:$T$889,16,FALSE)</f>
        <v xml:space="preserve">E-Mail: roberto.celedon@creaequidad.cl
           claudio.tobar@creaequidad.cl
</v>
      </c>
      <c r="Q928" s="68">
        <f>VLOOKUP(A928,'BASE REGISTRO SEPTIEMBRE'!$A$1:$T$889,17,FALSE)</f>
        <v>0</v>
      </c>
      <c r="R928" s="68" t="str">
        <f>VLOOKUP(A928,'BASE REGISTRO SEPTIEMBRE'!$A$1:$T$889,18,FALSE)</f>
        <v>93401: Instituciones de Asistencia Social.</v>
      </c>
      <c r="S928" s="68" t="str">
        <f>VLOOKUP(A928,'BASE REGISTRO SEPTIEMBRE'!$A$1:$T$889,19,FALSE)</f>
        <v>Se acompaña certificado financiero, correspondiente al año 2020, aprobados por el Sub Departamento de Supervisión Financiera Nacional.</v>
      </c>
      <c r="T928" s="188">
        <f>VLOOKUP(A928,'BASE REGISTRO SEPTIEMBRE'!$A$1:$T$889,20,FALSE)</f>
        <v>41908</v>
      </c>
      <c r="U928" s="175">
        <v>7510</v>
      </c>
      <c r="V928" s="186">
        <v>10902576</v>
      </c>
      <c r="W928" s="186">
        <v>87701604</v>
      </c>
      <c r="X928" s="187">
        <v>44469</v>
      </c>
      <c r="Y928" s="80" t="s">
        <v>6489</v>
      </c>
      <c r="Z928" s="80" t="s">
        <v>6490</v>
      </c>
      <c r="AA928" s="175" t="s">
        <v>6565</v>
      </c>
    </row>
    <row r="929" spans="1:27" ht="15.75" customHeight="1" x14ac:dyDescent="0.2">
      <c r="A929" s="185">
        <v>7510</v>
      </c>
      <c r="B929" s="68" t="str">
        <f>VLOOKUP(A929,'BASE REGISTRO SEPTIEMBRE'!$A$1:$T$889,2,FALSE)</f>
        <v>Fundación CREA EQUIDAD</v>
      </c>
      <c r="C929" s="68" t="str">
        <f>VLOOKUP(A929,'BASE REGISTRO SEPTIEMBRE'!$A$1:$T$889,3,FALSE)</f>
        <v>65087837K</v>
      </c>
      <c r="D929" s="68" t="str">
        <f>VLOOKUP(A929,'BASE REGISTRO SEPTIEMBRE'!$A$1:$T$889,4,FALSE)</f>
        <v>Fundación de Derecho Privado.</v>
      </c>
      <c r="E929" s="68" t="str">
        <f>VLOOKUP(A929,'BASE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29" s="68" t="str">
        <f>VLOOKUP(A929,'BASE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29" s="68" t="str">
        <f>VLOOKUP(A929,'BASE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29" s="68" t="str">
        <f>VLOOKUP(A929,'BASE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29" s="68" t="str">
        <f>VLOOKUP(A929,'BASE REGISTRO SEPTIEMBRE'!$A$1:$T$889,9,FALSE)</f>
        <v xml:space="preserve">Durarán tres años en sus cargos por estatutos.  </v>
      </c>
      <c r="J929" s="68" t="str">
        <f>VLOOKUP(A929,'BASE REGISTRO SEPTIEMBRE'!$A$1:$T$889,10,FALSE)</f>
        <v xml:space="preserve">De 30.05.2019 a 30.05.2022.
</v>
      </c>
      <c r="K929" s="68" t="str">
        <f>VLOOKUP(A929,'BASE REGISTRO SEPTIEMBRE'!$A$1:$T$889,11,FALSE)</f>
        <v xml:space="preserve">Presidente: 
Ignacio Andres Celedón Bulnes,
Secretario:  
Roberto Manuel Celedón Bulnes, 
</v>
      </c>
      <c r="L929" s="68" t="str">
        <f>VLOOKUP(A929,'BASE REGISTRO SEPTIEMBRE'!$A$1:$T$889,12,FALSE)</f>
        <v xml:space="preserve">Paseo Phillips Nº 16, piso 4, oficina X, comuna de Santiago, Región Metropolitana.
</v>
      </c>
      <c r="M929" s="68" t="str">
        <f>VLOOKUP(A929,'BASE REGISTRO SEPTIEMBRE'!$A$1:$T$889,13,FALSE)</f>
        <v>XIII</v>
      </c>
      <c r="N929" s="68" t="str">
        <f>VLOOKUP(A929,'BASE REGISTRO SEPTIEMBRE'!$A$1:$T$889,14,FALSE)</f>
        <v>Santiago</v>
      </c>
      <c r="O929" s="68" t="str">
        <f>VLOOKUP(A929,'BASE REGISTRO SEPTIEMBRE'!$A$1:$T$889,15,FALSE)</f>
        <v xml:space="preserve">Teléfono: 232780640
</v>
      </c>
      <c r="P929" s="68" t="str">
        <f>VLOOKUP(A929,'BASE REGISTRO SEPTIEMBRE'!$A$1:$T$889,16,FALSE)</f>
        <v xml:space="preserve">E-Mail: roberto.celedon@creaequidad.cl
           claudio.tobar@creaequidad.cl
</v>
      </c>
      <c r="Q929" s="68">
        <f>VLOOKUP(A929,'BASE REGISTRO SEPTIEMBRE'!$A$1:$T$889,17,FALSE)</f>
        <v>0</v>
      </c>
      <c r="R929" s="68" t="str">
        <f>VLOOKUP(A929,'BASE REGISTRO SEPTIEMBRE'!$A$1:$T$889,18,FALSE)</f>
        <v>93401: Instituciones de Asistencia Social.</v>
      </c>
      <c r="S929" s="68" t="str">
        <f>VLOOKUP(A929,'BASE REGISTRO SEPTIEMBRE'!$A$1:$T$889,19,FALSE)</f>
        <v>Se acompaña certificado financiero, correspondiente al año 2020, aprobados por el Sub Departamento de Supervisión Financiera Nacional.</v>
      </c>
      <c r="T929" s="188">
        <f>VLOOKUP(A929,'BASE REGISTRO SEPTIEMBRE'!$A$1:$T$889,20,FALSE)</f>
        <v>41908</v>
      </c>
      <c r="U929" s="175">
        <v>7510</v>
      </c>
      <c r="V929" s="186">
        <v>25989300</v>
      </c>
      <c r="W929" s="186">
        <v>113887440</v>
      </c>
      <c r="X929" s="187">
        <v>44469</v>
      </c>
      <c r="Y929" s="80" t="s">
        <v>6489</v>
      </c>
      <c r="Z929" s="80" t="s">
        <v>6490</v>
      </c>
      <c r="AA929" s="175" t="s">
        <v>6556</v>
      </c>
    </row>
    <row r="930" spans="1:27" ht="15.75" customHeight="1" x14ac:dyDescent="0.2">
      <c r="A930" s="185">
        <v>7510</v>
      </c>
      <c r="B930" s="68" t="str">
        <f>VLOOKUP(A930,'BASE REGISTRO SEPTIEMBRE'!$A$1:$T$889,2,FALSE)</f>
        <v>Fundación CREA EQUIDAD</v>
      </c>
      <c r="C930" s="68" t="str">
        <f>VLOOKUP(A930,'BASE REGISTRO SEPTIEMBRE'!$A$1:$T$889,3,FALSE)</f>
        <v>65087837K</v>
      </c>
      <c r="D930" s="68" t="str">
        <f>VLOOKUP(A930,'BASE REGISTRO SEPTIEMBRE'!$A$1:$T$889,4,FALSE)</f>
        <v>Fundación de Derecho Privado.</v>
      </c>
      <c r="E930" s="68" t="str">
        <f>VLOOKUP(A930,'BASE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0" s="68" t="str">
        <f>VLOOKUP(A930,'BASE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0" s="68" t="str">
        <f>VLOOKUP(A930,'BASE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0" s="68" t="str">
        <f>VLOOKUP(A930,'BASE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0" s="68" t="str">
        <f>VLOOKUP(A930,'BASE REGISTRO SEPTIEMBRE'!$A$1:$T$889,9,FALSE)</f>
        <v xml:space="preserve">Durarán tres años en sus cargos por estatutos.  </v>
      </c>
      <c r="J930" s="68" t="str">
        <f>VLOOKUP(A930,'BASE REGISTRO SEPTIEMBRE'!$A$1:$T$889,10,FALSE)</f>
        <v xml:space="preserve">De 30.05.2019 a 30.05.2022.
</v>
      </c>
      <c r="K930" s="68" t="str">
        <f>VLOOKUP(A930,'BASE REGISTRO SEPTIEMBRE'!$A$1:$T$889,11,FALSE)</f>
        <v xml:space="preserve">Presidente: 
Ignacio Andres Celedón Bulnes,
Secretario:  
Roberto Manuel Celedón Bulnes, 
</v>
      </c>
      <c r="L930" s="68" t="str">
        <f>VLOOKUP(A930,'BASE REGISTRO SEPTIEMBRE'!$A$1:$T$889,12,FALSE)</f>
        <v xml:space="preserve">Paseo Phillips Nº 16, piso 4, oficina X, comuna de Santiago, Región Metropolitana.
</v>
      </c>
      <c r="M930" s="68" t="str">
        <f>VLOOKUP(A930,'BASE REGISTRO SEPTIEMBRE'!$A$1:$T$889,13,FALSE)</f>
        <v>XIII</v>
      </c>
      <c r="N930" s="68" t="str">
        <f>VLOOKUP(A930,'BASE REGISTRO SEPTIEMBRE'!$A$1:$T$889,14,FALSE)</f>
        <v>Santiago</v>
      </c>
      <c r="O930" s="68" t="str">
        <f>VLOOKUP(A930,'BASE REGISTRO SEPTIEMBRE'!$A$1:$T$889,15,FALSE)</f>
        <v xml:space="preserve">Teléfono: 232780640
</v>
      </c>
      <c r="P930" s="68" t="str">
        <f>VLOOKUP(A930,'BASE REGISTRO SEPTIEMBRE'!$A$1:$T$889,16,FALSE)</f>
        <v xml:space="preserve">E-Mail: roberto.celedon@creaequidad.cl
           claudio.tobar@creaequidad.cl
</v>
      </c>
      <c r="Q930" s="68">
        <f>VLOOKUP(A930,'BASE REGISTRO SEPTIEMBRE'!$A$1:$T$889,17,FALSE)</f>
        <v>0</v>
      </c>
      <c r="R930" s="68" t="str">
        <f>VLOOKUP(A930,'BASE REGISTRO SEPTIEMBRE'!$A$1:$T$889,18,FALSE)</f>
        <v>93401: Instituciones de Asistencia Social.</v>
      </c>
      <c r="S930" s="68" t="str">
        <f>VLOOKUP(A930,'BASE REGISTRO SEPTIEMBRE'!$A$1:$T$889,19,FALSE)</f>
        <v>Se acompaña certificado financiero, correspondiente al año 2020, aprobados por el Sub Departamento de Supervisión Financiera Nacional.</v>
      </c>
      <c r="T930" s="188">
        <f>VLOOKUP(A930,'BASE REGISTRO SEPTIEMBRE'!$A$1:$T$889,20,FALSE)</f>
        <v>41908</v>
      </c>
      <c r="U930" s="175">
        <v>7510</v>
      </c>
      <c r="V930" s="186">
        <v>10563810</v>
      </c>
      <c r="W930" s="186">
        <v>78472230</v>
      </c>
      <c r="X930" s="187">
        <v>44469</v>
      </c>
      <c r="Y930" s="80" t="s">
        <v>6489</v>
      </c>
      <c r="Z930" s="80" t="s">
        <v>6490</v>
      </c>
      <c r="AA930" s="175" t="s">
        <v>6684</v>
      </c>
    </row>
    <row r="931" spans="1:27" ht="15.75" customHeight="1" x14ac:dyDescent="0.2">
      <c r="A931" s="185">
        <v>7510</v>
      </c>
      <c r="B931" s="68" t="str">
        <f>VLOOKUP(A931,'BASE REGISTRO SEPTIEMBRE'!$A$1:$T$889,2,FALSE)</f>
        <v>Fundación CREA EQUIDAD</v>
      </c>
      <c r="C931" s="68" t="str">
        <f>VLOOKUP(A931,'BASE REGISTRO SEPTIEMBRE'!$A$1:$T$889,3,FALSE)</f>
        <v>65087837K</v>
      </c>
      <c r="D931" s="68" t="str">
        <f>VLOOKUP(A931,'BASE REGISTRO SEPTIEMBRE'!$A$1:$T$889,4,FALSE)</f>
        <v>Fundación de Derecho Privado.</v>
      </c>
      <c r="E931" s="68" t="str">
        <f>VLOOKUP(A931,'BASE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1" s="68" t="str">
        <f>VLOOKUP(A931,'BASE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1" s="68" t="str">
        <f>VLOOKUP(A931,'BASE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1" s="68" t="str">
        <f>VLOOKUP(A931,'BASE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1" s="68" t="str">
        <f>VLOOKUP(A931,'BASE REGISTRO SEPTIEMBRE'!$A$1:$T$889,9,FALSE)</f>
        <v xml:space="preserve">Durarán tres años en sus cargos por estatutos.  </v>
      </c>
      <c r="J931" s="68" t="str">
        <f>VLOOKUP(A931,'BASE REGISTRO SEPTIEMBRE'!$A$1:$T$889,10,FALSE)</f>
        <v xml:space="preserve">De 30.05.2019 a 30.05.2022.
</v>
      </c>
      <c r="K931" s="68" t="str">
        <f>VLOOKUP(A931,'BASE REGISTRO SEPTIEMBRE'!$A$1:$T$889,11,FALSE)</f>
        <v xml:space="preserve">Presidente: 
Ignacio Andres Celedón Bulnes,
Secretario:  
Roberto Manuel Celedón Bulnes, 
</v>
      </c>
      <c r="L931" s="68" t="str">
        <f>VLOOKUP(A931,'BASE REGISTRO SEPTIEMBRE'!$A$1:$T$889,12,FALSE)</f>
        <v xml:space="preserve">Paseo Phillips Nº 16, piso 4, oficina X, comuna de Santiago, Región Metropolitana.
</v>
      </c>
      <c r="M931" s="68" t="str">
        <f>VLOOKUP(A931,'BASE REGISTRO SEPTIEMBRE'!$A$1:$T$889,13,FALSE)</f>
        <v>XIII</v>
      </c>
      <c r="N931" s="68" t="str">
        <f>VLOOKUP(A931,'BASE REGISTRO SEPTIEMBRE'!$A$1:$T$889,14,FALSE)</f>
        <v>Santiago</v>
      </c>
      <c r="O931" s="68" t="str">
        <f>VLOOKUP(A931,'BASE REGISTRO SEPTIEMBRE'!$A$1:$T$889,15,FALSE)</f>
        <v xml:space="preserve">Teléfono: 232780640
</v>
      </c>
      <c r="P931" s="68" t="str">
        <f>VLOOKUP(A931,'BASE REGISTRO SEPTIEMBRE'!$A$1:$T$889,16,FALSE)</f>
        <v xml:space="preserve">E-Mail: roberto.celedon@creaequidad.cl
           claudio.tobar@creaequidad.cl
</v>
      </c>
      <c r="Q931" s="68">
        <f>VLOOKUP(A931,'BASE REGISTRO SEPTIEMBRE'!$A$1:$T$889,17,FALSE)</f>
        <v>0</v>
      </c>
      <c r="R931" s="68" t="str">
        <f>VLOOKUP(A931,'BASE REGISTRO SEPTIEMBRE'!$A$1:$T$889,18,FALSE)</f>
        <v>93401: Instituciones de Asistencia Social.</v>
      </c>
      <c r="S931" s="68" t="str">
        <f>VLOOKUP(A931,'BASE REGISTRO SEPTIEMBRE'!$A$1:$T$889,19,FALSE)</f>
        <v>Se acompaña certificado financiero, correspondiente al año 2020, aprobados por el Sub Departamento de Supervisión Financiera Nacional.</v>
      </c>
      <c r="T931" s="188">
        <f>VLOOKUP(A931,'BASE REGISTRO SEPTIEMBRE'!$A$1:$T$889,20,FALSE)</f>
        <v>41908</v>
      </c>
      <c r="U931" s="175">
        <v>7510</v>
      </c>
      <c r="V931" s="186">
        <v>16674528</v>
      </c>
      <c r="W931" s="186">
        <v>136472520</v>
      </c>
      <c r="X931" s="187">
        <v>44469</v>
      </c>
      <c r="Y931" s="80" t="s">
        <v>6489</v>
      </c>
      <c r="Z931" s="80" t="s">
        <v>6490</v>
      </c>
      <c r="AA931" s="175" t="s">
        <v>6572</v>
      </c>
    </row>
    <row r="932" spans="1:27" ht="15.75" customHeight="1" x14ac:dyDescent="0.2">
      <c r="A932" s="185">
        <v>7510</v>
      </c>
      <c r="B932" s="68" t="str">
        <f>VLOOKUP(A932,'BASE REGISTRO SEPTIEMBRE'!$A$1:$T$889,2,FALSE)</f>
        <v>Fundación CREA EQUIDAD</v>
      </c>
      <c r="C932" s="68" t="str">
        <f>VLOOKUP(A932,'BASE REGISTRO SEPTIEMBRE'!$A$1:$T$889,3,FALSE)</f>
        <v>65087837K</v>
      </c>
      <c r="D932" s="68" t="str">
        <f>VLOOKUP(A932,'BASE REGISTRO SEPTIEMBRE'!$A$1:$T$889,4,FALSE)</f>
        <v>Fundación de Derecho Privado.</v>
      </c>
      <c r="E932" s="68" t="str">
        <f>VLOOKUP(A932,'BASE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2" s="68" t="str">
        <f>VLOOKUP(A932,'BASE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2" s="68" t="str">
        <f>VLOOKUP(A932,'BASE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2" s="68" t="str">
        <f>VLOOKUP(A932,'BASE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2" s="68" t="str">
        <f>VLOOKUP(A932,'BASE REGISTRO SEPTIEMBRE'!$A$1:$T$889,9,FALSE)</f>
        <v xml:space="preserve">Durarán tres años en sus cargos por estatutos.  </v>
      </c>
      <c r="J932" s="68" t="str">
        <f>VLOOKUP(A932,'BASE REGISTRO SEPTIEMBRE'!$A$1:$T$889,10,FALSE)</f>
        <v xml:space="preserve">De 30.05.2019 a 30.05.2022.
</v>
      </c>
      <c r="K932" s="68" t="str">
        <f>VLOOKUP(A932,'BASE REGISTRO SEPTIEMBRE'!$A$1:$T$889,11,FALSE)</f>
        <v xml:space="preserve">Presidente: 
Ignacio Andres Celedón Bulnes,
Secretario:  
Roberto Manuel Celedón Bulnes, 
</v>
      </c>
      <c r="L932" s="68" t="str">
        <f>VLOOKUP(A932,'BASE REGISTRO SEPTIEMBRE'!$A$1:$T$889,12,FALSE)</f>
        <v xml:space="preserve">Paseo Phillips Nº 16, piso 4, oficina X, comuna de Santiago, Región Metropolitana.
</v>
      </c>
      <c r="M932" s="68" t="str">
        <f>VLOOKUP(A932,'BASE REGISTRO SEPTIEMBRE'!$A$1:$T$889,13,FALSE)</f>
        <v>XIII</v>
      </c>
      <c r="N932" s="68" t="str">
        <f>VLOOKUP(A932,'BASE REGISTRO SEPTIEMBRE'!$A$1:$T$889,14,FALSE)</f>
        <v>Santiago</v>
      </c>
      <c r="O932" s="68" t="str">
        <f>VLOOKUP(A932,'BASE REGISTRO SEPTIEMBRE'!$A$1:$T$889,15,FALSE)</f>
        <v xml:space="preserve">Teléfono: 232780640
</v>
      </c>
      <c r="P932" s="68" t="str">
        <f>VLOOKUP(A932,'BASE REGISTRO SEPTIEMBRE'!$A$1:$T$889,16,FALSE)</f>
        <v xml:space="preserve">E-Mail: roberto.celedon@creaequidad.cl
           claudio.tobar@creaequidad.cl
</v>
      </c>
      <c r="Q932" s="68">
        <f>VLOOKUP(A932,'BASE REGISTRO SEPTIEMBRE'!$A$1:$T$889,17,FALSE)</f>
        <v>0</v>
      </c>
      <c r="R932" s="68" t="str">
        <f>VLOOKUP(A932,'BASE REGISTRO SEPTIEMBRE'!$A$1:$T$889,18,FALSE)</f>
        <v>93401: Instituciones de Asistencia Social.</v>
      </c>
      <c r="S932" s="68" t="str">
        <f>VLOOKUP(A932,'BASE REGISTRO SEPTIEMBRE'!$A$1:$T$889,19,FALSE)</f>
        <v>Se acompaña certificado financiero, correspondiente al año 2020, aprobados por el Sub Departamento de Supervisión Financiera Nacional.</v>
      </c>
      <c r="T932" s="188">
        <f>VLOOKUP(A932,'BASE REGISTRO SEPTIEMBRE'!$A$1:$T$889,20,FALSE)</f>
        <v>41908</v>
      </c>
      <c r="U932" s="175">
        <v>7510</v>
      </c>
      <c r="V932" s="186">
        <v>14910876</v>
      </c>
      <c r="W932" s="186">
        <v>100207500</v>
      </c>
      <c r="X932" s="187">
        <v>44469</v>
      </c>
      <c r="Y932" s="80" t="s">
        <v>6489</v>
      </c>
      <c r="Z932" s="80" t="s">
        <v>6490</v>
      </c>
      <c r="AA932" s="175" t="s">
        <v>6585</v>
      </c>
    </row>
    <row r="933" spans="1:27" ht="15.75" customHeight="1" x14ac:dyDescent="0.2">
      <c r="A933" s="185">
        <v>7510</v>
      </c>
      <c r="B933" s="68" t="str">
        <f>VLOOKUP(A933,'BASE REGISTRO SEPTIEMBRE'!$A$1:$T$889,2,FALSE)</f>
        <v>Fundación CREA EQUIDAD</v>
      </c>
      <c r="C933" s="68" t="str">
        <f>VLOOKUP(A933,'BASE REGISTRO SEPTIEMBRE'!$A$1:$T$889,3,FALSE)</f>
        <v>65087837K</v>
      </c>
      <c r="D933" s="68" t="str">
        <f>VLOOKUP(A933,'BASE REGISTRO SEPTIEMBRE'!$A$1:$T$889,4,FALSE)</f>
        <v>Fundación de Derecho Privado.</v>
      </c>
      <c r="E933" s="68" t="str">
        <f>VLOOKUP(A933,'BASE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3" s="68" t="str">
        <f>VLOOKUP(A933,'BASE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3" s="68" t="str">
        <f>VLOOKUP(A933,'BASE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3" s="68" t="str">
        <f>VLOOKUP(A933,'BASE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3" s="68" t="str">
        <f>VLOOKUP(A933,'BASE REGISTRO SEPTIEMBRE'!$A$1:$T$889,9,FALSE)</f>
        <v xml:space="preserve">Durarán tres años en sus cargos por estatutos.  </v>
      </c>
      <c r="J933" s="68" t="str">
        <f>VLOOKUP(A933,'BASE REGISTRO SEPTIEMBRE'!$A$1:$T$889,10,FALSE)</f>
        <v xml:space="preserve">De 30.05.2019 a 30.05.2022.
</v>
      </c>
      <c r="K933" s="68" t="str">
        <f>VLOOKUP(A933,'BASE REGISTRO SEPTIEMBRE'!$A$1:$T$889,11,FALSE)</f>
        <v xml:space="preserve">Presidente: 
Ignacio Andres Celedón Bulnes,
Secretario:  
Roberto Manuel Celedón Bulnes, 
</v>
      </c>
      <c r="L933" s="68" t="str">
        <f>VLOOKUP(A933,'BASE REGISTRO SEPTIEMBRE'!$A$1:$T$889,12,FALSE)</f>
        <v xml:space="preserve">Paseo Phillips Nº 16, piso 4, oficina X, comuna de Santiago, Región Metropolitana.
</v>
      </c>
      <c r="M933" s="68" t="str">
        <f>VLOOKUP(A933,'BASE REGISTRO SEPTIEMBRE'!$A$1:$T$889,13,FALSE)</f>
        <v>XIII</v>
      </c>
      <c r="N933" s="68" t="str">
        <f>VLOOKUP(A933,'BASE REGISTRO SEPTIEMBRE'!$A$1:$T$889,14,FALSE)</f>
        <v>Santiago</v>
      </c>
      <c r="O933" s="68" t="str">
        <f>VLOOKUP(A933,'BASE REGISTRO SEPTIEMBRE'!$A$1:$T$889,15,FALSE)</f>
        <v xml:space="preserve">Teléfono: 232780640
</v>
      </c>
      <c r="P933" s="68" t="str">
        <f>VLOOKUP(A933,'BASE REGISTRO SEPTIEMBRE'!$A$1:$T$889,16,FALSE)</f>
        <v xml:space="preserve">E-Mail: roberto.celedon@creaequidad.cl
           claudio.tobar@creaequidad.cl
</v>
      </c>
      <c r="Q933" s="68">
        <f>VLOOKUP(A933,'BASE REGISTRO SEPTIEMBRE'!$A$1:$T$889,17,FALSE)</f>
        <v>0</v>
      </c>
      <c r="R933" s="68" t="str">
        <f>VLOOKUP(A933,'BASE REGISTRO SEPTIEMBRE'!$A$1:$T$889,18,FALSE)</f>
        <v>93401: Instituciones de Asistencia Social.</v>
      </c>
      <c r="S933" s="68" t="str">
        <f>VLOOKUP(A933,'BASE REGISTRO SEPTIEMBRE'!$A$1:$T$889,19,FALSE)</f>
        <v>Se acompaña certificado financiero, correspondiente al año 2020, aprobados por el Sub Departamento de Supervisión Financiera Nacional.</v>
      </c>
      <c r="T933" s="188">
        <f>VLOOKUP(A933,'BASE REGISTRO SEPTIEMBRE'!$A$1:$T$889,20,FALSE)</f>
        <v>41908</v>
      </c>
      <c r="U933" s="175">
        <v>7510</v>
      </c>
      <c r="V933" s="186">
        <v>11383572</v>
      </c>
      <c r="W933" s="186">
        <v>80646996</v>
      </c>
      <c r="X933" s="187">
        <v>44469</v>
      </c>
      <c r="Y933" s="80" t="s">
        <v>6489</v>
      </c>
      <c r="Z933" s="80" t="s">
        <v>6490</v>
      </c>
      <c r="AA933" s="175" t="s">
        <v>6530</v>
      </c>
    </row>
    <row r="934" spans="1:27" ht="15.75" customHeight="1" x14ac:dyDescent="0.2">
      <c r="A934" s="185">
        <v>7510</v>
      </c>
      <c r="B934" s="68" t="str">
        <f>VLOOKUP(A934,'BASE REGISTRO SEPTIEMBRE'!$A$1:$T$889,2,FALSE)</f>
        <v>Fundación CREA EQUIDAD</v>
      </c>
      <c r="C934" s="68" t="str">
        <f>VLOOKUP(A934,'BASE REGISTRO SEPTIEMBRE'!$A$1:$T$889,3,FALSE)</f>
        <v>65087837K</v>
      </c>
      <c r="D934" s="68" t="str">
        <f>VLOOKUP(A934,'BASE REGISTRO SEPTIEMBRE'!$A$1:$T$889,4,FALSE)</f>
        <v>Fundación de Derecho Privado.</v>
      </c>
      <c r="E934" s="68" t="str">
        <f>VLOOKUP(A934,'BASE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4" s="68" t="str">
        <f>VLOOKUP(A934,'BASE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4" s="68" t="str">
        <f>VLOOKUP(A934,'BASE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4" s="68" t="str">
        <f>VLOOKUP(A934,'BASE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4" s="68" t="str">
        <f>VLOOKUP(A934,'BASE REGISTRO SEPTIEMBRE'!$A$1:$T$889,9,FALSE)</f>
        <v xml:space="preserve">Durarán tres años en sus cargos por estatutos.  </v>
      </c>
      <c r="J934" s="68" t="str">
        <f>VLOOKUP(A934,'BASE REGISTRO SEPTIEMBRE'!$A$1:$T$889,10,FALSE)</f>
        <v xml:space="preserve">De 30.05.2019 a 30.05.2022.
</v>
      </c>
      <c r="K934" s="68" t="str">
        <f>VLOOKUP(A934,'BASE REGISTRO SEPTIEMBRE'!$A$1:$T$889,11,FALSE)</f>
        <v xml:space="preserve">Presidente: 
Ignacio Andres Celedón Bulnes,
Secretario:  
Roberto Manuel Celedón Bulnes, 
</v>
      </c>
      <c r="L934" s="68" t="str">
        <f>VLOOKUP(A934,'BASE REGISTRO SEPTIEMBRE'!$A$1:$T$889,12,FALSE)</f>
        <v xml:space="preserve">Paseo Phillips Nº 16, piso 4, oficina X, comuna de Santiago, Región Metropolitana.
</v>
      </c>
      <c r="M934" s="68" t="str">
        <f>VLOOKUP(A934,'BASE REGISTRO SEPTIEMBRE'!$A$1:$T$889,13,FALSE)</f>
        <v>XIII</v>
      </c>
      <c r="N934" s="68" t="str">
        <f>VLOOKUP(A934,'BASE REGISTRO SEPTIEMBRE'!$A$1:$T$889,14,FALSE)</f>
        <v>Santiago</v>
      </c>
      <c r="O934" s="68" t="str">
        <f>VLOOKUP(A934,'BASE REGISTRO SEPTIEMBRE'!$A$1:$T$889,15,FALSE)</f>
        <v xml:space="preserve">Teléfono: 232780640
</v>
      </c>
      <c r="P934" s="68" t="str">
        <f>VLOOKUP(A934,'BASE REGISTRO SEPTIEMBRE'!$A$1:$T$889,16,FALSE)</f>
        <v xml:space="preserve">E-Mail: roberto.celedon@creaequidad.cl
           claudio.tobar@creaequidad.cl
</v>
      </c>
      <c r="Q934" s="68">
        <f>VLOOKUP(A934,'BASE REGISTRO SEPTIEMBRE'!$A$1:$T$889,17,FALSE)</f>
        <v>0</v>
      </c>
      <c r="R934" s="68" t="str">
        <f>VLOOKUP(A934,'BASE REGISTRO SEPTIEMBRE'!$A$1:$T$889,18,FALSE)</f>
        <v>93401: Instituciones de Asistencia Social.</v>
      </c>
      <c r="S934" s="68" t="str">
        <f>VLOOKUP(A934,'BASE REGISTRO SEPTIEMBRE'!$A$1:$T$889,19,FALSE)</f>
        <v>Se acompaña certificado financiero, correspondiente al año 2020, aprobados por el Sub Departamento de Supervisión Financiera Nacional.</v>
      </c>
      <c r="T934" s="188">
        <f>VLOOKUP(A934,'BASE REGISTRO SEPTIEMBRE'!$A$1:$T$889,20,FALSE)</f>
        <v>41908</v>
      </c>
      <c r="U934" s="175">
        <v>7510</v>
      </c>
      <c r="V934" s="186">
        <v>13708386</v>
      </c>
      <c r="W934" s="186">
        <v>13708386</v>
      </c>
      <c r="X934" s="187">
        <v>44469</v>
      </c>
      <c r="Y934" s="80" t="s">
        <v>6489</v>
      </c>
      <c r="Z934" s="80" t="s">
        <v>6490</v>
      </c>
      <c r="AA934" s="175" t="s">
        <v>6563</v>
      </c>
    </row>
    <row r="935" spans="1:27" ht="15.75" customHeight="1" x14ac:dyDescent="0.2">
      <c r="A935" s="185">
        <v>7510</v>
      </c>
      <c r="B935" s="68" t="str">
        <f>VLOOKUP(A935,'BASE REGISTRO SEPTIEMBRE'!$A$1:$T$889,2,FALSE)</f>
        <v>Fundación CREA EQUIDAD</v>
      </c>
      <c r="C935" s="68" t="str">
        <f>VLOOKUP(A935,'BASE REGISTRO SEPTIEMBRE'!$A$1:$T$889,3,FALSE)</f>
        <v>65087837K</v>
      </c>
      <c r="D935" s="68" t="str">
        <f>VLOOKUP(A935,'BASE REGISTRO SEPTIEMBRE'!$A$1:$T$889,4,FALSE)</f>
        <v>Fundación de Derecho Privado.</v>
      </c>
      <c r="E935" s="68" t="str">
        <f>VLOOKUP(A935,'BASE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5" s="68" t="str">
        <f>VLOOKUP(A935,'BASE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5" s="68" t="str">
        <f>VLOOKUP(A935,'BASE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5" s="68" t="str">
        <f>VLOOKUP(A935,'BASE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5" s="68" t="str">
        <f>VLOOKUP(A935,'BASE REGISTRO SEPTIEMBRE'!$A$1:$T$889,9,FALSE)</f>
        <v xml:space="preserve">Durarán tres años en sus cargos por estatutos.  </v>
      </c>
      <c r="J935" s="68" t="str">
        <f>VLOOKUP(A935,'BASE REGISTRO SEPTIEMBRE'!$A$1:$T$889,10,FALSE)</f>
        <v xml:space="preserve">De 30.05.2019 a 30.05.2022.
</v>
      </c>
      <c r="K935" s="68" t="str">
        <f>VLOOKUP(A935,'BASE REGISTRO SEPTIEMBRE'!$A$1:$T$889,11,FALSE)</f>
        <v xml:space="preserve">Presidente: 
Ignacio Andres Celedón Bulnes,
Secretario:  
Roberto Manuel Celedón Bulnes, 
</v>
      </c>
      <c r="L935" s="68" t="str">
        <f>VLOOKUP(A935,'BASE REGISTRO SEPTIEMBRE'!$A$1:$T$889,12,FALSE)</f>
        <v xml:space="preserve">Paseo Phillips Nº 16, piso 4, oficina X, comuna de Santiago, Región Metropolitana.
</v>
      </c>
      <c r="M935" s="68" t="str">
        <f>VLOOKUP(A935,'BASE REGISTRO SEPTIEMBRE'!$A$1:$T$889,13,FALSE)</f>
        <v>XIII</v>
      </c>
      <c r="N935" s="68" t="str">
        <f>VLOOKUP(A935,'BASE REGISTRO SEPTIEMBRE'!$A$1:$T$889,14,FALSE)</f>
        <v>Santiago</v>
      </c>
      <c r="O935" s="68" t="str">
        <f>VLOOKUP(A935,'BASE REGISTRO SEPTIEMBRE'!$A$1:$T$889,15,FALSE)</f>
        <v xml:space="preserve">Teléfono: 232780640
</v>
      </c>
      <c r="P935" s="68" t="str">
        <f>VLOOKUP(A935,'BASE REGISTRO SEPTIEMBRE'!$A$1:$T$889,16,FALSE)</f>
        <v xml:space="preserve">E-Mail: roberto.celedon@creaequidad.cl
           claudio.tobar@creaequidad.cl
</v>
      </c>
      <c r="Q935" s="68">
        <f>VLOOKUP(A935,'BASE REGISTRO SEPTIEMBRE'!$A$1:$T$889,17,FALSE)</f>
        <v>0</v>
      </c>
      <c r="R935" s="68" t="str">
        <f>VLOOKUP(A935,'BASE REGISTRO SEPTIEMBRE'!$A$1:$T$889,18,FALSE)</f>
        <v>93401: Instituciones de Asistencia Social.</v>
      </c>
      <c r="S935" s="68" t="str">
        <f>VLOOKUP(A935,'BASE REGISTRO SEPTIEMBRE'!$A$1:$T$889,19,FALSE)</f>
        <v>Se acompaña certificado financiero, correspondiente al año 2020, aprobados por el Sub Departamento de Supervisión Financiera Nacional.</v>
      </c>
      <c r="T935" s="188">
        <f>VLOOKUP(A935,'BASE REGISTRO SEPTIEMBRE'!$A$1:$T$889,20,FALSE)</f>
        <v>41908</v>
      </c>
      <c r="U935" s="175">
        <v>7510</v>
      </c>
      <c r="V935" s="186">
        <v>8497596</v>
      </c>
      <c r="W935" s="186">
        <v>73617726</v>
      </c>
      <c r="X935" s="187">
        <v>44469</v>
      </c>
      <c r="Y935" s="80" t="s">
        <v>6489</v>
      </c>
      <c r="Z935" s="80" t="s">
        <v>6490</v>
      </c>
      <c r="AA935" s="175" t="s">
        <v>6558</v>
      </c>
    </row>
    <row r="936" spans="1:27" ht="15.75" customHeight="1" x14ac:dyDescent="0.2">
      <c r="A936" s="185">
        <v>7510</v>
      </c>
      <c r="B936" s="68" t="str">
        <f>VLOOKUP(A936,'BASE REGISTRO SEPTIEMBRE'!$A$1:$T$889,2,FALSE)</f>
        <v>Fundación CREA EQUIDAD</v>
      </c>
      <c r="C936" s="68" t="str">
        <f>VLOOKUP(A936,'BASE REGISTRO SEPTIEMBRE'!$A$1:$T$889,3,FALSE)</f>
        <v>65087837K</v>
      </c>
      <c r="D936" s="68" t="str">
        <f>VLOOKUP(A936,'BASE REGISTRO SEPTIEMBRE'!$A$1:$T$889,4,FALSE)</f>
        <v>Fundación de Derecho Privado.</v>
      </c>
      <c r="E936" s="68" t="str">
        <f>VLOOKUP(A936,'BASE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6" s="68" t="str">
        <f>VLOOKUP(A936,'BASE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6" s="68" t="str">
        <f>VLOOKUP(A936,'BASE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6" s="68" t="str">
        <f>VLOOKUP(A936,'BASE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6" s="68" t="str">
        <f>VLOOKUP(A936,'BASE REGISTRO SEPTIEMBRE'!$A$1:$T$889,9,FALSE)</f>
        <v xml:space="preserve">Durarán tres años en sus cargos por estatutos.  </v>
      </c>
      <c r="J936" s="68" t="str">
        <f>VLOOKUP(A936,'BASE REGISTRO SEPTIEMBRE'!$A$1:$T$889,10,FALSE)</f>
        <v xml:space="preserve">De 30.05.2019 a 30.05.2022.
</v>
      </c>
      <c r="K936" s="68" t="str">
        <f>VLOOKUP(A936,'BASE REGISTRO SEPTIEMBRE'!$A$1:$T$889,11,FALSE)</f>
        <v xml:space="preserve">Presidente: 
Ignacio Andres Celedón Bulnes,
Secretario:  
Roberto Manuel Celedón Bulnes, 
</v>
      </c>
      <c r="L936" s="68" t="str">
        <f>VLOOKUP(A936,'BASE REGISTRO SEPTIEMBRE'!$A$1:$T$889,12,FALSE)</f>
        <v xml:space="preserve">Paseo Phillips Nº 16, piso 4, oficina X, comuna de Santiago, Región Metropolitana.
</v>
      </c>
      <c r="M936" s="68" t="str">
        <f>VLOOKUP(A936,'BASE REGISTRO SEPTIEMBRE'!$A$1:$T$889,13,FALSE)</f>
        <v>XIII</v>
      </c>
      <c r="N936" s="68" t="str">
        <f>VLOOKUP(A936,'BASE REGISTRO SEPTIEMBRE'!$A$1:$T$889,14,FALSE)</f>
        <v>Santiago</v>
      </c>
      <c r="O936" s="68" t="str">
        <f>VLOOKUP(A936,'BASE REGISTRO SEPTIEMBRE'!$A$1:$T$889,15,FALSE)</f>
        <v xml:space="preserve">Teléfono: 232780640
</v>
      </c>
      <c r="P936" s="68" t="str">
        <f>VLOOKUP(A936,'BASE REGISTRO SEPTIEMBRE'!$A$1:$T$889,16,FALSE)</f>
        <v xml:space="preserve">E-Mail: roberto.celedon@creaequidad.cl
           claudio.tobar@creaequidad.cl
</v>
      </c>
      <c r="Q936" s="68">
        <f>VLOOKUP(A936,'BASE REGISTRO SEPTIEMBRE'!$A$1:$T$889,17,FALSE)</f>
        <v>0</v>
      </c>
      <c r="R936" s="68" t="str">
        <f>VLOOKUP(A936,'BASE REGISTRO SEPTIEMBRE'!$A$1:$T$889,18,FALSE)</f>
        <v>93401: Instituciones de Asistencia Social.</v>
      </c>
      <c r="S936" s="68" t="str">
        <f>VLOOKUP(A936,'BASE REGISTRO SEPTIEMBRE'!$A$1:$T$889,19,FALSE)</f>
        <v>Se acompaña certificado financiero, correspondiente al año 2020, aprobados por el Sub Departamento de Supervisión Financiera Nacional.</v>
      </c>
      <c r="T936" s="188">
        <f>VLOOKUP(A936,'BASE REGISTRO SEPTIEMBRE'!$A$1:$T$889,20,FALSE)</f>
        <v>41908</v>
      </c>
      <c r="U936" s="175">
        <v>7510</v>
      </c>
      <c r="V936" s="186">
        <v>53514684</v>
      </c>
      <c r="W936" s="186">
        <v>271922567</v>
      </c>
      <c r="X936" s="187">
        <v>44469</v>
      </c>
      <c r="Y936" s="80" t="s">
        <v>6489</v>
      </c>
      <c r="Z936" s="80" t="s">
        <v>6490</v>
      </c>
      <c r="AA936" s="175" t="s">
        <v>7481</v>
      </c>
    </row>
    <row r="937" spans="1:27" ht="15.75" customHeight="1" x14ac:dyDescent="0.2">
      <c r="A937" s="185">
        <v>7510</v>
      </c>
      <c r="B937" s="68" t="str">
        <f>VLOOKUP(A937,'BASE REGISTRO SEPTIEMBRE'!$A$1:$T$889,2,FALSE)</f>
        <v>Fundación CREA EQUIDAD</v>
      </c>
      <c r="C937" s="68" t="str">
        <f>VLOOKUP(A937,'BASE REGISTRO SEPTIEMBRE'!$A$1:$T$889,3,FALSE)</f>
        <v>65087837K</v>
      </c>
      <c r="D937" s="68" t="str">
        <f>VLOOKUP(A937,'BASE REGISTRO SEPTIEMBRE'!$A$1:$T$889,4,FALSE)</f>
        <v>Fundación de Derecho Privado.</v>
      </c>
      <c r="E937" s="68" t="str">
        <f>VLOOKUP(A937,'BASE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7" s="68" t="str">
        <f>VLOOKUP(A937,'BASE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7" s="68" t="str">
        <f>VLOOKUP(A937,'BASE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7" s="68" t="str">
        <f>VLOOKUP(A937,'BASE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7" s="68" t="str">
        <f>VLOOKUP(A937,'BASE REGISTRO SEPTIEMBRE'!$A$1:$T$889,9,FALSE)</f>
        <v xml:space="preserve">Durarán tres años en sus cargos por estatutos.  </v>
      </c>
      <c r="J937" s="68" t="str">
        <f>VLOOKUP(A937,'BASE REGISTRO SEPTIEMBRE'!$A$1:$T$889,10,FALSE)</f>
        <v xml:space="preserve">De 30.05.2019 a 30.05.2022.
</v>
      </c>
      <c r="K937" s="68" t="str">
        <f>VLOOKUP(A937,'BASE REGISTRO SEPTIEMBRE'!$A$1:$T$889,11,FALSE)</f>
        <v xml:space="preserve">Presidente: 
Ignacio Andres Celedón Bulnes,
Secretario:  
Roberto Manuel Celedón Bulnes, 
</v>
      </c>
      <c r="L937" s="68" t="str">
        <f>VLOOKUP(A937,'BASE REGISTRO SEPTIEMBRE'!$A$1:$T$889,12,FALSE)</f>
        <v xml:space="preserve">Paseo Phillips Nº 16, piso 4, oficina X, comuna de Santiago, Región Metropolitana.
</v>
      </c>
      <c r="M937" s="68" t="str">
        <f>VLOOKUP(A937,'BASE REGISTRO SEPTIEMBRE'!$A$1:$T$889,13,FALSE)</f>
        <v>XIII</v>
      </c>
      <c r="N937" s="68" t="str">
        <f>VLOOKUP(A937,'BASE REGISTRO SEPTIEMBRE'!$A$1:$T$889,14,FALSE)</f>
        <v>Santiago</v>
      </c>
      <c r="O937" s="68" t="str">
        <f>VLOOKUP(A937,'BASE REGISTRO SEPTIEMBRE'!$A$1:$T$889,15,FALSE)</f>
        <v xml:space="preserve">Teléfono: 232780640
</v>
      </c>
      <c r="P937" s="68" t="str">
        <f>VLOOKUP(A937,'BASE REGISTRO SEPTIEMBRE'!$A$1:$T$889,16,FALSE)</f>
        <v xml:space="preserve">E-Mail: roberto.celedon@creaequidad.cl
           claudio.tobar@creaequidad.cl
</v>
      </c>
      <c r="Q937" s="68">
        <f>VLOOKUP(A937,'BASE REGISTRO SEPTIEMBRE'!$A$1:$T$889,17,FALSE)</f>
        <v>0</v>
      </c>
      <c r="R937" s="68" t="str">
        <f>VLOOKUP(A937,'BASE REGISTRO SEPTIEMBRE'!$A$1:$T$889,18,FALSE)</f>
        <v>93401: Instituciones de Asistencia Social.</v>
      </c>
      <c r="S937" s="68" t="str">
        <f>VLOOKUP(A937,'BASE REGISTRO SEPTIEMBRE'!$A$1:$T$889,19,FALSE)</f>
        <v>Se acompaña certificado financiero, correspondiente al año 2020, aprobados por el Sub Departamento de Supervisión Financiera Nacional.</v>
      </c>
      <c r="T937" s="188">
        <f>VLOOKUP(A937,'BASE REGISTRO SEPTIEMBRE'!$A$1:$T$889,20,FALSE)</f>
        <v>41908</v>
      </c>
      <c r="U937" s="175">
        <v>7510</v>
      </c>
      <c r="V937" s="186">
        <v>5310196</v>
      </c>
      <c r="W937" s="186">
        <v>58412158</v>
      </c>
      <c r="X937" s="187">
        <v>44469</v>
      </c>
      <c r="Y937" s="80" t="s">
        <v>6489</v>
      </c>
      <c r="Z937" s="80" t="s">
        <v>6490</v>
      </c>
      <c r="AA937" s="175" t="s">
        <v>6626</v>
      </c>
    </row>
    <row r="938" spans="1:27" ht="15.75" customHeight="1" x14ac:dyDescent="0.2">
      <c r="A938" s="185">
        <v>7510</v>
      </c>
      <c r="B938" s="68" t="str">
        <f>VLOOKUP(A938,'BASE REGISTRO SEPTIEMBRE'!$A$1:$T$889,2,FALSE)</f>
        <v>Fundación CREA EQUIDAD</v>
      </c>
      <c r="C938" s="68" t="str">
        <f>VLOOKUP(A938,'BASE REGISTRO SEPTIEMBRE'!$A$1:$T$889,3,FALSE)</f>
        <v>65087837K</v>
      </c>
      <c r="D938" s="68" t="str">
        <f>VLOOKUP(A938,'BASE REGISTRO SEPTIEMBRE'!$A$1:$T$889,4,FALSE)</f>
        <v>Fundación de Derecho Privado.</v>
      </c>
      <c r="E938" s="68" t="str">
        <f>VLOOKUP(A938,'BASE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8" s="68" t="str">
        <f>VLOOKUP(A938,'BASE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8" s="68" t="str">
        <f>VLOOKUP(A938,'BASE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8" s="68" t="str">
        <f>VLOOKUP(A938,'BASE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8" s="68" t="str">
        <f>VLOOKUP(A938,'BASE REGISTRO SEPTIEMBRE'!$A$1:$T$889,9,FALSE)</f>
        <v xml:space="preserve">Durarán tres años en sus cargos por estatutos.  </v>
      </c>
      <c r="J938" s="68" t="str">
        <f>VLOOKUP(A938,'BASE REGISTRO SEPTIEMBRE'!$A$1:$T$889,10,FALSE)</f>
        <v xml:space="preserve">De 30.05.2019 a 30.05.2022.
</v>
      </c>
      <c r="K938" s="68" t="str">
        <f>VLOOKUP(A938,'BASE REGISTRO SEPTIEMBRE'!$A$1:$T$889,11,FALSE)</f>
        <v xml:space="preserve">Presidente: 
Ignacio Andres Celedón Bulnes,
Secretario:  
Roberto Manuel Celedón Bulnes, 
</v>
      </c>
      <c r="L938" s="68" t="str">
        <f>VLOOKUP(A938,'BASE REGISTRO SEPTIEMBRE'!$A$1:$T$889,12,FALSE)</f>
        <v xml:space="preserve">Paseo Phillips Nº 16, piso 4, oficina X, comuna de Santiago, Región Metropolitana.
</v>
      </c>
      <c r="M938" s="68" t="str">
        <f>VLOOKUP(A938,'BASE REGISTRO SEPTIEMBRE'!$A$1:$T$889,13,FALSE)</f>
        <v>XIII</v>
      </c>
      <c r="N938" s="68" t="str">
        <f>VLOOKUP(A938,'BASE REGISTRO SEPTIEMBRE'!$A$1:$T$889,14,FALSE)</f>
        <v>Santiago</v>
      </c>
      <c r="O938" s="68" t="str">
        <f>VLOOKUP(A938,'BASE REGISTRO SEPTIEMBRE'!$A$1:$T$889,15,FALSE)</f>
        <v xml:space="preserve">Teléfono: 232780640
</v>
      </c>
      <c r="P938" s="68" t="str">
        <f>VLOOKUP(A938,'BASE REGISTRO SEPTIEMBRE'!$A$1:$T$889,16,FALSE)</f>
        <v xml:space="preserve">E-Mail: roberto.celedon@creaequidad.cl
           claudio.tobar@creaequidad.cl
</v>
      </c>
      <c r="Q938" s="68">
        <f>VLOOKUP(A938,'BASE REGISTRO SEPTIEMBRE'!$A$1:$T$889,17,FALSE)</f>
        <v>0</v>
      </c>
      <c r="R938" s="68" t="str">
        <f>VLOOKUP(A938,'BASE REGISTRO SEPTIEMBRE'!$A$1:$T$889,18,FALSE)</f>
        <v>93401: Instituciones de Asistencia Social.</v>
      </c>
      <c r="S938" s="68" t="str">
        <f>VLOOKUP(A938,'BASE REGISTRO SEPTIEMBRE'!$A$1:$T$889,19,FALSE)</f>
        <v>Se acompaña certificado financiero, correspondiente al año 2020, aprobados por el Sub Departamento de Supervisión Financiera Nacional.</v>
      </c>
      <c r="T938" s="188">
        <f>VLOOKUP(A938,'BASE REGISTRO SEPTIEMBRE'!$A$1:$T$889,20,FALSE)</f>
        <v>41908</v>
      </c>
      <c r="U938" s="175">
        <v>7510</v>
      </c>
      <c r="V938" s="186">
        <v>53856038</v>
      </c>
      <c r="W938" s="186">
        <v>215939814</v>
      </c>
      <c r="X938" s="187">
        <v>44469</v>
      </c>
      <c r="Y938" s="80" t="s">
        <v>6489</v>
      </c>
      <c r="Z938" s="80" t="s">
        <v>6490</v>
      </c>
      <c r="AA938" s="175" t="s">
        <v>6564</v>
      </c>
    </row>
    <row r="939" spans="1:27" ht="15.75" customHeight="1" x14ac:dyDescent="0.2">
      <c r="A939" s="185">
        <v>7510</v>
      </c>
      <c r="B939" s="68" t="str">
        <f>VLOOKUP(A939,'BASE REGISTRO SEPTIEMBRE'!$A$1:$T$889,2,FALSE)</f>
        <v>Fundación CREA EQUIDAD</v>
      </c>
      <c r="C939" s="68" t="str">
        <f>VLOOKUP(A939,'BASE REGISTRO SEPTIEMBRE'!$A$1:$T$889,3,FALSE)</f>
        <v>65087837K</v>
      </c>
      <c r="D939" s="68" t="str">
        <f>VLOOKUP(A939,'BASE REGISTRO SEPTIEMBRE'!$A$1:$T$889,4,FALSE)</f>
        <v>Fundación de Derecho Privado.</v>
      </c>
      <c r="E939" s="68" t="str">
        <f>VLOOKUP(A939,'BASE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39" s="68" t="str">
        <f>VLOOKUP(A939,'BASE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39" s="68" t="str">
        <f>VLOOKUP(A939,'BASE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39" s="68" t="str">
        <f>VLOOKUP(A939,'BASE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39" s="68" t="str">
        <f>VLOOKUP(A939,'BASE REGISTRO SEPTIEMBRE'!$A$1:$T$889,9,FALSE)</f>
        <v xml:space="preserve">Durarán tres años en sus cargos por estatutos.  </v>
      </c>
      <c r="J939" s="68" t="str">
        <f>VLOOKUP(A939,'BASE REGISTRO SEPTIEMBRE'!$A$1:$T$889,10,FALSE)</f>
        <v xml:space="preserve">De 30.05.2019 a 30.05.2022.
</v>
      </c>
      <c r="K939" s="68" t="str">
        <f>VLOOKUP(A939,'BASE REGISTRO SEPTIEMBRE'!$A$1:$T$889,11,FALSE)</f>
        <v xml:space="preserve">Presidente: 
Ignacio Andres Celedón Bulnes,
Secretario:  
Roberto Manuel Celedón Bulnes, 
</v>
      </c>
      <c r="L939" s="68" t="str">
        <f>VLOOKUP(A939,'BASE REGISTRO SEPTIEMBRE'!$A$1:$T$889,12,FALSE)</f>
        <v xml:space="preserve">Paseo Phillips Nº 16, piso 4, oficina X, comuna de Santiago, Región Metropolitana.
</v>
      </c>
      <c r="M939" s="68" t="str">
        <f>VLOOKUP(A939,'BASE REGISTRO SEPTIEMBRE'!$A$1:$T$889,13,FALSE)</f>
        <v>XIII</v>
      </c>
      <c r="N939" s="68" t="str">
        <f>VLOOKUP(A939,'BASE REGISTRO SEPTIEMBRE'!$A$1:$T$889,14,FALSE)</f>
        <v>Santiago</v>
      </c>
      <c r="O939" s="68" t="str">
        <f>VLOOKUP(A939,'BASE REGISTRO SEPTIEMBRE'!$A$1:$T$889,15,FALSE)</f>
        <v xml:space="preserve">Teléfono: 232780640
</v>
      </c>
      <c r="P939" s="68" t="str">
        <f>VLOOKUP(A939,'BASE REGISTRO SEPTIEMBRE'!$A$1:$T$889,16,FALSE)</f>
        <v xml:space="preserve">E-Mail: roberto.celedon@creaequidad.cl
           claudio.tobar@creaequidad.cl
</v>
      </c>
      <c r="Q939" s="68">
        <f>VLOOKUP(A939,'BASE REGISTRO SEPTIEMBRE'!$A$1:$T$889,17,FALSE)</f>
        <v>0</v>
      </c>
      <c r="R939" s="68" t="str">
        <f>VLOOKUP(A939,'BASE REGISTRO SEPTIEMBRE'!$A$1:$T$889,18,FALSE)</f>
        <v>93401: Instituciones de Asistencia Social.</v>
      </c>
      <c r="S939" s="68" t="str">
        <f>VLOOKUP(A939,'BASE REGISTRO SEPTIEMBRE'!$A$1:$T$889,19,FALSE)</f>
        <v>Se acompaña certificado financiero, correspondiente al año 2020, aprobados por el Sub Departamento de Supervisión Financiera Nacional.</v>
      </c>
      <c r="T939" s="188">
        <f>VLOOKUP(A939,'BASE REGISTRO SEPTIEMBRE'!$A$1:$T$889,20,FALSE)</f>
        <v>41908</v>
      </c>
      <c r="U939" s="175">
        <v>7510</v>
      </c>
      <c r="V939" s="186">
        <v>32066400</v>
      </c>
      <c r="W939" s="186">
        <v>201697656</v>
      </c>
      <c r="X939" s="187">
        <v>44469</v>
      </c>
      <c r="Y939" s="80" t="s">
        <v>6489</v>
      </c>
      <c r="Z939" s="80" t="s">
        <v>6490</v>
      </c>
      <c r="AA939" s="175" t="s">
        <v>6622</v>
      </c>
    </row>
    <row r="940" spans="1:27" ht="15.75" customHeight="1" x14ac:dyDescent="0.2">
      <c r="A940" s="185">
        <v>7510</v>
      </c>
      <c r="B940" s="68" t="str">
        <f>VLOOKUP(A940,'BASE REGISTRO SEPTIEMBRE'!$A$1:$T$889,2,FALSE)</f>
        <v>Fundación CREA EQUIDAD</v>
      </c>
      <c r="C940" s="68" t="str">
        <f>VLOOKUP(A940,'BASE REGISTRO SEPTIEMBRE'!$A$1:$T$889,3,FALSE)</f>
        <v>65087837K</v>
      </c>
      <c r="D940" s="68" t="str">
        <f>VLOOKUP(A940,'BASE REGISTRO SEPTIEMBRE'!$A$1:$T$889,4,FALSE)</f>
        <v>Fundación de Derecho Privado.</v>
      </c>
      <c r="E940" s="68" t="str">
        <f>VLOOKUP(A940,'BASE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40" s="68" t="str">
        <f>VLOOKUP(A940,'BASE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40" s="68" t="str">
        <f>VLOOKUP(A940,'BASE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40" s="68" t="str">
        <f>VLOOKUP(A940,'BASE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40" s="68" t="str">
        <f>VLOOKUP(A940,'BASE REGISTRO SEPTIEMBRE'!$A$1:$T$889,9,FALSE)</f>
        <v xml:space="preserve">Durarán tres años en sus cargos por estatutos.  </v>
      </c>
      <c r="J940" s="68" t="str">
        <f>VLOOKUP(A940,'BASE REGISTRO SEPTIEMBRE'!$A$1:$T$889,10,FALSE)</f>
        <v xml:space="preserve">De 30.05.2019 a 30.05.2022.
</v>
      </c>
      <c r="K940" s="68" t="str">
        <f>VLOOKUP(A940,'BASE REGISTRO SEPTIEMBRE'!$A$1:$T$889,11,FALSE)</f>
        <v xml:space="preserve">Presidente: 
Ignacio Andres Celedón Bulnes,
Secretario:  
Roberto Manuel Celedón Bulnes, 
</v>
      </c>
      <c r="L940" s="68" t="str">
        <f>VLOOKUP(A940,'BASE REGISTRO SEPTIEMBRE'!$A$1:$T$889,12,FALSE)</f>
        <v xml:space="preserve">Paseo Phillips Nº 16, piso 4, oficina X, comuna de Santiago, Región Metropolitana.
</v>
      </c>
      <c r="M940" s="68" t="str">
        <f>VLOOKUP(A940,'BASE REGISTRO SEPTIEMBRE'!$A$1:$T$889,13,FALSE)</f>
        <v>XIII</v>
      </c>
      <c r="N940" s="68" t="str">
        <f>VLOOKUP(A940,'BASE REGISTRO SEPTIEMBRE'!$A$1:$T$889,14,FALSE)</f>
        <v>Santiago</v>
      </c>
      <c r="O940" s="68" t="str">
        <f>VLOOKUP(A940,'BASE REGISTRO SEPTIEMBRE'!$A$1:$T$889,15,FALSE)</f>
        <v xml:space="preserve">Teléfono: 232780640
</v>
      </c>
      <c r="P940" s="68" t="str">
        <f>VLOOKUP(A940,'BASE REGISTRO SEPTIEMBRE'!$A$1:$T$889,16,FALSE)</f>
        <v xml:space="preserve">E-Mail: roberto.celedon@creaequidad.cl
           claudio.tobar@creaequidad.cl
</v>
      </c>
      <c r="Q940" s="68">
        <f>VLOOKUP(A940,'BASE REGISTRO SEPTIEMBRE'!$A$1:$T$889,17,FALSE)</f>
        <v>0</v>
      </c>
      <c r="R940" s="68" t="str">
        <f>VLOOKUP(A940,'BASE REGISTRO SEPTIEMBRE'!$A$1:$T$889,18,FALSE)</f>
        <v>93401: Instituciones de Asistencia Social.</v>
      </c>
      <c r="S940" s="68" t="str">
        <f>VLOOKUP(A940,'BASE REGISTRO SEPTIEMBRE'!$A$1:$T$889,19,FALSE)</f>
        <v>Se acompaña certificado financiero, correspondiente al año 2020, aprobados por el Sub Departamento de Supervisión Financiera Nacional.</v>
      </c>
      <c r="T940" s="188">
        <f>VLOOKUP(A940,'BASE REGISTRO SEPTIEMBRE'!$A$1:$T$889,20,FALSE)</f>
        <v>41908</v>
      </c>
      <c r="U940" s="175">
        <v>7510</v>
      </c>
      <c r="V940" s="186">
        <v>41784588</v>
      </c>
      <c r="W940" s="186">
        <v>303559116</v>
      </c>
      <c r="X940" s="187">
        <v>44469</v>
      </c>
      <c r="Y940" s="80" t="s">
        <v>6489</v>
      </c>
      <c r="Z940" s="80" t="s">
        <v>6490</v>
      </c>
      <c r="AA940" s="175" t="s">
        <v>6538</v>
      </c>
    </row>
    <row r="941" spans="1:27" ht="15.75" customHeight="1" x14ac:dyDescent="0.2">
      <c r="A941" s="185">
        <v>7510</v>
      </c>
      <c r="B941" s="68" t="str">
        <f>VLOOKUP(A941,'BASE REGISTRO SEPTIEMBRE'!$A$1:$T$889,2,FALSE)</f>
        <v>Fundación CREA EQUIDAD</v>
      </c>
      <c r="C941" s="68" t="str">
        <f>VLOOKUP(A941,'BASE REGISTRO SEPTIEMBRE'!$A$1:$T$889,3,FALSE)</f>
        <v>65087837K</v>
      </c>
      <c r="D941" s="68" t="str">
        <f>VLOOKUP(A941,'BASE REGISTRO SEPTIEMBRE'!$A$1:$T$889,4,FALSE)</f>
        <v>Fundación de Derecho Privado.</v>
      </c>
      <c r="E941" s="68" t="str">
        <f>VLOOKUP(A941,'BASE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41" s="68" t="str">
        <f>VLOOKUP(A941,'BASE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41" s="68" t="str">
        <f>VLOOKUP(A941,'BASE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41" s="68" t="str">
        <f>VLOOKUP(A941,'BASE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41" s="68" t="str">
        <f>VLOOKUP(A941,'BASE REGISTRO SEPTIEMBRE'!$A$1:$T$889,9,FALSE)</f>
        <v xml:space="preserve">Durarán tres años en sus cargos por estatutos.  </v>
      </c>
      <c r="J941" s="68" t="str">
        <f>VLOOKUP(A941,'BASE REGISTRO SEPTIEMBRE'!$A$1:$T$889,10,FALSE)</f>
        <v xml:space="preserve">De 30.05.2019 a 30.05.2022.
</v>
      </c>
      <c r="K941" s="68" t="str">
        <f>VLOOKUP(A941,'BASE REGISTRO SEPTIEMBRE'!$A$1:$T$889,11,FALSE)</f>
        <v xml:space="preserve">Presidente: 
Ignacio Andres Celedón Bulnes,
Secretario:  
Roberto Manuel Celedón Bulnes, 
</v>
      </c>
      <c r="L941" s="68" t="str">
        <f>VLOOKUP(A941,'BASE REGISTRO SEPTIEMBRE'!$A$1:$T$889,12,FALSE)</f>
        <v xml:space="preserve">Paseo Phillips Nº 16, piso 4, oficina X, comuna de Santiago, Región Metropolitana.
</v>
      </c>
      <c r="M941" s="68" t="str">
        <f>VLOOKUP(A941,'BASE REGISTRO SEPTIEMBRE'!$A$1:$T$889,13,FALSE)</f>
        <v>XIII</v>
      </c>
      <c r="N941" s="68" t="str">
        <f>VLOOKUP(A941,'BASE REGISTRO SEPTIEMBRE'!$A$1:$T$889,14,FALSE)</f>
        <v>Santiago</v>
      </c>
      <c r="O941" s="68" t="str">
        <f>VLOOKUP(A941,'BASE REGISTRO SEPTIEMBRE'!$A$1:$T$889,15,FALSE)</f>
        <v xml:space="preserve">Teléfono: 232780640
</v>
      </c>
      <c r="P941" s="68" t="str">
        <f>VLOOKUP(A941,'BASE REGISTRO SEPTIEMBRE'!$A$1:$T$889,16,FALSE)</f>
        <v xml:space="preserve">E-Mail: roberto.celedon@creaequidad.cl
           claudio.tobar@creaequidad.cl
</v>
      </c>
      <c r="Q941" s="68">
        <f>VLOOKUP(A941,'BASE REGISTRO SEPTIEMBRE'!$A$1:$T$889,17,FALSE)</f>
        <v>0</v>
      </c>
      <c r="R941" s="68" t="str">
        <f>VLOOKUP(A941,'BASE REGISTRO SEPTIEMBRE'!$A$1:$T$889,18,FALSE)</f>
        <v>93401: Instituciones de Asistencia Social.</v>
      </c>
      <c r="S941" s="68" t="str">
        <f>VLOOKUP(A941,'BASE REGISTRO SEPTIEMBRE'!$A$1:$T$889,19,FALSE)</f>
        <v>Se acompaña certificado financiero, correspondiente al año 2020, aprobados por el Sub Departamento de Supervisión Financiera Nacional.</v>
      </c>
      <c r="T941" s="188">
        <f>VLOOKUP(A941,'BASE REGISTRO SEPTIEMBRE'!$A$1:$T$889,20,FALSE)</f>
        <v>41908</v>
      </c>
      <c r="U941" s="175">
        <v>7510</v>
      </c>
      <c r="V941" s="186">
        <v>8016600</v>
      </c>
      <c r="W941" s="186">
        <v>75035376</v>
      </c>
      <c r="X941" s="187">
        <v>44469</v>
      </c>
      <c r="Y941" s="80" t="s">
        <v>6489</v>
      </c>
      <c r="Z941" s="80" t="s">
        <v>6490</v>
      </c>
      <c r="AA941" s="175" t="s">
        <v>6575</v>
      </c>
    </row>
    <row r="942" spans="1:27" ht="15.75" customHeight="1" x14ac:dyDescent="0.2">
      <c r="A942" s="185">
        <v>7510</v>
      </c>
      <c r="B942" s="68" t="str">
        <f>VLOOKUP(A942,'BASE REGISTRO SEPTIEMBRE'!$A$1:$T$889,2,FALSE)</f>
        <v>Fundación CREA EQUIDAD</v>
      </c>
      <c r="C942" s="68" t="str">
        <f>VLOOKUP(A942,'BASE REGISTRO SEPTIEMBRE'!$A$1:$T$889,3,FALSE)</f>
        <v>65087837K</v>
      </c>
      <c r="D942" s="68" t="str">
        <f>VLOOKUP(A942,'BASE REGISTRO SEPTIEMBRE'!$A$1:$T$889,4,FALSE)</f>
        <v>Fundación de Derecho Privado.</v>
      </c>
      <c r="E942" s="68" t="str">
        <f>VLOOKUP(A942,'BASE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42" s="68" t="str">
        <f>VLOOKUP(A942,'BASE REGISTRO SEPTIEMBRE'!$A$1:$T$889,6,FALSE)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42" s="68" t="str">
        <f>VLOOKUP(A942,'BASE REGISTRO SEPTIEMBRE'!$A$1:$T$889,7,FALSE)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42" s="68" t="str">
        <f>VLOOKUP(A942,'BASE REGISTRO SEPTIEMBRE'!$A$1:$T$889,8,FALSE)</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I942" s="68" t="str">
        <f>VLOOKUP(A942,'BASE REGISTRO SEPTIEMBRE'!$A$1:$T$889,9,FALSE)</f>
        <v xml:space="preserve">Durarán tres años en sus cargos por estatutos.  </v>
      </c>
      <c r="J942" s="68" t="str">
        <f>VLOOKUP(A942,'BASE REGISTRO SEPTIEMBRE'!$A$1:$T$889,10,FALSE)</f>
        <v xml:space="preserve">De 30.05.2019 a 30.05.2022.
</v>
      </c>
      <c r="K942" s="68" t="str">
        <f>VLOOKUP(A942,'BASE REGISTRO SEPTIEMBRE'!$A$1:$T$889,11,FALSE)</f>
        <v xml:space="preserve">Presidente: 
Ignacio Andres Celedón Bulnes,
Secretario:  
Roberto Manuel Celedón Bulnes, 
</v>
      </c>
      <c r="L942" s="68" t="str">
        <f>VLOOKUP(A942,'BASE REGISTRO SEPTIEMBRE'!$A$1:$T$889,12,FALSE)</f>
        <v xml:space="preserve">Paseo Phillips Nº 16, piso 4, oficina X, comuna de Santiago, Región Metropolitana.
</v>
      </c>
      <c r="M942" s="68" t="str">
        <f>VLOOKUP(A942,'BASE REGISTRO SEPTIEMBRE'!$A$1:$T$889,13,FALSE)</f>
        <v>XIII</v>
      </c>
      <c r="N942" s="68" t="str">
        <f>VLOOKUP(A942,'BASE REGISTRO SEPTIEMBRE'!$A$1:$T$889,14,FALSE)</f>
        <v>Santiago</v>
      </c>
      <c r="O942" s="68" t="str">
        <f>VLOOKUP(A942,'BASE REGISTRO SEPTIEMBRE'!$A$1:$T$889,15,FALSE)</f>
        <v xml:space="preserve">Teléfono: 232780640
</v>
      </c>
      <c r="P942" s="68" t="str">
        <f>VLOOKUP(A942,'BASE REGISTRO SEPTIEMBRE'!$A$1:$T$889,16,FALSE)</f>
        <v xml:space="preserve">E-Mail: roberto.celedon@creaequidad.cl
           claudio.tobar@creaequidad.cl
</v>
      </c>
      <c r="Q942" s="68">
        <f>VLOOKUP(A942,'BASE REGISTRO SEPTIEMBRE'!$A$1:$T$889,17,FALSE)</f>
        <v>0</v>
      </c>
      <c r="R942" s="68" t="str">
        <f>VLOOKUP(A942,'BASE REGISTRO SEPTIEMBRE'!$A$1:$T$889,18,FALSE)</f>
        <v>93401: Instituciones de Asistencia Social.</v>
      </c>
      <c r="S942" s="68" t="str">
        <f>VLOOKUP(A942,'BASE REGISTRO SEPTIEMBRE'!$A$1:$T$889,19,FALSE)</f>
        <v>Se acompaña certificado financiero, correspondiente al año 2020, aprobados por el Sub Departamento de Supervisión Financiera Nacional.</v>
      </c>
      <c r="T942" s="188">
        <f>VLOOKUP(A942,'BASE REGISTRO SEPTIEMBRE'!$A$1:$T$889,20,FALSE)</f>
        <v>41908</v>
      </c>
      <c r="U942" s="175">
        <v>7510</v>
      </c>
      <c r="V942" s="186">
        <v>10473300</v>
      </c>
      <c r="W942" s="186">
        <v>62503620</v>
      </c>
      <c r="X942" s="187">
        <v>44469</v>
      </c>
      <c r="Y942" s="80" t="s">
        <v>6489</v>
      </c>
      <c r="Z942" s="80" t="s">
        <v>6490</v>
      </c>
      <c r="AA942" s="175" t="s">
        <v>6555</v>
      </c>
    </row>
    <row r="943" spans="1:27" ht="15.75" customHeight="1" x14ac:dyDescent="0.2">
      <c r="A943" s="185">
        <v>7512</v>
      </c>
      <c r="B943" s="68" t="str">
        <f>VLOOKUP(A943,'BASE REGISTRO SEPTIEMBRE'!$A$1:$T$889,2,FALSE)</f>
        <v xml:space="preserve">
I. Municipalidad de Rio Ibáñez
</v>
      </c>
      <c r="C943" s="68">
        <f>VLOOKUP(A943,'BASE REGISTRO SEPTIEMBRE'!$A$1:$T$889,3,FALSE)</f>
        <v>692531000</v>
      </c>
      <c r="D943" s="68" t="str">
        <f>VLOOKUP(A943,'BASE REGISTRO SEPTIEMBRE'!$A$1:$T$889,4,FALSE)</f>
        <v>Municipalidad</v>
      </c>
      <c r="E943" s="68" t="str">
        <f>VLOOKUP(A943,'BASE REGISTRO SEPTIEMBRE'!$A$1:$T$889,5,FALSE)</f>
        <v>Constitución Política de la República, artículo 107</v>
      </c>
      <c r="F943" s="68" t="str">
        <f>VLOOKUP(A943,'BASE REGISTRO SEPTIEMBRE'!$A$1:$T$889,6,FALSE)</f>
        <v>Indefinida</v>
      </c>
      <c r="G943" s="68" t="str">
        <f>VLOOKUP(A943,'BASE REGISTRO SEPTIEMBRE'!$A$1:$T$889,7,FALSE)</f>
        <v>Según Ley Orgánica Nº 18.695, artículos 1º al  4º</v>
      </c>
      <c r="H943" s="68" t="str">
        <f>VLOOKUP(A943,'BASE REGISTRO SEPTIEMBRE'!$A$1:$T$889,8,FALSE)</f>
        <v>no tiene</v>
      </c>
      <c r="I943" s="68">
        <f>VLOOKUP(A943,'BASE REGISTRO SEPTIEMBRE'!$A$1:$T$889,9,FALSE)</f>
        <v>0</v>
      </c>
      <c r="J943" s="68">
        <f>VLOOKUP(A943,'BASE REGISTRO SEPTIEMBRE'!$A$1:$T$889,10,FALSE)</f>
        <v>0</v>
      </c>
      <c r="K943" s="68" t="str">
        <f>VLOOKUP(A943,'BASE REGISTRO SEPTIEMBRE'!$A$1:$T$889,11,FALSE)</f>
        <v xml:space="preserve">Marcelo Orlando Santana Vargas
</v>
      </c>
      <c r="L943" s="68" t="str">
        <f>VLOOKUP(A943,'BASE REGISTRO SEPTIEMBRE'!$A$1:$T$889,12,FALSE)</f>
        <v xml:space="preserve">Carlos Soza Nº161 Puerto Ibáñez, Comuna de rio Ibáñez, Región de Aysén, </v>
      </c>
      <c r="M943" s="68" t="str">
        <f>VLOOKUP(A943,'BASE REGISTRO SEPTIEMBRE'!$A$1:$T$889,13,FALSE)</f>
        <v>XI</v>
      </c>
      <c r="N943" s="68" t="str">
        <f>VLOOKUP(A943,'BASE REGISTRO SEPTIEMBRE'!$A$1:$T$889,14,FALSE)</f>
        <v>rio Ibáñez</v>
      </c>
      <c r="O943" s="68" t="str">
        <f>VLOOKUP(A943,'BASE REGISTRO SEPTIEMBRE'!$A$1:$T$889,15,FALSE)</f>
        <v>672-423369                        56979590865</v>
      </c>
      <c r="P943" s="68" t="str">
        <f>VLOOKUP(A943,'BASE REGISTRO SEPTIEMBRE'!$A$1:$T$889,16,FALSE)</f>
        <v>alcaldía@rioibanez.cl           marcelo.santana@rioibanez.cl</v>
      </c>
      <c r="Q943" s="68">
        <f>VLOOKUP(A943,'BASE REGISTRO SEPTIEMBRE'!$A$1:$T$889,17,FALSE)</f>
        <v>0</v>
      </c>
      <c r="R943" s="68">
        <f>VLOOKUP(A943,'BASE REGISTRO SEPTIEMBRE'!$A$1:$T$889,18,FALSE)</f>
        <v>91001</v>
      </c>
      <c r="S943" s="68" t="str">
        <f>VLOOKUP(A943,'BASE REGISTRO SEPTIEMBRE'!$A$1:$T$889,19,FALSE)</f>
        <v xml:space="preserve">No se acompañan. Aplica Informe Jurídico Nº 09, de  fecha 14 de marzo de 2011 del Departamento Jurídico y Dictamen Nº 070791, de 2009, de la Contraloría General de la República.  
</v>
      </c>
      <c r="T943" s="188">
        <f>VLOOKUP(A943,'BASE REGISTRO SEPTIEMBRE'!$A$1:$T$889,20,FALSE)</f>
        <v>41925</v>
      </c>
      <c r="U943" s="175">
        <v>7512</v>
      </c>
      <c r="V943" s="186">
        <v>10531572</v>
      </c>
      <c r="W943" s="186">
        <v>42279007</v>
      </c>
      <c r="X943" s="187">
        <v>44469</v>
      </c>
      <c r="Y943" s="80" t="s">
        <v>6489</v>
      </c>
      <c r="Z943" s="80" t="s">
        <v>6490</v>
      </c>
      <c r="AA943" s="175" t="s">
        <v>7496</v>
      </c>
    </row>
    <row r="944" spans="1:27" ht="15.75" customHeight="1" x14ac:dyDescent="0.2">
      <c r="A944" s="185">
        <v>7513</v>
      </c>
      <c r="B944" s="68" t="str">
        <f>VLOOKUP(A944,'BASE REGISTRO SEPTIEMBRE'!$A$1:$T$889,2,FALSE)</f>
        <v xml:space="preserve">
I. Municipalidad de Huara
</v>
      </c>
      <c r="C944" s="68">
        <f>VLOOKUP(A944,'BASE REGISTRO SEPTIEMBRE'!$A$1:$T$889,3,FALSE)</f>
        <v>690102005</v>
      </c>
      <c r="D944" s="68" t="str">
        <f>VLOOKUP(A944,'BASE REGISTRO SEPTIEMBRE'!$A$1:$T$889,4,FALSE)</f>
        <v>Municipalidad</v>
      </c>
      <c r="E944" s="68" t="str">
        <f>VLOOKUP(A944,'BASE REGISTRO SEPTIEMBRE'!$A$1:$T$889,5,FALSE)</f>
        <v>Constitución Política de la República, artículo 107.</v>
      </c>
      <c r="F944" s="68" t="str">
        <f>VLOOKUP(A944,'BASE REGISTRO SEPTIEMBRE'!$A$1:$T$889,6,FALSE)</f>
        <v>Indefinida.</v>
      </c>
      <c r="G944" s="68" t="str">
        <f>VLOOKUP(A944,'BASE REGISTRO SEPTIEMBRE'!$A$1:$T$889,7,FALSE)</f>
        <v>Según Ley Orgánica Nº 18.695, artículos 1º al 4º.</v>
      </c>
      <c r="H944" s="68" t="str">
        <f>VLOOKUP(A944,'BASE REGISTRO SEPTIEMBRE'!$A$1:$T$889,8,FALSE)</f>
        <v>no tiene</v>
      </c>
      <c r="I944" s="68">
        <f>VLOOKUP(A944,'BASE REGISTRO SEPTIEMBRE'!$A$1:$T$889,9,FALSE)</f>
        <v>0</v>
      </c>
      <c r="J944" s="68">
        <f>VLOOKUP(A944,'BASE REGISTRO SEPTIEMBRE'!$A$1:$T$889,10,FALSE)</f>
        <v>0</v>
      </c>
      <c r="K944" s="68" t="str">
        <f>VLOOKUP(A944,'BASE REGISTRO SEPTIEMBRE'!$A$1:$T$889,11,FALSE)</f>
        <v xml:space="preserve">José Andrés Bartolo Vinaya, </v>
      </c>
      <c r="L944" s="68" t="str">
        <f>VLOOKUP(A944,'BASE REGISTRO SEPTIEMBRE'!$A$1:$T$889,12,FALSE)</f>
        <v xml:space="preserve">Vicuña Mackenna S/N°, Comuna de Huara, Provincia de Tamarugal, Región de Tarapacá.
</v>
      </c>
      <c r="M944" s="68" t="str">
        <f>VLOOKUP(A944,'BASE REGISTRO SEPTIEMBRE'!$A$1:$T$889,13,FALSE)</f>
        <v>I</v>
      </c>
      <c r="N944" s="68" t="str">
        <f>VLOOKUP(A944,'BASE REGISTRO SEPTIEMBRE'!$A$1:$T$889,14,FALSE)</f>
        <v>Tamarugal</v>
      </c>
      <c r="O944" s="68" t="str">
        <f>VLOOKUP(A944,'BASE REGISTRO SEPTIEMBRE'!$A$1:$T$889,15,FALSE)</f>
        <v>Fono: 2463200</v>
      </c>
      <c r="P944" s="68">
        <f>VLOOKUP(A944,'BASE REGISTRO SEPTIEMBRE'!$A$1:$T$889,16,FALSE)</f>
        <v>0</v>
      </c>
      <c r="Q944" s="68">
        <f>VLOOKUP(A944,'BASE REGISTRO SEPTIEMBRE'!$A$1:$T$889,17,FALSE)</f>
        <v>0</v>
      </c>
      <c r="R944" s="68">
        <f>VLOOKUP(A944,'BASE REGISTRO SEPTIEMBRE'!$A$1:$T$889,18,FALSE)</f>
        <v>91001</v>
      </c>
      <c r="S944" s="68" t="str">
        <f>VLOOKUP(A944,'BASE REGISTRO SEPTIEMBRE'!$A$1:$T$889,19,FALSE)</f>
        <v>No corresponde</v>
      </c>
      <c r="T944" s="188">
        <f>VLOOKUP(A944,'BASE REGISTRO SEPTIEMBRE'!$A$1:$T$889,20,FALSE)</f>
        <v>41927</v>
      </c>
      <c r="U944" s="175">
        <v>7513</v>
      </c>
      <c r="V944" s="186">
        <v>2747366</v>
      </c>
      <c r="W944" s="186">
        <v>19311241</v>
      </c>
      <c r="X944" s="187">
        <v>44469</v>
      </c>
      <c r="Y944" s="80" t="s">
        <v>6489</v>
      </c>
      <c r="Z944" s="80" t="s">
        <v>6490</v>
      </c>
      <c r="AA944" s="175" t="s">
        <v>6701</v>
      </c>
    </row>
    <row r="945" spans="1:27" ht="15.75" customHeight="1" x14ac:dyDescent="0.2">
      <c r="A945" s="185">
        <v>7514</v>
      </c>
      <c r="B945" s="68" t="str">
        <f>VLOOKUP(A945,'BASE REGISTRO SEPTIEMBRE'!$A$1:$T$889,2,FALSE)</f>
        <v xml:space="preserve">
I. Municipalidad de Lago Ranco
</v>
      </c>
      <c r="C945" s="68">
        <f>VLOOKUP(A945,'BASE REGISTRO SEPTIEMBRE'!$A$1:$T$889,3,FALSE)</f>
        <v>692011007</v>
      </c>
      <c r="D945" s="68" t="str">
        <f>VLOOKUP(A945,'BASE REGISTRO SEPTIEMBRE'!$A$1:$T$889,4,FALSE)</f>
        <v>Municipalidad</v>
      </c>
      <c r="E945" s="68" t="str">
        <f>VLOOKUP(A945,'BASE REGISTRO SEPTIEMBRE'!$A$1:$T$889,5,FALSE)</f>
        <v>Constitución Política de la República, artículo 107.</v>
      </c>
      <c r="F945" s="68" t="str">
        <f>VLOOKUP(A945,'BASE REGISTRO SEPTIEMBRE'!$A$1:$T$889,6,FALSE)</f>
        <v>Indefinida.</v>
      </c>
      <c r="G945" s="68" t="str">
        <f>VLOOKUP(A945,'BASE REGISTRO SEPTIEMBRE'!$A$1:$T$889,7,FALSE)</f>
        <v>Según Ley Orgánica Nº 18.695, artículos 1º al 4º.</v>
      </c>
      <c r="H945" s="68" t="str">
        <f>VLOOKUP(A945,'BASE REGISTRO SEPTIEMBRE'!$A$1:$T$889,8,FALSE)</f>
        <v>no tiene</v>
      </c>
      <c r="I945" s="68">
        <f>VLOOKUP(A945,'BASE REGISTRO SEPTIEMBRE'!$A$1:$T$889,9,FALSE)</f>
        <v>0</v>
      </c>
      <c r="J945" s="68">
        <f>VLOOKUP(A945,'BASE REGISTRO SEPTIEMBRE'!$A$1:$T$889,10,FALSE)</f>
        <v>0</v>
      </c>
      <c r="K945" s="68" t="str">
        <f>VLOOKUP(A945,'BASE REGISTRO SEPTIEMBRE'!$A$1:$T$889,11,FALSE)</f>
        <v xml:space="preserve">Miguel Meza Shwenke, </v>
      </c>
      <c r="L945" s="68" t="str">
        <f>VLOOKUP(A945,'BASE REGISTRO SEPTIEMBRE'!$A$1:$T$889,12,FALSE)</f>
        <v xml:space="preserve">Calle Viña del Mar Nº 345, Lago Ranco.
</v>
      </c>
      <c r="M945" s="68" t="str">
        <f>VLOOKUP(A945,'BASE REGISTRO SEPTIEMBRE'!$A$1:$T$889,13,FALSE)</f>
        <v>X</v>
      </c>
      <c r="N945" s="68" t="str">
        <f>VLOOKUP(A945,'BASE REGISTRO SEPTIEMBRE'!$A$1:$T$889,14,FALSE)</f>
        <v>Lago Ranco</v>
      </c>
      <c r="O945" s="68">
        <f>VLOOKUP(A945,'BASE REGISTRO SEPTIEMBRE'!$A$1:$T$889,15,FALSE)</f>
        <v>0</v>
      </c>
      <c r="P945" s="68">
        <f>VLOOKUP(A945,'BASE REGISTRO SEPTIEMBRE'!$A$1:$T$889,16,FALSE)</f>
        <v>0</v>
      </c>
      <c r="Q945" s="68">
        <f>VLOOKUP(A945,'BASE REGISTRO SEPTIEMBRE'!$A$1:$T$889,17,FALSE)</f>
        <v>0</v>
      </c>
      <c r="R945" s="68">
        <f>VLOOKUP(A945,'BASE REGISTRO SEPTIEMBRE'!$A$1:$T$889,18,FALSE)</f>
        <v>91001</v>
      </c>
      <c r="S945" s="68" t="str">
        <f>VLOOKUP(A945,'BASE REGISTRO SEPTIEMBRE'!$A$1:$T$889,19,FALSE)</f>
        <v>No se acompañan. Aplica Informe Jurídico Nº 09, de  fecha 14 de marzo de 2011 del Departamento Jurídico y Dictamen Nº 070791, de 2009, de la Contraloría General de la República</v>
      </c>
      <c r="T945" s="188">
        <f>VLOOKUP(A945,'BASE REGISTRO SEPTIEMBRE'!$A$1:$T$889,20,FALSE)</f>
        <v>41939</v>
      </c>
      <c r="U945" s="175">
        <v>7514</v>
      </c>
      <c r="V945" s="186">
        <v>3262498</v>
      </c>
      <c r="W945" s="186">
        <v>26194604</v>
      </c>
      <c r="X945" s="187">
        <v>44469</v>
      </c>
      <c r="Y945" s="80" t="s">
        <v>6489</v>
      </c>
      <c r="Z945" s="80" t="s">
        <v>6490</v>
      </c>
      <c r="AA945" s="175" t="s">
        <v>6702</v>
      </c>
    </row>
    <row r="946" spans="1:27" ht="15.75" customHeight="1" x14ac:dyDescent="0.2">
      <c r="A946" s="185">
        <v>7517</v>
      </c>
      <c r="B946" s="68" t="str">
        <f>VLOOKUP(A946,'BASE REGISTRO SEPTIEMBRE'!$A$1:$T$889,2,FALSE)</f>
        <v xml:space="preserve">
Fundación de Beneficencia Sentidos
</v>
      </c>
      <c r="C946" s="68">
        <f>VLOOKUP(A946,'BASE REGISTRO SEPTIEMBRE'!$A$1:$T$889,3,FALSE)</f>
        <v>650846699</v>
      </c>
      <c r="D946" s="68" t="str">
        <f>VLOOKUP(A946,'BASE REGISTRO SEPTIEMBRE'!$A$1:$T$889,4,FALSE)</f>
        <v>Fundación de Derecho Privado.</v>
      </c>
      <c r="E946" s="68" t="str">
        <f>VLOOKUP(A946,'BASE REGISTRO SEPTIEMBRE'!$A$1:$T$889,5,FALSE)</f>
        <v>Inscripción N° 169989, de fecha 21 de Abril de 2014, del Registro de Personas Jurídicas, del Servicio de Registro Civil e Identificación.</v>
      </c>
      <c r="F946" s="68" t="str">
        <f>VLOOKUP(A946,'BASE REGISTRO SEPTIEMBRE'!$A$1:$T$889,6,FALSE)</f>
        <v>Certificado de Vigencia folio Nº 500398003125, de fecha 11 de julio de 2021, del Servicio de Registro Civil e Identificación.</v>
      </c>
      <c r="G946" s="68" t="str">
        <f>VLOOKUP(A946,'BASE REGISTRO SEPTIEMBRE'!$A$1:$T$889,7,FALSE)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H946" s="68" t="str">
        <f>VLOOKUP(A946,'BASE REGISTRO SEPTIEMBRE'!$A$1:$T$889,8,FALSE)</f>
        <v xml:space="preserve">Presidente: 
Marcela Araya Martínez                      
-Vicepresidente 
Mariann Alejandra Davila Coggiola
-Secretario:
Richard Jesús Ron Farías
-Tesorero:
Amaru Andrés Ugaz Ayala
Certificado de Directorio del SRCI, de fecha 11-07-2021, Folio N° 500398003118.F242
</v>
      </c>
      <c r="I946" s="68" t="str">
        <f>VLOOKUP(A946,'BASE REGISTRO SEPTIEMBRE'!$A$1:$T$889,9,FALSE)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J946" s="68" t="str">
        <f>VLOOKUP(A946,'BASE REGISTRO SEPTIEMBRE'!$A$1:$T$889,10,FALSE)</f>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
      <c r="K946" s="68" t="str">
        <f>VLOOKUP(A946,'BASE REGISTRO SEPTIEMBRE'!$A$1:$T$889,11,FALSE)</f>
        <v xml:space="preserve">Ana Mireya Ayala Rivera 
</v>
      </c>
      <c r="L946" s="68" t="str">
        <f>VLOOKUP(A946,'BASE REGISTRO SEPTIEMBRE'!$A$1:$T$889,12,FALSE)</f>
        <v xml:space="preserve">Obispo Manuel Umaña N° 917, comuna de Estación Central, Región Metropolitana.  
</v>
      </c>
      <c r="M946" s="68" t="str">
        <f>VLOOKUP(A946,'BASE REGISTRO SEPTIEMBRE'!$A$1:$T$889,13,FALSE)</f>
        <v>XIII</v>
      </c>
      <c r="N946" s="68" t="str">
        <f>VLOOKUP(A946,'BASE REGISTRO SEPTIEMBRE'!$A$1:$T$889,14,FALSE)</f>
        <v>Estación Central</v>
      </c>
      <c r="O946" s="68" t="str">
        <f>VLOOKUP(A946,'BASE REGISTRO SEPTIEMBRE'!$A$1:$T$889,15,FALSE)</f>
        <v>Fono: 22 9181586</v>
      </c>
      <c r="P946" s="68" t="str">
        <f>VLOOKUP(A946,'BASE REGISTRO SEPTIEMBRE'!$A$1:$T$889,16,FALSE)</f>
        <v>Fund.sentidos@gmail.com
ppfestacioncentral@fundacionsentidos.org
http://www.fundacionsentidos.org</v>
      </c>
      <c r="Q946" s="68">
        <f>VLOOKUP(A946,'BASE REGISTRO SEPTIEMBRE'!$A$1:$T$889,17,FALSE)</f>
        <v>0</v>
      </c>
      <c r="R946" s="68" t="str">
        <f>VLOOKUP(A946,'BASE REGISTRO SEPTIEMBRE'!$A$1:$T$889,18,FALSE)</f>
        <v>93401: Institución de Asistencia Social.</v>
      </c>
      <c r="S946" s="68" t="str">
        <f>VLOOKUP(A946,'BASE REGISTRO SEPTIEMBRE'!$A$1:$T$889,19,FALSE)</f>
        <v>Acompaña Certificado Financiero del año 2020,  aprobados por el Subdepartamento de Supervisión Financiera.</v>
      </c>
      <c r="T946" s="188">
        <f>VLOOKUP(A946,'BASE REGISTRO SEPTIEMBRE'!$A$1:$T$889,20,FALSE)</f>
        <v>41950</v>
      </c>
      <c r="U946" s="175">
        <v>7517</v>
      </c>
      <c r="V946" s="186">
        <v>15826320</v>
      </c>
      <c r="W946" s="186">
        <v>84174300</v>
      </c>
      <c r="X946" s="187">
        <v>44469</v>
      </c>
      <c r="Y946" s="80" t="s">
        <v>6489</v>
      </c>
      <c r="Z946" s="80" t="s">
        <v>6490</v>
      </c>
      <c r="AA946" s="175" t="s">
        <v>6572</v>
      </c>
    </row>
    <row r="947" spans="1:27" ht="15.75" customHeight="1" x14ac:dyDescent="0.2">
      <c r="A947" s="185">
        <v>7520</v>
      </c>
      <c r="B947" s="68" t="str">
        <f>VLOOKUP(A947,'BASE REGISTRO SEPTIEMBRE'!$A$1:$T$889,2,FALSE)</f>
        <v xml:space="preserve">
I. Municipalidad de Mariquina
</v>
      </c>
      <c r="C947" s="68">
        <f>VLOOKUP(A947,'BASE REGISTRO SEPTIEMBRE'!$A$1:$T$889,3,FALSE)</f>
        <v>692004000</v>
      </c>
      <c r="D947" s="68" t="str">
        <f>VLOOKUP(A947,'BASE REGISTRO SEPTIEMBRE'!$A$1:$T$889,4,FALSE)</f>
        <v>Municipalidad</v>
      </c>
      <c r="E947" s="68" t="str">
        <f>VLOOKUP(A947,'BASE REGISTRO SEPTIEMBRE'!$A$1:$T$889,5,FALSE)</f>
        <v>Constitución Política de la República, artículo 107.</v>
      </c>
      <c r="F947" s="68" t="str">
        <f>VLOOKUP(A947,'BASE REGISTRO SEPTIEMBRE'!$A$1:$T$889,6,FALSE)</f>
        <v>Indefinida.</v>
      </c>
      <c r="G947" s="68" t="str">
        <f>VLOOKUP(A947,'BASE REGISTRO SEPTIEMBRE'!$A$1:$T$889,7,FALSE)</f>
        <v>Según Ley Orgánica Nº 18.695, artículos 1º al 4º.</v>
      </c>
      <c r="H947" s="68" t="str">
        <f>VLOOKUP(A947,'BASE REGISTRO SEPTIEMBRE'!$A$1:$T$889,8,FALSE)</f>
        <v>No tiene</v>
      </c>
      <c r="I947" s="68">
        <f>VLOOKUP(A947,'BASE REGISTRO SEPTIEMBRE'!$A$1:$T$889,9,FALSE)</f>
        <v>0</v>
      </c>
      <c r="J947" s="68">
        <f>VLOOKUP(A947,'BASE REGISTRO SEPTIEMBRE'!$A$1:$T$889,10,FALSE)</f>
        <v>0</v>
      </c>
      <c r="K947" s="68" t="str">
        <f>VLOOKUP(A947,'BASE REGISTRO SEPTIEMBRE'!$A$1:$T$889,11,FALSE)</f>
        <v xml:space="preserve">Erwin Pacheco Ayala, </v>
      </c>
      <c r="L947" s="68" t="str">
        <f>VLOOKUP(A947,'BASE REGISTRO SEPTIEMBRE'!$A$1:$T$889,12,FALSE)</f>
        <v xml:space="preserve">Mariquina N° 54. Comuna de Mariquina. XIV Región de los Ríos.
</v>
      </c>
      <c r="M947" s="68" t="str">
        <f>VLOOKUP(A947,'BASE REGISTRO SEPTIEMBRE'!$A$1:$T$889,13,FALSE)</f>
        <v>XIV</v>
      </c>
      <c r="N947" s="68" t="str">
        <f>VLOOKUP(A947,'BASE REGISTRO SEPTIEMBRE'!$A$1:$T$889,14,FALSE)</f>
        <v>Mariquina.</v>
      </c>
      <c r="O947" s="68" t="str">
        <f>VLOOKUP(A947,'BASE REGISTRO SEPTIEMBRE'!$A$1:$T$889,15,FALSE)</f>
        <v>Fono: 63-2453200, Fax 63-2453227.</v>
      </c>
      <c r="P947" s="68" t="str">
        <f>VLOOKUP(A947,'BASE REGISTRO SEPTIEMBRE'!$A$1:$T$889,16,FALSE)</f>
        <v xml:space="preserve"> alcaldia@munimariquina.cl</v>
      </c>
      <c r="Q947" s="68">
        <f>VLOOKUP(A947,'BASE REGISTRO SEPTIEMBRE'!$A$1:$T$889,17,FALSE)</f>
        <v>0</v>
      </c>
      <c r="R947" s="68">
        <f>VLOOKUP(A947,'BASE REGISTRO SEPTIEMBRE'!$A$1:$T$889,18,FALSE)</f>
        <v>91001</v>
      </c>
      <c r="S947" s="68" t="str">
        <f>VLOOKUP(A947,'BASE REGISTRO SEPTIEMBRE'!$A$1:$T$889,19,FALSE)</f>
        <v>No corresponde</v>
      </c>
      <c r="T947" s="188">
        <f>VLOOKUP(A947,'BASE REGISTRO SEPTIEMBRE'!$A$1:$T$889,20,FALSE)</f>
        <v>41996</v>
      </c>
      <c r="U947" s="175">
        <v>7520</v>
      </c>
      <c r="V947" s="186">
        <v>5494733</v>
      </c>
      <c r="W947" s="186">
        <v>44117224</v>
      </c>
      <c r="X947" s="187">
        <v>44469</v>
      </c>
      <c r="Y947" s="80" t="s">
        <v>6489</v>
      </c>
      <c r="Z947" s="80" t="s">
        <v>6490</v>
      </c>
      <c r="AA947" s="175" t="s">
        <v>6586</v>
      </c>
    </row>
    <row r="948" spans="1:27" ht="15.75" customHeight="1" x14ac:dyDescent="0.2">
      <c r="A948" s="185">
        <v>7521</v>
      </c>
      <c r="B948" s="68" t="str">
        <f>VLOOKUP(A948,'BASE REGISTRO SEPTIEMBRE'!$A$1:$T$889,2,FALSE)</f>
        <v xml:space="preserve">
I. Municipalidad de Corral
</v>
      </c>
      <c r="C948" s="68">
        <f>VLOOKUP(A948,'BASE REGISTRO SEPTIEMBRE'!$A$1:$T$889,3,FALSE)</f>
        <v>692002008</v>
      </c>
      <c r="D948" s="68" t="str">
        <f>VLOOKUP(A948,'BASE REGISTRO SEPTIEMBRE'!$A$1:$T$889,4,FALSE)</f>
        <v>Municipalidad</v>
      </c>
      <c r="E948" s="68" t="str">
        <f>VLOOKUP(A948,'BASE REGISTRO SEPTIEMBRE'!$A$1:$T$889,5,FALSE)</f>
        <v>Constitución Política de la República, artículo 107.</v>
      </c>
      <c r="F948" s="68" t="str">
        <f>VLOOKUP(A948,'BASE REGISTRO SEPTIEMBRE'!$A$1:$T$889,6,FALSE)</f>
        <v>Indefinida.</v>
      </c>
      <c r="G948" s="68" t="str">
        <f>VLOOKUP(A948,'BASE REGISTRO SEPTIEMBRE'!$A$1:$T$889,7,FALSE)</f>
        <v>Según Ley Orgánica Nº 18.695, artículos 1º al 4º.</v>
      </c>
      <c r="H948" s="68" t="str">
        <f>VLOOKUP(A948,'BASE REGISTRO SEPTIEMBRE'!$A$1:$T$889,8,FALSE)</f>
        <v>no tiene</v>
      </c>
      <c r="I948" s="68">
        <f>VLOOKUP(A948,'BASE REGISTRO SEPTIEMBRE'!$A$1:$T$889,9,FALSE)</f>
        <v>0</v>
      </c>
      <c r="J948" s="68">
        <f>VLOOKUP(A948,'BASE REGISTRO SEPTIEMBRE'!$A$1:$T$889,10,FALSE)</f>
        <v>0</v>
      </c>
      <c r="K948" s="68" t="str">
        <f>VLOOKUP(A948,'BASE REGISTRO SEPTIEMBRE'!$A$1:$T$889,11,FALSE)</f>
        <v xml:space="preserve">Gastón Pérez González, </v>
      </c>
      <c r="L948" s="68" t="str">
        <f>VLOOKUP(A948,'BASE REGISTRO SEPTIEMBRE'!$A$1:$T$889,12,FALSE)</f>
        <v xml:space="preserve">Calle  Esmeralda Nº 145, Comuna de Corral, XIV Región de los Ríos.
</v>
      </c>
      <c r="M948" s="68" t="str">
        <f>VLOOKUP(A948,'BASE REGISTRO SEPTIEMBRE'!$A$1:$T$889,13,FALSE)</f>
        <v>XIV</v>
      </c>
      <c r="N948" s="68" t="str">
        <f>VLOOKUP(A948,'BASE REGISTRO SEPTIEMBRE'!$A$1:$T$889,14,FALSE)</f>
        <v>Corral</v>
      </c>
      <c r="O948" s="68" t="str">
        <f>VLOOKUP(A948,'BASE REGISTRO SEPTIEMBRE'!$A$1:$T$889,15,FALSE)</f>
        <v>Fono: 63-471808</v>
      </c>
      <c r="P948" s="68" t="str">
        <f>VLOOKUP(A948,'BASE REGISTRO SEPTIEMBRE'!$A$1:$T$889,16,FALSE)</f>
        <v xml:space="preserve">cuyamo@municipalidadcorral.cl
alcaldia@municipalidadcorral.cl
</v>
      </c>
      <c r="Q948" s="68">
        <f>VLOOKUP(A948,'BASE REGISTRO SEPTIEMBRE'!$A$1:$T$889,17,FALSE)</f>
        <v>0</v>
      </c>
      <c r="R948" s="68">
        <f>VLOOKUP(A948,'BASE REGISTRO SEPTIEMBRE'!$A$1:$T$889,18,FALSE)</f>
        <v>91001</v>
      </c>
      <c r="S948" s="68" t="str">
        <f>VLOOKUP(A948,'BASE REGISTRO SEPTIEMBRE'!$A$1:$T$889,19,FALSE)</f>
        <v>No se acompañan. Aplica Informe Jurídico Nº 09, de  fecha 14 de marzo de 2011 del Departamento Jurídico y Dictamen Nº 070791, de 2009, de la Contraloría General de la República</v>
      </c>
      <c r="T948" s="188">
        <f>VLOOKUP(A948,'BASE REGISTRO SEPTIEMBRE'!$A$1:$T$889,20,FALSE)</f>
        <v>41996</v>
      </c>
      <c r="U948" s="175">
        <v>7521</v>
      </c>
      <c r="V948" s="186">
        <v>4078121</v>
      </c>
      <c r="W948" s="186">
        <v>32743248</v>
      </c>
      <c r="X948" s="187">
        <v>44469</v>
      </c>
      <c r="Y948" s="80" t="s">
        <v>6489</v>
      </c>
      <c r="Z948" s="80" t="s">
        <v>6490</v>
      </c>
      <c r="AA948" s="175" t="s">
        <v>6703</v>
      </c>
    </row>
    <row r="949" spans="1:27" ht="15.75" customHeight="1" x14ac:dyDescent="0.2">
      <c r="A949" s="185">
        <v>7523</v>
      </c>
      <c r="B949" s="68" t="str">
        <f>VLOOKUP(A949,'BASE REGISTRO SEPTIEMBRE'!$A$1:$T$889,2,FALSE)</f>
        <v xml:space="preserve">
I. Municipalidad de Futrono
</v>
      </c>
      <c r="C949" s="68" t="str">
        <f>VLOOKUP(A949,'BASE REGISTRO SEPTIEMBRE'!$A$1:$T$889,3,FALSE)</f>
        <v>69200700K</v>
      </c>
      <c r="D949" s="68" t="str">
        <f>VLOOKUP(A949,'BASE REGISTRO SEPTIEMBRE'!$A$1:$T$889,4,FALSE)</f>
        <v>Municipalidad</v>
      </c>
      <c r="E949" s="68" t="str">
        <f>VLOOKUP(A949,'BASE REGISTRO SEPTIEMBRE'!$A$1:$T$889,5,FALSE)</f>
        <v>Constitución Política de la República, artículo 107.</v>
      </c>
      <c r="F949" s="68" t="str">
        <f>VLOOKUP(A949,'BASE REGISTRO SEPTIEMBRE'!$A$1:$T$889,6,FALSE)</f>
        <v>Indefinida.</v>
      </c>
      <c r="G949" s="68" t="str">
        <f>VLOOKUP(A949,'BASE REGISTRO SEPTIEMBRE'!$A$1:$T$889,7,FALSE)</f>
        <v>Según Ley Orgánica Nº 18.695, artículos 1º al 4º.</v>
      </c>
      <c r="H949" s="68" t="str">
        <f>VLOOKUP(A949,'BASE REGISTRO SEPTIEMBRE'!$A$1:$T$889,8,FALSE)</f>
        <v>no tiene</v>
      </c>
      <c r="I949" s="68">
        <f>VLOOKUP(A949,'BASE REGISTRO SEPTIEMBRE'!$A$1:$T$889,9,FALSE)</f>
        <v>0</v>
      </c>
      <c r="J949" s="68">
        <f>VLOOKUP(A949,'BASE REGISTRO SEPTIEMBRE'!$A$1:$T$889,10,FALSE)</f>
        <v>0</v>
      </c>
      <c r="K949" s="68" t="str">
        <f>VLOOKUP(A949,'BASE REGISTRO SEPTIEMBRE'!$A$1:$T$889,11,FALSE)</f>
        <v xml:space="preserve">Claudio Rosamel Lavado Castro,                           
</v>
      </c>
      <c r="L949" s="68" t="str">
        <f>VLOOKUP(A949,'BASE REGISTRO SEPTIEMBRE'!$A$1:$T$889,12,FALSE)</f>
        <v xml:space="preserve">Avda. Balmaceda Esquina Alessandri S/N
</v>
      </c>
      <c r="M949" s="68" t="str">
        <f>VLOOKUP(A949,'BASE REGISTRO SEPTIEMBRE'!$A$1:$T$889,13,FALSE)</f>
        <v>XIV</v>
      </c>
      <c r="N949" s="68" t="str">
        <f>VLOOKUP(A949,'BASE REGISTRO SEPTIEMBRE'!$A$1:$T$889,14,FALSE)</f>
        <v>Futrono</v>
      </c>
      <c r="O949" s="68" t="str">
        <f>VLOOKUP(A949,'BASE REGISTRO SEPTIEMBRE'!$A$1:$T$889,15,FALSE)</f>
        <v>Fono Fax: (063) 2481213</v>
      </c>
      <c r="P949" s="68" t="str">
        <f>VLOOKUP(A949,'BASE REGISTRO SEPTIEMBRE'!$A$1:$T$889,16,FALSE)</f>
        <v>: contacto@munifutrono.cl</v>
      </c>
      <c r="Q949" s="68">
        <f>VLOOKUP(A949,'BASE REGISTRO SEPTIEMBRE'!$A$1:$T$889,17,FALSE)</f>
        <v>0</v>
      </c>
      <c r="R949" s="68">
        <f>VLOOKUP(A949,'BASE REGISTRO SEPTIEMBRE'!$A$1:$T$889,18,FALSE)</f>
        <v>91001</v>
      </c>
      <c r="S949" s="68" t="str">
        <f>VLOOKUP(A949,'BASE REGISTRO SEPTIEMBRE'!$A$1:$T$889,19,FALSE)</f>
        <v>No se acompañan. Aplica Informe Jurídico Nº 09, de fecha 14 de marzo de 2011 del Departamento Jurídico y Dictamen Nº 070791, de 2009, de la Contraloría General de la República.</v>
      </c>
      <c r="T949" s="188">
        <f>VLOOKUP(A949,'BASE REGISTRO SEPTIEMBRE'!$A$1:$T$889,20,FALSE)</f>
        <v>42032</v>
      </c>
      <c r="U949" s="175">
        <v>7523</v>
      </c>
      <c r="V949" s="186">
        <v>9787492</v>
      </c>
      <c r="W949" s="186">
        <v>48937460</v>
      </c>
      <c r="X949" s="187">
        <v>44469</v>
      </c>
      <c r="Y949" s="80" t="s">
        <v>6489</v>
      </c>
      <c r="Z949" s="80" t="s">
        <v>6490</v>
      </c>
      <c r="AA949" s="175" t="s">
        <v>6523</v>
      </c>
    </row>
    <row r="950" spans="1:27" ht="15.75" customHeight="1" x14ac:dyDescent="0.2">
      <c r="A950" s="185">
        <v>7524</v>
      </c>
      <c r="B950" s="68" t="str">
        <f>VLOOKUP(A950,'BASE REGISTRO SEPTIEMBRE'!$A$1:$T$889,2,FALSE)</f>
        <v xml:space="preserve">
I. Municipalidad de Pichidegua
</v>
      </c>
      <c r="C950" s="68">
        <f>VLOOKUP(A950,'BASE REGISTRO SEPTIEMBRE'!$A$1:$T$889,3,FALSE)</f>
        <v>690811006</v>
      </c>
      <c r="D950" s="68" t="str">
        <f>VLOOKUP(A950,'BASE REGISTRO SEPTIEMBRE'!$A$1:$T$889,4,FALSE)</f>
        <v>Municipalidad</v>
      </c>
      <c r="E950" s="68" t="str">
        <f>VLOOKUP(A950,'BASE REGISTRO SEPTIEMBRE'!$A$1:$T$889,5,FALSE)</f>
        <v>Constitución Política de la República, artículo 107.</v>
      </c>
      <c r="F950" s="68" t="str">
        <f>VLOOKUP(A950,'BASE REGISTRO SEPTIEMBRE'!$A$1:$T$889,6,FALSE)</f>
        <v>Indefinida.</v>
      </c>
      <c r="G950" s="68" t="str">
        <f>VLOOKUP(A950,'BASE REGISTRO SEPTIEMBRE'!$A$1:$T$889,7,FALSE)</f>
        <v>Según Ley Orgánica Nº 18.695, artículos 1º al 4º.</v>
      </c>
      <c r="H950" s="68" t="str">
        <f>VLOOKUP(A950,'BASE REGISTRO SEPTIEMBRE'!$A$1:$T$889,8,FALSE)</f>
        <v>no tiene</v>
      </c>
      <c r="I950" s="68">
        <f>VLOOKUP(A950,'BASE REGISTRO SEPTIEMBRE'!$A$1:$T$889,9,FALSE)</f>
        <v>0</v>
      </c>
      <c r="J950" s="68">
        <f>VLOOKUP(A950,'BASE REGISTRO SEPTIEMBRE'!$A$1:$T$889,10,FALSE)</f>
        <v>0</v>
      </c>
      <c r="K950" s="68" t="str">
        <f>VLOOKUP(A950,'BASE REGISTRO SEPTIEMBRE'!$A$1:$T$889,11,FALSE)</f>
        <v>Rubén Cerón González,</v>
      </c>
      <c r="L950" s="68" t="str">
        <f>VLOOKUP(A950,'BASE REGISTRO SEPTIEMBRE'!$A$1:$T$889,12,FALSE)</f>
        <v xml:space="preserve">Avda. Independencia Nº525
</v>
      </c>
      <c r="M950" s="68" t="str">
        <f>VLOOKUP(A950,'BASE REGISTRO SEPTIEMBRE'!$A$1:$T$889,13,FALSE)</f>
        <v>XIII</v>
      </c>
      <c r="N950" s="68" t="str">
        <f>VLOOKUP(A950,'BASE REGISTRO SEPTIEMBRE'!$A$1:$T$889,14,FALSE)</f>
        <v>Independencia</v>
      </c>
      <c r="O950" s="68" t="str">
        <f>VLOOKUP(A950,'BASE REGISTRO SEPTIEMBRE'!$A$1:$T$889,15,FALSE)</f>
        <v>Fono: (072) 2299600 / 2299601</v>
      </c>
      <c r="P950" s="68" t="str">
        <f>VLOOKUP(A950,'BASE REGISTRO SEPTIEMBRE'!$A$1:$T$889,16,FALSE)</f>
        <v xml:space="preserve"> ventanillaunica@pichidegua.cl</v>
      </c>
      <c r="Q950" s="68">
        <f>VLOOKUP(A950,'BASE REGISTRO SEPTIEMBRE'!$A$1:$T$889,17,FALSE)</f>
        <v>0</v>
      </c>
      <c r="R950" s="68">
        <f>VLOOKUP(A950,'BASE REGISTRO SEPTIEMBRE'!$A$1:$T$889,18,FALSE)</f>
        <v>91001</v>
      </c>
      <c r="S950" s="68" t="str">
        <f>VLOOKUP(A950,'BASE REGISTRO SEPTIEMBRE'!$A$1:$T$889,19,FALSE)</f>
        <v>No corresponde</v>
      </c>
      <c r="T950" s="188">
        <f>VLOOKUP(A950,'BASE REGISTRO SEPTIEMBRE'!$A$1:$T$889,20,FALSE)</f>
        <v>42032</v>
      </c>
      <c r="U950" s="175">
        <v>7524</v>
      </c>
      <c r="V950" s="186">
        <v>0</v>
      </c>
      <c r="W950" s="186">
        <v>32998434</v>
      </c>
      <c r="X950" s="187">
        <v>44469</v>
      </c>
      <c r="Y950" s="80" t="s">
        <v>6489</v>
      </c>
      <c r="Z950" s="80" t="s">
        <v>6490</v>
      </c>
      <c r="AA950" s="175" t="s">
        <v>6624</v>
      </c>
    </row>
    <row r="951" spans="1:27" ht="15.75" customHeight="1" x14ac:dyDescent="0.2">
      <c r="A951" s="185">
        <v>7526</v>
      </c>
      <c r="B951" s="68" t="str">
        <f>VLOOKUP(A951,'BASE REGISTRO SEPTIEMBRE'!$A$1:$T$889,2,FALSE)</f>
        <v xml:space="preserve">
I. Municipalidad de Purén
</v>
      </c>
      <c r="C951" s="68">
        <f>VLOOKUP(A951,'BASE REGISTRO SEPTIEMBRE'!$A$1:$T$889,3,FALSE)</f>
        <v>691802000</v>
      </c>
      <c r="D951" s="68" t="str">
        <f>VLOOKUP(A951,'BASE REGISTRO SEPTIEMBRE'!$A$1:$T$889,4,FALSE)</f>
        <v>Municipalidad</v>
      </c>
      <c r="E951" s="68" t="str">
        <f>VLOOKUP(A951,'BASE REGISTRO SEPTIEMBRE'!$A$1:$T$889,5,FALSE)</f>
        <v>Constitución Política de la República, artículo 107.</v>
      </c>
      <c r="F951" s="68" t="str">
        <f>VLOOKUP(A951,'BASE REGISTRO SEPTIEMBRE'!$A$1:$T$889,6,FALSE)</f>
        <v>Indefinida.</v>
      </c>
      <c r="G951" s="68" t="str">
        <f>VLOOKUP(A951,'BASE REGISTRO SEPTIEMBRE'!$A$1:$T$889,7,FALSE)</f>
        <v>Según Ley Orgánica Nº 18.695, artículos 1º al 4º.</v>
      </c>
      <c r="H951" s="68" t="str">
        <f>VLOOKUP(A951,'BASE REGISTRO SEPTIEMBRE'!$A$1:$T$889,8,FALSE)</f>
        <v>no tiene</v>
      </c>
      <c r="I951" s="68">
        <f>VLOOKUP(A951,'BASE REGISTRO SEPTIEMBRE'!$A$1:$T$889,9,FALSE)</f>
        <v>0</v>
      </c>
      <c r="J951" s="68">
        <f>VLOOKUP(A951,'BASE REGISTRO SEPTIEMBRE'!$A$1:$T$889,10,FALSE)</f>
        <v>0</v>
      </c>
      <c r="K951" s="68" t="str">
        <f>VLOOKUP(A951,'BASE REGISTRO SEPTIEMBRE'!$A$1:$T$889,11,FALSE)</f>
        <v xml:space="preserve">Jorge Doliver Rivera Leal, </v>
      </c>
      <c r="L951" s="68" t="str">
        <f>VLOOKUP(A951,'BASE REGISTRO SEPTIEMBRE'!$A$1:$T$889,12,FALSE)</f>
        <v xml:space="preserve">Calle Doctor Barriga Nº 995, comuna de Purén, Región de La Araucanía.
</v>
      </c>
      <c r="M951" s="68" t="str">
        <f>VLOOKUP(A951,'BASE REGISTRO SEPTIEMBRE'!$A$1:$T$889,13,FALSE)</f>
        <v>IX</v>
      </c>
      <c r="N951" s="68" t="str">
        <f>VLOOKUP(A951,'BASE REGISTRO SEPTIEMBRE'!$A$1:$T$889,14,FALSE)</f>
        <v>Purén</v>
      </c>
      <c r="O951" s="68" t="str">
        <f>VLOOKUP(A951,'BASE REGISTRO SEPTIEMBRE'!$A$1:$T$889,15,FALSE)</f>
        <v xml:space="preserve">Fono: 45-2793013- 2793016
</v>
      </c>
      <c r="P951" s="68" t="str">
        <f>VLOOKUP(A951,'BASE REGISTRO SEPTIEMBRE'!$A$1:$T$889,16,FALSE)</f>
        <v xml:space="preserve"> munipurenalcaldia@gmail.com</v>
      </c>
      <c r="Q951" s="68">
        <f>VLOOKUP(A951,'BASE REGISTRO SEPTIEMBRE'!$A$1:$T$889,17,FALSE)</f>
        <v>0</v>
      </c>
      <c r="R951" s="68">
        <f>VLOOKUP(A951,'BASE REGISTRO SEPTIEMBRE'!$A$1:$T$889,18,FALSE)</f>
        <v>91001</v>
      </c>
      <c r="S951" s="68" t="str">
        <f>VLOOKUP(A951,'BASE REGISTRO SEPTIEMBRE'!$A$1:$T$889,19,FALSE)</f>
        <v>No se acompañan. Aplica Informe Jurídico Nº 09, de  fecha 14 de marzo de 2011 del Departamento Jurídico y Dictamen Nº 070791, de 2009, de la Contraloría General de la República</v>
      </c>
      <c r="T951" s="188">
        <f>VLOOKUP(A951,'BASE REGISTRO SEPTIEMBRE'!$A$1:$T$889,20,FALSE)</f>
        <v>42047</v>
      </c>
      <c r="U951" s="175">
        <v>7526</v>
      </c>
      <c r="V951" s="186">
        <v>4730622</v>
      </c>
      <c r="W951" s="186">
        <v>33251552</v>
      </c>
      <c r="X951" s="187">
        <v>44469</v>
      </c>
      <c r="Y951" s="80" t="s">
        <v>6489</v>
      </c>
      <c r="Z951" s="80" t="s">
        <v>6490</v>
      </c>
      <c r="AA951" s="175" t="s">
        <v>6704</v>
      </c>
    </row>
    <row r="952" spans="1:27" ht="15.75" customHeight="1" x14ac:dyDescent="0.2">
      <c r="A952" s="185">
        <v>7526</v>
      </c>
      <c r="B952" s="68" t="str">
        <f>VLOOKUP(A952,'BASE REGISTRO SEPTIEMBRE'!$A$1:$T$889,2,FALSE)</f>
        <v xml:space="preserve">
I. Municipalidad de Purén
</v>
      </c>
      <c r="C952" s="68">
        <f>VLOOKUP(A952,'BASE REGISTRO SEPTIEMBRE'!$A$1:$T$889,3,FALSE)</f>
        <v>691802000</v>
      </c>
      <c r="D952" s="68" t="str">
        <f>VLOOKUP(A952,'BASE REGISTRO SEPTIEMBRE'!$A$1:$T$889,4,FALSE)</f>
        <v>Municipalidad</v>
      </c>
      <c r="E952" s="68" t="str">
        <f>VLOOKUP(A952,'BASE REGISTRO SEPTIEMBRE'!$A$1:$T$889,5,FALSE)</f>
        <v>Constitución Política de la República, artículo 107.</v>
      </c>
      <c r="F952" s="68" t="str">
        <f>VLOOKUP(A952,'BASE REGISTRO SEPTIEMBRE'!$A$1:$T$889,6,FALSE)</f>
        <v>Indefinida.</v>
      </c>
      <c r="G952" s="68" t="str">
        <f>VLOOKUP(A952,'BASE REGISTRO SEPTIEMBRE'!$A$1:$T$889,7,FALSE)</f>
        <v>Según Ley Orgánica Nº 18.695, artículos 1º al 4º.</v>
      </c>
      <c r="H952" s="68" t="str">
        <f>VLOOKUP(A952,'BASE REGISTRO SEPTIEMBRE'!$A$1:$T$889,8,FALSE)</f>
        <v>no tiene</v>
      </c>
      <c r="I952" s="68">
        <f>VLOOKUP(A952,'BASE REGISTRO SEPTIEMBRE'!$A$1:$T$889,9,FALSE)</f>
        <v>0</v>
      </c>
      <c r="J952" s="68">
        <f>VLOOKUP(A952,'BASE REGISTRO SEPTIEMBRE'!$A$1:$T$889,10,FALSE)</f>
        <v>0</v>
      </c>
      <c r="K952" s="68" t="str">
        <f>VLOOKUP(A952,'BASE REGISTRO SEPTIEMBRE'!$A$1:$T$889,11,FALSE)</f>
        <v xml:space="preserve">Jorge Doliver Rivera Leal, </v>
      </c>
      <c r="L952" s="68" t="str">
        <f>VLOOKUP(A952,'BASE REGISTRO SEPTIEMBRE'!$A$1:$T$889,12,FALSE)</f>
        <v xml:space="preserve">Calle Doctor Barriga Nº 995, comuna de Purén, Región de La Araucanía.
</v>
      </c>
      <c r="M952" s="68" t="str">
        <f>VLOOKUP(A952,'BASE REGISTRO SEPTIEMBRE'!$A$1:$T$889,13,FALSE)</f>
        <v>IX</v>
      </c>
      <c r="N952" s="68" t="str">
        <f>VLOOKUP(A952,'BASE REGISTRO SEPTIEMBRE'!$A$1:$T$889,14,FALSE)</f>
        <v>Purén</v>
      </c>
      <c r="O952" s="68" t="str">
        <f>VLOOKUP(A952,'BASE REGISTRO SEPTIEMBRE'!$A$1:$T$889,15,FALSE)</f>
        <v xml:space="preserve">Fono: 45-2793013- 2793016
</v>
      </c>
      <c r="P952" s="68" t="str">
        <f>VLOOKUP(A952,'BASE REGISTRO SEPTIEMBRE'!$A$1:$T$889,16,FALSE)</f>
        <v xml:space="preserve"> munipurenalcaldia@gmail.com</v>
      </c>
      <c r="Q952" s="68">
        <f>VLOOKUP(A952,'BASE REGISTRO SEPTIEMBRE'!$A$1:$T$889,17,FALSE)</f>
        <v>0</v>
      </c>
      <c r="R952" s="68">
        <f>VLOOKUP(A952,'BASE REGISTRO SEPTIEMBRE'!$A$1:$T$889,18,FALSE)</f>
        <v>91001</v>
      </c>
      <c r="S952" s="68" t="str">
        <f>VLOOKUP(A952,'BASE REGISTRO SEPTIEMBRE'!$A$1:$T$889,19,FALSE)</f>
        <v>No se acompañan. Aplica Informe Jurídico Nº 09, de  fecha 14 de marzo de 2011 del Departamento Jurídico y Dictamen Nº 070791, de 2009, de la Contraloría General de la República</v>
      </c>
      <c r="T952" s="188">
        <f>VLOOKUP(A952,'BASE REGISTRO SEPTIEMBRE'!$A$1:$T$889,20,FALSE)</f>
        <v>42047</v>
      </c>
      <c r="U952" s="175">
        <v>7526</v>
      </c>
      <c r="V952" s="186">
        <v>4730622</v>
      </c>
      <c r="W952" s="186">
        <v>4730622</v>
      </c>
      <c r="X952" s="187">
        <v>44469</v>
      </c>
      <c r="Y952" s="80" t="s">
        <v>6489</v>
      </c>
      <c r="Z952" s="80" t="s">
        <v>6490</v>
      </c>
      <c r="AA952" s="175" t="s">
        <v>8925</v>
      </c>
    </row>
    <row r="953" spans="1:27" ht="15.75" customHeight="1" x14ac:dyDescent="0.2">
      <c r="A953" s="185">
        <v>7527</v>
      </c>
      <c r="B953" s="68" t="str">
        <f>VLOOKUP(A953,'BASE REGISTRO SEPTIEMBRE'!$A$1:$T$889,2,FALSE)</f>
        <v xml:space="preserve">
I. Municipalidad de Canela
</v>
      </c>
      <c r="C953" s="68">
        <f>VLOOKUP(A953,'BASE REGISTRO SEPTIEMBRE'!$A$1:$T$889,3,FALSE)</f>
        <v>690413000</v>
      </c>
      <c r="D953" s="68" t="str">
        <f>VLOOKUP(A953,'BASE REGISTRO SEPTIEMBRE'!$A$1:$T$889,4,FALSE)</f>
        <v>Municipalidad</v>
      </c>
      <c r="E953" s="68" t="str">
        <f>VLOOKUP(A953,'BASE REGISTRO SEPTIEMBRE'!$A$1:$T$889,5,FALSE)</f>
        <v>Constitución Política de la República, artículo 107.</v>
      </c>
      <c r="F953" s="68" t="str">
        <f>VLOOKUP(A953,'BASE REGISTRO SEPTIEMBRE'!$A$1:$T$889,6,FALSE)</f>
        <v>Indefinida.</v>
      </c>
      <c r="G953" s="68" t="str">
        <f>VLOOKUP(A953,'BASE REGISTRO SEPTIEMBRE'!$A$1:$T$889,7,FALSE)</f>
        <v>Según Ley Orgánica Nº 18.695, artículos 1º al 4º.</v>
      </c>
      <c r="H953" s="68">
        <f>VLOOKUP(A953,'BASE REGISTRO SEPTIEMBRE'!$A$1:$T$889,8,FALSE)</f>
        <v>0</v>
      </c>
      <c r="I953" s="68">
        <f>VLOOKUP(A953,'BASE REGISTRO SEPTIEMBRE'!$A$1:$T$889,9,FALSE)</f>
        <v>0</v>
      </c>
      <c r="J953" s="68">
        <f>VLOOKUP(A953,'BASE REGISTRO SEPTIEMBRE'!$A$1:$T$889,10,FALSE)</f>
        <v>0</v>
      </c>
      <c r="K953" s="68" t="str">
        <f>VLOOKUP(A953,'BASE REGISTRO SEPTIEMBRE'!$A$1:$T$889,11,FALSE)</f>
        <v>Juan Bernardo Leyton Lemus,</v>
      </c>
      <c r="L953" s="68" t="str">
        <f>VLOOKUP(A953,'BASE REGISTRO SEPTIEMBRE'!$A$1:$T$889,12,FALSE)</f>
        <v xml:space="preserve">Luis Infante Nº 520, Canela baja, Comuna de Canela, IV Región de Coquimbo.
</v>
      </c>
      <c r="M953" s="68" t="str">
        <f>VLOOKUP(A953,'BASE REGISTRO SEPTIEMBRE'!$A$1:$T$889,13,FALSE)</f>
        <v>III</v>
      </c>
      <c r="N953" s="68" t="str">
        <f>VLOOKUP(A953,'BASE REGISTRO SEPTIEMBRE'!$A$1:$T$889,14,FALSE)</f>
        <v xml:space="preserve"> Canela</v>
      </c>
      <c r="O953" s="68" t="str">
        <f>VLOOKUP(A953,'BASE REGISTRO SEPTIEMBRE'!$A$1:$T$889,15,FALSE)</f>
        <v>532540088 / 532540006</v>
      </c>
      <c r="P953" s="68" t="str">
        <f>VLOOKUP(A953,'BASE REGISTRO SEPTIEMBRE'!$A$1:$T$889,16,FALSE)</f>
        <v>secretaria.canela@gmail.com
didecocanela@gmail.com
alcaldiacanela1@gmail.com</v>
      </c>
      <c r="Q953" s="68">
        <f>VLOOKUP(A953,'BASE REGISTRO SEPTIEMBRE'!$A$1:$T$889,17,FALSE)</f>
        <v>0</v>
      </c>
      <c r="R953" s="68">
        <f>VLOOKUP(A953,'BASE REGISTRO SEPTIEMBRE'!$A$1:$T$889,18,FALSE)</f>
        <v>91001</v>
      </c>
      <c r="S953" s="68" t="str">
        <f>VLOOKUP(A953,'BASE REGISTRO SEPTIEMBRE'!$A$1:$T$889,19,FALSE)</f>
        <v>No se acompañan. Aplica Informe Jurídico Nº 09, de fecha 14 de marzo de 2011 del Departamento Jurídico y Dictamen Nº 070791, de 2009, de la Contraloría General de la República.</v>
      </c>
      <c r="T953" s="188">
        <f>VLOOKUP(A953,'BASE REGISTRO SEPTIEMBRE'!$A$1:$T$889,20,FALSE)</f>
        <v>42047</v>
      </c>
      <c r="U953" s="175">
        <v>7527</v>
      </c>
      <c r="V953" s="186">
        <v>0</v>
      </c>
      <c r="W953" s="186">
        <v>22195412</v>
      </c>
      <c r="X953" s="187">
        <v>44469</v>
      </c>
      <c r="Y953" s="80" t="s">
        <v>6489</v>
      </c>
      <c r="Z953" s="80" t="s">
        <v>6490</v>
      </c>
      <c r="AA953" s="175" t="s">
        <v>6705</v>
      </c>
    </row>
    <row r="954" spans="1:27" ht="15.75" customHeight="1" x14ac:dyDescent="0.2">
      <c r="A954" s="185">
        <v>7527</v>
      </c>
      <c r="B954" s="68" t="str">
        <f>VLOOKUP(A954,'BASE REGISTRO SEPTIEMBRE'!$A$1:$T$889,2,FALSE)</f>
        <v xml:space="preserve">
I. Municipalidad de Canela
</v>
      </c>
      <c r="C954" s="68">
        <f>VLOOKUP(A954,'BASE REGISTRO SEPTIEMBRE'!$A$1:$T$889,3,FALSE)</f>
        <v>690413000</v>
      </c>
      <c r="D954" s="68" t="str">
        <f>VLOOKUP(A954,'BASE REGISTRO SEPTIEMBRE'!$A$1:$T$889,4,FALSE)</f>
        <v>Municipalidad</v>
      </c>
      <c r="E954" s="68" t="str">
        <f>VLOOKUP(A954,'BASE REGISTRO SEPTIEMBRE'!$A$1:$T$889,5,FALSE)</f>
        <v>Constitución Política de la República, artículo 107.</v>
      </c>
      <c r="F954" s="68" t="str">
        <f>VLOOKUP(A954,'BASE REGISTRO SEPTIEMBRE'!$A$1:$T$889,6,FALSE)</f>
        <v>Indefinida.</v>
      </c>
      <c r="G954" s="68" t="str">
        <f>VLOOKUP(A954,'BASE REGISTRO SEPTIEMBRE'!$A$1:$T$889,7,FALSE)</f>
        <v>Según Ley Orgánica Nº 18.695, artículos 1º al 4º.</v>
      </c>
      <c r="H954" s="68">
        <f>VLOOKUP(A954,'BASE REGISTRO SEPTIEMBRE'!$A$1:$T$889,8,FALSE)</f>
        <v>0</v>
      </c>
      <c r="I954" s="68">
        <f>VLOOKUP(A954,'BASE REGISTRO SEPTIEMBRE'!$A$1:$T$889,9,FALSE)</f>
        <v>0</v>
      </c>
      <c r="J954" s="68">
        <f>VLOOKUP(A954,'BASE REGISTRO SEPTIEMBRE'!$A$1:$T$889,10,FALSE)</f>
        <v>0</v>
      </c>
      <c r="K954" s="68" t="str">
        <f>VLOOKUP(A954,'BASE REGISTRO SEPTIEMBRE'!$A$1:$T$889,11,FALSE)</f>
        <v>Juan Bernardo Leyton Lemus,</v>
      </c>
      <c r="L954" s="68" t="str">
        <f>VLOOKUP(A954,'BASE REGISTRO SEPTIEMBRE'!$A$1:$T$889,12,FALSE)</f>
        <v xml:space="preserve">Luis Infante Nº 520, Canela baja, Comuna de Canela, IV Región de Coquimbo.
</v>
      </c>
      <c r="M954" s="68" t="str">
        <f>VLOOKUP(A954,'BASE REGISTRO SEPTIEMBRE'!$A$1:$T$889,13,FALSE)</f>
        <v>III</v>
      </c>
      <c r="N954" s="68" t="str">
        <f>VLOOKUP(A954,'BASE REGISTRO SEPTIEMBRE'!$A$1:$T$889,14,FALSE)</f>
        <v xml:space="preserve"> Canela</v>
      </c>
      <c r="O954" s="68" t="str">
        <f>VLOOKUP(A954,'BASE REGISTRO SEPTIEMBRE'!$A$1:$T$889,15,FALSE)</f>
        <v>532540088 / 532540006</v>
      </c>
      <c r="P954" s="68" t="str">
        <f>VLOOKUP(A954,'BASE REGISTRO SEPTIEMBRE'!$A$1:$T$889,16,FALSE)</f>
        <v>secretaria.canela@gmail.com
didecocanela@gmail.com
alcaldiacanela1@gmail.com</v>
      </c>
      <c r="Q954" s="68">
        <f>VLOOKUP(A954,'BASE REGISTRO SEPTIEMBRE'!$A$1:$T$889,17,FALSE)</f>
        <v>0</v>
      </c>
      <c r="R954" s="68">
        <f>VLOOKUP(A954,'BASE REGISTRO SEPTIEMBRE'!$A$1:$T$889,18,FALSE)</f>
        <v>91001</v>
      </c>
      <c r="S954" s="68" t="str">
        <f>VLOOKUP(A954,'BASE REGISTRO SEPTIEMBRE'!$A$1:$T$889,19,FALSE)</f>
        <v>No se acompañan. Aplica Informe Jurídico Nº 09, de fecha 14 de marzo de 2011 del Departamento Jurídico y Dictamen Nº 070791, de 2009, de la Contraloría General de la República.</v>
      </c>
      <c r="T954" s="188">
        <f>VLOOKUP(A954,'BASE REGISTRO SEPTIEMBRE'!$A$1:$T$889,20,FALSE)</f>
        <v>42047</v>
      </c>
      <c r="U954" s="175">
        <v>7527</v>
      </c>
      <c r="V954" s="186">
        <v>3262498</v>
      </c>
      <c r="W954" s="186">
        <v>3262498</v>
      </c>
      <c r="X954" s="187">
        <v>44469</v>
      </c>
      <c r="Y954" s="80" t="s">
        <v>6489</v>
      </c>
      <c r="Z954" s="80" t="s">
        <v>6490</v>
      </c>
      <c r="AA954" s="175" t="s">
        <v>8926</v>
      </c>
    </row>
    <row r="955" spans="1:27" ht="15.75" customHeight="1" x14ac:dyDescent="0.2">
      <c r="A955" s="185">
        <v>7528</v>
      </c>
      <c r="B955" s="68" t="str">
        <f>VLOOKUP(A955,'BASE REGISTRO SEPTIEMBRE'!$A$1:$T$889,2,FALSE)</f>
        <v xml:space="preserve">
I. Municipalidad de Punitaqui
</v>
      </c>
      <c r="C955" s="68">
        <f>VLOOKUP(A955,'BASE REGISTRO SEPTIEMBRE'!$A$1:$T$889,3,FALSE)</f>
        <v>690409003</v>
      </c>
      <c r="D955" s="68" t="str">
        <f>VLOOKUP(A955,'BASE REGISTRO SEPTIEMBRE'!$A$1:$T$889,4,FALSE)</f>
        <v>Municipalidad</v>
      </c>
      <c r="E955" s="68" t="str">
        <f>VLOOKUP(A955,'BASE REGISTRO SEPTIEMBRE'!$A$1:$T$889,5,FALSE)</f>
        <v>Constitución Política de la República, artículo 107.</v>
      </c>
      <c r="F955" s="68" t="str">
        <f>VLOOKUP(A955,'BASE REGISTRO SEPTIEMBRE'!$A$1:$T$889,6,FALSE)</f>
        <v>Indefinida.</v>
      </c>
      <c r="G955" s="68" t="str">
        <f>VLOOKUP(A955,'BASE REGISTRO SEPTIEMBRE'!$A$1:$T$889,7,FALSE)</f>
        <v>Según Ley Orgánica Nº 18.695, artículos 1º al 4º.</v>
      </c>
      <c r="H955" s="68" t="str">
        <f>VLOOKUP(A955,'BASE REGISTRO SEPTIEMBRE'!$A$1:$T$889,8,FALSE)</f>
        <v>no tiene</v>
      </c>
      <c r="I955" s="68">
        <f>VLOOKUP(A955,'BASE REGISTRO SEPTIEMBRE'!$A$1:$T$889,9,FALSE)</f>
        <v>0</v>
      </c>
      <c r="J955" s="68">
        <f>VLOOKUP(A955,'BASE REGISTRO SEPTIEMBRE'!$A$1:$T$889,10,FALSE)</f>
        <v>0</v>
      </c>
      <c r="K955" s="68" t="str">
        <f>VLOOKUP(A955,'BASE REGISTRO SEPTIEMBRE'!$A$1:$T$889,11,FALSE)</f>
        <v>Carlos Antonio Araya Bugueño</v>
      </c>
      <c r="L955" s="68" t="str">
        <f>VLOOKUP(A955,'BASE REGISTRO SEPTIEMBRE'!$A$1:$T$889,12,FALSE)</f>
        <v xml:space="preserve">Caupolicán Nº 1147, Comuna de Punitaqui, Provincia de Limarí, IV Región de Coquimbo.
</v>
      </c>
      <c r="M955" s="68" t="str">
        <f>VLOOKUP(A955,'BASE REGISTRO SEPTIEMBRE'!$A$1:$T$889,13,FALSE)</f>
        <v>IV</v>
      </c>
      <c r="N955" s="68" t="str">
        <f>VLOOKUP(A955,'BASE REGISTRO SEPTIEMBRE'!$A$1:$T$889,14,FALSE)</f>
        <v>Punitaqui</v>
      </c>
      <c r="O955" s="68" t="str">
        <f>VLOOKUP(A955,'BASE REGISTRO SEPTIEMBRE'!$A$1:$T$889,15,FALSE)</f>
        <v>Fono: (53)2731106-(53)2731006-(53)2731112</v>
      </c>
      <c r="P955" s="68" t="str">
        <f>VLOOKUP(A955,'BASE REGISTRO SEPTIEMBRE'!$A$1:$T$889,16,FALSE)</f>
        <v>secretaria@munipunitaqui.cl, oficinadeproyectos@munipunitaqui.cl</v>
      </c>
      <c r="Q955" s="68">
        <f>VLOOKUP(A955,'BASE REGISTRO SEPTIEMBRE'!$A$1:$T$889,17,FALSE)</f>
        <v>0</v>
      </c>
      <c r="R955" s="68">
        <f>VLOOKUP(A955,'BASE REGISTRO SEPTIEMBRE'!$A$1:$T$889,18,FALSE)</f>
        <v>91001</v>
      </c>
      <c r="S955" s="68" t="str">
        <f>VLOOKUP(A955,'BASE REGISTRO SEPTIEMBRE'!$A$1:$T$889,19,FALSE)</f>
        <v xml:space="preserve">No se acompañan. Aplica Informe Jurídico Nº 09, de fecha 14 de marzo de 2011 del Departamento Jurídico y Dictamen Nº 070791, de 2009, de la Contraloría General de la República.  
</v>
      </c>
      <c r="T955" s="188">
        <f>VLOOKUP(A955,'BASE REGISTRO SEPTIEMBRE'!$A$1:$T$889,20,FALSE)</f>
        <v>42052</v>
      </c>
      <c r="U955" s="175">
        <v>7528</v>
      </c>
      <c r="V955" s="186">
        <v>4730622</v>
      </c>
      <c r="W955" s="186">
        <v>37982175</v>
      </c>
      <c r="X955" s="187">
        <v>44469</v>
      </c>
      <c r="Y955" s="80" t="s">
        <v>6489</v>
      </c>
      <c r="Z955" s="80" t="s">
        <v>6490</v>
      </c>
      <c r="AA955" s="175" t="s">
        <v>6621</v>
      </c>
    </row>
    <row r="956" spans="1:27" ht="15.75" customHeight="1" x14ac:dyDescent="0.2">
      <c r="A956" s="185">
        <v>7529</v>
      </c>
      <c r="B956" s="68" t="str">
        <f>VLOOKUP(A956,'BASE REGISTRO SEPTIEMBRE'!$A$1:$T$889,2,FALSE)</f>
        <v xml:space="preserve">Delegación Presidencial Provincial de Capitán Prat (ex Gobernación Provincial Capitán Prat)
</v>
      </c>
      <c r="C956" s="68">
        <f>VLOOKUP(A956,'BASE REGISTRO SEPTIEMBRE'!$A$1:$T$889,3,FALSE)</f>
        <v>605111130</v>
      </c>
      <c r="D956" s="68" t="str">
        <f>VLOOKUP(A956,'BASE REGISTRO SEPTIEMBRE'!$A$1:$T$889,4,FALSE)</f>
        <v>Gobernación Provincial</v>
      </c>
      <c r="E956" s="68" t="str">
        <f>VLOOKUP(A956,'BASE REGISTRO SEPTIEMBRE'!$A$1:$T$889,5,FALSE)</f>
        <v>Constitución Política de la República, artículo 105.</v>
      </c>
      <c r="F956" s="68" t="str">
        <f>VLOOKUP(A956,'BASE REGISTRO SEPTIEMBRE'!$A$1:$T$889,6,FALSE)</f>
        <v>Indefinida.</v>
      </c>
      <c r="G956" s="68" t="str">
        <f>VLOOKUP(A956,'BASE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6" s="68" t="str">
        <f>VLOOKUP(A956,'BASE REGISTRO SEPTIEMBRE'!$A$1:$T$889,8,FALSE)</f>
        <v>no tiene</v>
      </c>
      <c r="I956" s="68">
        <f>VLOOKUP(A956,'BASE REGISTRO SEPTIEMBRE'!$A$1:$T$889,9,FALSE)</f>
        <v>0</v>
      </c>
      <c r="J956" s="68">
        <f>VLOOKUP(A956,'BASE REGISTRO SEPTIEMBRE'!$A$1:$T$889,10,FALSE)</f>
        <v>0</v>
      </c>
      <c r="K956" s="68" t="str">
        <f>VLOOKUP(A956,'BASE REGISTRO SEPTIEMBRE'!$A$1:$T$889,11,FALSE)</f>
        <v>Gobernador Provincial Titular: don Luis Ignacio Baez Chavarría</v>
      </c>
      <c r="L956" s="68" t="str">
        <f>VLOOKUP(A956,'BASE REGISTRO SEPTIEMBRE'!$A$1:$T$889,12,FALSE)</f>
        <v xml:space="preserve">Calle Esmeralda Nº 199, comuna de Cochrane, Región de Aysén.
</v>
      </c>
      <c r="M956" s="68" t="str">
        <f>VLOOKUP(A956,'BASE REGISTRO SEPTIEMBRE'!$A$1:$T$889,13,FALSE)</f>
        <v>XI</v>
      </c>
      <c r="N956" s="68" t="str">
        <f>VLOOKUP(A956,'BASE REGISTRO SEPTIEMBRE'!$A$1:$T$889,14,FALSE)</f>
        <v>Cochrane</v>
      </c>
      <c r="O956" s="68" t="str">
        <f>VLOOKUP(A956,'BASE REGISTRO SEPTIEMBRE'!$A$1:$T$889,15,FALSE)</f>
        <v xml:space="preserve">Jefe de Gabinete: fono 672522114.
Asesor Jurídico: Fono 672522114.
Coordinadora OPD: Fono 940124006.
</v>
      </c>
      <c r="P956" s="68" t="str">
        <f>VLOOKUP(A956,'BASE REGISTRO SEPTIEMBRE'!$A$1:$T$889,16,FALSE)</f>
        <v xml:space="preserve">Jefe de Gabinete: rrivera@interior.gob.cl. Fono 672522114.
Asesor Jurídico: lprieto@interior.gob.cl
Coordinadora OPD: opdcapitanprat@interior.gob.cl
</v>
      </c>
      <c r="Q956" s="68">
        <f>VLOOKUP(A956,'BASE REGISTRO SEPTIEMBRE'!$A$1:$T$889,17,FALSE)</f>
        <v>0</v>
      </c>
      <c r="R956" s="68">
        <f>VLOOKUP(A956,'BASE REGISTRO SEPTIEMBRE'!$A$1:$T$889,18,FALSE)</f>
        <v>91001</v>
      </c>
      <c r="S956" s="68" t="str">
        <f>VLOOKUP(A956,'BASE REGISTRO SEPTIEMBRE'!$A$1:$T$889,19,FALSE)</f>
        <v>No se acompañan. Aplica Informe Jurídico Nº 09, de  fecha 14 de marzo de 2011 del Departamento Jurídico y Dictamen Nº 070791, de 2009, de la Contraloría General de la República</v>
      </c>
      <c r="T956" s="188">
        <f>VLOOKUP(A956,'BASE REGISTRO SEPTIEMBRE'!$A$1:$T$889,20,FALSE)</f>
        <v>42052</v>
      </c>
      <c r="U956" s="175">
        <v>7529</v>
      </c>
      <c r="V956" s="186">
        <v>5265786</v>
      </c>
      <c r="W956" s="186">
        <v>42126288</v>
      </c>
      <c r="X956" s="187">
        <v>44469</v>
      </c>
      <c r="Y956" s="80" t="s">
        <v>6489</v>
      </c>
      <c r="Z956" s="80" t="s">
        <v>6490</v>
      </c>
      <c r="AA956" s="175" t="s">
        <v>6579</v>
      </c>
    </row>
    <row r="957" spans="1:27" ht="15.75" customHeight="1" x14ac:dyDescent="0.2">
      <c r="A957" s="185">
        <v>7531</v>
      </c>
      <c r="B957" s="68" t="str">
        <f>VLOOKUP(A957,'BASE REGISTRO SEPTIEMBRE'!$A$1:$T$889,2,FALSE)</f>
        <v xml:space="preserve">
I. Municipalidad de Cabo de Hornos
</v>
      </c>
      <c r="C957" s="68">
        <f>VLOOKUP(A957,'BASE REGISTRO SEPTIEMBRE'!$A$1:$T$889,3,FALSE)</f>
        <v>692544005</v>
      </c>
      <c r="D957" s="68" t="str">
        <f>VLOOKUP(A957,'BASE REGISTRO SEPTIEMBRE'!$A$1:$T$889,4,FALSE)</f>
        <v>Municipalidad</v>
      </c>
      <c r="E957" s="68" t="str">
        <f>VLOOKUP(A957,'BASE REGISTRO SEPTIEMBRE'!$A$1:$T$889,5,FALSE)</f>
        <v>Constitución Política de la República, artículo 107.</v>
      </c>
      <c r="F957" s="68" t="str">
        <f>VLOOKUP(A957,'BASE REGISTRO SEPTIEMBRE'!$A$1:$T$889,6,FALSE)</f>
        <v>Indefinida.</v>
      </c>
      <c r="G957" s="68" t="str">
        <f>VLOOKUP(A957,'BASE REGISTRO SEPTIEMBRE'!$A$1:$T$889,7,FALSE)</f>
        <v>Según Ley Orgánica Nº 18.695, artículos 1º al 4º.</v>
      </c>
      <c r="H957" s="68" t="str">
        <f>VLOOKUP(A957,'BASE REGISTRO SEPTIEMBRE'!$A$1:$T$889,8,FALSE)</f>
        <v>no tiene</v>
      </c>
      <c r="I957" s="68">
        <f>VLOOKUP(A957,'BASE REGISTRO SEPTIEMBRE'!$A$1:$T$889,9,FALSE)</f>
        <v>0</v>
      </c>
      <c r="J957" s="68">
        <f>VLOOKUP(A957,'BASE REGISTRO SEPTIEMBRE'!$A$1:$T$889,10,FALSE)</f>
        <v>0</v>
      </c>
      <c r="K957" s="68" t="str">
        <f>VLOOKUP(A957,'BASE REGISTRO SEPTIEMBRE'!$A$1:$T$889,11,FALSE)</f>
        <v xml:space="preserve">Jaime Patricio Fernández Alarcón, </v>
      </c>
      <c r="L957" s="68" t="str">
        <f>VLOOKUP(A957,'BASE REGISTRO SEPTIEMBRE'!$A$1:$T$889,12,FALSE)</f>
        <v xml:space="preserve">Calle O`Higgins Nº 189, comuna de Cabo de Hornos, Región de Magallanes y la Antártica Chilena.
</v>
      </c>
      <c r="M957" s="68" t="str">
        <f>VLOOKUP(A957,'BASE REGISTRO SEPTIEMBRE'!$A$1:$T$889,13,FALSE)</f>
        <v>XII</v>
      </c>
      <c r="N957" s="68" t="str">
        <f>VLOOKUP(A957,'BASE REGISTRO SEPTIEMBRE'!$A$1:$T$889,14,FALSE)</f>
        <v xml:space="preserve"> Hornos</v>
      </c>
      <c r="O957" s="68" t="str">
        <f>VLOOKUP(A957,'BASE REGISTRO SEPTIEMBRE'!$A$1:$T$889,15,FALSE)</f>
        <v xml:space="preserve">Fono: 621011-621018-621449-621120 </v>
      </c>
      <c r="P957" s="68" t="str">
        <f>VLOOKUP(A957,'BASE REGISTRO SEPTIEMBRE'!$A$1:$T$889,16,FALSE)</f>
        <v>E mail: municipalidad@imcabodehornos.cl 
Página web: www.imcabodehornos.cl</v>
      </c>
      <c r="Q957" s="68">
        <f>VLOOKUP(A957,'BASE REGISTRO SEPTIEMBRE'!$A$1:$T$889,17,FALSE)</f>
        <v>0</v>
      </c>
      <c r="R957" s="68">
        <f>VLOOKUP(A957,'BASE REGISTRO SEPTIEMBRE'!$A$1:$T$889,18,FALSE)</f>
        <v>91001</v>
      </c>
      <c r="S957" s="68" t="str">
        <f>VLOOKUP(A957,'BASE REGISTRO SEPTIEMBRE'!$A$1:$T$889,19,FALSE)</f>
        <v>No se acompañan. Aplica Informe Jurídico Nº 09, de  fecha 14 de marzo de 2011 del Departamento Jurídico y Dictamen Nº 070791, de 2009, de la Contraloría General de la República</v>
      </c>
      <c r="T957" s="188">
        <f>VLOOKUP(A957,'BASE REGISTRO SEPTIEMBRE'!$A$1:$T$889,20,FALSE)</f>
        <v>42053</v>
      </c>
      <c r="U957" s="175">
        <v>7531</v>
      </c>
      <c r="V957" s="186">
        <v>5723680</v>
      </c>
      <c r="W957" s="186">
        <v>45955439</v>
      </c>
      <c r="X957" s="187">
        <v>44469</v>
      </c>
      <c r="Y957" s="80" t="s">
        <v>6489</v>
      </c>
      <c r="Z957" s="80" t="s">
        <v>6490</v>
      </c>
      <c r="AA957" s="175" t="s">
        <v>6706</v>
      </c>
    </row>
    <row r="958" spans="1:27" ht="15.75" customHeight="1" x14ac:dyDescent="0.2">
      <c r="A958" s="185">
        <v>7532</v>
      </c>
      <c r="B958" s="68" t="str">
        <f>VLOOKUP(A958,'BASE REGISTRO SEPTIEMBRE'!$A$1:$T$889,2,FALSE)</f>
        <v xml:space="preserve">
I. Municipalidad de Cunco
</v>
      </c>
      <c r="C958" s="68">
        <f>VLOOKUP(A958,'BASE REGISTRO SEPTIEMBRE'!$A$1:$T$889,3,FALSE)</f>
        <v>691910008</v>
      </c>
      <c r="D958" s="68" t="str">
        <f>VLOOKUP(A958,'BASE REGISTRO SEPTIEMBRE'!$A$1:$T$889,4,FALSE)</f>
        <v>Municipalidad</v>
      </c>
      <c r="E958" s="68" t="str">
        <f>VLOOKUP(A958,'BASE REGISTRO SEPTIEMBRE'!$A$1:$T$889,5,FALSE)</f>
        <v>Constitución Política de la República, artículo 107.</v>
      </c>
      <c r="F958" s="68" t="str">
        <f>VLOOKUP(A958,'BASE REGISTRO SEPTIEMBRE'!$A$1:$T$889,6,FALSE)</f>
        <v>Indefinida.</v>
      </c>
      <c r="G958" s="68" t="str">
        <f>VLOOKUP(A958,'BASE REGISTRO SEPTIEMBRE'!$A$1:$T$889,7,FALSE)</f>
        <v>Según Ley Orgánica Nº 18.695, artículos 1º al 4º.</v>
      </c>
      <c r="H958" s="68" t="str">
        <f>VLOOKUP(A958,'BASE REGISTRO SEPTIEMBRE'!$A$1:$T$889,8,FALSE)</f>
        <v>no tiene</v>
      </c>
      <c r="I958" s="68">
        <f>VLOOKUP(A958,'BASE REGISTRO SEPTIEMBRE'!$A$1:$T$889,9,FALSE)</f>
        <v>0</v>
      </c>
      <c r="J958" s="68">
        <f>VLOOKUP(A958,'BASE REGISTRO SEPTIEMBRE'!$A$1:$T$889,10,FALSE)</f>
        <v>0</v>
      </c>
      <c r="K958" s="68" t="str">
        <f>VLOOKUP(A958,'BASE REGISTRO SEPTIEMBRE'!$A$1:$T$889,11,FALSE)</f>
        <v xml:space="preserve">Alfonso Coke Candía, 
</v>
      </c>
      <c r="L958" s="68" t="str">
        <f>VLOOKUP(A958,'BASE REGISTRO SEPTIEMBRE'!$A$1:$T$889,12,FALSE)</f>
        <v xml:space="preserve">Calle Pedro Aguirre Cerda Nº580,  Comuna de Cunco.
</v>
      </c>
      <c r="M958" s="68" t="str">
        <f>VLOOKUP(A958,'BASE REGISTRO SEPTIEMBRE'!$A$1:$T$889,13,FALSE)</f>
        <v>IX</v>
      </c>
      <c r="N958" s="68" t="str">
        <f>VLOOKUP(A958,'BASE REGISTRO SEPTIEMBRE'!$A$1:$T$889,14,FALSE)</f>
        <v>Cunco</v>
      </c>
      <c r="O958" s="68" t="str">
        <f>VLOOKUP(A958,'BASE REGISTRO SEPTIEMBRE'!$A$1:$T$889,15,FALSE)</f>
        <v>Mesa Central: (56) (45) 200101</v>
      </c>
      <c r="P958" s="68" t="str">
        <f>VLOOKUP(A958,'BASE REGISTRO SEPTIEMBRE'!$A$1:$T$889,16,FALSE)</f>
        <v>info@municunco.cl</v>
      </c>
      <c r="Q958" s="68">
        <f>VLOOKUP(A958,'BASE REGISTRO SEPTIEMBRE'!$A$1:$T$889,17,FALSE)</f>
        <v>0</v>
      </c>
      <c r="R958" s="68">
        <f>VLOOKUP(A958,'BASE REGISTRO SEPTIEMBRE'!$A$1:$T$889,18,FALSE)</f>
        <v>91001</v>
      </c>
      <c r="S958" s="68" t="str">
        <f>VLOOKUP(A958,'BASE REGISTRO SEPTIEMBRE'!$A$1:$T$889,19,FALSE)</f>
        <v>No se acompañan. Aplica Informe Jurídico Nº 09, de fecha 14 de marzo de 2011 del Departamento Jurídico y Dictamen Nº 070791, de 2009, de la Contraloría General de la República.</v>
      </c>
      <c r="T958" s="188">
        <f>VLOOKUP(A958,'BASE REGISTRO SEPTIEMBRE'!$A$1:$T$889,20,FALSE)</f>
        <v>42053</v>
      </c>
      <c r="U958" s="175">
        <v>7532</v>
      </c>
      <c r="V958" s="186">
        <v>4730622</v>
      </c>
      <c r="W958" s="186">
        <v>37982174</v>
      </c>
      <c r="X958" s="187">
        <v>44469</v>
      </c>
      <c r="Y958" s="80" t="s">
        <v>6489</v>
      </c>
      <c r="Z958" s="80" t="s">
        <v>6490</v>
      </c>
      <c r="AA958" s="175" t="s">
        <v>6707</v>
      </c>
    </row>
    <row r="959" spans="1:27" ht="15.75" customHeight="1" x14ac:dyDescent="0.2">
      <c r="A959" s="185">
        <v>7533</v>
      </c>
      <c r="B959" s="68" t="str">
        <f>VLOOKUP(A959,'BASE REGISTRO SEPTIEMBRE'!$A$1:$T$889,2,FALSE)</f>
        <v xml:space="preserve">
I. Municipalidad de Victoria
</v>
      </c>
      <c r="C959" s="68">
        <f>VLOOKUP(A959,'BASE REGISTRO SEPTIEMBRE'!$A$1:$T$889,3,FALSE)</f>
        <v>691809005</v>
      </c>
      <c r="D959" s="68" t="str">
        <f>VLOOKUP(A959,'BASE REGISTRO SEPTIEMBRE'!$A$1:$T$889,4,FALSE)</f>
        <v>Municipalidad</v>
      </c>
      <c r="E959" s="68" t="str">
        <f>VLOOKUP(A959,'BASE REGISTRO SEPTIEMBRE'!$A$1:$T$889,5,FALSE)</f>
        <v>Constitución Política de la República, artículo 107.</v>
      </c>
      <c r="F959" s="68" t="str">
        <f>VLOOKUP(A959,'BASE REGISTRO SEPTIEMBRE'!$A$1:$T$889,6,FALSE)</f>
        <v>Indefinida.</v>
      </c>
      <c r="G959" s="68" t="str">
        <f>VLOOKUP(A959,'BASE REGISTRO SEPTIEMBRE'!$A$1:$T$889,7,FALSE)</f>
        <v>Según Ley Orgánica Nº 18.695, artículos 1º al 4º.</v>
      </c>
      <c r="H959" s="68" t="str">
        <f>VLOOKUP(A959,'BASE REGISTRO SEPTIEMBRE'!$A$1:$T$889,8,FALSE)</f>
        <v>no tiene</v>
      </c>
      <c r="I959" s="68">
        <f>VLOOKUP(A959,'BASE REGISTRO SEPTIEMBRE'!$A$1:$T$889,9,FALSE)</f>
        <v>0</v>
      </c>
      <c r="J959" s="68">
        <f>VLOOKUP(A959,'BASE REGISTRO SEPTIEMBRE'!$A$1:$T$889,10,FALSE)</f>
        <v>0</v>
      </c>
      <c r="K959" s="68" t="str">
        <f>VLOOKUP(A959,'BASE REGISTRO SEPTIEMBRE'!$A$1:$T$889,11,FALSE)</f>
        <v xml:space="preserve">Hugo Monsalves Castillo, </v>
      </c>
      <c r="L959" s="68" t="str">
        <f>VLOOKUP(A959,'BASE REGISTRO SEPTIEMBRE'!$A$1:$T$889,12,FALSE)</f>
        <v xml:space="preserve">calle Lagos Nº680, Comuna de Victoria, Región de Araucania.
</v>
      </c>
      <c r="M959" s="68" t="str">
        <f>VLOOKUP(A959,'BASE REGISTRO SEPTIEMBRE'!$A$1:$T$889,13,FALSE)</f>
        <v>IX</v>
      </c>
      <c r="N959" s="68" t="str">
        <f>VLOOKUP(A959,'BASE REGISTRO SEPTIEMBRE'!$A$1:$T$889,14,FALSE)</f>
        <v>Victoria</v>
      </c>
      <c r="O959" s="68" t="str">
        <f>VLOOKUP(A959,'BASE REGISTRO SEPTIEMBRE'!$A$1:$T$889,15,FALSE)</f>
        <v>Mesa Central (56-45) 2 296 400</v>
      </c>
      <c r="P959" s="68" t="str">
        <f>VLOOKUP(A959,'BASE REGISTRO SEPTIEMBRE'!$A$1:$T$889,16,FALSE)</f>
        <v xml:space="preserve"> municipalidad@victoriachile.cl</v>
      </c>
      <c r="Q959" s="68">
        <f>VLOOKUP(A959,'BASE REGISTRO SEPTIEMBRE'!$A$1:$T$889,17,FALSE)</f>
        <v>0</v>
      </c>
      <c r="R959" s="68">
        <f>VLOOKUP(A959,'BASE REGISTRO SEPTIEMBRE'!$A$1:$T$889,18,FALSE)</f>
        <v>91001</v>
      </c>
      <c r="S959" s="68" t="str">
        <f>VLOOKUP(A959,'BASE REGISTRO SEPTIEMBRE'!$A$1:$T$889,19,FALSE)</f>
        <v xml:space="preserve">No se acompañan. Aplica Informe Jurídico Nº 09, de fecha 14 de marzo de 2011 del Departamento Jurídico y Dictamen Nº 070791, de 2009, de la Contraloría General de la República.
</v>
      </c>
      <c r="T959" s="188">
        <f>VLOOKUP(A959,'BASE REGISTRO SEPTIEMBRE'!$A$1:$T$889,20,FALSE)</f>
        <v>42053</v>
      </c>
      <c r="U959" s="175">
        <v>7533</v>
      </c>
      <c r="V959" s="186">
        <v>5709371</v>
      </c>
      <c r="W959" s="186">
        <v>45840552</v>
      </c>
      <c r="X959" s="187">
        <v>44469</v>
      </c>
      <c r="Y959" s="80" t="s">
        <v>6489</v>
      </c>
      <c r="Z959" s="80" t="s">
        <v>6490</v>
      </c>
      <c r="AA959" s="175" t="s">
        <v>6591</v>
      </c>
    </row>
    <row r="960" spans="1:27" ht="15.75" customHeight="1" x14ac:dyDescent="0.2">
      <c r="A960" s="185">
        <v>7534</v>
      </c>
      <c r="B960" s="68" t="str">
        <f>VLOOKUP(A960,'BASE REGISTRO SEPTIEMBRE'!$A$1:$T$889,2,FALSE)</f>
        <v xml:space="preserve">
I. Municipalidad de Los Vilos
</v>
      </c>
      <c r="C960" s="68">
        <f>VLOOKUP(A960,'BASE REGISTRO SEPTIEMBRE'!$A$1:$T$889,3,FALSE)</f>
        <v>690415003</v>
      </c>
      <c r="D960" s="68" t="str">
        <f>VLOOKUP(A960,'BASE REGISTRO SEPTIEMBRE'!$A$1:$T$889,4,FALSE)</f>
        <v>Municipalidad</v>
      </c>
      <c r="E960" s="68" t="str">
        <f>VLOOKUP(A960,'BASE REGISTRO SEPTIEMBRE'!$A$1:$T$889,5,FALSE)</f>
        <v>Constitución Política de la República, artículo 107.</v>
      </c>
      <c r="F960" s="68" t="str">
        <f>VLOOKUP(A960,'BASE REGISTRO SEPTIEMBRE'!$A$1:$T$889,6,FALSE)</f>
        <v>Indefinida.</v>
      </c>
      <c r="G960" s="68" t="str">
        <f>VLOOKUP(A960,'BASE REGISTRO SEPTIEMBRE'!$A$1:$T$889,7,FALSE)</f>
        <v>Según Ley Orgánica Nº 18.695, artículos 1º al 4º.</v>
      </c>
      <c r="H960" s="68" t="str">
        <f>VLOOKUP(A960,'BASE REGISTRO SEPTIEMBRE'!$A$1:$T$889,8,FALSE)</f>
        <v>no tiene</v>
      </c>
      <c r="I960" s="68">
        <f>VLOOKUP(A960,'BASE REGISTRO SEPTIEMBRE'!$A$1:$T$889,9,FALSE)</f>
        <v>0</v>
      </c>
      <c r="J960" s="68">
        <f>VLOOKUP(A960,'BASE REGISTRO SEPTIEMBRE'!$A$1:$T$889,10,FALSE)</f>
        <v>0</v>
      </c>
      <c r="K960" s="68" t="str">
        <f>VLOOKUP(A960,'BASE REGISTRO SEPTIEMBRE'!$A$1:$T$889,11,FALSE)</f>
        <v>Christián Frank Gross Hidalgo</v>
      </c>
      <c r="L960" s="68" t="str">
        <f>VLOOKUP(A960,'BASE REGISTRO SEPTIEMBRE'!$A$1:$T$889,12,FALSE)</f>
        <v xml:space="preserve">Lincoyan Nº255, Los Vilos
</v>
      </c>
      <c r="M960" s="68" t="str">
        <f>VLOOKUP(A960,'BASE REGISTRO SEPTIEMBRE'!$A$1:$T$889,13,FALSE)</f>
        <v>IV</v>
      </c>
      <c r="N960" s="68" t="str">
        <f>VLOOKUP(A960,'BASE REGISTRO SEPTIEMBRE'!$A$1:$T$889,14,FALSE)</f>
        <v>Los Vilos</v>
      </c>
      <c r="O960" s="68" t="str">
        <f>VLOOKUP(A960,'BASE REGISTRO SEPTIEMBRE'!$A$1:$T$889,15,FALSE)</f>
        <v xml:space="preserve">Fono: (056) 53 353084
</v>
      </c>
      <c r="P960" s="68" t="str">
        <f>VLOOKUP(A960,'BASE REGISTRO SEPTIEMBRE'!$A$1:$T$889,16,FALSE)</f>
        <v>Sergio.paladines@munilosvilos.cl</v>
      </c>
      <c r="Q960" s="68">
        <f>VLOOKUP(A960,'BASE REGISTRO SEPTIEMBRE'!$A$1:$T$889,17,FALSE)</f>
        <v>0</v>
      </c>
      <c r="R960" s="68">
        <f>VLOOKUP(A960,'BASE REGISTRO SEPTIEMBRE'!$A$1:$T$889,18,FALSE)</f>
        <v>91001</v>
      </c>
      <c r="S960" s="68" t="str">
        <f>VLOOKUP(A960,'BASE REGISTRO SEPTIEMBRE'!$A$1:$T$889,19,FALSE)</f>
        <v xml:space="preserve">No se acompañan. Aplica Informe Jurídico Nº 09, de  fecha 14 de marzo de 2011 del Departamento Jurídico y Dictamen Nº 070791, de 2009, de la Contraloría General de la República.  </v>
      </c>
      <c r="T960" s="188">
        <f>VLOOKUP(A960,'BASE REGISTRO SEPTIEMBRE'!$A$1:$T$889,20,FALSE)</f>
        <v>42053</v>
      </c>
      <c r="U960" s="175">
        <v>7534</v>
      </c>
      <c r="V960" s="186">
        <v>3942185</v>
      </c>
      <c r="W960" s="186">
        <v>46517783</v>
      </c>
      <c r="X960" s="187">
        <v>44469</v>
      </c>
      <c r="Y960" s="80" t="s">
        <v>6489</v>
      </c>
      <c r="Z960" s="80" t="s">
        <v>6490</v>
      </c>
      <c r="AA960" s="175" t="s">
        <v>6645</v>
      </c>
    </row>
    <row r="961" spans="1:27" ht="15.75" customHeight="1" x14ac:dyDescent="0.2">
      <c r="A961" s="185">
        <v>7535</v>
      </c>
      <c r="B961" s="68" t="str">
        <f>VLOOKUP(A961,'BASE REGISTRO SEPTIEMBRE'!$A$1:$T$889,2,FALSE)</f>
        <v xml:space="preserve">
I. Municipalidad de Curacaví
</v>
      </c>
      <c r="C961" s="68">
        <f>VLOOKUP(A961,'BASE REGISTRO SEPTIEMBRE'!$A$1:$T$889,3,FALSE)</f>
        <v>690739003</v>
      </c>
      <c r="D961" s="68" t="str">
        <f>VLOOKUP(A961,'BASE REGISTRO SEPTIEMBRE'!$A$1:$T$889,4,FALSE)</f>
        <v>Municipalidad</v>
      </c>
      <c r="E961" s="68" t="str">
        <f>VLOOKUP(A961,'BASE REGISTRO SEPTIEMBRE'!$A$1:$T$889,5,FALSE)</f>
        <v>Constitución Política de la República, artículo 107.</v>
      </c>
      <c r="F961" s="68" t="str">
        <f>VLOOKUP(A961,'BASE REGISTRO SEPTIEMBRE'!$A$1:$T$889,6,FALSE)</f>
        <v>Indefinida.</v>
      </c>
      <c r="G961" s="68" t="str">
        <f>VLOOKUP(A961,'BASE REGISTRO SEPTIEMBRE'!$A$1:$T$889,7,FALSE)</f>
        <v>Según Ley Orgánica Nº 18.695, artículos 1º al 4º.</v>
      </c>
      <c r="H961" s="68" t="str">
        <f>VLOOKUP(A961,'BASE REGISTRO SEPTIEMBRE'!$A$1:$T$889,8,FALSE)</f>
        <v>no tiene</v>
      </c>
      <c r="I961" s="68">
        <f>VLOOKUP(A961,'BASE REGISTRO SEPTIEMBRE'!$A$1:$T$889,9,FALSE)</f>
        <v>0</v>
      </c>
      <c r="J961" s="68">
        <f>VLOOKUP(A961,'BASE REGISTRO SEPTIEMBRE'!$A$1:$T$889,10,FALSE)</f>
        <v>0</v>
      </c>
      <c r="K961" s="68" t="str">
        <f>VLOOKUP(A961,'BASE REGISTRO SEPTIEMBRE'!$A$1:$T$889,11,FALSE)</f>
        <v xml:space="preserve">Juan Pablo Barros Basso. </v>
      </c>
      <c r="L961" s="68" t="str">
        <f>VLOOKUP(A961,'BASE REGISTRO SEPTIEMBRE'!$A$1:$T$889,12,FALSE)</f>
        <v xml:space="preserve">Avda. Ambrosio O´Higgins Nº1305
</v>
      </c>
      <c r="M961" s="68" t="str">
        <f>VLOOKUP(A961,'BASE REGISTRO SEPTIEMBRE'!$A$1:$T$889,13,FALSE)</f>
        <v>XIII</v>
      </c>
      <c r="N961" s="68" t="str">
        <f>VLOOKUP(A961,'BASE REGISTRO SEPTIEMBRE'!$A$1:$T$889,14,FALSE)</f>
        <v xml:space="preserve"> Curacaví</v>
      </c>
      <c r="O961" s="68" t="str">
        <f>VLOOKUP(A961,'BASE REGISTRO SEPTIEMBRE'!$A$1:$T$889,15,FALSE)</f>
        <v>Fono: (02) 22992100 - 22992141</v>
      </c>
      <c r="P961" s="68" t="str">
        <f>VLOOKUP(A961,'BASE REGISTRO SEPTIEMBRE'!$A$1:$T$889,16,FALSE)</f>
        <v xml:space="preserve"> social@municipalidadcuracavi.cl</v>
      </c>
      <c r="Q961" s="68">
        <f>VLOOKUP(A961,'BASE REGISTRO SEPTIEMBRE'!$A$1:$T$889,17,FALSE)</f>
        <v>0</v>
      </c>
      <c r="R961" s="68">
        <f>VLOOKUP(A961,'BASE REGISTRO SEPTIEMBRE'!$A$1:$T$889,18,FALSE)</f>
        <v>91001</v>
      </c>
      <c r="S961" s="68" t="str">
        <f>VLOOKUP(A961,'BASE REGISTRO SEPTIEMBRE'!$A$1:$T$889,19,FALSE)</f>
        <v>No se acompañan. Aplica Informe Jurídico Nº 09, de  fecha 14 de marzo de 2011 del Departamento Jurídico y Dictamen Nº 070791, de 2009, de la Contraloría General de la República</v>
      </c>
      <c r="T961" s="188">
        <f>VLOOKUP(A961,'BASE REGISTRO SEPTIEMBRE'!$A$1:$T$889,20,FALSE)</f>
        <v>42053</v>
      </c>
      <c r="U961" s="175">
        <v>7535</v>
      </c>
      <c r="V961" s="186">
        <v>3577300</v>
      </c>
      <c r="W961" s="186">
        <v>32195700</v>
      </c>
      <c r="X961" s="187">
        <v>44469</v>
      </c>
      <c r="Y961" s="80" t="s">
        <v>6489</v>
      </c>
      <c r="Z961" s="80" t="s">
        <v>6490</v>
      </c>
      <c r="AA961" s="175" t="s">
        <v>6636</v>
      </c>
    </row>
    <row r="962" spans="1:27" ht="15.75" customHeight="1" x14ac:dyDescent="0.2">
      <c r="A962" s="185">
        <v>7536</v>
      </c>
      <c r="B962" s="68" t="str">
        <f>VLOOKUP(A962,'BASE REGISTRO SEPTIEMBRE'!$A$1:$T$889,2,FALSE)</f>
        <v xml:space="preserve">
I. Municipalidad de Santa Juana
</v>
      </c>
      <c r="C962" s="68">
        <f>VLOOKUP(A962,'BASE REGISTRO SEPTIEMBRE'!$A$1:$T$889,3,FALSE)</f>
        <v>691514005</v>
      </c>
      <c r="D962" s="68" t="str">
        <f>VLOOKUP(A962,'BASE REGISTRO SEPTIEMBRE'!$A$1:$T$889,4,FALSE)</f>
        <v>Municipalidad</v>
      </c>
      <c r="E962" s="68" t="str">
        <f>VLOOKUP(A962,'BASE REGISTRO SEPTIEMBRE'!$A$1:$T$889,5,FALSE)</f>
        <v>Constitución Política de la República, artículo 107.</v>
      </c>
      <c r="F962" s="68" t="str">
        <f>VLOOKUP(A962,'BASE REGISTRO SEPTIEMBRE'!$A$1:$T$889,6,FALSE)</f>
        <v>Indefinida.</v>
      </c>
      <c r="G962" s="68" t="str">
        <f>VLOOKUP(A962,'BASE REGISTRO SEPTIEMBRE'!$A$1:$T$889,7,FALSE)</f>
        <v>Según Ley Orgánica Nº 18.695, artículos 1º al 4º.</v>
      </c>
      <c r="H962" s="68" t="str">
        <f>VLOOKUP(A962,'BASE REGISTRO SEPTIEMBRE'!$A$1:$T$889,8,FALSE)</f>
        <v>no tiene</v>
      </c>
      <c r="I962" s="68">
        <f>VLOOKUP(A962,'BASE REGISTRO SEPTIEMBRE'!$A$1:$T$889,9,FALSE)</f>
        <v>0</v>
      </c>
      <c r="J962" s="68">
        <f>VLOOKUP(A962,'BASE REGISTRO SEPTIEMBRE'!$A$1:$T$889,10,FALSE)</f>
        <v>0</v>
      </c>
      <c r="K962" s="68" t="str">
        <f>VLOOKUP(A962,'BASE REGISTRO SEPTIEMBRE'!$A$1:$T$889,11,FALSE)</f>
        <v xml:space="preserve">Ana Alejandra Albornoz Cuevas
</v>
      </c>
      <c r="L962" s="68" t="str">
        <f>VLOOKUP(A962,'BASE REGISTRO SEPTIEMBRE'!$A$1:$T$889,12,FALSE)</f>
        <v xml:space="preserve">Yungay Nº 125, comuna de Santa Juana, Región del Biobío.
</v>
      </c>
      <c r="M962" s="68" t="str">
        <f>VLOOKUP(A962,'BASE REGISTRO SEPTIEMBRE'!$A$1:$T$889,13,FALSE)</f>
        <v>VIII</v>
      </c>
      <c r="N962" s="68" t="str">
        <f>VLOOKUP(A962,'BASE REGISTRO SEPTIEMBRE'!$A$1:$T$889,14,FALSE)</f>
        <v>Santa Juana</v>
      </c>
      <c r="O962" s="68" t="str">
        <f>VLOOKUP(A962,'BASE REGISTRO SEPTIEMBRE'!$A$1:$T$889,15,FALSE)</f>
        <v>Fono: (41) 2779242-(41) 2779152- (41)2779243- 41-2778113</v>
      </c>
      <c r="P962" s="68" t="str">
        <f>VLOOKUP(A962,'BASE REGISTRO SEPTIEMBRE'!$A$1:$T$889,16,FALSE)</f>
        <v>aalbornoz@santajuana.cl  santajuana@santajuana.cl</v>
      </c>
      <c r="Q962" s="68">
        <f>VLOOKUP(A962,'BASE REGISTRO SEPTIEMBRE'!$A$1:$T$889,17,FALSE)</f>
        <v>0</v>
      </c>
      <c r="R962" s="68">
        <f>VLOOKUP(A962,'BASE REGISTRO SEPTIEMBRE'!$A$1:$T$889,18,FALSE)</f>
        <v>91001</v>
      </c>
      <c r="S962" s="68" t="str">
        <f>VLOOKUP(A962,'BASE REGISTRO SEPTIEMBRE'!$A$1:$T$889,19,FALSE)</f>
        <v>No se acompañan. Aplica Informe Jurídico Nº 09, de  fecha 14 de marzo de 2011 del Departamento Jurídico y Dictamen Nº 070791, de 2009, de la Contraloría General de la República</v>
      </c>
      <c r="T962" s="188">
        <f>VLOOKUP(A962,'BASE REGISTRO SEPTIEMBRE'!$A$1:$T$889,20,FALSE)</f>
        <v>42053</v>
      </c>
      <c r="U962" s="175">
        <v>7536</v>
      </c>
      <c r="V962" s="186">
        <v>3262498</v>
      </c>
      <c r="W962" s="186">
        <v>26194603</v>
      </c>
      <c r="X962" s="187">
        <v>44469</v>
      </c>
      <c r="Y962" s="80" t="s">
        <v>6489</v>
      </c>
      <c r="Z962" s="80" t="s">
        <v>6490</v>
      </c>
      <c r="AA962" s="175" t="s">
        <v>6708</v>
      </c>
    </row>
    <row r="963" spans="1:27" ht="15.75" customHeight="1" x14ac:dyDescent="0.2">
      <c r="A963" s="185">
        <v>7537</v>
      </c>
      <c r="B963" s="68" t="str">
        <f>VLOOKUP(A963,'BASE REGISTRO SEPTIEMBRE'!$A$1:$T$889,2,FALSE)</f>
        <v xml:space="preserve">
I. Municipalidad de Mulchén
</v>
      </c>
      <c r="C963" s="68">
        <f>VLOOKUP(A963,'BASE REGISTRO SEPTIEMBRE'!$A$1:$T$889,3,FALSE)</f>
        <v>691705005</v>
      </c>
      <c r="D963" s="68" t="str">
        <f>VLOOKUP(A963,'BASE REGISTRO SEPTIEMBRE'!$A$1:$T$889,4,FALSE)</f>
        <v>Municipalidad</v>
      </c>
      <c r="E963" s="68" t="str">
        <f>VLOOKUP(A963,'BASE REGISTRO SEPTIEMBRE'!$A$1:$T$889,5,FALSE)</f>
        <v>Constitución Política de la República, artículo 107.</v>
      </c>
      <c r="F963" s="68" t="str">
        <f>VLOOKUP(A963,'BASE REGISTRO SEPTIEMBRE'!$A$1:$T$889,6,FALSE)</f>
        <v>Indefinida.</v>
      </c>
      <c r="G963" s="68" t="str">
        <f>VLOOKUP(A963,'BASE REGISTRO SEPTIEMBRE'!$A$1:$T$889,7,FALSE)</f>
        <v>Según Ley Orgánica Nº 18.695, artículos 1º al 4º.</v>
      </c>
      <c r="H963" s="68" t="str">
        <f>VLOOKUP(A963,'BASE REGISTRO SEPTIEMBRE'!$A$1:$T$889,8,FALSE)</f>
        <v>no tiene</v>
      </c>
      <c r="I963" s="68">
        <f>VLOOKUP(A963,'BASE REGISTRO SEPTIEMBRE'!$A$1:$T$889,9,FALSE)</f>
        <v>0</v>
      </c>
      <c r="J963" s="68">
        <f>VLOOKUP(A963,'BASE REGISTRO SEPTIEMBRE'!$A$1:$T$889,10,FALSE)</f>
        <v>0</v>
      </c>
      <c r="K963" s="68" t="str">
        <f>VLOOKUP(A963,'BASE REGISTRO SEPTIEMBRE'!$A$1:$T$889,11,FALSE)</f>
        <v xml:space="preserve">Jorge Alberto Rivas Figueroa.
</v>
      </c>
      <c r="L963" s="68" t="str">
        <f>VLOOKUP(A963,'BASE REGISTRO SEPTIEMBRE'!$A$1:$T$889,12,FALSE)</f>
        <v xml:space="preserve">Avenida Pedro Lagos Nº 410, comuna de Mulchén, Región del Biobío.
</v>
      </c>
      <c r="M963" s="68" t="str">
        <f>VLOOKUP(A963,'BASE REGISTRO SEPTIEMBRE'!$A$1:$T$889,13,FALSE)</f>
        <v>VIII</v>
      </c>
      <c r="N963" s="68" t="str">
        <f>VLOOKUP(A963,'BASE REGISTRO SEPTIEMBRE'!$A$1:$T$889,14,FALSE)</f>
        <v>Mulchén</v>
      </c>
      <c r="O963" s="68" t="str">
        <f>VLOOKUP(A963,'BASE REGISTRO SEPTIEMBRE'!$A$1:$T$889,15,FALSE)</f>
        <v>Fono: 43-2401400</v>
      </c>
      <c r="P963" s="68">
        <f>VLOOKUP(A963,'BASE REGISTRO SEPTIEMBRE'!$A$1:$T$889,16,FALSE)</f>
        <v>0</v>
      </c>
      <c r="Q963" s="68">
        <f>VLOOKUP(A963,'BASE REGISTRO SEPTIEMBRE'!$A$1:$T$889,17,FALSE)</f>
        <v>0</v>
      </c>
      <c r="R963" s="68">
        <f>VLOOKUP(A963,'BASE REGISTRO SEPTIEMBRE'!$A$1:$T$889,18,FALSE)</f>
        <v>91001</v>
      </c>
      <c r="S963" s="68" t="str">
        <f>VLOOKUP(A963,'BASE REGISTRO SEPTIEMBRE'!$A$1:$T$889,19,FALSE)</f>
        <v>No se acompañan. Aplica Informe Jurídico Nº 09, de  fecha 14 de marzo de 2011 del Departamento Jurídico y Dictamen Nº 070791, de 2009, de la Contraloría General de la República</v>
      </c>
      <c r="T963" s="188">
        <f>VLOOKUP(A963,'BASE REGISTRO SEPTIEMBRE'!$A$1:$T$889,20,FALSE)</f>
        <v>42053</v>
      </c>
      <c r="U963" s="175">
        <v>7537</v>
      </c>
      <c r="V963" s="186">
        <v>3942185</v>
      </c>
      <c r="W963" s="186">
        <v>40703554</v>
      </c>
      <c r="X963" s="187">
        <v>44469</v>
      </c>
      <c r="Y963" s="80" t="s">
        <v>6489</v>
      </c>
      <c r="Z963" s="80" t="s">
        <v>6490</v>
      </c>
      <c r="AA963" s="175" t="s">
        <v>6601</v>
      </c>
    </row>
    <row r="964" spans="1:27" ht="15.75" customHeight="1" x14ac:dyDescent="0.2">
      <c r="A964" s="185">
        <v>7538</v>
      </c>
      <c r="B964" s="68" t="str">
        <f>VLOOKUP(A964,'BASE REGISTRO SEPTIEMBRE'!$A$1:$T$889,2,FALSE)</f>
        <v xml:space="preserve">
I. Municipalidad de Coihueco
</v>
      </c>
      <c r="C964" s="68">
        <f>VLOOKUP(A964,'BASE REGISTRO SEPTIEMBRE'!$A$1:$T$889,3,FALSE)</f>
        <v>691411001</v>
      </c>
      <c r="D964" s="68" t="str">
        <f>VLOOKUP(A964,'BASE REGISTRO SEPTIEMBRE'!$A$1:$T$889,4,FALSE)</f>
        <v>Municipalidad</v>
      </c>
      <c r="E964" s="68" t="str">
        <f>VLOOKUP(A964,'BASE REGISTRO SEPTIEMBRE'!$A$1:$T$889,5,FALSE)</f>
        <v>Constitución Política de la República, artículo 107.</v>
      </c>
      <c r="F964" s="68" t="str">
        <f>VLOOKUP(A964,'BASE REGISTRO SEPTIEMBRE'!$A$1:$T$889,6,FALSE)</f>
        <v>Indefinida.</v>
      </c>
      <c r="G964" s="68" t="str">
        <f>VLOOKUP(A964,'BASE REGISTRO SEPTIEMBRE'!$A$1:$T$889,7,FALSE)</f>
        <v>Según Ley Orgánica Nº 18.695, artículos 1º al 4º.</v>
      </c>
      <c r="H964" s="68" t="str">
        <f>VLOOKUP(A964,'BASE REGISTRO SEPTIEMBRE'!$A$1:$T$889,8,FALSE)</f>
        <v>no tiene</v>
      </c>
      <c r="I964" s="68">
        <f>VLOOKUP(A964,'BASE REGISTRO SEPTIEMBRE'!$A$1:$T$889,9,FALSE)</f>
        <v>0</v>
      </c>
      <c r="J964" s="68">
        <f>VLOOKUP(A964,'BASE REGISTRO SEPTIEMBRE'!$A$1:$T$889,10,FALSE)</f>
        <v>0</v>
      </c>
      <c r="K964" s="68" t="str">
        <f>VLOOKUP(A964,'BASE REGISTRO SEPTIEMBRE'!$A$1:$T$889,11,FALSE)</f>
        <v xml:space="preserve">Carlos Luis Chandía Alarcón
</v>
      </c>
      <c r="L964" s="68" t="str">
        <f>VLOOKUP(A964,'BASE REGISTRO SEPTIEMBRE'!$A$1:$T$889,12,FALSE)</f>
        <v xml:space="preserve">Avenida Prat Nº 1675, comuna de Coihueco
</v>
      </c>
      <c r="M964" s="68" t="str">
        <f>VLOOKUP(A964,'BASE REGISTRO SEPTIEMBRE'!$A$1:$T$889,13,FALSE)</f>
        <v>XVI</v>
      </c>
      <c r="N964" s="68" t="str">
        <f>VLOOKUP(A964,'BASE REGISTRO SEPTIEMBRE'!$A$1:$T$889,14,FALSE)</f>
        <v>Coihueco</v>
      </c>
      <c r="O964" s="68" t="str">
        <f>VLOOKUP(A964,'BASE REGISTRO SEPTIEMBRE'!$A$1:$T$889,15,FALSE)</f>
        <v>Fono: 42-2471002- 2471007</v>
      </c>
      <c r="P964" s="68">
        <f>VLOOKUP(A964,'BASE REGISTRO SEPTIEMBRE'!$A$1:$T$889,16,FALSE)</f>
        <v>0</v>
      </c>
      <c r="Q964" s="68">
        <f>VLOOKUP(A964,'BASE REGISTRO SEPTIEMBRE'!$A$1:$T$889,17,FALSE)</f>
        <v>0</v>
      </c>
      <c r="R964" s="68">
        <f>VLOOKUP(A964,'BASE REGISTRO SEPTIEMBRE'!$A$1:$T$889,18,FALSE)</f>
        <v>91001</v>
      </c>
      <c r="S964" s="68" t="str">
        <f>VLOOKUP(A964,'BASE REGISTRO SEPTIEMBRE'!$A$1:$T$889,19,FALSE)</f>
        <v>No se acompañan. Aplica Informe Jurídico Nº 09, de  fecha 14 de marzo de 2011 del Departamento Jurídico y Dictamen Nº 070791, de 2009, de la Contraloría General de la República</v>
      </c>
      <c r="T964" s="188">
        <f>VLOOKUP(A964,'BASE REGISTRO SEPTIEMBRE'!$A$1:$T$889,20,FALSE)</f>
        <v>42053</v>
      </c>
      <c r="U964" s="175">
        <v>7538</v>
      </c>
      <c r="V964" s="186">
        <v>4078121</v>
      </c>
      <c r="W964" s="186">
        <v>32743249</v>
      </c>
      <c r="X964" s="187">
        <v>44469</v>
      </c>
      <c r="Y964" s="80" t="s">
        <v>6489</v>
      </c>
      <c r="Z964" s="80" t="s">
        <v>6490</v>
      </c>
      <c r="AA964" s="175" t="s">
        <v>6709</v>
      </c>
    </row>
    <row r="965" spans="1:27" ht="15.75" customHeight="1" x14ac:dyDescent="0.2">
      <c r="A965" s="185">
        <v>7540</v>
      </c>
      <c r="B965" s="68" t="str">
        <f>VLOOKUP(A965,'BASE REGISTRO SEPTIEMBRE'!$A$1:$T$889,2,FALSE)</f>
        <v xml:space="preserve">
I. Municipalidad de Cabrero
</v>
      </c>
      <c r="C965" s="68" t="str">
        <f>VLOOKUP(A965,'BASE REGISTRO SEPTIEMBRE'!$A$1:$T$889,3,FALSE)</f>
        <v>69151000K</v>
      </c>
      <c r="D965" s="68" t="str">
        <f>VLOOKUP(A965,'BASE REGISTRO SEPTIEMBRE'!$A$1:$T$889,4,FALSE)</f>
        <v>Municipalidad</v>
      </c>
      <c r="E965" s="68" t="str">
        <f>VLOOKUP(A965,'BASE REGISTRO SEPTIEMBRE'!$A$1:$T$889,5,FALSE)</f>
        <v>Constitución Política de la República, artículo 107.</v>
      </c>
      <c r="F965" s="68" t="str">
        <f>VLOOKUP(A965,'BASE REGISTRO SEPTIEMBRE'!$A$1:$T$889,6,FALSE)</f>
        <v>Indefinida.</v>
      </c>
      <c r="G965" s="68" t="str">
        <f>VLOOKUP(A965,'BASE REGISTRO SEPTIEMBRE'!$A$1:$T$889,7,FALSE)</f>
        <v>Según Ley Orgánica Nº 18.695, artículos 1º al 4º.</v>
      </c>
      <c r="H965" s="68" t="str">
        <f>VLOOKUP(A965,'BASE REGISTRO SEPTIEMBRE'!$A$1:$T$889,8,FALSE)</f>
        <v>no tiene</v>
      </c>
      <c r="I965" s="68">
        <f>VLOOKUP(A965,'BASE REGISTRO SEPTIEMBRE'!$A$1:$T$889,9,FALSE)</f>
        <v>0</v>
      </c>
      <c r="J965" s="68">
        <f>VLOOKUP(A965,'BASE REGISTRO SEPTIEMBRE'!$A$1:$T$889,10,FALSE)</f>
        <v>0</v>
      </c>
      <c r="K965" s="68" t="str">
        <f>VLOOKUP(A965,'BASE REGISTRO SEPTIEMBRE'!$A$1:$T$889,11,FALSE)</f>
        <v xml:space="preserve">Mario Alejandro Gierke Quevedo, </v>
      </c>
      <c r="L965" s="68" t="str">
        <f>VLOOKUP(A965,'BASE REGISTRO SEPTIEMBRE'!$A$1:$T$889,12,FALSE)</f>
        <v xml:space="preserve">Las Delicias Nº 355, Comuna de Cabrero. Región del Bio-Bio.
</v>
      </c>
      <c r="M965" s="68" t="str">
        <f>VLOOKUP(A965,'BASE REGISTRO SEPTIEMBRE'!$A$1:$T$889,13,FALSE)</f>
        <v>VIII</v>
      </c>
      <c r="N965" s="68" t="str">
        <f>VLOOKUP(A965,'BASE REGISTRO SEPTIEMBRE'!$A$1:$T$889,14,FALSE)</f>
        <v>Cabrero</v>
      </c>
      <c r="O965" s="68" t="str">
        <f>VLOOKUP(A965,'BASE REGISTRO SEPTIEMBRE'!$A$1:$T$889,15,FALSE)</f>
        <v>Fono: (43) 2401813  (43) 2401800</v>
      </c>
      <c r="P965" s="68" t="str">
        <f>VLOOKUP(A965,'BASE REGISTRO SEPTIEMBRE'!$A$1:$T$889,16,FALSE)</f>
        <v>http:// http://www.cabrero.cl/</v>
      </c>
      <c r="Q965" s="68">
        <f>VLOOKUP(A965,'BASE REGISTRO SEPTIEMBRE'!$A$1:$T$889,17,FALSE)</f>
        <v>0</v>
      </c>
      <c r="R965" s="68">
        <f>VLOOKUP(A965,'BASE REGISTRO SEPTIEMBRE'!$A$1:$T$889,18,FALSE)</f>
        <v>91001</v>
      </c>
      <c r="S965" s="68" t="str">
        <f>VLOOKUP(A965,'BASE REGISTRO SEPTIEMBRE'!$A$1:$T$889,19,FALSE)</f>
        <v>No se acompañan. Aplica Informe Jurídico Nº 09, de  fecha 14 de marzo de 2011 del Departamento Jurídico y Dictamen Nº 070791, de 2009, de la Contraloría General de la República</v>
      </c>
      <c r="T965" s="188">
        <f>VLOOKUP(A965,'BASE REGISTRO SEPTIEMBRE'!$A$1:$T$889,20,FALSE)</f>
        <v>42053</v>
      </c>
      <c r="U965" s="175">
        <v>7540</v>
      </c>
      <c r="V965" s="186">
        <v>3398435</v>
      </c>
      <c r="W965" s="186">
        <v>35089266</v>
      </c>
      <c r="X965" s="187">
        <v>44469</v>
      </c>
      <c r="Y965" s="80" t="s">
        <v>6489</v>
      </c>
      <c r="Z965" s="80" t="s">
        <v>6490</v>
      </c>
      <c r="AA965" s="175" t="s">
        <v>6710</v>
      </c>
    </row>
    <row r="966" spans="1:27" ht="15.75" customHeight="1" x14ac:dyDescent="0.2">
      <c r="A966" s="185">
        <v>7542</v>
      </c>
      <c r="B966" s="68" t="str">
        <f>VLOOKUP(A966,'BASE REGISTRO SEPTIEMBRE'!$A$1:$T$889,2,FALSE)</f>
        <v xml:space="preserve">Delegación Presidencial Provincial de Arica (ex Gobernación Provincial Arica)
</v>
      </c>
      <c r="C966" s="68">
        <f>VLOOKUP(A966,'BASE REGISTRO SEPTIEMBRE'!$A$1:$T$889,3,FALSE)</f>
        <v>605110118</v>
      </c>
      <c r="D966" s="68" t="str">
        <f>VLOOKUP(A966,'BASE REGISTRO SEPTIEMBRE'!$A$1:$T$889,4,FALSE)</f>
        <v>Gobernación Provincial</v>
      </c>
      <c r="E966" s="68" t="str">
        <f>VLOOKUP(A966,'BASE REGISTRO SEPTIEMBRE'!$A$1:$T$889,5,FALSE)</f>
        <v>Constitución Política de la República, artículo 105.</v>
      </c>
      <c r="F966" s="68" t="str">
        <f>VLOOKUP(A966,'BASE REGISTRO SEPTIEMBRE'!$A$1:$T$889,6,FALSE)</f>
        <v>Indefinida.</v>
      </c>
      <c r="G966" s="68" t="str">
        <f>VLOOKUP(A966,'BASE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66" s="68" t="str">
        <f>VLOOKUP(A966,'BASE REGISTRO SEPTIEMBRE'!$A$1:$T$889,8,FALSE)</f>
        <v>no tiene</v>
      </c>
      <c r="I966" s="68">
        <f>VLOOKUP(A966,'BASE REGISTRO SEPTIEMBRE'!$A$1:$T$889,9,FALSE)</f>
        <v>0</v>
      </c>
      <c r="J966" s="68">
        <f>VLOOKUP(A966,'BASE REGISTRO SEPTIEMBRE'!$A$1:$T$889,10,FALSE)</f>
        <v>0</v>
      </c>
      <c r="K966" s="68" t="str">
        <f>VLOOKUP(A966,'BASE REGISTRO SEPTIEMBRE'!$A$1:$T$889,11,FALSE)</f>
        <v xml:space="preserve">Gobernador Provincial Titular: Ricardo Luis Sanzana Oteíza, </v>
      </c>
      <c r="L966" s="68" t="str">
        <f>VLOOKUP(A966,'BASE REGISTRO SEPTIEMBRE'!$A$1:$T$889,12,FALSE)</f>
        <v xml:space="preserve">Calle 7 de Junio N° 188. Arica.
</v>
      </c>
      <c r="M966" s="68" t="str">
        <f>VLOOKUP(A966,'BASE REGISTRO SEPTIEMBRE'!$A$1:$T$889,13,FALSE)</f>
        <v>XV</v>
      </c>
      <c r="N966" s="68" t="str">
        <f>VLOOKUP(A966,'BASE REGISTRO SEPTIEMBRE'!$A$1:$T$889,14,FALSE)</f>
        <v>Arica</v>
      </c>
      <c r="O966" s="68" t="str">
        <f>VLOOKUP(A966,'BASE REGISTRO SEPTIEMBRE'!$A$1:$T$889,15,FALSE)</f>
        <v xml:space="preserve">Fono: 58-231440.
</v>
      </c>
      <c r="P966" s="68">
        <f>VLOOKUP(A966,'BASE REGISTRO SEPTIEMBRE'!$A$1:$T$889,16,FALSE)</f>
        <v>0</v>
      </c>
      <c r="Q966" s="68">
        <f>VLOOKUP(A966,'BASE REGISTRO SEPTIEMBRE'!$A$1:$T$889,17,FALSE)</f>
        <v>0</v>
      </c>
      <c r="R966" s="68">
        <f>VLOOKUP(A966,'BASE REGISTRO SEPTIEMBRE'!$A$1:$T$889,18,FALSE)</f>
        <v>91001</v>
      </c>
      <c r="S966" s="68" t="str">
        <f>VLOOKUP(A966,'BASE REGISTRO SEPTIEMBRE'!$A$1:$T$889,19,FALSE)</f>
        <v>No se acompañan. Aplica Informe Jurídico Nº 09, de  fecha 14 de marzo de 2011 del Departamento Jurídico y Dictamen Nº 070791, de 2009, de la Contraloría General de la República</v>
      </c>
      <c r="T966" s="188">
        <f>VLOOKUP(A966,'BASE REGISTRO SEPTIEMBRE'!$A$1:$T$889,20,FALSE)</f>
        <v>42054</v>
      </c>
      <c r="U966" s="175">
        <v>7542</v>
      </c>
      <c r="V966" s="186">
        <v>0</v>
      </c>
      <c r="W966" s="186">
        <v>50756172</v>
      </c>
      <c r="X966" s="187">
        <v>44469</v>
      </c>
      <c r="Y966" s="80" t="s">
        <v>6489</v>
      </c>
      <c r="Z966" s="80" t="s">
        <v>6490</v>
      </c>
      <c r="AA966" s="175" t="s">
        <v>6509</v>
      </c>
    </row>
    <row r="967" spans="1:27" ht="15.75" customHeight="1" x14ac:dyDescent="0.2">
      <c r="A967" s="185">
        <v>7543</v>
      </c>
      <c r="B967" s="68" t="str">
        <f>VLOOKUP(A967,'BASE REGISTRO SEPTIEMBRE'!$A$1:$T$889,2,FALSE)</f>
        <v xml:space="preserve">
I. Municipalidad de Til Til
</v>
      </c>
      <c r="C967" s="68">
        <f>VLOOKUP(A967,'BASE REGISTRO SEPTIEMBRE'!$A$1:$T$889,3,FALSE)</f>
        <v>690716003</v>
      </c>
      <c r="D967" s="68" t="str">
        <f>VLOOKUP(A967,'BASE REGISTRO SEPTIEMBRE'!$A$1:$T$889,4,FALSE)</f>
        <v>Municipalidad</v>
      </c>
      <c r="E967" s="68" t="str">
        <f>VLOOKUP(A967,'BASE REGISTRO SEPTIEMBRE'!$A$1:$T$889,5,FALSE)</f>
        <v>Constitución Política de la República, artículo 107.</v>
      </c>
      <c r="F967" s="68" t="str">
        <f>VLOOKUP(A967,'BASE REGISTRO SEPTIEMBRE'!$A$1:$T$889,6,FALSE)</f>
        <v>Indefinida.</v>
      </c>
      <c r="G967" s="68" t="str">
        <f>VLOOKUP(A967,'BASE REGISTRO SEPTIEMBRE'!$A$1:$T$889,7,FALSE)</f>
        <v>Según Ley Orgánica Nº 18.695, artículos 1º al 4º.</v>
      </c>
      <c r="H967" s="68" t="str">
        <f>VLOOKUP(A967,'BASE REGISTRO SEPTIEMBRE'!$A$1:$T$889,8,FALSE)</f>
        <v>no tiene</v>
      </c>
      <c r="I967" s="68">
        <f>VLOOKUP(A967,'BASE REGISTRO SEPTIEMBRE'!$A$1:$T$889,9,FALSE)</f>
        <v>0</v>
      </c>
      <c r="J967" s="68">
        <f>VLOOKUP(A967,'BASE REGISTRO SEPTIEMBRE'!$A$1:$T$889,10,FALSE)</f>
        <v>0</v>
      </c>
      <c r="K967" s="68" t="str">
        <f>VLOOKUP(A967,'BASE REGISTRO SEPTIEMBRE'!$A$1:$T$889,11,FALSE)</f>
        <v xml:space="preserve">Luis Valenzuela Cruzat
</v>
      </c>
      <c r="L967" s="68" t="str">
        <f>VLOOKUP(A967,'BASE REGISTRO SEPTIEMBRE'!$A$1:$T$889,12,FALSE)</f>
        <v xml:space="preserve">Arturo Prat Nº 200, comuna de Til Til, Región Metropolitana.
</v>
      </c>
      <c r="M967" s="68" t="str">
        <f>VLOOKUP(A967,'BASE REGISTRO SEPTIEMBRE'!$A$1:$T$889,13,FALSE)</f>
        <v>XIII</v>
      </c>
      <c r="N967" s="68" t="str">
        <f>VLOOKUP(A967,'BASE REGISTRO SEPTIEMBRE'!$A$1:$T$889,14,FALSE)</f>
        <v>Til Til</v>
      </c>
      <c r="O967" s="68" t="str">
        <f>VLOOKUP(A967,'BASE REGISTRO SEPTIEMBRE'!$A$1:$T$889,15,FALSE)</f>
        <v xml:space="preserve">Fono: 976960915- 977903144             Fono: 228105821
</v>
      </c>
      <c r="P967" s="68" t="str">
        <f>VLOOKUP(A967,'BASE REGISTRO SEPTIEMBRE'!$A$1:$T$889,16,FALSE)</f>
        <v>opdtiltil@gmail.com
alcaldevalenzuela@tiltil.cl</v>
      </c>
      <c r="Q967" s="68">
        <f>VLOOKUP(A967,'BASE REGISTRO SEPTIEMBRE'!$A$1:$T$889,17,FALSE)</f>
        <v>0</v>
      </c>
      <c r="R967" s="68">
        <f>VLOOKUP(A967,'BASE REGISTRO SEPTIEMBRE'!$A$1:$T$889,18,FALSE)</f>
        <v>91001</v>
      </c>
      <c r="S967" s="68" t="str">
        <f>VLOOKUP(A967,'BASE REGISTRO SEPTIEMBRE'!$A$1:$T$889,19,FALSE)</f>
        <v>No se acompañan. Aplica Informe Jurídico Nº 09, de  fecha 14 de marzo de 2011 del Departamento Jurídico y Dictamen Nº 070791, de 2009, de la Contraloría General de la República</v>
      </c>
      <c r="T967" s="188">
        <f>VLOOKUP(A967,'BASE REGISTRO SEPTIEMBRE'!$A$1:$T$889,20,FALSE)</f>
        <v>42058</v>
      </c>
      <c r="U967" s="175">
        <v>7543</v>
      </c>
      <c r="V967" s="186">
        <v>0</v>
      </c>
      <c r="W967" s="186">
        <v>28514650</v>
      </c>
      <c r="X967" s="187">
        <v>44469</v>
      </c>
      <c r="Y967" s="80" t="s">
        <v>6489</v>
      </c>
      <c r="Z967" s="80" t="s">
        <v>6490</v>
      </c>
      <c r="AA967" s="175" t="s">
        <v>7471</v>
      </c>
    </row>
    <row r="968" spans="1:27" ht="15.75" customHeight="1" x14ac:dyDescent="0.2">
      <c r="A968" s="185">
        <v>7544</v>
      </c>
      <c r="B968" s="68" t="str">
        <f>VLOOKUP(A968,'BASE REGISTRO SEPTIEMBRE'!$A$1:$T$889,2,FALSE)</f>
        <v xml:space="preserve">
I. Municipalidad de Concón
</v>
      </c>
      <c r="C968" s="68">
        <f>VLOOKUP(A968,'BASE REGISTRO SEPTIEMBRE'!$A$1:$T$889,3,FALSE)</f>
        <v>735686003</v>
      </c>
      <c r="D968" s="68" t="str">
        <f>VLOOKUP(A968,'BASE REGISTRO SEPTIEMBRE'!$A$1:$T$889,4,FALSE)</f>
        <v>Municipalidad</v>
      </c>
      <c r="E968" s="68" t="str">
        <f>VLOOKUP(A968,'BASE REGISTRO SEPTIEMBRE'!$A$1:$T$889,5,FALSE)</f>
        <v>Constitución Política de la República, artículo 107.</v>
      </c>
      <c r="F968" s="68" t="str">
        <f>VLOOKUP(A968,'BASE REGISTRO SEPTIEMBRE'!$A$1:$T$889,6,FALSE)</f>
        <v>Indefinida.</v>
      </c>
      <c r="G968" s="68" t="str">
        <f>VLOOKUP(A968,'BASE REGISTRO SEPTIEMBRE'!$A$1:$T$889,7,FALSE)</f>
        <v>Según Ley Orgánica Nº 18.695, artículos 1º al 4º.</v>
      </c>
      <c r="H968" s="68" t="str">
        <f>VLOOKUP(A968,'BASE REGISTRO SEPTIEMBRE'!$A$1:$T$889,8,FALSE)</f>
        <v>no tiene</v>
      </c>
      <c r="I968" s="68">
        <f>VLOOKUP(A968,'BASE REGISTRO SEPTIEMBRE'!$A$1:$T$889,9,FALSE)</f>
        <v>0</v>
      </c>
      <c r="J968" s="68">
        <f>VLOOKUP(A968,'BASE REGISTRO SEPTIEMBRE'!$A$1:$T$889,10,FALSE)</f>
        <v>0</v>
      </c>
      <c r="K968" s="68" t="str">
        <f>VLOOKUP(A968,'BASE REGISTRO SEPTIEMBRE'!$A$1:$T$889,11,FALSE)</f>
        <v>FREDDY ANTONIO RAMIREZ VILLALOBOS, RUT: 8.526.167-3</v>
      </c>
      <c r="L968" s="68" t="str">
        <f>VLOOKUP(A968,'BASE REGISTRO SEPTIEMBRE'!$A$1:$T$889,12,FALSE)</f>
        <v xml:space="preserve">1. Avenida Santa Laura Nº 567, comuna de Concón, Región de Valparaíso.
</v>
      </c>
      <c r="M968" s="68" t="str">
        <f>VLOOKUP(A968,'BASE REGISTRO SEPTIEMBRE'!$A$1:$T$889,13,FALSE)</f>
        <v>V</v>
      </c>
      <c r="N968" s="68" t="str">
        <f>VLOOKUP(A968,'BASE REGISTRO SEPTIEMBRE'!$A$1:$T$889,14,FALSE)</f>
        <v xml:space="preserve"> Concón</v>
      </c>
      <c r="O968" s="68" t="str">
        <f>VLOOKUP(A968,'BASE REGISTRO SEPTIEMBRE'!$A$1:$T$889,15,FALSE)</f>
        <v xml:space="preserve">. Teléfono: (56 32) 381 6000 </v>
      </c>
      <c r="P968" s="68" t="str">
        <f>VLOOKUP(A968,'BASE REGISTRO SEPTIEMBRE'!$A$1:$T$889,16,FALSE)</f>
        <v>oficinadepartes@concon.cl       alcaldia@concon.cl</v>
      </c>
      <c r="Q968" s="68">
        <f>VLOOKUP(A968,'BASE REGISTRO SEPTIEMBRE'!$A$1:$T$889,17,FALSE)</f>
        <v>0</v>
      </c>
      <c r="R968" s="68">
        <f>VLOOKUP(A968,'BASE REGISTRO SEPTIEMBRE'!$A$1:$T$889,18,FALSE)</f>
        <v>91001</v>
      </c>
      <c r="S968" s="68" t="str">
        <f>VLOOKUP(A968,'BASE REGISTRO SEPTIEMBRE'!$A$1:$T$889,19,FALSE)</f>
        <v>No se acompañan. Aplica Informe Jurídico Nº 09, de  fecha 14 de marzo de 2011 del Departamento Jurídico y Dictamen Nº 070791, de 2009, de la Contraloría General de la República</v>
      </c>
      <c r="T968" s="188">
        <f>VLOOKUP(A968,'BASE REGISTRO SEPTIEMBRE'!$A$1:$T$889,20,FALSE)</f>
        <v>42059</v>
      </c>
      <c r="U968" s="175">
        <v>7544</v>
      </c>
      <c r="V968" s="186">
        <v>4149668</v>
      </c>
      <c r="W968" s="186">
        <v>33317693</v>
      </c>
      <c r="X968" s="187">
        <v>44469</v>
      </c>
      <c r="Y968" s="80" t="s">
        <v>6489</v>
      </c>
      <c r="Z968" s="80" t="s">
        <v>6490</v>
      </c>
      <c r="AA968" s="175" t="s">
        <v>6643</v>
      </c>
    </row>
    <row r="969" spans="1:27" ht="15.75" customHeight="1" x14ac:dyDescent="0.2">
      <c r="A969" s="185">
        <v>7545</v>
      </c>
      <c r="B969" s="68" t="str">
        <f>VLOOKUP(A969,'BASE REGISTRO SEPTIEMBRE'!$A$1:$T$889,2,FALSE)</f>
        <v xml:space="preserve">
I. Municipalidad de Puchuncaví
</v>
      </c>
      <c r="C969" s="68">
        <f>VLOOKUP(A969,'BASE REGISTRO SEPTIEMBRE'!$A$1:$T$889,3,FALSE)</f>
        <v>690608006</v>
      </c>
      <c r="D969" s="68" t="str">
        <f>VLOOKUP(A969,'BASE REGISTRO SEPTIEMBRE'!$A$1:$T$889,4,FALSE)</f>
        <v>Municipalidad</v>
      </c>
      <c r="E969" s="68" t="str">
        <f>VLOOKUP(A969,'BASE REGISTRO SEPTIEMBRE'!$A$1:$T$889,5,FALSE)</f>
        <v>Constitución Política de la República, artículo 107.</v>
      </c>
      <c r="F969" s="68" t="str">
        <f>VLOOKUP(A969,'BASE REGISTRO SEPTIEMBRE'!$A$1:$T$889,6,FALSE)</f>
        <v>Indefinida.</v>
      </c>
      <c r="G969" s="68" t="str">
        <f>VLOOKUP(A969,'BASE REGISTRO SEPTIEMBRE'!$A$1:$T$889,7,FALSE)</f>
        <v>Según Ley Orgánica Nº 18.695, artículos 1º al 4º.</v>
      </c>
      <c r="H969" s="68" t="str">
        <f>VLOOKUP(A969,'BASE REGISTRO SEPTIEMBRE'!$A$1:$T$889,8,FALSE)</f>
        <v>no tiene</v>
      </c>
      <c r="I969" s="68">
        <f>VLOOKUP(A969,'BASE REGISTRO SEPTIEMBRE'!$A$1:$T$889,9,FALSE)</f>
        <v>0</v>
      </c>
      <c r="J969" s="68">
        <f>VLOOKUP(A969,'BASE REGISTRO SEPTIEMBRE'!$A$1:$T$889,10,FALSE)</f>
        <v>0</v>
      </c>
      <c r="K969" s="68" t="str">
        <f>VLOOKUP(A969,'BASE REGISTRO SEPTIEMBRE'!$A$1:$T$889,11,FALSE)</f>
        <v>Marcos Morales Ureta</v>
      </c>
      <c r="L969" s="68" t="str">
        <f>VLOOKUP(A969,'BASE REGISTRO SEPTIEMBRE'!$A$1:$T$889,12,FALSE)</f>
        <v xml:space="preserve">Avenida Bernardo O´Higgins Nº 70, comuna de Puchuncaví, Región de Valparaíso. 
</v>
      </c>
      <c r="M969" s="68" t="str">
        <f>VLOOKUP(A969,'BASE REGISTRO SEPTIEMBRE'!$A$1:$T$889,13,FALSE)</f>
        <v>V</v>
      </c>
      <c r="N969" s="68" t="str">
        <f>VLOOKUP(A969,'BASE REGISTRO SEPTIEMBRE'!$A$1:$T$889,14,FALSE)</f>
        <v>Puchuncaví</v>
      </c>
      <c r="O969" s="68" t="str">
        <f>VLOOKUP(A969,'BASE REGISTRO SEPTIEMBRE'!$A$1:$T$889,15,FALSE)</f>
        <v>Fono: (32) 2139603</v>
      </c>
      <c r="P969" s="68">
        <f>VLOOKUP(A969,'BASE REGISTRO SEPTIEMBRE'!$A$1:$T$889,16,FALSE)</f>
        <v>0</v>
      </c>
      <c r="Q969" s="68">
        <f>VLOOKUP(A969,'BASE REGISTRO SEPTIEMBRE'!$A$1:$T$889,17,FALSE)</f>
        <v>0</v>
      </c>
      <c r="R969" s="68">
        <f>VLOOKUP(A969,'BASE REGISTRO SEPTIEMBRE'!$A$1:$T$889,18,FALSE)</f>
        <v>91001</v>
      </c>
      <c r="S969" s="68" t="str">
        <f>VLOOKUP(A969,'BASE REGISTRO SEPTIEMBRE'!$A$1:$T$889,19,FALSE)</f>
        <v>No se acompañan. Aplica Informe Jurídico Nº 09, de  fecha 14 de marzo de 2011 del Departamento Jurídico y Dictamen Nº 070791, de 2009, de la Contraloría General de la República</v>
      </c>
      <c r="T969" s="188">
        <f>VLOOKUP(A969,'BASE REGISTRO SEPTIEMBRE'!$A$1:$T$889,20,FALSE)</f>
        <v>42059</v>
      </c>
      <c r="U969" s="175">
        <v>7545</v>
      </c>
      <c r="V969" s="186">
        <v>3577300</v>
      </c>
      <c r="W969" s="186">
        <v>28579038</v>
      </c>
      <c r="X969" s="187">
        <v>44469</v>
      </c>
      <c r="Y969" s="80" t="s">
        <v>6489</v>
      </c>
      <c r="Z969" s="80" t="s">
        <v>6490</v>
      </c>
      <c r="AA969" s="175" t="s">
        <v>6634</v>
      </c>
    </row>
    <row r="970" spans="1:27" ht="15.75" customHeight="1" x14ac:dyDescent="0.2">
      <c r="A970" s="185">
        <v>7546</v>
      </c>
      <c r="B970" s="68" t="str">
        <f>VLOOKUP(A970,'BASE REGISTRO SEPTIEMBRE'!$A$1:$T$889,2,FALSE)</f>
        <v xml:space="preserve">
I. Municipalidad de Freirina
</v>
      </c>
      <c r="C970" s="68" t="str">
        <f>VLOOKUP(A970,'BASE REGISTRO SEPTIEMBRE'!$A$1:$T$889,3,FALSE)</f>
        <v>69030600K</v>
      </c>
      <c r="D970" s="68" t="str">
        <f>VLOOKUP(A970,'BASE REGISTRO SEPTIEMBRE'!$A$1:$T$889,4,FALSE)</f>
        <v>Municipalidad</v>
      </c>
      <c r="E970" s="68" t="str">
        <f>VLOOKUP(A970,'BASE REGISTRO SEPTIEMBRE'!$A$1:$T$889,5,FALSE)</f>
        <v>Constitución Política de la República, artículo 107.</v>
      </c>
      <c r="F970" s="68" t="str">
        <f>VLOOKUP(A970,'BASE REGISTRO SEPTIEMBRE'!$A$1:$T$889,6,FALSE)</f>
        <v>Indefinida.</v>
      </c>
      <c r="G970" s="68" t="str">
        <f>VLOOKUP(A970,'BASE REGISTRO SEPTIEMBRE'!$A$1:$T$889,7,FALSE)</f>
        <v>Según Ley Orgánica Nº 18.695, artículos 1º al 4º.</v>
      </c>
      <c r="H970" s="68" t="str">
        <f>VLOOKUP(A970,'BASE REGISTRO SEPTIEMBRE'!$A$1:$T$889,8,FALSE)</f>
        <v>no tiene</v>
      </c>
      <c r="I970" s="68">
        <f>VLOOKUP(A970,'BASE REGISTRO SEPTIEMBRE'!$A$1:$T$889,9,FALSE)</f>
        <v>0</v>
      </c>
      <c r="J970" s="68">
        <f>VLOOKUP(A970,'BASE REGISTRO SEPTIEMBRE'!$A$1:$T$889,10,FALSE)</f>
        <v>0</v>
      </c>
      <c r="K970" s="68" t="str">
        <f>VLOOKUP(A970,'BASE REGISTRO SEPTIEMBRE'!$A$1:$T$889,11,FALSE)</f>
        <v xml:space="preserve">César Antonio Orellana Orellana, </v>
      </c>
      <c r="L970" s="68" t="str">
        <f>VLOOKUP(A970,'BASE REGISTRO SEPTIEMBRE'!$A$1:$T$889,12,FALSE)</f>
        <v xml:space="preserve">Edificio Consistorial, calle O´Higgins Nº 1016, comuna de Freirina, Región de Atacama. 
</v>
      </c>
      <c r="M970" s="68" t="str">
        <f>VLOOKUP(A970,'BASE REGISTRO SEPTIEMBRE'!$A$1:$T$889,13,FALSE)</f>
        <v>III</v>
      </c>
      <c r="N970" s="68" t="str">
        <f>VLOOKUP(A970,'BASE REGISTRO SEPTIEMBRE'!$A$1:$T$889,14,FALSE)</f>
        <v>Freirina</v>
      </c>
      <c r="O970" s="68" t="str">
        <f>VLOOKUP(A970,'BASE REGISTRO SEPTIEMBRE'!$A$1:$T$889,15,FALSE)</f>
        <v>569 74959304</v>
      </c>
      <c r="P970" s="68" t="str">
        <f>VLOOKUP(A970,'BASE REGISTRO SEPTIEMBRE'!$A$1:$T$889,16,FALSE)</f>
        <v xml:space="preserve"> alcalde@munifreirina.cl</v>
      </c>
      <c r="Q970" s="68">
        <f>VLOOKUP(A970,'BASE REGISTRO SEPTIEMBRE'!$A$1:$T$889,17,FALSE)</f>
        <v>0</v>
      </c>
      <c r="R970" s="68">
        <f>VLOOKUP(A970,'BASE REGISTRO SEPTIEMBRE'!$A$1:$T$889,18,FALSE)</f>
        <v>91001</v>
      </c>
      <c r="S970" s="68" t="str">
        <f>VLOOKUP(A970,'BASE REGISTRO SEPTIEMBRE'!$A$1:$T$889,19,FALSE)</f>
        <v>No se acompañan. Aplica Informe Jurídico Nº 09, de  fecha 14 de marzo de 2011 del Departamento Jurídico y Dictamen Nº 070791, de 2009, de la Contraloría General de la República</v>
      </c>
      <c r="T970" s="188">
        <f>VLOOKUP(A970,'BASE REGISTRO SEPTIEMBRE'!$A$1:$T$889,20,FALSE)</f>
        <v>42059</v>
      </c>
      <c r="U970" s="175">
        <v>7546</v>
      </c>
      <c r="V970" s="186">
        <v>83030821</v>
      </c>
      <c r="W970" s="186">
        <v>234623909</v>
      </c>
      <c r="X970" s="187">
        <v>44469</v>
      </c>
      <c r="Y970" s="80" t="s">
        <v>6489</v>
      </c>
      <c r="Z970" s="80" t="s">
        <v>6490</v>
      </c>
      <c r="AA970" s="175" t="s">
        <v>6562</v>
      </c>
    </row>
    <row r="971" spans="1:27" ht="15.75" customHeight="1" x14ac:dyDescent="0.2">
      <c r="A971" s="185">
        <v>7547</v>
      </c>
      <c r="B971" s="68" t="str">
        <f>VLOOKUP(A971,'BASE REGISTRO SEPTIEMBRE'!$A$1:$T$889,2,FALSE)</f>
        <v xml:space="preserve">
I. Municipalidad de Alto del Carmen
</v>
      </c>
      <c r="C971" s="68">
        <f>VLOOKUP(A971,'BASE REGISTRO SEPTIEMBRE'!$A$1:$T$889,3,FALSE)</f>
        <v>692519000</v>
      </c>
      <c r="D971" s="68" t="str">
        <f>VLOOKUP(A971,'BASE REGISTRO SEPTIEMBRE'!$A$1:$T$889,4,FALSE)</f>
        <v>Municipalidad</v>
      </c>
      <c r="E971" s="68" t="str">
        <f>VLOOKUP(A971,'BASE REGISTRO SEPTIEMBRE'!$A$1:$T$889,5,FALSE)</f>
        <v>Constitución Política de la República, artículo 107.</v>
      </c>
      <c r="F971" s="68" t="str">
        <f>VLOOKUP(A971,'BASE REGISTRO SEPTIEMBRE'!$A$1:$T$889,6,FALSE)</f>
        <v>Indefinida.</v>
      </c>
      <c r="G971" s="68" t="str">
        <f>VLOOKUP(A971,'BASE REGISTRO SEPTIEMBRE'!$A$1:$T$889,7,FALSE)</f>
        <v>Según Ley Orgánica Nº 18.695, artículos 1º al 4º.</v>
      </c>
      <c r="H971" s="68" t="str">
        <f>VLOOKUP(A971,'BASE REGISTRO SEPTIEMBRE'!$A$1:$T$889,8,FALSE)</f>
        <v>no tiene</v>
      </c>
      <c r="I971" s="68">
        <f>VLOOKUP(A971,'BASE REGISTRO SEPTIEMBRE'!$A$1:$T$889,9,FALSE)</f>
        <v>0</v>
      </c>
      <c r="J971" s="68">
        <f>VLOOKUP(A971,'BASE REGISTRO SEPTIEMBRE'!$A$1:$T$889,10,FALSE)</f>
        <v>0</v>
      </c>
      <c r="K971" s="68" t="str">
        <f>VLOOKUP(A971,'BASE REGISTRO SEPTIEMBRE'!$A$1:$T$889,11,FALSE)</f>
        <v xml:space="preserve">Cristian Didy Olivares Iriarte, </v>
      </c>
      <c r="L971" s="68" t="str">
        <f>VLOOKUP(A971,'BASE REGISTRO SEPTIEMBRE'!$A$1:$T$889,12,FALSE)</f>
        <v xml:space="preserve">Padre Alonso García S/N, comuna de Alto del Carmen, Región de Atacama. 
</v>
      </c>
      <c r="M971" s="68" t="str">
        <f>VLOOKUP(A971,'BASE REGISTRO SEPTIEMBRE'!$A$1:$T$889,13,FALSE)</f>
        <v>III</v>
      </c>
      <c r="N971" s="68" t="str">
        <f>VLOOKUP(A971,'BASE REGISTRO SEPTIEMBRE'!$A$1:$T$889,14,FALSE)</f>
        <v>Alto del Carmen</v>
      </c>
      <c r="O971" s="68" t="str">
        <f>VLOOKUP(A971,'BASE REGISTRO SEPTIEMBRE'!$A$1:$T$889,15,FALSE)</f>
        <v>51 2 610328
51 2 610334
51 2 400 500</v>
      </c>
      <c r="P971" s="68" t="str">
        <f>VLOOKUP(A971,'BASE REGISTRO SEPTIEMBRE'!$A$1:$T$889,16,FALSE)</f>
        <v xml:space="preserve">alcaldia@munialtodelcarmen.cl 
alcalde.olivares@munialtodelcarmen.cl </v>
      </c>
      <c r="Q971" s="68">
        <f>VLOOKUP(A971,'BASE REGISTRO SEPTIEMBRE'!$A$1:$T$889,17,FALSE)</f>
        <v>0</v>
      </c>
      <c r="R971" s="68">
        <f>VLOOKUP(A971,'BASE REGISTRO SEPTIEMBRE'!$A$1:$T$889,18,FALSE)</f>
        <v>91001</v>
      </c>
      <c r="S971" s="68" t="str">
        <f>VLOOKUP(A971,'BASE REGISTRO SEPTIEMBRE'!$A$1:$T$889,19,FALSE)</f>
        <v>No se acompañan. Aplica Informe Jurídico Nº 09, de  fecha 14 de marzo de 2011 del Departamento Jurídico y Dictamen Nº 070791, de 2009, de la Contraloría General de la República</v>
      </c>
      <c r="T971" s="188">
        <f>VLOOKUP(A971,'BASE REGISTRO SEPTIEMBRE'!$A$1:$T$889,20,FALSE)</f>
        <v>42059</v>
      </c>
      <c r="U971" s="175">
        <v>7547</v>
      </c>
      <c r="V971" s="186">
        <v>9461244</v>
      </c>
      <c r="W971" s="186">
        <v>42712796</v>
      </c>
      <c r="X971" s="187">
        <v>44469</v>
      </c>
      <c r="Y971" s="80" t="s">
        <v>6489</v>
      </c>
      <c r="Z971" s="80" t="s">
        <v>6490</v>
      </c>
      <c r="AA971" s="175" t="s">
        <v>6711</v>
      </c>
    </row>
    <row r="972" spans="1:27" ht="15.75" customHeight="1" x14ac:dyDescent="0.2">
      <c r="A972" s="185">
        <v>7548</v>
      </c>
      <c r="B972" s="68" t="str">
        <f>VLOOKUP(A972,'BASE REGISTRO SEPTIEMBRE'!$A$1:$T$889,2,FALSE)</f>
        <v xml:space="preserve">
I. Municipalidad de Tierra Amarilla
</v>
      </c>
      <c r="C972" s="68">
        <f>VLOOKUP(A972,'BASE REGISTRO SEPTIEMBRE'!$A$1:$T$889,3,FALSE)</f>
        <v>690304007</v>
      </c>
      <c r="D972" s="68" t="str">
        <f>VLOOKUP(A972,'BASE REGISTRO SEPTIEMBRE'!$A$1:$T$889,4,FALSE)</f>
        <v>Municipalidad</v>
      </c>
      <c r="E972" s="68" t="str">
        <f>VLOOKUP(A972,'BASE REGISTRO SEPTIEMBRE'!$A$1:$T$889,5,FALSE)</f>
        <v>Constitución Política de la República, artículo 107.</v>
      </c>
      <c r="F972" s="68" t="str">
        <f>VLOOKUP(A972,'BASE REGISTRO SEPTIEMBRE'!$A$1:$T$889,6,FALSE)</f>
        <v>Constitución Política de la República, artículo 107.</v>
      </c>
      <c r="G972" s="68" t="str">
        <f>VLOOKUP(A972,'BASE REGISTRO SEPTIEMBRE'!$A$1:$T$889,7,FALSE)</f>
        <v>Según Ley Orgánica Nº 18.695, artículos 1º al 4º.</v>
      </c>
      <c r="H972" s="68" t="str">
        <f>VLOOKUP(A972,'BASE REGISTRO SEPTIEMBRE'!$A$1:$T$889,8,FALSE)</f>
        <v>no tiene</v>
      </c>
      <c r="I972" s="68">
        <f>VLOOKUP(A972,'BASE REGISTRO SEPTIEMBRE'!$A$1:$T$889,9,FALSE)</f>
        <v>0</v>
      </c>
      <c r="J972" s="68">
        <f>VLOOKUP(A972,'BASE REGISTRO SEPTIEMBRE'!$A$1:$T$889,10,FALSE)</f>
        <v>0</v>
      </c>
      <c r="K972" s="68" t="str">
        <f>VLOOKUP(A972,'BASE REGISTRO SEPTIEMBRE'!$A$1:$T$889,11,FALSE)</f>
        <v>Mario Arturo Morales Carrasco</v>
      </c>
      <c r="L972" s="68" t="str">
        <f>VLOOKUP(A972,'BASE REGISTRO SEPTIEMBRE'!$A$1:$T$889,12,FALSE)</f>
        <v xml:space="preserve">Avenida Miguel Lemeur Nº 544, comuna de Tierra Amarilla, Región de Atacama. 
</v>
      </c>
      <c r="M972" s="68" t="str">
        <f>VLOOKUP(A972,'BASE REGISTRO SEPTIEMBRE'!$A$1:$T$889,13,FALSE)</f>
        <v>III</v>
      </c>
      <c r="N972" s="68" t="str">
        <f>VLOOKUP(A972,'BASE REGISTRO SEPTIEMBRE'!$A$1:$T$889,14,FALSE)</f>
        <v>Tierra Amarilla</v>
      </c>
      <c r="O972" s="68" t="str">
        <f>VLOOKUP(A972,'BASE REGISTRO SEPTIEMBRE'!$A$1:$T$889,15,FALSE)</f>
        <v xml:space="preserve">Fono: (52) 320017- 320054- 320277- 320936
</v>
      </c>
      <c r="P972" s="68" t="str">
        <f>VLOOKUP(A972,'BASE REGISTRO SEPTIEMBRE'!$A$1:$T$889,16,FALSE)</f>
        <v xml:space="preserve">: info@MuniTierraAmarilla.cl </v>
      </c>
      <c r="Q972" s="68">
        <f>VLOOKUP(A972,'BASE REGISTRO SEPTIEMBRE'!$A$1:$T$889,17,FALSE)</f>
        <v>0</v>
      </c>
      <c r="R972" s="68">
        <f>VLOOKUP(A972,'BASE REGISTRO SEPTIEMBRE'!$A$1:$T$889,18,FALSE)</f>
        <v>91001</v>
      </c>
      <c r="S972" s="68" t="str">
        <f>VLOOKUP(A972,'BASE REGISTRO SEPTIEMBRE'!$A$1:$T$889,19,FALSE)</f>
        <v>No se acompañan. Aplica Informe Jurídico Nº 09, de  fecha 14 de marzo de 2011 del Departamento Jurídico y Dictamen Nº 070791, de 2009, de la Contraloría General de la República</v>
      </c>
      <c r="T972" s="188">
        <f>VLOOKUP(A972,'BASE REGISTRO SEPTIEMBRE'!$A$1:$T$889,20,FALSE)</f>
        <v>42059</v>
      </c>
      <c r="U972" s="175">
        <v>7548</v>
      </c>
      <c r="V972" s="186">
        <v>7503744</v>
      </c>
      <c r="W972" s="186">
        <v>33642326</v>
      </c>
      <c r="X972" s="187">
        <v>44469</v>
      </c>
      <c r="Y972" s="80" t="s">
        <v>6489</v>
      </c>
      <c r="Z972" s="80" t="s">
        <v>6490</v>
      </c>
      <c r="AA972" s="175" t="s">
        <v>6712</v>
      </c>
    </row>
    <row r="973" spans="1:27" ht="15.75" customHeight="1" x14ac:dyDescent="0.2">
      <c r="A973" s="185">
        <v>7549</v>
      </c>
      <c r="B973" s="68" t="str">
        <f>VLOOKUP(A973,'BASE REGISTRO SEPTIEMBRE'!$A$1:$T$889,2,FALSE)</f>
        <v xml:space="preserve">
I. Municipalidad de Chañaral
</v>
      </c>
      <c r="C973" s="68">
        <f>VLOOKUP(A973,'BASE REGISTRO SEPTIEMBRE'!$A$1:$T$889,3,FALSE)</f>
        <v>690301008</v>
      </c>
      <c r="D973" s="68" t="str">
        <f>VLOOKUP(A973,'BASE REGISTRO SEPTIEMBRE'!$A$1:$T$889,4,FALSE)</f>
        <v>Municipalidad</v>
      </c>
      <c r="E973" s="68" t="str">
        <f>VLOOKUP(A973,'BASE REGISTRO SEPTIEMBRE'!$A$1:$T$889,5,FALSE)</f>
        <v>Constitución Política de la República, artículo 107.</v>
      </c>
      <c r="F973" s="68" t="str">
        <f>VLOOKUP(A973,'BASE REGISTRO SEPTIEMBRE'!$A$1:$T$889,6,FALSE)</f>
        <v>Indefinida.</v>
      </c>
      <c r="G973" s="68" t="str">
        <f>VLOOKUP(A973,'BASE REGISTRO SEPTIEMBRE'!$A$1:$T$889,7,FALSE)</f>
        <v>Según Ley Orgánica Nº 18.695, artículos 1º al 4º.</v>
      </c>
      <c r="H973" s="68" t="str">
        <f>VLOOKUP(A973,'BASE REGISTRO SEPTIEMBRE'!$A$1:$T$889,8,FALSE)</f>
        <v>no tiene</v>
      </c>
      <c r="I973" s="68">
        <f>VLOOKUP(A973,'BASE REGISTRO SEPTIEMBRE'!$A$1:$T$889,9,FALSE)</f>
        <v>0</v>
      </c>
      <c r="J973" s="68">
        <f>VLOOKUP(A973,'BASE REGISTRO SEPTIEMBRE'!$A$1:$T$889,10,FALSE)</f>
        <v>0</v>
      </c>
      <c r="K973" s="68" t="str">
        <f>VLOOKUP(A973,'BASE REGISTRO SEPTIEMBRE'!$A$1:$T$889,11,FALSE)</f>
        <v xml:space="preserve">Margarita Alicia Flores Salazar </v>
      </c>
      <c r="L973" s="68" t="str">
        <f>VLOOKUP(A973,'BASE REGISTRO SEPTIEMBRE'!$A$1:$T$889,12,FALSE)</f>
        <v xml:space="preserve">Almirante Latorre N°700, comuna de Chañaral, Región de Atacama. 
</v>
      </c>
      <c r="M973" s="68" t="str">
        <f>VLOOKUP(A973,'BASE REGISTRO SEPTIEMBRE'!$A$1:$T$889,13,FALSE)</f>
        <v>III</v>
      </c>
      <c r="N973" s="68" t="str">
        <f>VLOOKUP(A973,'BASE REGISTRO SEPTIEMBRE'!$A$1:$T$889,14,FALSE)</f>
        <v>Chañaral</v>
      </c>
      <c r="O973" s="68" t="str">
        <f>VLOOKUP(A973,'BASE REGISTRO SEPTIEMBRE'!$A$1:$T$889,15,FALSE)</f>
        <v>Fono: (52) 543301</v>
      </c>
      <c r="P973" s="68" t="str">
        <f>VLOOKUP(A973,'BASE REGISTRO SEPTIEMBRE'!$A$1:$T$889,16,FALSE)</f>
        <v xml:space="preserve">www.municipalidadchanaral.munichanaral.cl </v>
      </c>
      <c r="Q973" s="68">
        <f>VLOOKUP(A973,'BASE REGISTRO SEPTIEMBRE'!$A$1:$T$889,17,FALSE)</f>
        <v>0</v>
      </c>
      <c r="R973" s="68">
        <f>VLOOKUP(A973,'BASE REGISTRO SEPTIEMBRE'!$A$1:$T$889,18,FALSE)</f>
        <v>91001</v>
      </c>
      <c r="S973" s="68" t="str">
        <f>VLOOKUP(A973,'BASE REGISTRO SEPTIEMBRE'!$A$1:$T$889,19,FALSE)</f>
        <v>No se acompañan. Aplica Informe Jurídico Nº 09, de  fecha 14 de marzo de 2011 del Departamento Jurídico y Dictamen Nº 070791, de 2009, de la Contraloría General de la República</v>
      </c>
      <c r="T973" s="188">
        <f>VLOOKUP(A973,'BASE REGISTRO SEPTIEMBRE'!$A$1:$T$889,20,FALSE)</f>
        <v>42059</v>
      </c>
      <c r="U973" s="175">
        <v>7549</v>
      </c>
      <c r="V973" s="186">
        <v>79191106</v>
      </c>
      <c r="W973" s="186">
        <v>221949113</v>
      </c>
      <c r="X973" s="187">
        <v>44469</v>
      </c>
      <c r="Y973" s="80" t="s">
        <v>6489</v>
      </c>
      <c r="Z973" s="80" t="s">
        <v>6490</v>
      </c>
      <c r="AA973" s="175" t="s">
        <v>7486</v>
      </c>
    </row>
    <row r="974" spans="1:27" ht="15.75" customHeight="1" x14ac:dyDescent="0.2">
      <c r="A974" s="185">
        <v>7550</v>
      </c>
      <c r="B974" s="68" t="str">
        <f>VLOOKUP(A974,'BASE REGISTRO SEPTIEMBRE'!$A$1:$T$889,2,FALSE)</f>
        <v xml:space="preserve">
I. Municipalidad de Porvenir
</v>
      </c>
      <c r="C974" s="68">
        <f>VLOOKUP(A974,'BASE REGISTRO SEPTIEMBRE'!$A$1:$T$889,3,FALSE)</f>
        <v>692503007</v>
      </c>
      <c r="D974" s="68" t="str">
        <f>VLOOKUP(A974,'BASE REGISTRO SEPTIEMBRE'!$A$1:$T$889,4,FALSE)</f>
        <v>Municipalidad</v>
      </c>
      <c r="E974" s="68" t="str">
        <f>VLOOKUP(A974,'BASE REGISTRO SEPTIEMBRE'!$A$1:$T$889,5,FALSE)</f>
        <v>Constitución Política de la República, artículo 107.</v>
      </c>
      <c r="F974" s="68" t="str">
        <f>VLOOKUP(A974,'BASE REGISTRO SEPTIEMBRE'!$A$1:$T$889,6,FALSE)</f>
        <v>Indefinida.</v>
      </c>
      <c r="G974" s="68" t="str">
        <f>VLOOKUP(A974,'BASE REGISTRO SEPTIEMBRE'!$A$1:$T$889,7,FALSE)</f>
        <v>Según Ley Orgánica Nº 18.695, artículos 1º al 4º.</v>
      </c>
      <c r="H974" s="68" t="str">
        <f>VLOOKUP(A974,'BASE REGISTRO SEPTIEMBRE'!$A$1:$T$889,8,FALSE)</f>
        <v>no tiene</v>
      </c>
      <c r="I974" s="68">
        <f>VLOOKUP(A974,'BASE REGISTRO SEPTIEMBRE'!$A$1:$T$889,9,FALSE)</f>
        <v>0</v>
      </c>
      <c r="J974" s="68">
        <f>VLOOKUP(A974,'BASE REGISTRO SEPTIEMBRE'!$A$1:$T$889,10,FALSE)</f>
        <v>0</v>
      </c>
      <c r="K974" s="68" t="str">
        <f>VLOOKUP(A974,'BASE REGISTRO SEPTIEMBRE'!$A$1:$T$889,11,FALSE)</f>
        <v xml:space="preserve">Marisol Andrade Cárdenas, </v>
      </c>
      <c r="L974" s="68" t="str">
        <f>VLOOKUP(A974,'BASE REGISTRO SEPTIEMBRE'!$A$1:$T$889,12,FALSE)</f>
        <v xml:space="preserve">Zavattaro Nº 434, Comuna de Porvenir, Provincia de Tierra del Fuego, XII Región de Magallanes y la Antártica Chilena.
</v>
      </c>
      <c r="M974" s="68" t="str">
        <f>VLOOKUP(A974,'BASE REGISTRO SEPTIEMBRE'!$A$1:$T$889,13,FALSE)</f>
        <v>XII</v>
      </c>
      <c r="N974" s="68" t="str">
        <f>VLOOKUP(A974,'BASE REGISTRO SEPTIEMBRE'!$A$1:$T$889,14,FALSE)</f>
        <v>Porvenir</v>
      </c>
      <c r="O974" s="68" t="str">
        <f>VLOOKUP(A974,'BASE REGISTRO SEPTIEMBRE'!$A$1:$T$889,15,FALSE)</f>
        <v>Fono: (61)2581404-(61)2581189.</v>
      </c>
      <c r="P974" s="68" t="str">
        <f>VLOOKUP(A974,'BASE REGISTRO SEPTIEMBRE'!$A$1:$T$889,16,FALSE)</f>
        <v>rrozas@muniporvenir.cl</v>
      </c>
      <c r="Q974" s="68">
        <f>VLOOKUP(A974,'BASE REGISTRO SEPTIEMBRE'!$A$1:$T$889,17,FALSE)</f>
        <v>0</v>
      </c>
      <c r="R974" s="68">
        <f>VLOOKUP(A974,'BASE REGISTRO SEPTIEMBRE'!$A$1:$T$889,18,FALSE)</f>
        <v>91001</v>
      </c>
      <c r="S974" s="68" t="str">
        <f>VLOOKUP(A974,'BASE REGISTRO SEPTIEMBRE'!$A$1:$T$889,19,FALSE)</f>
        <v>No corresponde</v>
      </c>
      <c r="T974" s="188">
        <f>VLOOKUP(A974,'BASE REGISTRO SEPTIEMBRE'!$A$1:$T$889,20,FALSE)</f>
        <v>42059</v>
      </c>
      <c r="U974" s="175">
        <v>7550</v>
      </c>
      <c r="V974" s="186">
        <v>9653941</v>
      </c>
      <c r="W974" s="186">
        <v>46667162</v>
      </c>
      <c r="X974" s="187">
        <v>44469</v>
      </c>
      <c r="Y974" s="80" t="s">
        <v>6489</v>
      </c>
      <c r="Z974" s="80" t="s">
        <v>6490</v>
      </c>
      <c r="AA974" s="175" t="s">
        <v>6626</v>
      </c>
    </row>
    <row r="975" spans="1:27" ht="15.75" customHeight="1" x14ac:dyDescent="0.2">
      <c r="A975" s="185">
        <v>7553</v>
      </c>
      <c r="B975" s="68" t="str">
        <f>VLOOKUP(A975,'BASE REGISTRO SEPTIEMBRE'!$A$1:$T$889,2,FALSE)</f>
        <v xml:space="preserve">
I. Municipalidad de San Juan de La Costa
</v>
      </c>
      <c r="C975" s="68">
        <f>VLOOKUP(A975,'BASE REGISTRO SEPTIEMBRE'!$A$1:$T$889,3,FALSE)</f>
        <v>692518004</v>
      </c>
      <c r="D975" s="68" t="str">
        <f>VLOOKUP(A975,'BASE REGISTRO SEPTIEMBRE'!$A$1:$T$889,4,FALSE)</f>
        <v>Municipalidad</v>
      </c>
      <c r="E975" s="68" t="str">
        <f>VLOOKUP(A975,'BASE REGISTRO SEPTIEMBRE'!$A$1:$T$889,5,FALSE)</f>
        <v>Constitución Política de la República, artículo 107.</v>
      </c>
      <c r="F975" s="68" t="str">
        <f>VLOOKUP(A975,'BASE REGISTRO SEPTIEMBRE'!$A$1:$T$889,6,FALSE)</f>
        <v>Indefinida.</v>
      </c>
      <c r="G975" s="68" t="str">
        <f>VLOOKUP(A975,'BASE REGISTRO SEPTIEMBRE'!$A$1:$T$889,7,FALSE)</f>
        <v>Según Ley Orgánica Nº 18.695, artículos 1º al 4º.</v>
      </c>
      <c r="H975" s="68" t="str">
        <f>VLOOKUP(A975,'BASE REGISTRO SEPTIEMBRE'!$A$1:$T$889,8,FALSE)</f>
        <v>no tiene</v>
      </c>
      <c r="I975" s="68">
        <f>VLOOKUP(A975,'BASE REGISTRO SEPTIEMBRE'!$A$1:$T$889,9,FALSE)</f>
        <v>0</v>
      </c>
      <c r="J975" s="68">
        <f>VLOOKUP(A975,'BASE REGISTRO SEPTIEMBRE'!$A$1:$T$889,10,FALSE)</f>
        <v>0</v>
      </c>
      <c r="K975" s="68" t="str">
        <f>VLOOKUP(A975,'BASE REGISTRO SEPTIEMBRE'!$A$1:$T$889,11,FALSE)</f>
        <v>Bernardo Candía Henríquez, Alcalde.
Luis Alberto Barría Obando, subrogará al Alcalde entre el 16 de abril y el 17 de mayo de 2021.</v>
      </c>
      <c r="L975" s="68" t="str">
        <f>VLOOKUP(A975,'BASE REGISTRO SEPTIEMBRE'!$A$1:$T$889,12,FALSE)</f>
        <v xml:space="preserve">Avenida Nueva Sur s/n, Puaucho, comuna de San Juan de La Costa, Región de Los Lagos
</v>
      </c>
      <c r="M975" s="68" t="str">
        <f>VLOOKUP(A975,'BASE REGISTRO SEPTIEMBRE'!$A$1:$T$889,13,FALSE)</f>
        <v>X</v>
      </c>
      <c r="N975" s="68" t="str">
        <f>VLOOKUP(A975,'BASE REGISTRO SEPTIEMBRE'!$A$1:$T$889,14,FALSE)</f>
        <v>San Juan de La Costa</v>
      </c>
      <c r="O975" s="68" t="str">
        <f>VLOOKUP(A975,'BASE REGISTRO SEPTIEMBRE'!$A$1:$T$889,15,FALSE)</f>
        <v xml:space="preserve">Fono: 064-2261911
</v>
      </c>
      <c r="P975" s="68" t="str">
        <f>VLOOKUP(A975,'BASE REGISTRO SEPTIEMBRE'!$A$1:$T$889,16,FALSE)</f>
        <v xml:space="preserve"> alcaldía@sanjuandelacosta.cl</v>
      </c>
      <c r="Q975" s="68">
        <f>VLOOKUP(A975,'BASE REGISTRO SEPTIEMBRE'!$A$1:$T$889,17,FALSE)</f>
        <v>0</v>
      </c>
      <c r="R975" s="68">
        <f>VLOOKUP(A975,'BASE REGISTRO SEPTIEMBRE'!$A$1:$T$889,18,FALSE)</f>
        <v>91001</v>
      </c>
      <c r="S975" s="68" t="str">
        <f>VLOOKUP(A975,'BASE REGISTRO SEPTIEMBRE'!$A$1:$T$889,19,FALSE)</f>
        <v>No se acompañan. Aplica Informe Jurídico Nº 09, de fecha 14 de marzo de 2011 del Departamento Jurídico y Dictamen Nº 070791, de 2009, de la Contraloría General de la República.</v>
      </c>
      <c r="T975" s="188">
        <f>VLOOKUP(A975,'BASE REGISTRO SEPTIEMBRE'!$A$1:$T$889,20,FALSE)</f>
        <v>42061</v>
      </c>
      <c r="U975" s="175">
        <v>7553</v>
      </c>
      <c r="V975" s="186">
        <v>3262498</v>
      </c>
      <c r="W975" s="186">
        <v>26194604</v>
      </c>
      <c r="X975" s="187">
        <v>44469</v>
      </c>
      <c r="Y975" s="80" t="s">
        <v>6489</v>
      </c>
      <c r="Z975" s="80" t="s">
        <v>6490</v>
      </c>
      <c r="AA975" s="175" t="s">
        <v>6713</v>
      </c>
    </row>
    <row r="976" spans="1:27" ht="15.75" customHeight="1" x14ac:dyDescent="0.2">
      <c r="A976" s="185">
        <v>7554</v>
      </c>
      <c r="B976" s="68" t="str">
        <f>VLOOKUP(A976,'BASE REGISTRO SEPTIEMBRE'!$A$1:$T$889,2,FALSE)</f>
        <v xml:space="preserve">
I. Municipalidad de Providencia
</v>
      </c>
      <c r="C976" s="68">
        <f>VLOOKUP(A976,'BASE REGISTRO SEPTIEMBRE'!$A$1:$T$889,3,FALSE)</f>
        <v>690703009</v>
      </c>
      <c r="D976" s="68" t="str">
        <f>VLOOKUP(A976,'BASE REGISTRO SEPTIEMBRE'!$A$1:$T$889,4,FALSE)</f>
        <v>Municipalidad</v>
      </c>
      <c r="E976" s="68" t="str">
        <f>VLOOKUP(A976,'BASE REGISTRO SEPTIEMBRE'!$A$1:$T$889,5,FALSE)</f>
        <v>Constitución Política de la República, artículo 107.</v>
      </c>
      <c r="F976" s="68" t="str">
        <f>VLOOKUP(A976,'BASE REGISTRO SEPTIEMBRE'!$A$1:$T$889,6,FALSE)</f>
        <v>Indefinida.</v>
      </c>
      <c r="G976" s="68" t="str">
        <f>VLOOKUP(A976,'BASE REGISTRO SEPTIEMBRE'!$A$1:$T$889,7,FALSE)</f>
        <v>Según Ley Orgánica Nº 18.695, artículos 1º al 4º.</v>
      </c>
      <c r="H976" s="68" t="str">
        <f>VLOOKUP(A976,'BASE REGISTRO SEPTIEMBRE'!$A$1:$T$889,8,FALSE)</f>
        <v>no tiene</v>
      </c>
      <c r="I976" s="68">
        <f>VLOOKUP(A976,'BASE REGISTRO SEPTIEMBRE'!$A$1:$T$889,9,FALSE)</f>
        <v>0</v>
      </c>
      <c r="J976" s="68">
        <f>VLOOKUP(A976,'BASE REGISTRO SEPTIEMBRE'!$A$1:$T$889,10,FALSE)</f>
        <v>0</v>
      </c>
      <c r="K976" s="68" t="str">
        <f>VLOOKUP(A976,'BASE REGISTRO SEPTIEMBRE'!$A$1:$T$889,11,FALSE)</f>
        <v xml:space="preserve">Evelyn Rose Matthei Fornet, </v>
      </c>
      <c r="L976" s="68" t="str">
        <f>VLOOKUP(A976,'BASE REGISTRO SEPTIEMBRE'!$A$1:$T$889,12,FALSE)</f>
        <v xml:space="preserve">Avenida de Valdivia Nº 963, comuna de Providencia, Región Metropolitana
</v>
      </c>
      <c r="M976" s="68" t="str">
        <f>VLOOKUP(A976,'BASE REGISTRO SEPTIEMBRE'!$A$1:$T$889,13,FALSE)</f>
        <v>XIII</v>
      </c>
      <c r="N976" s="68" t="str">
        <f>VLOOKUP(A976,'BASE REGISTRO SEPTIEMBRE'!$A$1:$T$889,14,FALSE)</f>
        <v>Providencia</v>
      </c>
      <c r="O976" s="68" t="str">
        <f>VLOOKUP(A976,'BASE REGISTRO SEPTIEMBRE'!$A$1:$T$889,15,FALSE)</f>
        <v>Fono: 226543435</v>
      </c>
      <c r="P976" s="68" t="str">
        <f>VLOOKUP(A976,'BASE REGISTRO SEPTIEMBRE'!$A$1:$T$889,16,FALSE)</f>
        <v>evelyn.matthei@providencia.cl
opd@providencia.cl</v>
      </c>
      <c r="Q976" s="68">
        <f>VLOOKUP(A976,'BASE REGISTRO SEPTIEMBRE'!$A$1:$T$889,17,FALSE)</f>
        <v>0</v>
      </c>
      <c r="R976" s="68">
        <f>VLOOKUP(A976,'BASE REGISTRO SEPTIEMBRE'!$A$1:$T$889,18,FALSE)</f>
        <v>91001</v>
      </c>
      <c r="S976" s="68" t="str">
        <f>VLOOKUP(A976,'BASE REGISTRO SEPTIEMBRE'!$A$1:$T$889,19,FALSE)</f>
        <v>No corresponde</v>
      </c>
      <c r="T976" s="188">
        <f>VLOOKUP(A976,'BASE REGISTRO SEPTIEMBRE'!$A$1:$T$889,20,FALSE)</f>
        <v>42061</v>
      </c>
      <c r="U976" s="175">
        <v>7554</v>
      </c>
      <c r="V976" s="186">
        <v>8013152</v>
      </c>
      <c r="W976" s="186">
        <v>36059184</v>
      </c>
      <c r="X976" s="187">
        <v>44469</v>
      </c>
      <c r="Y976" s="80" t="s">
        <v>6489</v>
      </c>
      <c r="Z976" s="80" t="s">
        <v>6490</v>
      </c>
      <c r="AA976" s="175" t="s">
        <v>70</v>
      </c>
    </row>
    <row r="977" spans="1:27" ht="15.75" customHeight="1" x14ac:dyDescent="0.2">
      <c r="A977" s="185">
        <v>7555</v>
      </c>
      <c r="B977" s="68" t="str">
        <f>VLOOKUP(A977,'BASE REGISTRO SEPTIEMBRE'!$A$1:$T$889,2,FALSE)</f>
        <v xml:space="preserve">
I. Municipalidad de Llanquihue
</v>
      </c>
      <c r="C977" s="68">
        <f>VLOOKUP(A977,'BASE REGISTRO SEPTIEMBRE'!$A$1:$T$889,3,FALSE)</f>
        <v>692203003</v>
      </c>
      <c r="D977" s="68" t="str">
        <f>VLOOKUP(A977,'BASE REGISTRO SEPTIEMBRE'!$A$1:$T$889,4,FALSE)</f>
        <v>Municipalidad</v>
      </c>
      <c r="E977" s="68" t="str">
        <f>VLOOKUP(A977,'BASE REGISTRO SEPTIEMBRE'!$A$1:$T$889,5,FALSE)</f>
        <v>Constitución Política de la República, artículo 107.</v>
      </c>
      <c r="F977" s="68" t="str">
        <f>VLOOKUP(A977,'BASE REGISTRO SEPTIEMBRE'!$A$1:$T$889,6,FALSE)</f>
        <v>Indefinida.</v>
      </c>
      <c r="G977" s="68" t="str">
        <f>VLOOKUP(A977,'BASE REGISTRO SEPTIEMBRE'!$A$1:$T$889,7,FALSE)</f>
        <v>Según Ley Orgánica Nº 18.695, artículos 1º al 4º.</v>
      </c>
      <c r="H977" s="68" t="str">
        <f>VLOOKUP(A977,'BASE REGISTRO SEPTIEMBRE'!$A$1:$T$889,8,FALSE)</f>
        <v>no tiene</v>
      </c>
      <c r="I977" s="68">
        <f>VLOOKUP(A977,'BASE REGISTRO SEPTIEMBRE'!$A$1:$T$889,9,FALSE)</f>
        <v>0</v>
      </c>
      <c r="J977" s="68">
        <f>VLOOKUP(A977,'BASE REGISTRO SEPTIEMBRE'!$A$1:$T$889,10,FALSE)</f>
        <v>0</v>
      </c>
      <c r="K977" s="68" t="str">
        <f>VLOOKUP(A977,'BASE REGISTRO SEPTIEMBRE'!$A$1:$T$889,11,FALSE)</f>
        <v xml:space="preserve">Pablo Andrés Flores Merino
</v>
      </c>
      <c r="L977" s="68" t="str">
        <f>VLOOKUP(A977,'BASE REGISTRO SEPTIEMBRE'!$A$1:$T$889,12,FALSE)</f>
        <v xml:space="preserve">Erardo Werner Nº 450, comuna de Llanquihue, Región de Los Lagos. 
</v>
      </c>
      <c r="M977" s="68" t="str">
        <f>VLOOKUP(A977,'BASE REGISTRO SEPTIEMBRE'!$A$1:$T$889,13,FALSE)</f>
        <v>X</v>
      </c>
      <c r="N977" s="68" t="str">
        <f>VLOOKUP(A977,'BASE REGISTRO SEPTIEMBRE'!$A$1:$T$889,14,FALSE)</f>
        <v>Llanquihue,</v>
      </c>
      <c r="O977" s="68" t="str">
        <f>VLOOKUP(A977,'BASE REGISTRO SEPTIEMBRE'!$A$1:$T$889,15,FALSE)</f>
        <v>Fono: 2244540- 2244500</v>
      </c>
      <c r="P977" s="68" t="str">
        <f>VLOOKUP(A977,'BASE REGISTRO SEPTIEMBRE'!$A$1:$T$889,16,FALSE)</f>
        <v>victorangulo_concejal@hotmail.com/secretariaalcalde@llanquihue.cl</v>
      </c>
      <c r="Q977" s="68">
        <f>VLOOKUP(A977,'BASE REGISTRO SEPTIEMBRE'!$A$1:$T$889,17,FALSE)</f>
        <v>0</v>
      </c>
      <c r="R977" s="68">
        <f>VLOOKUP(A977,'BASE REGISTRO SEPTIEMBRE'!$A$1:$T$889,18,FALSE)</f>
        <v>91001</v>
      </c>
      <c r="S977" s="68" t="str">
        <f>VLOOKUP(A977,'BASE REGISTRO SEPTIEMBRE'!$A$1:$T$889,19,FALSE)</f>
        <v>No corresponde</v>
      </c>
      <c r="T977" s="188">
        <f>VLOOKUP(A977,'BASE REGISTRO SEPTIEMBRE'!$A$1:$T$889,20,FALSE)</f>
        <v>42061</v>
      </c>
      <c r="U977" s="175">
        <v>7555</v>
      </c>
      <c r="V977" s="186">
        <v>9787492</v>
      </c>
      <c r="W977" s="186">
        <v>44185644</v>
      </c>
      <c r="X977" s="187">
        <v>44469</v>
      </c>
      <c r="Y977" s="80" t="s">
        <v>6489</v>
      </c>
      <c r="Z977" s="80" t="s">
        <v>6490</v>
      </c>
      <c r="AA977" s="175" t="s">
        <v>6657</v>
      </c>
    </row>
    <row r="978" spans="1:27" ht="15.75" customHeight="1" x14ac:dyDescent="0.2">
      <c r="A978" s="185">
        <v>7557</v>
      </c>
      <c r="B978" s="68" t="str">
        <f>VLOOKUP(A978,'BASE REGISTRO SEPTIEMBRE'!$A$1:$T$889,2,FALSE)</f>
        <v xml:space="preserve">
I. Municipalidad de Curepto
</v>
      </c>
      <c r="C978" s="68">
        <f>VLOOKUP(A978,'BASE REGISTRO SEPTIEMBRE'!$A$1:$T$889,3,FALSE)</f>
        <v>691103005</v>
      </c>
      <c r="D978" s="68" t="str">
        <f>VLOOKUP(A978,'BASE REGISTRO SEPTIEMBRE'!$A$1:$T$889,4,FALSE)</f>
        <v>Municipalidad</v>
      </c>
      <c r="E978" s="68" t="str">
        <f>VLOOKUP(A978,'BASE REGISTRO SEPTIEMBRE'!$A$1:$T$889,5,FALSE)</f>
        <v>Constitución Política de la República, artículo 107.</v>
      </c>
      <c r="F978" s="68" t="str">
        <f>VLOOKUP(A978,'BASE REGISTRO SEPTIEMBRE'!$A$1:$T$889,6,FALSE)</f>
        <v>Indefinida.</v>
      </c>
      <c r="G978" s="68" t="str">
        <f>VLOOKUP(A978,'BASE REGISTRO SEPTIEMBRE'!$A$1:$T$889,7,FALSE)</f>
        <v>Según Ley Orgánica Nº 18.695, artículos 1º al 4º.</v>
      </c>
      <c r="H978" s="68" t="str">
        <f>VLOOKUP(A978,'BASE REGISTRO SEPTIEMBRE'!$A$1:$T$889,8,FALSE)</f>
        <v>no tiene</v>
      </c>
      <c r="I978" s="68">
        <f>VLOOKUP(A978,'BASE REGISTRO SEPTIEMBRE'!$A$1:$T$889,9,FALSE)</f>
        <v>0</v>
      </c>
      <c r="J978" s="68">
        <f>VLOOKUP(A978,'BASE REGISTRO SEPTIEMBRE'!$A$1:$T$889,10,FALSE)</f>
        <v>0</v>
      </c>
      <c r="K978" s="68" t="str">
        <f>VLOOKUP(A978,'BASE REGISTRO SEPTIEMBRE'!$A$1:$T$889,11,FALSE)</f>
        <v xml:space="preserve">René Alejandro Concha González, </v>
      </c>
      <c r="L978" s="68" t="str">
        <f>VLOOKUP(A978,'BASE REGISTRO SEPTIEMBRE'!$A$1:$T$889,12,FALSE)</f>
        <v xml:space="preserve">Plaza de Armas S/N, comuna de Curepto, Región del Maule. 
</v>
      </c>
      <c r="M978" s="68" t="str">
        <f>VLOOKUP(A978,'BASE REGISTRO SEPTIEMBRE'!$A$1:$T$889,13,FALSE)</f>
        <v>VII</v>
      </c>
      <c r="N978" s="68" t="str">
        <f>VLOOKUP(A978,'BASE REGISTRO SEPTIEMBRE'!$A$1:$T$889,14,FALSE)</f>
        <v>Maule</v>
      </c>
      <c r="O978" s="68" t="str">
        <f>VLOOKUP(A978,'BASE REGISTRO SEPTIEMBRE'!$A$1:$T$889,15,FALSE)</f>
        <v>Fono: (075) 2552300</v>
      </c>
      <c r="P978" s="68">
        <f>VLOOKUP(A978,'BASE REGISTRO SEPTIEMBRE'!$A$1:$T$889,16,FALSE)</f>
        <v>0</v>
      </c>
      <c r="Q978" s="68">
        <f>VLOOKUP(A978,'BASE REGISTRO SEPTIEMBRE'!$A$1:$T$889,17,FALSE)</f>
        <v>0</v>
      </c>
      <c r="R978" s="68">
        <f>VLOOKUP(A978,'BASE REGISTRO SEPTIEMBRE'!$A$1:$T$889,18,FALSE)</f>
        <v>91001</v>
      </c>
      <c r="S978" s="68" t="str">
        <f>VLOOKUP(A978,'BASE REGISTRO SEPTIEMBRE'!$A$1:$T$889,19,FALSE)</f>
        <v>No se acompañan. Aplica Informe Jurídico Nº 09, de  fecha 14 de marzo de 2011 del Departamento Jurídico y Dictamen Nº 070791, de 2009, de la Contraloría General de la República</v>
      </c>
      <c r="T978" s="188">
        <f>VLOOKUP(A978,'BASE REGISTRO SEPTIEMBRE'!$A$1:$T$889,20,FALSE)</f>
        <v>42068</v>
      </c>
      <c r="U978" s="175">
        <v>7557</v>
      </c>
      <c r="V978" s="186">
        <v>7503744</v>
      </c>
      <c r="W978" s="186">
        <v>30123788</v>
      </c>
      <c r="X978" s="187">
        <v>44469</v>
      </c>
      <c r="Y978" s="80" t="s">
        <v>6489</v>
      </c>
      <c r="Z978" s="80" t="s">
        <v>6490</v>
      </c>
      <c r="AA978" s="175" t="s">
        <v>6596</v>
      </c>
    </row>
    <row r="979" spans="1:27" ht="15.75" customHeight="1" x14ac:dyDescent="0.2">
      <c r="A979" s="185">
        <v>7558</v>
      </c>
      <c r="B979" s="68" t="str">
        <f>VLOOKUP(A979,'BASE REGISTRO SEPTIEMBRE'!$A$1:$T$889,2,FALSE)</f>
        <v xml:space="preserve">
I. Municipalidad de Chanco 
</v>
      </c>
      <c r="C979" s="68" t="str">
        <f>VLOOKUP(A979,'BASE REGISTRO SEPTIEMBRE'!$A$1:$T$889,3,FALSE)</f>
        <v>69120300K</v>
      </c>
      <c r="D979" s="68" t="str">
        <f>VLOOKUP(A979,'BASE REGISTRO SEPTIEMBRE'!$A$1:$T$889,4,FALSE)</f>
        <v>Municipalidad</v>
      </c>
      <c r="E979" s="68" t="str">
        <f>VLOOKUP(A979,'BASE REGISTRO SEPTIEMBRE'!$A$1:$T$889,5,FALSE)</f>
        <v>Constitución Política de la República, artículo 107.</v>
      </c>
      <c r="F979" s="68" t="str">
        <f>VLOOKUP(A979,'BASE REGISTRO SEPTIEMBRE'!$A$1:$T$889,6,FALSE)</f>
        <v>Indefinida.</v>
      </c>
      <c r="G979" s="68" t="str">
        <f>VLOOKUP(A979,'BASE REGISTRO SEPTIEMBRE'!$A$1:$T$889,7,FALSE)</f>
        <v>Según Ley Orgánica Nº 18.695, artículos 1º al 4º.</v>
      </c>
      <c r="H979" s="68" t="str">
        <f>VLOOKUP(A979,'BASE REGISTRO SEPTIEMBRE'!$A$1:$T$889,8,FALSE)</f>
        <v>no tiene</v>
      </c>
      <c r="I979" s="68">
        <f>VLOOKUP(A979,'BASE REGISTRO SEPTIEMBRE'!$A$1:$T$889,9,FALSE)</f>
        <v>0</v>
      </c>
      <c r="J979" s="68">
        <f>VLOOKUP(A979,'BASE REGISTRO SEPTIEMBRE'!$A$1:$T$889,10,FALSE)</f>
        <v>0</v>
      </c>
      <c r="K979" s="68" t="str">
        <f>VLOOKUP(A979,'BASE REGISTRO SEPTIEMBRE'!$A$1:$T$889,11,FALSE)</f>
        <v xml:space="preserve">Marcelo Osvaldo Waddington Guajardo, </v>
      </c>
      <c r="L979" s="68" t="str">
        <f>VLOOKUP(A979,'BASE REGISTRO SEPTIEMBRE'!$A$1:$T$889,12,FALSE)</f>
        <v xml:space="preserve">Abdón Fuentealba Nº 334, comuna de Chanco, Región del Maule. 
</v>
      </c>
      <c r="M979" s="68" t="str">
        <f>VLOOKUP(A979,'BASE REGISTRO SEPTIEMBRE'!$A$1:$T$889,13,FALSE)</f>
        <v>VII</v>
      </c>
      <c r="N979" s="68" t="str">
        <f>VLOOKUP(A979,'BASE REGISTRO SEPTIEMBRE'!$A$1:$T$889,14,FALSE)</f>
        <v>Maule</v>
      </c>
      <c r="O979" s="68" t="str">
        <f>VLOOKUP(A979,'BASE REGISTRO SEPTIEMBRE'!$A$1:$T$889,15,FALSE)</f>
        <v>Fono: (73) 551083</v>
      </c>
      <c r="P979" s="68">
        <f>VLOOKUP(A979,'BASE REGISTRO SEPTIEMBRE'!$A$1:$T$889,16,FALSE)</f>
        <v>0</v>
      </c>
      <c r="Q979" s="68">
        <f>VLOOKUP(A979,'BASE REGISTRO SEPTIEMBRE'!$A$1:$T$889,17,FALSE)</f>
        <v>0</v>
      </c>
      <c r="R979" s="68">
        <f>VLOOKUP(A979,'BASE REGISTRO SEPTIEMBRE'!$A$1:$T$889,18,FALSE)</f>
        <v>91001</v>
      </c>
      <c r="S979" s="68" t="str">
        <f>VLOOKUP(A979,'BASE REGISTRO SEPTIEMBRE'!$A$1:$T$889,19,FALSE)</f>
        <v>No se acompañan. Aplica Informe Jurídico Nº 09, de  fecha 14 de marzo de 2011 del Departamento Jurídico y Dictamen Nº 070791, de 2009, de la Contraloría General de la República</v>
      </c>
      <c r="T979" s="188">
        <f>VLOOKUP(A979,'BASE REGISTRO SEPTIEMBRE'!$A$1:$T$889,20,FALSE)</f>
        <v>42068</v>
      </c>
      <c r="U979" s="175">
        <v>7558</v>
      </c>
      <c r="V979" s="186">
        <v>3588747</v>
      </c>
      <c r="W979" s="186">
        <v>28814057</v>
      </c>
      <c r="X979" s="187">
        <v>44469</v>
      </c>
      <c r="Y979" s="80" t="s">
        <v>6489</v>
      </c>
      <c r="Z979" s="80" t="s">
        <v>6490</v>
      </c>
      <c r="AA979" s="175" t="s">
        <v>6714</v>
      </c>
    </row>
    <row r="980" spans="1:27" ht="15.75" customHeight="1" x14ac:dyDescent="0.2">
      <c r="A980" s="185">
        <v>7559</v>
      </c>
      <c r="B980" s="68" t="str">
        <f>VLOOKUP(A980,'BASE REGISTRO SEPTIEMBRE'!$A$1:$T$889,2,FALSE)</f>
        <v xml:space="preserve">
I. Municipalidad de Palmilla
</v>
      </c>
      <c r="C980" s="68">
        <f>VLOOKUP(A980,'BASE REGISTRO SEPTIEMBRE'!$A$1:$T$889,3,FALSE)</f>
        <v>690910004</v>
      </c>
      <c r="D980" s="68" t="str">
        <f>VLOOKUP(A980,'BASE REGISTRO SEPTIEMBRE'!$A$1:$T$889,4,FALSE)</f>
        <v>Municipalidad</v>
      </c>
      <c r="E980" s="68" t="str">
        <f>VLOOKUP(A980,'BASE REGISTRO SEPTIEMBRE'!$A$1:$T$889,5,FALSE)</f>
        <v>Constitución Política de la República, artículo 107.</v>
      </c>
      <c r="F980" s="68" t="str">
        <f>VLOOKUP(A980,'BASE REGISTRO SEPTIEMBRE'!$A$1:$T$889,6,FALSE)</f>
        <v>Indefinida.</v>
      </c>
      <c r="G980" s="68" t="str">
        <f>VLOOKUP(A980,'BASE REGISTRO SEPTIEMBRE'!$A$1:$T$889,7,FALSE)</f>
        <v>Según Ley Orgánica Nº 18.695, artículos 1º al 4º.</v>
      </c>
      <c r="H980" s="68" t="str">
        <f>VLOOKUP(A980,'BASE REGISTRO SEPTIEMBRE'!$A$1:$T$889,8,FALSE)</f>
        <v>no tiene</v>
      </c>
      <c r="I980" s="68">
        <f>VLOOKUP(A980,'BASE REGISTRO SEPTIEMBRE'!$A$1:$T$889,9,FALSE)</f>
        <v>0</v>
      </c>
      <c r="J980" s="68">
        <f>VLOOKUP(A980,'BASE REGISTRO SEPTIEMBRE'!$A$1:$T$889,10,FALSE)</f>
        <v>0</v>
      </c>
      <c r="K980" s="68" t="str">
        <f>VLOOKUP(A980,'BASE REGISTRO SEPTIEMBRE'!$A$1:$T$889,11,FALSE)</f>
        <v xml:space="preserve">Gloria de las Mercedes Paredes Valdés, </v>
      </c>
      <c r="L980" s="68" t="str">
        <f>VLOOKUP(A980,'BASE REGISTRO SEPTIEMBRE'!$A$1:$T$889,12,FALSE)</f>
        <v xml:space="preserve">Juan Guillermo Day Nº 80, Palmilla. VI Región de O’Higgins.
</v>
      </c>
      <c r="M980" s="68" t="str">
        <f>VLOOKUP(A980,'BASE REGISTRO SEPTIEMBRE'!$A$1:$T$889,13,FALSE)</f>
        <v>VI</v>
      </c>
      <c r="N980" s="68" t="str">
        <f>VLOOKUP(A980,'BASE REGISTRO SEPTIEMBRE'!$A$1:$T$889,14,FALSE)</f>
        <v xml:space="preserve"> Palmilla</v>
      </c>
      <c r="O980" s="68" t="str">
        <f>VLOOKUP(A980,'BASE REGISTRO SEPTIEMBRE'!$A$1:$T$889,15,FALSE)</f>
        <v>442928010 / 442928011</v>
      </c>
      <c r="P980" s="68" t="str">
        <f>VLOOKUP(A980,'BASE REGISTRO SEPTIEMBRE'!$A$1:$T$889,16,FALSE)</f>
        <v>gloria.paredes@munipalmilla.cl
 paola.toro@munipalmilla.cl</v>
      </c>
      <c r="Q980" s="68">
        <f>VLOOKUP(A980,'BASE REGISTRO SEPTIEMBRE'!$A$1:$T$889,17,FALSE)</f>
        <v>0</v>
      </c>
      <c r="R980" s="68">
        <f>VLOOKUP(A980,'BASE REGISTRO SEPTIEMBRE'!$A$1:$T$889,18,FALSE)</f>
        <v>91001</v>
      </c>
      <c r="S980" s="68" t="str">
        <f>VLOOKUP(A980,'BASE REGISTRO SEPTIEMBRE'!$A$1:$T$889,19,FALSE)</f>
        <v>No se acompañan. Aplica Informe Jurídico Nº 09, de  fecha 14 de marzo de 2011 del Departamento Jurídico y Dictamen Nº 070791, de 2009, de la Contraloría General de la República</v>
      </c>
      <c r="T980" s="188">
        <f>VLOOKUP(A980,'BASE REGISTRO SEPTIEMBRE'!$A$1:$T$889,20,FALSE)</f>
        <v>42080</v>
      </c>
      <c r="U980" s="175">
        <v>7559</v>
      </c>
      <c r="V980" s="186">
        <v>3291116</v>
      </c>
      <c r="W980" s="186">
        <v>26424378</v>
      </c>
      <c r="X980" s="187">
        <v>44469</v>
      </c>
      <c r="Y980" s="80" t="s">
        <v>6489</v>
      </c>
      <c r="Z980" s="80" t="s">
        <v>6490</v>
      </c>
      <c r="AA980" s="175" t="s">
        <v>6715</v>
      </c>
    </row>
    <row r="981" spans="1:27" ht="15.75" customHeight="1" x14ac:dyDescent="0.2">
      <c r="A981" s="185">
        <v>7560</v>
      </c>
      <c r="B981" s="68" t="str">
        <f>VLOOKUP(A981,'BASE REGISTRO SEPTIEMBRE'!$A$1:$T$889,2,FALSE)</f>
        <v xml:space="preserve">
Ilustre Municipalidad de Tocopilla
</v>
      </c>
      <c r="C981" s="68">
        <f>VLOOKUP(A981,'BASE REGISTRO SEPTIEMBRE'!$A$1:$T$889,3,FALSE)</f>
        <v>690201003</v>
      </c>
      <c r="D981" s="68" t="str">
        <f>VLOOKUP(A981,'BASE REGISTRO SEPTIEMBRE'!$A$1:$T$889,4,FALSE)</f>
        <v>Municipalidad</v>
      </c>
      <c r="E981" s="68" t="str">
        <f>VLOOKUP(A981,'BASE REGISTRO SEPTIEMBRE'!$A$1:$T$889,5,FALSE)</f>
        <v>Constitución Política de la República, artículo 107.</v>
      </c>
      <c r="F981" s="68" t="str">
        <f>VLOOKUP(A981,'BASE REGISTRO SEPTIEMBRE'!$A$1:$T$889,6,FALSE)</f>
        <v>Indefinida.</v>
      </c>
      <c r="G981" s="68" t="str">
        <f>VLOOKUP(A981,'BASE REGISTRO SEPTIEMBRE'!$A$1:$T$889,7,FALSE)</f>
        <v>Según Ley Orgánica Nº 18.695, artículos 1º al 4º.</v>
      </c>
      <c r="H981" s="68" t="str">
        <f>VLOOKUP(A981,'BASE REGISTRO SEPTIEMBRE'!$A$1:$T$889,8,FALSE)</f>
        <v>no tiene</v>
      </c>
      <c r="I981" s="68">
        <f>VLOOKUP(A981,'BASE REGISTRO SEPTIEMBRE'!$A$1:$T$889,9,FALSE)</f>
        <v>0</v>
      </c>
      <c r="J981" s="68">
        <f>VLOOKUP(A981,'BASE REGISTRO SEPTIEMBRE'!$A$1:$T$889,10,FALSE)</f>
        <v>0</v>
      </c>
      <c r="K981" s="68" t="str">
        <f>VLOOKUP(A981,'BASE REGISTRO SEPTIEMBRE'!$A$1:$T$889,11,FALSE)</f>
        <v xml:space="preserve">Ljubica Elena Kurtovic Cortés
</v>
      </c>
      <c r="L981" s="68" t="str">
        <f>VLOOKUP(A981,'BASE REGISTRO SEPTIEMBRE'!$A$1:$T$889,12,FALSE)</f>
        <v xml:space="preserve">Anibal Pinto Nº 1305, de la comuna de Tocopilla, Región de Antofagasta.  
</v>
      </c>
      <c r="M981" s="68" t="str">
        <f>VLOOKUP(A981,'BASE REGISTRO SEPTIEMBRE'!$A$1:$T$889,13,FALSE)</f>
        <v>III</v>
      </c>
      <c r="N981" s="68" t="str">
        <f>VLOOKUP(A981,'BASE REGISTRO SEPTIEMBRE'!$A$1:$T$889,14,FALSE)</f>
        <v xml:space="preserve"> Tocopilla</v>
      </c>
      <c r="O981" s="68" t="str">
        <f>VLOOKUP(A981,'BASE REGISTRO SEPTIEMBRE'!$A$1:$T$889,15,FALSE)</f>
        <v>Fono: (55) 2421347 – 2421355</v>
      </c>
      <c r="P981" s="68" t="str">
        <f>VLOOKUP(A981,'BASE REGISTRO SEPTIEMBRE'!$A$1:$T$889,16,FALSE)</f>
        <v xml:space="preserve"> lkurtovic@imtocopilla.cl; 
jramos@imtocopilla.cl</v>
      </c>
      <c r="Q981" s="68">
        <f>VLOOKUP(A981,'BASE REGISTRO SEPTIEMBRE'!$A$1:$T$889,17,FALSE)</f>
        <v>0</v>
      </c>
      <c r="R981" s="68">
        <f>VLOOKUP(A981,'BASE REGISTRO SEPTIEMBRE'!$A$1:$T$889,18,FALSE)</f>
        <v>91001</v>
      </c>
      <c r="S981" s="68" t="str">
        <f>VLOOKUP(A981,'BASE REGISTRO SEPTIEMBRE'!$A$1:$T$889,19,FALSE)</f>
        <v>No se acompañan. Aplica Informe Jurídico Nº 09, de  fecha 14 de marzo de 2011 del Departamento Jurídico y Dictamen Nº 070791, de 2009, de la Contraloría General de la República</v>
      </c>
      <c r="T981" s="188">
        <f>VLOOKUP(A981,'BASE REGISTRO SEPTIEMBRE'!$A$1:$T$889,20,FALSE)</f>
        <v>42087</v>
      </c>
      <c r="U981" s="175">
        <v>7560</v>
      </c>
      <c r="V981" s="186">
        <v>5299757</v>
      </c>
      <c r="W981" s="186">
        <v>33823199</v>
      </c>
      <c r="X981" s="187">
        <v>44469</v>
      </c>
      <c r="Y981" s="80" t="s">
        <v>6489</v>
      </c>
      <c r="Z981" s="80" t="s">
        <v>6490</v>
      </c>
      <c r="AA981" s="175" t="s">
        <v>6649</v>
      </c>
    </row>
    <row r="982" spans="1:27" ht="15.75" customHeight="1" x14ac:dyDescent="0.2">
      <c r="A982" s="185">
        <v>7562</v>
      </c>
      <c r="B982" s="68" t="str">
        <f>VLOOKUP(A982,'BASE REGISTRO SEPTIEMBRE'!$A$1:$T$889,2,FALSE)</f>
        <v xml:space="preserve">
I. Municipalidad de Quinchao
</v>
      </c>
      <c r="C982" s="68">
        <f>VLOOKUP(A982,'BASE REGISTRO SEPTIEMBRE'!$A$1:$T$889,3,FALSE)</f>
        <v>692309006</v>
      </c>
      <c r="D982" s="68" t="str">
        <f>VLOOKUP(A982,'BASE REGISTRO SEPTIEMBRE'!$A$1:$T$889,4,FALSE)</f>
        <v>Municipalidad</v>
      </c>
      <c r="E982" s="68" t="str">
        <f>VLOOKUP(A982,'BASE REGISTRO SEPTIEMBRE'!$A$1:$T$889,5,FALSE)</f>
        <v>Constitución Política de la República, artículo 107.</v>
      </c>
      <c r="F982" s="68" t="str">
        <f>VLOOKUP(A982,'BASE REGISTRO SEPTIEMBRE'!$A$1:$T$889,6,FALSE)</f>
        <v>Indefinida.</v>
      </c>
      <c r="G982" s="68" t="str">
        <f>VLOOKUP(A982,'BASE REGISTRO SEPTIEMBRE'!$A$1:$T$889,7,FALSE)</f>
        <v>Según Ley Orgánica Nº 18.695, artículos 1º al 4º.</v>
      </c>
      <c r="H982" s="68" t="str">
        <f>VLOOKUP(A982,'BASE REGISTRO SEPTIEMBRE'!$A$1:$T$889,8,FALSE)</f>
        <v>no tiene</v>
      </c>
      <c r="I982" s="68">
        <f>VLOOKUP(A982,'BASE REGISTRO SEPTIEMBRE'!$A$1:$T$889,9,FALSE)</f>
        <v>0</v>
      </c>
      <c r="J982" s="68">
        <f>VLOOKUP(A982,'BASE REGISTRO SEPTIEMBRE'!$A$1:$T$889,10,FALSE)</f>
        <v>0</v>
      </c>
      <c r="K982" s="68" t="str">
        <f>VLOOKUP(A982,'BASE REGISTRO SEPTIEMBRE'!$A$1:$T$889,11,FALSE)</f>
        <v xml:space="preserve">Rene Alfonso Garcés Álvarez.
</v>
      </c>
      <c r="L982" s="68" t="str">
        <f>VLOOKUP(A982,'BASE REGISTRO SEPTIEMBRE'!$A$1:$T$889,12,FALSE)</f>
        <v xml:space="preserve">Amunategui 018, comuna de Quinchao, Región de Los Lagos
</v>
      </c>
      <c r="M982" s="68" t="str">
        <f>VLOOKUP(A982,'BASE REGISTRO SEPTIEMBRE'!$A$1:$T$889,13,FALSE)</f>
        <v>X</v>
      </c>
      <c r="N982" s="68" t="str">
        <f>VLOOKUP(A982,'BASE REGISTRO SEPTIEMBRE'!$A$1:$T$889,14,FALSE)</f>
        <v>Quinchao</v>
      </c>
      <c r="O982" s="68" t="str">
        <f>VLOOKUP(A982,'BASE REGISTRO SEPTIEMBRE'!$A$1:$T$889,15,FALSE)</f>
        <v>Teléfono: (65)2661150 - (65)2661211</v>
      </c>
      <c r="P982" s="68" t="str">
        <f>VLOOKUP(A982,'BASE REGISTRO SEPTIEMBRE'!$A$1:$T$889,16,FALSE)</f>
        <v>Alcaldia@municipalidadquinchao.cl
gabinete@municipalidadquinchao.cl</v>
      </c>
      <c r="Q982" s="68">
        <f>VLOOKUP(A982,'BASE REGISTRO SEPTIEMBRE'!$A$1:$T$889,17,FALSE)</f>
        <v>0</v>
      </c>
      <c r="R982" s="68">
        <f>VLOOKUP(A982,'BASE REGISTRO SEPTIEMBRE'!$A$1:$T$889,18,FALSE)</f>
        <v>91001</v>
      </c>
      <c r="S982" s="68" t="str">
        <f>VLOOKUP(A982,'BASE REGISTRO SEPTIEMBRE'!$A$1:$T$889,19,FALSE)</f>
        <v>No se acompañan. Aplica Informe Jurídico Nº 09, de  fecha 14 de marzo de 2011 del Departamento Jurídico y Dictamen Nº 070791, de 2009, de la Contraloría General de la República</v>
      </c>
      <c r="T982" s="188">
        <f>VLOOKUP(A982,'BASE REGISTRO SEPTIEMBRE'!$A$1:$T$889,20,FALSE)</f>
        <v>42110</v>
      </c>
      <c r="U982" s="175">
        <v>7562</v>
      </c>
      <c r="V982" s="186">
        <v>5494733</v>
      </c>
      <c r="W982" s="186">
        <v>44117224</v>
      </c>
      <c r="X982" s="187">
        <v>44469</v>
      </c>
      <c r="Y982" s="80" t="s">
        <v>6489</v>
      </c>
      <c r="Z982" s="80" t="s">
        <v>6490</v>
      </c>
      <c r="AA982" s="175" t="s">
        <v>6716</v>
      </c>
    </row>
    <row r="983" spans="1:27" ht="15.75" customHeight="1" x14ac:dyDescent="0.2">
      <c r="A983" s="185">
        <v>7565</v>
      </c>
      <c r="B983" s="68" t="str">
        <f>VLOOKUP(A983,'BASE REGISTRO SEPTIEMBRE'!$A$1:$T$889,2,FALSE)</f>
        <v xml:space="preserve">Organización No Gubernamental de Desarrollo Corporación Para el Desarrollo de las Comunidades y sus Territorios INCITA -  O.N.G. INCITA
</v>
      </c>
      <c r="C983" s="68">
        <f>VLOOKUP(A983,'BASE REGISTRO SEPTIEMBRE'!$A$1:$T$889,3,FALSE)</f>
        <v>650980085</v>
      </c>
      <c r="D983" s="68" t="str">
        <f>VLOOKUP(A983,'BASE REGISTRO SEPTIEMBRE'!$A$1:$T$889,4,FALSE)</f>
        <v xml:space="preserve">Corporación de Derecho Privado.
</v>
      </c>
      <c r="E983" s="68" t="str">
        <f>VLOOKUP(A983,'BASE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
      <c r="F983" s="68" t="str">
        <f>VLOOKUP(A983,'BASE REGISTRO SEPTIEMBRE'!$A$1:$T$889,6,FALSE)</f>
        <v>Certificado de Vigencia Folio 500401601054, de fecha 3 de agosto de 2021, del Servicio de Registro Civil e Identificación.</v>
      </c>
      <c r="G983" s="68" t="str">
        <f>VLOOKUP(A983,'BASE REGISTRO SEPTIEMBRE'!$A$1:$T$889,7,FALSE)</f>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83" s="68" t="str">
        <f>VLOOKUP(A983,'BASE REGISTRO SEPTIEMBRE'!$A$1:$T$889,8,FALSE)</f>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
      <c r="I983" s="68" t="str">
        <f>VLOOKUP(A983,'BASE REGISTRO SEPTIEMBRE'!$A$1:$T$889,9,FALSE)</f>
        <v>3 años</v>
      </c>
      <c r="J983" s="68" t="str">
        <f>VLOOKUP(A983,'BASE REGISTRO SEPTIEMBRE'!$A$1:$T$889,10,FALSE)</f>
        <v>AL 04.09.2021</v>
      </c>
      <c r="K983" s="68" t="str">
        <f>VLOOKUP(A983,'BASE REGISTRO SEPTIEMBRE'!$A$1:$T$889,11,FALSE)</f>
        <v xml:space="preserve"> Vice presidente:
Cristián Alejandro Burgos Contreras, 
</v>
      </c>
      <c r="L983" s="68" t="str">
        <f>VLOOKUP(A983,'BASE REGISTRO SEPTIEMBRE'!$A$1:$T$889,12,FALSE)</f>
        <v xml:space="preserve">Carlos Lyon Nº543, Cerro Cárcel, comuna de Valparaíso.comuna de Valparaíso.
</v>
      </c>
      <c r="M983" s="68" t="str">
        <f>VLOOKUP(A983,'BASE REGISTRO SEPTIEMBRE'!$A$1:$T$889,13,FALSE)</f>
        <v>V</v>
      </c>
      <c r="N983" s="68" t="str">
        <f>VLOOKUP(A983,'BASE REGISTRO SEPTIEMBRE'!$A$1:$T$889,14,FALSE)</f>
        <v>Valparaíso</v>
      </c>
      <c r="O983" s="68" t="str">
        <f>VLOOKUP(A983,'BASE REGISTRO SEPTIEMBRE'!$A$1:$T$889,15,FALSE)</f>
        <v xml:space="preserve">
Fonos: 32-22250839/+56979508116 
</v>
      </c>
      <c r="P983" s="68" t="str">
        <f>VLOOKUP(A983,'BASE REGISTRO SEPTIEMBRE'!$A$1:$T$889,16,FALSE)</f>
        <v xml:space="preserve"> corporación.incita.2014@gmail.com </v>
      </c>
      <c r="Q983" s="68">
        <f>VLOOKUP(A983,'BASE REGISTRO SEPTIEMBRE'!$A$1:$T$889,17,FALSE)</f>
        <v>0</v>
      </c>
      <c r="R983" s="68" t="str">
        <f>VLOOKUP(A983,'BASE REGISTRO SEPTIEMBRE'!$A$1:$T$889,18,FALSE)</f>
        <v>93401: Institución de Asistencia Social</v>
      </c>
      <c r="S983" s="68" t="str">
        <f>VLOOKUP(A983,'BASE REGISTRO SEPTIEMBRE'!$A$1:$T$889,19,FALSE)</f>
        <v>Antecedentes financieros correspondientes al año 2019, aprobados por el Subdepartamento de Supervisión Financiera Nacional</v>
      </c>
      <c r="T983" s="188">
        <f>VLOOKUP(A983,'BASE REGISTRO SEPTIEMBRE'!$A$1:$T$889,20,FALSE)</f>
        <v>42131</v>
      </c>
      <c r="U983" s="175">
        <v>7565</v>
      </c>
      <c r="V983" s="186">
        <v>13628220</v>
      </c>
      <c r="W983" s="186">
        <v>58941649</v>
      </c>
      <c r="X983" s="187">
        <v>44469</v>
      </c>
      <c r="Y983" s="80" t="s">
        <v>6489</v>
      </c>
      <c r="Z983" s="80" t="s">
        <v>6490</v>
      </c>
      <c r="AA983" s="175" t="s">
        <v>6498</v>
      </c>
    </row>
    <row r="984" spans="1:27" ht="15.75" customHeight="1" x14ac:dyDescent="0.2">
      <c r="A984" s="185">
        <v>7566</v>
      </c>
      <c r="B984" s="68" t="str">
        <f>VLOOKUP(A984,'BASE REGISTRO SEPTIEMBRE'!$A$1:$T$889,2,FALSE)</f>
        <v xml:space="preserve">Delegación Presidencial Provincial de Parinacota (Ex Gobernación Provincial de Parinacota) 
</v>
      </c>
      <c r="C984" s="68">
        <f>VLOOKUP(A984,'BASE REGISTRO SEPTIEMBRE'!$A$1:$T$889,3,FALSE)</f>
        <v>605111394</v>
      </c>
      <c r="D984" s="68" t="str">
        <f>VLOOKUP(A984,'BASE REGISTRO SEPTIEMBRE'!$A$1:$T$889,4,FALSE)</f>
        <v>Gobernación Provincial</v>
      </c>
      <c r="E984" s="68" t="str">
        <f>VLOOKUP(A984,'BASE REGISTRO SEPTIEMBRE'!$A$1:$T$889,5,FALSE)</f>
        <v>Constitución Política de la República, artículo 116.</v>
      </c>
      <c r="F984" s="68" t="str">
        <f>VLOOKUP(A984,'BASE REGISTRO SEPTIEMBRE'!$A$1:$T$889,6,FALSE)</f>
        <v>Indefinida.</v>
      </c>
      <c r="G984" s="68" t="str">
        <f>VLOOKUP(A984,'BASE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84" s="68" t="str">
        <f>VLOOKUP(A984,'BASE REGISTRO SEPTIEMBRE'!$A$1:$T$889,8,FALSE)</f>
        <v>no tiene</v>
      </c>
      <c r="I984" s="68">
        <f>VLOOKUP(A984,'BASE REGISTRO SEPTIEMBRE'!$A$1:$T$889,9,FALSE)</f>
        <v>0</v>
      </c>
      <c r="J984" s="68">
        <f>VLOOKUP(A984,'BASE REGISTRO SEPTIEMBRE'!$A$1:$T$889,10,FALSE)</f>
        <v>0</v>
      </c>
      <c r="K984" s="68" t="str">
        <f>VLOOKUP(A984,'BASE REGISTRO SEPTIEMBRE'!$A$1:$T$889,11,FALSE)</f>
        <v xml:space="preserve">Delegado Presidencial Provincial de Parinacota; Mario Andres Salgado Ibarra </v>
      </c>
      <c r="L984" s="68" t="str">
        <f>VLOOKUP(A984,'BASE REGISTRO SEPTIEMBRE'!$A$1:$T$889,12,FALSE)</f>
        <v xml:space="preserve">José Miguel Carrera Nº 350, Comuna de Putre. Región de Arica y Parinacota. 
</v>
      </c>
      <c r="M984" s="68" t="str">
        <f>VLOOKUP(A984,'BASE REGISTRO SEPTIEMBRE'!$A$1:$T$889,13,FALSE)</f>
        <v>XV</v>
      </c>
      <c r="N984" s="68" t="str">
        <f>VLOOKUP(A984,'BASE REGISTRO SEPTIEMBRE'!$A$1:$T$889,14,FALSE)</f>
        <v>Putre</v>
      </c>
      <c r="O984" s="68" t="str">
        <f>VLOOKUP(A984,'BASE REGISTRO SEPTIEMBRE'!$A$1:$T$889,15,FALSE)</f>
        <v xml:space="preserve">2 24877155 – 2 24877157
</v>
      </c>
      <c r="P984" s="68" t="str">
        <f>VLOOKUP(A984,'BASE REGISTRO SEPTIEMBRE'!$A$1:$T$889,16,FALSE)</f>
        <v xml:space="preserve"> partesdppparinacota@interior.gob.cl
msalgado@interior.gob.cl</v>
      </c>
      <c r="Q984" s="68">
        <f>VLOOKUP(A984,'BASE REGISTRO SEPTIEMBRE'!$A$1:$T$889,17,FALSE)</f>
        <v>0</v>
      </c>
      <c r="R984" s="68">
        <f>VLOOKUP(A984,'BASE REGISTRO SEPTIEMBRE'!$A$1:$T$889,18,FALSE)</f>
        <v>91001</v>
      </c>
      <c r="S984" s="68" t="str">
        <f>VLOOKUP(A984,'BASE REGISTRO SEPTIEMBRE'!$A$1:$T$889,19,FALSE)</f>
        <v>No se acompañan. Aplica Informe Jurídico Nº 09, de  fecha 14 de marzo de 2011 del Departamento Jurídico y Dictamen Nº 070791, de 2009, de la Contraloría General de la República</v>
      </c>
      <c r="T984" s="188">
        <f>VLOOKUP(A984,'BASE REGISTRO SEPTIEMBRE'!$A$1:$T$889,20,FALSE)</f>
        <v>42136</v>
      </c>
      <c r="U984" s="175">
        <v>7566</v>
      </c>
      <c r="V984" s="186">
        <v>5580588</v>
      </c>
      <c r="W984" s="186">
        <v>44806554</v>
      </c>
      <c r="X984" s="187">
        <v>44469</v>
      </c>
      <c r="Y984" s="80" t="s">
        <v>6489</v>
      </c>
      <c r="Z984" s="80" t="s">
        <v>6490</v>
      </c>
      <c r="AA984" s="175" t="s">
        <v>6717</v>
      </c>
    </row>
    <row r="985" spans="1:27" ht="15.75" customHeight="1" x14ac:dyDescent="0.2">
      <c r="A985" s="185">
        <v>7572</v>
      </c>
      <c r="B985" s="68" t="str">
        <f>VLOOKUP(A985,'BASE REGISTRO SEPTIEMBRE'!$A$1:$T$889,2,FALSE)</f>
        <v xml:space="preserve">
I. Municipalidad de Santa María
</v>
      </c>
      <c r="C985" s="68">
        <f>VLOOKUP(A985,'BASE REGISTRO SEPTIEMBRE'!$A$1:$T$889,3,FALSE)</f>
        <v>690510006</v>
      </c>
      <c r="D985" s="68" t="str">
        <f>VLOOKUP(A985,'BASE REGISTRO SEPTIEMBRE'!$A$1:$T$889,4,FALSE)</f>
        <v>Municipalidad</v>
      </c>
      <c r="E985" s="68" t="str">
        <f>VLOOKUP(A985,'BASE REGISTRO SEPTIEMBRE'!$A$1:$T$889,5,FALSE)</f>
        <v>Constitución Política de la República, artículo 118.</v>
      </c>
      <c r="F985" s="68" t="str">
        <f>VLOOKUP(A985,'BASE REGISTRO SEPTIEMBRE'!$A$1:$T$889,6,FALSE)</f>
        <v>Indefinida.</v>
      </c>
      <c r="G985" s="68" t="str">
        <f>VLOOKUP(A985,'BASE REGISTRO SEPTIEMBRE'!$A$1:$T$889,7,FALSE)</f>
        <v>Según Ley Orgánica Nº 18.695, artículos 1º al 4º.</v>
      </c>
      <c r="H985" s="68" t="str">
        <f>VLOOKUP(A985,'BASE REGISTRO SEPTIEMBRE'!$A$1:$T$889,8,FALSE)</f>
        <v>no tiene</v>
      </c>
      <c r="I985" s="68">
        <f>VLOOKUP(A985,'BASE REGISTRO SEPTIEMBRE'!$A$1:$T$889,9,FALSE)</f>
        <v>0</v>
      </c>
      <c r="J985" s="68">
        <f>VLOOKUP(A985,'BASE REGISTRO SEPTIEMBRE'!$A$1:$T$889,10,FALSE)</f>
        <v>0</v>
      </c>
      <c r="K985" s="68" t="str">
        <f>VLOOKUP(A985,'BASE REGISTRO SEPTIEMBRE'!$A$1:$T$889,11,FALSE)</f>
        <v xml:space="preserve">Manuel León Saa. 
</v>
      </c>
      <c r="L985" s="68" t="str">
        <f>VLOOKUP(A985,'BASE REGISTRO SEPTIEMBRE'!$A$1:$T$889,12,FALSE)</f>
        <v xml:space="preserve">Calle Bernardo O’Higgins Nº 843, comuna de Santa María, Región de Valparaíso
</v>
      </c>
      <c r="M985" s="68" t="str">
        <f>VLOOKUP(A985,'BASE REGISTRO SEPTIEMBRE'!$A$1:$T$889,13,FALSE)</f>
        <v>V</v>
      </c>
      <c r="N985" s="68" t="str">
        <f>VLOOKUP(A985,'BASE REGISTRO SEPTIEMBRE'!$A$1:$T$889,14,FALSE)</f>
        <v>Santa María</v>
      </c>
      <c r="O985" s="68" t="str">
        <f>VLOOKUP(A985,'BASE REGISTRO SEPTIEMBRE'!$A$1:$T$889,15,FALSE)</f>
        <v>34) 2595300 (Central Telefónica I. Municipalidad de Santa María)
COORDINADORA OPD SANTA MARIA: (34) 2595367
ASISTENTE SOCIAL OPD SANTA MARIA: (34) 2595368
SECRETARIA OPD SANTA MARIA: (34) 2595319</v>
      </c>
      <c r="P985" s="68" t="str">
        <f>VLOOKUP(A985,'BASE REGISTRO SEPTIEMBRE'!$A$1:$T$889,16,FALSE)</f>
        <v>of.partes@imsantamaria.cl 
CORREO ELECTRONICO OPD SANTA MARIA: opdsantamaria@gmail.com
http://www.imsantamaria.cl</v>
      </c>
      <c r="Q985" s="68">
        <f>VLOOKUP(A985,'BASE REGISTRO SEPTIEMBRE'!$A$1:$T$889,17,FALSE)</f>
        <v>0</v>
      </c>
      <c r="R985" s="68">
        <f>VLOOKUP(A985,'BASE REGISTRO SEPTIEMBRE'!$A$1:$T$889,18,FALSE)</f>
        <v>91001</v>
      </c>
      <c r="S985" s="68" t="str">
        <f>VLOOKUP(A985,'BASE REGISTRO SEPTIEMBRE'!$A$1:$T$889,19,FALSE)</f>
        <v>No se acompañan. Aplica Informe Jurídico Nº 09, de  fecha 14 de marzo de 2011 del Departamento Jurídico y Dictamen Nº 070791, de 2009, de la Contraloría General de la República</v>
      </c>
      <c r="T985" s="188">
        <f>VLOOKUP(A985,'BASE REGISTRO SEPTIEMBRE'!$A$1:$T$889,20,FALSE)</f>
        <v>42195</v>
      </c>
      <c r="U985" s="175">
        <v>7572</v>
      </c>
      <c r="V985" s="186">
        <v>12361904</v>
      </c>
      <c r="W985" s="186">
        <v>102324497</v>
      </c>
      <c r="X985" s="187">
        <v>44469</v>
      </c>
      <c r="Y985" s="80" t="s">
        <v>6489</v>
      </c>
      <c r="Z985" s="80" t="s">
        <v>6490</v>
      </c>
      <c r="AA985" s="175" t="s">
        <v>6718</v>
      </c>
    </row>
    <row r="986" spans="1:27" ht="15.75" customHeight="1" x14ac:dyDescent="0.2">
      <c r="A986" s="185">
        <v>7574</v>
      </c>
      <c r="B986" s="68" t="str">
        <f>VLOOKUP(A986,'BASE REGISTRO SEPTIEMBRE'!$A$1:$T$889,2,FALSE)</f>
        <v>Fundación Nuestra Señora de la Esperanza</v>
      </c>
      <c r="C986" s="68">
        <f>VLOOKUP(A986,'BASE REGISTRO SEPTIEMBRE'!$A$1:$T$889,3,FALSE)</f>
        <v>650856899</v>
      </c>
      <c r="D986" s="68" t="str">
        <f>VLOOKUP(A986,'BASE REGISTRO SEPTIEMBRE'!$A$1:$T$889,4,FALSE)</f>
        <v>Fundación de Derecho Privado.</v>
      </c>
      <c r="E986" s="68" t="str">
        <f>VLOOKUP(A986,'BASE REGISTRO SEPTIEMBRE'!$A$1:$T$889,5,FALSE)</f>
        <v>Inscripción N° 170002, de fecha 22 de abril de 2014, del Registro de Personas Jurídicas, del Servicio de Registro Civil e Identificación.</v>
      </c>
      <c r="F986" s="68" t="str">
        <f>VLOOKUP(A986,'BASE REGISTRO SEPTIEMBRE'!$A$1:$T$889,6,FALSE)</f>
        <v xml:space="preserve">Certificado de Vigencia de Directorio, Folio Nº85710000, emitido con fecha 23 de julio de 2021,por el Servicio de Registro Civil e Identificación.
</v>
      </c>
      <c r="G986" s="68" t="str">
        <f>VLOOKUP(A986,'BASE REGISTRO SEPTIEMBRE'!$A$1:$T$889,7,FALSE)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H986" s="68" t="str">
        <f>VLOOKUP(A986,'BASE REGISTRO SEPTIEMBRE'!$A$1:$T$889,8,FALSE)</f>
        <v>Presidente
Juan Luis Del Pino Riesco, 
Secretario
Loreto Elisa Olate Gallardo, 
Tesorero
Ramona Edecia Vilches Lagos,</v>
      </c>
      <c r="I986" s="68" t="str">
        <f>VLOOKUP(A986,'BASE REGISTRO SEPTIEMBRE'!$A$1:$T$889,9,FALSE)</f>
        <v>4 años</v>
      </c>
      <c r="J986" s="68" t="str">
        <f>VLOOKUP(A986,'BASE REGISTRO SEPTIEMBRE'!$A$1:$T$889,10,FALSE)</f>
        <v xml:space="preserve">De 13 de mayo de 2017 al 13 de mayo de 2021. </v>
      </c>
      <c r="K986" s="68" t="str">
        <f>VLOOKUP(A986,'BASE REGISTRO SEPTIEMBRE'!$A$1:$T$889,11,FALSE)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L986" s="68" t="str">
        <f>VLOOKUP(A986,'BASE REGISTRO SEPTIEMBRE'!$A$1:$T$889,12,FALSE)</f>
        <v xml:space="preserve">Avenida O`Higgins Nº 1541, Chillan, Región del Ñuble
</v>
      </c>
      <c r="M986" s="68" t="str">
        <f>VLOOKUP(A986,'BASE REGISTRO SEPTIEMBRE'!$A$1:$T$889,13,FALSE)</f>
        <v>XVI</v>
      </c>
      <c r="N986" s="68" t="str">
        <f>VLOOKUP(A986,'BASE REGISTRO SEPTIEMBRE'!$A$1:$T$889,14,FALSE)</f>
        <v>Chillan</v>
      </c>
      <c r="O986" s="68" t="str">
        <f>VLOOKUP(A986,'BASE REGISTRO SEPTIEMBRE'!$A$1:$T$889,15,FALSE)</f>
        <v xml:space="preserve">042-2223675.
979928331.
985603549.
</v>
      </c>
      <c r="P986" s="68" t="str">
        <f>VLOOKUP(A986,'BASE REGISTRO SEPTIEMBRE'!$A$1:$T$889,16,FALSE)</f>
        <v xml:space="preserve">residenciaesperanzachillan@gmail.com / jldelpino@gmail.com </v>
      </c>
      <c r="Q986" s="68">
        <f>VLOOKUP(A986,'BASE REGISTRO SEPTIEMBRE'!$A$1:$T$889,17,FALSE)</f>
        <v>0</v>
      </c>
      <c r="R986" s="68">
        <f>VLOOKUP(A986,'BASE REGISTRO SEPTIEMBRE'!$A$1:$T$889,18,FALSE)</f>
        <v>93401</v>
      </c>
      <c r="S986" s="68" t="str">
        <f>VLOOKUP(A986,'BASE REGISTRO SEPTIEMBRE'!$A$1:$T$889,19,FALSE)</f>
        <v>Se acompaña Certificado Financiero año 2020, aprobados por el Subdepartamento de Supervisión Financiera Nacional.</v>
      </c>
      <c r="T986" s="188">
        <f>VLOOKUP(A986,'BASE REGISTRO SEPTIEMBRE'!$A$1:$T$889,20,FALSE)</f>
        <v>42202</v>
      </c>
      <c r="U986" s="175">
        <v>7574</v>
      </c>
      <c r="V986" s="186">
        <v>89785727</v>
      </c>
      <c r="W986" s="186">
        <v>464141039</v>
      </c>
      <c r="X986" s="187">
        <v>44469</v>
      </c>
      <c r="Y986" s="80" t="s">
        <v>6489</v>
      </c>
      <c r="Z986" s="80" t="s">
        <v>6490</v>
      </c>
      <c r="AA986" s="175" t="s">
        <v>6519</v>
      </c>
    </row>
    <row r="987" spans="1:27" ht="15.75" customHeight="1" x14ac:dyDescent="0.2">
      <c r="A987" s="185">
        <v>7575</v>
      </c>
      <c r="B987" s="68" t="str">
        <f>VLOOKUP(A987,'BASE REGISTRO SEPTIEMBRE'!$A$1:$T$889,2,FALSE)</f>
        <v xml:space="preserve">Delegación Presidencial Provincial de El Loa (ex Gobernación Provincial de El Loa)
</v>
      </c>
      <c r="C987" s="68">
        <f>VLOOKUP(A987,'BASE REGISTRO SEPTIEMBRE'!$A$1:$T$889,3,FALSE)</f>
        <v>605110231</v>
      </c>
      <c r="D987" s="68" t="str">
        <f>VLOOKUP(A987,'BASE REGISTRO SEPTIEMBRE'!$A$1:$T$889,4,FALSE)</f>
        <v>Gobernación Provincial</v>
      </c>
      <c r="E987" s="68" t="str">
        <f>VLOOKUP(A987,'BASE REGISTRO SEPTIEMBRE'!$A$1:$T$889,5,FALSE)</f>
        <v>Constitución Política de la República, artículo 116.</v>
      </c>
      <c r="F987" s="68" t="str">
        <f>VLOOKUP(A987,'BASE REGISTRO SEPTIEMBRE'!$A$1:$T$889,6,FALSE)</f>
        <v>Indefinida.</v>
      </c>
      <c r="G987" s="68" t="str">
        <f>VLOOKUP(A987,'BASE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87" s="68" t="str">
        <f>VLOOKUP(A987,'BASE REGISTRO SEPTIEMBRE'!$A$1:$T$889,8,FALSE)</f>
        <v>no tiene</v>
      </c>
      <c r="I987" s="68">
        <f>VLOOKUP(A987,'BASE REGISTRO SEPTIEMBRE'!$A$1:$T$889,9,FALSE)</f>
        <v>0</v>
      </c>
      <c r="J987" s="68">
        <f>VLOOKUP(A987,'BASE REGISTRO SEPTIEMBRE'!$A$1:$T$889,10,FALSE)</f>
        <v>0</v>
      </c>
      <c r="K987" s="68">
        <f>VLOOKUP(A987,'BASE REGISTRO SEPTIEMBRE'!$A$1:$T$889,11,FALSE)</f>
        <v>0</v>
      </c>
      <c r="L987" s="68" t="str">
        <f>VLOOKUP(A987,'BASE REGISTRO SEPTIEMBRE'!$A$1:$T$889,12,FALSE)</f>
        <v xml:space="preserve">Granaderos Nº 2296, Calama, Región de Antofagasta. 
</v>
      </c>
      <c r="M987" s="68" t="str">
        <f>VLOOKUP(A987,'BASE REGISTRO SEPTIEMBRE'!$A$1:$T$889,13,FALSE)</f>
        <v>III</v>
      </c>
      <c r="N987" s="68" t="str">
        <f>VLOOKUP(A987,'BASE REGISTRO SEPTIEMBRE'!$A$1:$T$889,14,FALSE)</f>
        <v>Calama</v>
      </c>
      <c r="O987" s="68" t="str">
        <f>VLOOKUP(A987,'BASE REGISTRO SEPTIEMBRE'!$A$1:$T$889,15,FALSE)</f>
        <v>Fono: (55) 566501 / (55) 566502</v>
      </c>
      <c r="P987" s="68">
        <f>VLOOKUP(A987,'BASE REGISTRO SEPTIEMBRE'!$A$1:$T$889,16,FALSE)</f>
        <v>0</v>
      </c>
      <c r="Q987" s="68">
        <f>VLOOKUP(A987,'BASE REGISTRO SEPTIEMBRE'!$A$1:$T$889,17,FALSE)</f>
        <v>0</v>
      </c>
      <c r="R987" s="68">
        <f>VLOOKUP(A987,'BASE REGISTRO SEPTIEMBRE'!$A$1:$T$889,18,FALSE)</f>
        <v>91001</v>
      </c>
      <c r="S987" s="68" t="str">
        <f>VLOOKUP(A987,'BASE REGISTRO SEPTIEMBRE'!$A$1:$T$889,19,FALSE)</f>
        <v>No se acompañan. Aplica Informe Jurídico Nº 09, de  fecha 14 de marzo de 2011 del Departamento Jurídico y Dictamen Nº 070791, de 2009, de la Contraloría General de la República</v>
      </c>
      <c r="T987" s="188">
        <f>VLOOKUP(A987,'BASE REGISTRO SEPTIEMBRE'!$A$1:$T$889,20,FALSE)</f>
        <v>42206</v>
      </c>
      <c r="U987" s="175">
        <v>7575</v>
      </c>
      <c r="V987" s="186">
        <v>8208998</v>
      </c>
      <c r="W987" s="186">
        <v>74960675</v>
      </c>
      <c r="X987" s="187">
        <v>44469</v>
      </c>
      <c r="Y987" s="80" t="s">
        <v>6489</v>
      </c>
      <c r="Z987" s="80" t="s">
        <v>6490</v>
      </c>
      <c r="AA987" s="175" t="s">
        <v>6493</v>
      </c>
    </row>
    <row r="988" spans="1:27" ht="15.75" customHeight="1" x14ac:dyDescent="0.2">
      <c r="A988" s="185">
        <v>7577</v>
      </c>
      <c r="B988" s="68" t="str">
        <f>VLOOKUP(A988,'BASE REGISTRO SEPTIEMBRE'!$A$1:$T$889,2,FALSE)</f>
        <v xml:space="preserve">
I. Municipalidad de El Quisco
</v>
      </c>
      <c r="C988" s="68">
        <f>VLOOKUP(A988,'BASE REGISTRO SEPTIEMBRE'!$A$1:$T$889,3,FALSE)</f>
        <v>690617005</v>
      </c>
      <c r="D988" s="68" t="str">
        <f>VLOOKUP(A988,'BASE REGISTRO SEPTIEMBRE'!$A$1:$T$889,4,FALSE)</f>
        <v>Municipalidad</v>
      </c>
      <c r="E988" s="68" t="str">
        <f>VLOOKUP(A988,'BASE REGISTRO SEPTIEMBRE'!$A$1:$T$889,5,FALSE)</f>
        <v>Constitución Política de la República, artículo 118.</v>
      </c>
      <c r="F988" s="68" t="str">
        <f>VLOOKUP(A988,'BASE REGISTRO SEPTIEMBRE'!$A$1:$T$889,6,FALSE)</f>
        <v>Indefinida.</v>
      </c>
      <c r="G988" s="68" t="str">
        <f>VLOOKUP(A988,'BASE REGISTRO SEPTIEMBRE'!$A$1:$T$889,7,FALSE)</f>
        <v>Según Ley Orgánica Nº 18.695, artículos 1º al 4º.</v>
      </c>
      <c r="H988" s="68" t="str">
        <f>VLOOKUP(A988,'BASE REGISTRO SEPTIEMBRE'!$A$1:$T$889,8,FALSE)</f>
        <v>no tiene</v>
      </c>
      <c r="I988" s="68">
        <f>VLOOKUP(A988,'BASE REGISTRO SEPTIEMBRE'!$A$1:$T$889,9,FALSE)</f>
        <v>0</v>
      </c>
      <c r="J988" s="68">
        <f>VLOOKUP(A988,'BASE REGISTRO SEPTIEMBRE'!$A$1:$T$889,10,FALSE)</f>
        <v>0</v>
      </c>
      <c r="K988" s="68" t="str">
        <f>VLOOKUP(A988,'BASE REGISTRO SEPTIEMBRE'!$A$1:$T$889,11,FALSE)</f>
        <v xml:space="preserve">Natalia Andrea Carrasco Pizarro, </v>
      </c>
      <c r="L988" s="68" t="str">
        <f>VLOOKUP(A988,'BASE REGISTRO SEPTIEMBRE'!$A$1:$T$889,12,FALSE)</f>
        <v xml:space="preserve">Avenida Francia 011, El Quisco. Región de Valparaíso.
</v>
      </c>
      <c r="M988" s="68" t="str">
        <f>VLOOKUP(A988,'BASE REGISTRO SEPTIEMBRE'!$A$1:$T$889,13,FALSE)</f>
        <v>V</v>
      </c>
      <c r="N988" s="68" t="str">
        <f>VLOOKUP(A988,'BASE REGISTRO SEPTIEMBRE'!$A$1:$T$889,14,FALSE)</f>
        <v xml:space="preserve"> El Quisco</v>
      </c>
      <c r="O988" s="68" t="str">
        <f>VLOOKUP(A988,'BASE REGISTRO SEPTIEMBRE'!$A$1:$T$889,15,FALSE)</f>
        <v xml:space="preserve"> Teléfono: (35) 245 6100
</v>
      </c>
      <c r="P988" s="68" t="str">
        <f>VLOOKUP(A988,'BASE REGISTRO SEPTIEMBRE'!$A$1:$T$889,16,FALSE)</f>
        <v>http://www.elquisco.cl/</v>
      </c>
      <c r="Q988" s="68">
        <f>VLOOKUP(A988,'BASE REGISTRO SEPTIEMBRE'!$A$1:$T$889,17,FALSE)</f>
        <v>0</v>
      </c>
      <c r="R988" s="68">
        <f>VLOOKUP(A988,'BASE REGISTRO SEPTIEMBRE'!$A$1:$T$889,18,FALSE)</f>
        <v>91001</v>
      </c>
      <c r="S988" s="68" t="str">
        <f>VLOOKUP(A988,'BASE REGISTRO SEPTIEMBRE'!$A$1:$T$889,19,FALSE)</f>
        <v>No se acompañan. Aplica Informe Jurídico Nº 09, de  fecha 14 de marzo de 2011 del Departamento Jurídico y Dictamen Nº 070791, de 2009, de la Contraloría General de la República</v>
      </c>
      <c r="T988" s="188">
        <f>VLOOKUP(A988,'BASE REGISTRO SEPTIEMBRE'!$A$1:$T$889,20,FALSE)</f>
        <v>42215</v>
      </c>
      <c r="U988" s="175">
        <v>7577</v>
      </c>
      <c r="V988" s="186">
        <v>4292760</v>
      </c>
      <c r="W988" s="186">
        <v>25881060</v>
      </c>
      <c r="X988" s="187">
        <v>44469</v>
      </c>
      <c r="Y988" s="80" t="s">
        <v>6489</v>
      </c>
      <c r="Z988" s="80" t="s">
        <v>6490</v>
      </c>
      <c r="AA988" s="175" t="s">
        <v>6570</v>
      </c>
    </row>
    <row r="989" spans="1:27" ht="15.75" customHeight="1" x14ac:dyDescent="0.2">
      <c r="A989" s="185">
        <v>7580</v>
      </c>
      <c r="B989" s="68" t="str">
        <f>VLOOKUP(A989,'BASE REGISTRO SEPTIEMBRE'!$A$1:$T$889,2,FALSE)</f>
        <v xml:space="preserve">Delegación Presidencial Provincial de Antofagasta (ex Gobernación Provincial de Antofagasta)
</v>
      </c>
      <c r="C989" s="68">
        <f>VLOOKUP(A989,'BASE REGISTRO SEPTIEMBRE'!$A$1:$T$889,3,FALSE)</f>
        <v>605110223</v>
      </c>
      <c r="D989" s="68" t="str">
        <f>VLOOKUP(A989,'BASE REGISTRO SEPTIEMBRE'!$A$1:$T$889,4,FALSE)</f>
        <v>Gobernación Provincial</v>
      </c>
      <c r="E989" s="68" t="str">
        <f>VLOOKUP(A989,'BASE REGISTRO SEPTIEMBRE'!$A$1:$T$889,5,FALSE)</f>
        <v>Constitución Política de la República, artículo 116.</v>
      </c>
      <c r="F989" s="68" t="str">
        <f>VLOOKUP(A989,'BASE REGISTRO SEPTIEMBRE'!$A$1:$T$889,6,FALSE)</f>
        <v>Indefinida.</v>
      </c>
      <c r="G989" s="68" t="str">
        <f>VLOOKUP(A989,'BASE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89" s="68" t="str">
        <f>VLOOKUP(A989,'BASE REGISTRO SEPTIEMBRE'!$A$1:$T$889,8,FALSE)</f>
        <v>no tiene</v>
      </c>
      <c r="I989" s="68">
        <f>VLOOKUP(A989,'BASE REGISTRO SEPTIEMBRE'!$A$1:$T$889,9,FALSE)</f>
        <v>0</v>
      </c>
      <c r="J989" s="68">
        <f>VLOOKUP(A989,'BASE REGISTRO SEPTIEMBRE'!$A$1:$T$889,10,FALSE)</f>
        <v>0</v>
      </c>
      <c r="K989" s="68" t="str">
        <f>VLOOKUP(A989,'BASE REGISTRO SEPTIEMBRE'!$A$1:$T$889,11,FALSE)</f>
        <v xml:space="preserve">Gobernador Provincial Titular: 
Fabiola Andrea Rivero Rojas, 
</v>
      </c>
      <c r="L989" s="68" t="str">
        <f>VLOOKUP(A989,'BASE REGISTRO SEPTIEMBRE'!$A$1:$T$889,12,FALSE)</f>
        <v>Calle Arturo Prat 384, Antofagasta, Región de Antofagasta</v>
      </c>
      <c r="M989" s="68" t="str">
        <f>VLOOKUP(A989,'BASE REGISTRO SEPTIEMBRE'!$A$1:$T$889,13,FALSE)</f>
        <v>III</v>
      </c>
      <c r="N989" s="68" t="str">
        <f>VLOOKUP(A989,'BASE REGISTRO SEPTIEMBRE'!$A$1:$T$889,14,FALSE)</f>
        <v>Antofagasta</v>
      </c>
      <c r="O989" s="68">
        <f>VLOOKUP(A989,'BASE REGISTRO SEPTIEMBRE'!$A$1:$T$889,15,FALSE)</f>
        <v>0</v>
      </c>
      <c r="P989" s="68">
        <f>VLOOKUP(A989,'BASE REGISTRO SEPTIEMBRE'!$A$1:$T$889,16,FALSE)</f>
        <v>0</v>
      </c>
      <c r="Q989" s="68">
        <f>VLOOKUP(A989,'BASE REGISTRO SEPTIEMBRE'!$A$1:$T$889,17,FALSE)</f>
        <v>0</v>
      </c>
      <c r="R989" s="68">
        <f>VLOOKUP(A989,'BASE REGISTRO SEPTIEMBRE'!$A$1:$T$889,18,FALSE)</f>
        <v>91001</v>
      </c>
      <c r="S989" s="68" t="str">
        <f>VLOOKUP(A989,'BASE REGISTRO SEPTIEMBRE'!$A$1:$T$889,19,FALSE)</f>
        <v>No se acompañan. Aplica Informe Jurídico Nº 09, de  fecha 14 de marzo de 2011 del Departamento Jurídico y Dictamen Nº 070791, de 2009, de la Contraloría General de la República</v>
      </c>
      <c r="T989" s="188">
        <f>VLOOKUP(A989,'BASE REGISTRO SEPTIEMBRE'!$A$1:$T$889,20,FALSE)</f>
        <v>42226</v>
      </c>
      <c r="U989" s="175">
        <v>7580</v>
      </c>
      <c r="V989" s="186">
        <v>-10073677</v>
      </c>
      <c r="W989" s="186">
        <v>30513191</v>
      </c>
      <c r="X989" s="187">
        <v>44469</v>
      </c>
      <c r="Y989" s="80" t="s">
        <v>6489</v>
      </c>
      <c r="Z989" s="80" t="s">
        <v>6490</v>
      </c>
      <c r="AA989" s="175" t="s">
        <v>6492</v>
      </c>
    </row>
    <row r="990" spans="1:27" ht="15.75" customHeight="1" x14ac:dyDescent="0.2">
      <c r="A990" s="185">
        <v>7583</v>
      </c>
      <c r="B990" s="68" t="str">
        <f>VLOOKUP(A990,'BASE REGISTRO SEPTIEMBRE'!$A$1:$T$889,2,FALSE)</f>
        <v xml:space="preserve">
I. Municipalidad de Renaico. 
</v>
      </c>
      <c r="C990" s="68">
        <f>VLOOKUP(A990,'BASE REGISTRO SEPTIEMBRE'!$A$1:$T$889,3,FALSE)</f>
        <v>691804003</v>
      </c>
      <c r="D990" s="68" t="str">
        <f>VLOOKUP(A990,'BASE REGISTRO SEPTIEMBRE'!$A$1:$T$889,4,FALSE)</f>
        <v>Municipalidad</v>
      </c>
      <c r="E990" s="68" t="str">
        <f>VLOOKUP(A990,'BASE REGISTRO SEPTIEMBRE'!$A$1:$T$889,5,FALSE)</f>
        <v>Constitución Política de la República, artículo 118.</v>
      </c>
      <c r="F990" s="68" t="str">
        <f>VLOOKUP(A990,'BASE REGISTRO SEPTIEMBRE'!$A$1:$T$889,6,FALSE)</f>
        <v>Indefinida.</v>
      </c>
      <c r="G990" s="68" t="str">
        <f>VLOOKUP(A990,'BASE REGISTRO SEPTIEMBRE'!$A$1:$T$889,7,FALSE)</f>
        <v>Según Ley Orgánica Nº 18.695, artículos 1º al 4º.</v>
      </c>
      <c r="H990" s="68" t="str">
        <f>VLOOKUP(A990,'BASE REGISTRO SEPTIEMBRE'!$A$1:$T$889,8,FALSE)</f>
        <v>no tiene</v>
      </c>
      <c r="I990" s="68">
        <f>VLOOKUP(A990,'BASE REGISTRO SEPTIEMBRE'!$A$1:$T$889,9,FALSE)</f>
        <v>0</v>
      </c>
      <c r="J990" s="68">
        <f>VLOOKUP(A990,'BASE REGISTRO SEPTIEMBRE'!$A$1:$T$889,10,FALSE)</f>
        <v>0</v>
      </c>
      <c r="K990" s="68" t="str">
        <f>VLOOKUP(A990,'BASE REGISTRO SEPTIEMBRE'!$A$1:$T$889,11,FALSE)</f>
        <v xml:space="preserve">Juan Carlos Reinao Marilao. </v>
      </c>
      <c r="L990" s="68" t="str">
        <f>VLOOKUP(A990,'BASE REGISTRO SEPTIEMBRE'!$A$1:$T$889,12,FALSE)</f>
        <v xml:space="preserve">Calle Comercio Nº 206, comuna de Renaico. Región de La Araucanía.
</v>
      </c>
      <c r="M990" s="68" t="str">
        <f>VLOOKUP(A990,'BASE REGISTRO SEPTIEMBRE'!$A$1:$T$889,13,FALSE)</f>
        <v>IX</v>
      </c>
      <c r="N990" s="68" t="str">
        <f>VLOOKUP(A990,'BASE REGISTRO SEPTIEMBRE'!$A$1:$T$889,14,FALSE)</f>
        <v xml:space="preserve"> Renaico</v>
      </c>
      <c r="O990" s="68" t="str">
        <f>VLOOKUP(A990,'BASE REGISTRO SEPTIEMBRE'!$A$1:$T$889,15,FALSE)</f>
        <v>Fono: (65) 202800</v>
      </c>
      <c r="P990" s="68" t="str">
        <f>VLOOKUP(A990,'BASE REGISTRO SEPTIEMBRE'!$A$1:$T$889,16,FALSE)</f>
        <v xml:space="preserve"> didecorenaico@yahoo.cl</v>
      </c>
      <c r="Q990" s="68">
        <f>VLOOKUP(A990,'BASE REGISTRO SEPTIEMBRE'!$A$1:$T$889,17,FALSE)</f>
        <v>0</v>
      </c>
      <c r="R990" s="68">
        <f>VLOOKUP(A990,'BASE REGISTRO SEPTIEMBRE'!$A$1:$T$889,18,FALSE)</f>
        <v>91001</v>
      </c>
      <c r="S990" s="68" t="str">
        <f>VLOOKUP(A990,'BASE REGISTRO SEPTIEMBRE'!$A$1:$T$889,19,FALSE)</f>
        <v>No se acompañan. Aplica Informe Jurídico Nº 09, de  fecha 14 de marzo de 2011 del Departamento Jurídico y Dictamen Nº 070791, de 2009, de la Contraloría General de la República</v>
      </c>
      <c r="T990" s="188">
        <f>VLOOKUP(A990,'BASE REGISTRO SEPTIEMBRE'!$A$1:$T$889,20,FALSE)</f>
        <v>42262</v>
      </c>
      <c r="U990" s="175">
        <v>7583</v>
      </c>
      <c r="V990" s="186">
        <v>4078121</v>
      </c>
      <c r="W990" s="186">
        <v>32743249</v>
      </c>
      <c r="X990" s="187">
        <v>44469</v>
      </c>
      <c r="Y990" s="80" t="s">
        <v>6489</v>
      </c>
      <c r="Z990" s="80" t="s">
        <v>6490</v>
      </c>
      <c r="AA990" s="175" t="s">
        <v>7193</v>
      </c>
    </row>
    <row r="991" spans="1:27" ht="15.75" customHeight="1" x14ac:dyDescent="0.2">
      <c r="A991" s="185">
        <v>7584</v>
      </c>
      <c r="B991" s="68" t="str">
        <f>VLOOKUP(A991,'BASE REGISTRO SEPTIEMBRE'!$A$1:$T$889,2,FALSE)</f>
        <v xml:space="preserve">
I. Municipalidad de Putaendo
</v>
      </c>
      <c r="C991" s="68">
        <f>VLOOKUP(A991,'BASE REGISTRO SEPTIEMBRE'!$A$1:$T$889,3,FALSE)</f>
        <v>690507005</v>
      </c>
      <c r="D991" s="68" t="str">
        <f>VLOOKUP(A991,'BASE REGISTRO SEPTIEMBRE'!$A$1:$T$889,4,FALSE)</f>
        <v>Municipalidad</v>
      </c>
      <c r="E991" s="68" t="str">
        <f>VLOOKUP(A991,'BASE REGISTRO SEPTIEMBRE'!$A$1:$T$889,5,FALSE)</f>
        <v>Constitución Política de la República, artículo 118.</v>
      </c>
      <c r="F991" s="68" t="str">
        <f>VLOOKUP(A991,'BASE REGISTRO SEPTIEMBRE'!$A$1:$T$889,6,FALSE)</f>
        <v>Indefinida.</v>
      </c>
      <c r="G991" s="68" t="str">
        <f>VLOOKUP(A991,'BASE REGISTRO SEPTIEMBRE'!$A$1:$T$889,7,FALSE)</f>
        <v>Según Ley Orgánica Nº 18.695, artículos 1º al 4º.</v>
      </c>
      <c r="H991" s="68" t="str">
        <f>VLOOKUP(A991,'BASE REGISTRO SEPTIEMBRE'!$A$1:$T$889,8,FALSE)</f>
        <v>no tiene</v>
      </c>
      <c r="I991" s="68">
        <f>VLOOKUP(A991,'BASE REGISTRO SEPTIEMBRE'!$A$1:$T$889,9,FALSE)</f>
        <v>0</v>
      </c>
      <c r="J991" s="68">
        <f>VLOOKUP(A991,'BASE REGISTRO SEPTIEMBRE'!$A$1:$T$889,10,FALSE)</f>
        <v>0</v>
      </c>
      <c r="K991" s="68" t="str">
        <f>VLOOKUP(A991,'BASE REGISTRO SEPTIEMBRE'!$A$1:$T$889,11,FALSE)</f>
        <v>MAURICIO ANTONIO QUIROZ CHAMORRO</v>
      </c>
      <c r="L991" s="68" t="str">
        <f>VLOOKUP(A991,'BASE REGISTRO SEPTIEMBRE'!$A$1:$T$889,12,FALSE)</f>
        <v xml:space="preserve">Calle Prat Nº 1, Comuna de Putaendo, Región de Valparaíso.
</v>
      </c>
      <c r="M991" s="68" t="str">
        <f>VLOOKUP(A991,'BASE REGISTRO SEPTIEMBRE'!$A$1:$T$889,13,FALSE)</f>
        <v>V</v>
      </c>
      <c r="N991" s="68" t="str">
        <f>VLOOKUP(A991,'BASE REGISTRO SEPTIEMBRE'!$A$1:$T$889,14,FALSE)</f>
        <v>Putaendo</v>
      </c>
      <c r="O991" s="68" t="str">
        <f>VLOOKUP(A991,'BASE REGISTRO SEPTIEMBRE'!$A$1:$T$889,15,FALSE)</f>
        <v>34-2-431510</v>
      </c>
      <c r="P991" s="68" t="str">
        <f>VLOOKUP(A991,'BASE REGISTRO SEPTIEMBRE'!$A$1:$T$889,16,FALSE)</f>
        <v>http://www.putaendo.cl/muni/</v>
      </c>
      <c r="Q991" s="68">
        <f>VLOOKUP(A991,'BASE REGISTRO SEPTIEMBRE'!$A$1:$T$889,17,FALSE)</f>
        <v>0</v>
      </c>
      <c r="R991" s="68">
        <f>VLOOKUP(A991,'BASE REGISTRO SEPTIEMBRE'!$A$1:$T$889,18,FALSE)</f>
        <v>91001</v>
      </c>
      <c r="S991" s="68" t="str">
        <f>VLOOKUP(A991,'BASE REGISTRO SEPTIEMBRE'!$A$1:$T$889,19,FALSE)</f>
        <v>No se acompañan. Aplica Informe Jurídico Nº 09, de  fecha 14 de marzo de 2011 del Departamento Jurídico y Dictamen Nº 070791, de 2009, de la Contraloría General de la República</v>
      </c>
      <c r="T991" s="188">
        <f>VLOOKUP(A991,'BASE REGISTRO SEPTIEMBRE'!$A$1:$T$889,20,FALSE)</f>
        <v>38641</v>
      </c>
      <c r="U991" s="175">
        <v>7584</v>
      </c>
      <c r="V991" s="186">
        <v>2981083</v>
      </c>
      <c r="W991" s="186">
        <v>35176783</v>
      </c>
      <c r="X991" s="187">
        <v>44469</v>
      </c>
      <c r="Y991" s="80" t="s">
        <v>6489</v>
      </c>
      <c r="Z991" s="80" t="s">
        <v>6490</v>
      </c>
      <c r="AA991" s="175" t="s">
        <v>6635</v>
      </c>
    </row>
    <row r="992" spans="1:27" ht="15.75" customHeight="1" x14ac:dyDescent="0.2">
      <c r="A992" s="185">
        <v>7586</v>
      </c>
      <c r="B992" s="68" t="str">
        <f>VLOOKUP(A992,'BASE REGISTRO SEPTIEMBRE'!$A$1:$T$889,2,FALSE)</f>
        <v xml:space="preserve">
I. Municipalidad de Huasco
</v>
      </c>
      <c r="C992" s="68">
        <f>VLOOKUP(A992,'BASE REGISTRO SEPTIEMBRE'!$A$1:$T$889,3,FALSE)</f>
        <v>690307006</v>
      </c>
      <c r="D992" s="68" t="str">
        <f>VLOOKUP(A992,'BASE REGISTRO SEPTIEMBRE'!$A$1:$T$889,4,FALSE)</f>
        <v>Municipalidad</v>
      </c>
      <c r="E992" s="68" t="str">
        <f>VLOOKUP(A992,'BASE REGISTRO SEPTIEMBRE'!$A$1:$T$889,5,FALSE)</f>
        <v>Constitución Política de la República, artículo 118.</v>
      </c>
      <c r="F992" s="68" t="str">
        <f>VLOOKUP(A992,'BASE REGISTRO SEPTIEMBRE'!$A$1:$T$889,6,FALSE)</f>
        <v>Indefinida.</v>
      </c>
      <c r="G992" s="68" t="str">
        <f>VLOOKUP(A992,'BASE REGISTRO SEPTIEMBRE'!$A$1:$T$889,7,FALSE)</f>
        <v>Según Ley Orgánica Nº 18.695, artículos 1º al 4º.</v>
      </c>
      <c r="H992" s="68" t="str">
        <f>VLOOKUP(A992,'BASE REGISTRO SEPTIEMBRE'!$A$1:$T$889,8,FALSE)</f>
        <v>no tiene</v>
      </c>
      <c r="I992" s="68">
        <f>VLOOKUP(A992,'BASE REGISTRO SEPTIEMBRE'!$A$1:$T$889,9,FALSE)</f>
        <v>0</v>
      </c>
      <c r="J992" s="68">
        <f>VLOOKUP(A992,'BASE REGISTRO SEPTIEMBRE'!$A$1:$T$889,10,FALSE)</f>
        <v>0</v>
      </c>
      <c r="K992" s="68" t="str">
        <f>VLOOKUP(A992,'BASE REGISTRO SEPTIEMBRE'!$A$1:$T$889,11,FALSE)</f>
        <v xml:space="preserve">Rigoberto Genaro Briceño Tapia
</v>
      </c>
      <c r="L992" s="68" t="str">
        <f>VLOOKUP(A992,'BASE REGISTRO SEPTIEMBRE'!$A$1:$T$889,12,FALSE)</f>
        <v xml:space="preserve">Calle Graig Nª 530, comuna de Huasco, Región de Atacama
</v>
      </c>
      <c r="M992" s="68" t="str">
        <f>VLOOKUP(A992,'BASE REGISTRO SEPTIEMBRE'!$A$1:$T$889,13,FALSE)</f>
        <v>III</v>
      </c>
      <c r="N992" s="68" t="str">
        <f>VLOOKUP(A992,'BASE REGISTRO SEPTIEMBRE'!$A$1:$T$889,14,FALSE)</f>
        <v xml:space="preserve"> Huasco</v>
      </c>
      <c r="O992" s="68" t="str">
        <f>VLOOKUP(A992,'BASE REGISTRO SEPTIEMBRE'!$A$1:$T$889,15,FALSE)</f>
        <v xml:space="preserve"> Teléfono: 051-531039-531042-531010</v>
      </c>
      <c r="P992" s="68" t="str">
        <f>VLOOKUP(A992,'BASE REGISTRO SEPTIEMBRE'!$A$1:$T$889,16,FALSE)</f>
        <v>http://www.imhuasco.cl</v>
      </c>
      <c r="Q992" s="68">
        <f>VLOOKUP(A992,'BASE REGISTRO SEPTIEMBRE'!$A$1:$T$889,17,FALSE)</f>
        <v>0</v>
      </c>
      <c r="R992" s="68">
        <f>VLOOKUP(A992,'BASE REGISTRO SEPTIEMBRE'!$A$1:$T$889,18,FALSE)</f>
        <v>91001</v>
      </c>
      <c r="S992" s="68" t="str">
        <f>VLOOKUP(A992,'BASE REGISTRO SEPTIEMBRE'!$A$1:$T$889,19,FALSE)</f>
        <v>No se acompañan. Aplica Informe Jurídico Nº 09, de  fecha 14 de marzo de 2011 del Departamento Jurídico y Dictamen Nº 070791, de 2009, de la Contraloría General de la República</v>
      </c>
      <c r="T992" s="188">
        <f>VLOOKUP(A992,'BASE REGISTRO SEPTIEMBRE'!$A$1:$T$889,20,FALSE)</f>
        <v>42347</v>
      </c>
      <c r="U992" s="175">
        <v>7586</v>
      </c>
      <c r="V992" s="186">
        <v>3262498</v>
      </c>
      <c r="W992" s="186">
        <v>26194604</v>
      </c>
      <c r="X992" s="187">
        <v>44469</v>
      </c>
      <c r="Y992" s="80" t="s">
        <v>6489</v>
      </c>
      <c r="Z992" s="80" t="s">
        <v>6490</v>
      </c>
      <c r="AA992" s="175" t="s">
        <v>6582</v>
      </c>
    </row>
    <row r="993" spans="1:27" ht="15.75" customHeight="1" x14ac:dyDescent="0.2">
      <c r="A993" s="185">
        <v>7587</v>
      </c>
      <c r="B993" s="68" t="str">
        <f>VLOOKUP(A993,'BASE REGISTRO SEPTIEMBRE'!$A$1:$T$889,2,FALSE)</f>
        <v xml:space="preserve">Delegación Presidencial Provincial de isla de pascua (ex Gobernación Provincial de Isla de Pascua)
</v>
      </c>
      <c r="C993" s="68">
        <f>VLOOKUP(A993,'BASE REGISTRO SEPTIEMBRE'!$A$1:$T$889,3,FALSE)</f>
        <v>605110533</v>
      </c>
      <c r="D993" s="68" t="str">
        <f>VLOOKUP(A993,'BASE REGISTRO SEPTIEMBRE'!$A$1:$T$889,4,FALSE)</f>
        <v>Gobernación Provincial</v>
      </c>
      <c r="E993" s="68" t="str">
        <f>VLOOKUP(A993,'BASE REGISTRO SEPTIEMBRE'!$A$1:$T$889,5,FALSE)</f>
        <v>Constitución Política de la República, artículo 116.</v>
      </c>
      <c r="F993" s="68" t="str">
        <f>VLOOKUP(A993,'BASE REGISTRO SEPTIEMBRE'!$A$1:$T$889,6,FALSE)</f>
        <v>Indefinida.</v>
      </c>
      <c r="G993" s="68" t="str">
        <f>VLOOKUP(A993,'BASE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93" s="68" t="str">
        <f>VLOOKUP(A993,'BASE REGISTRO SEPTIEMBRE'!$A$1:$T$889,8,FALSE)</f>
        <v>no tiene</v>
      </c>
      <c r="I993" s="68">
        <f>VLOOKUP(A993,'BASE REGISTRO SEPTIEMBRE'!$A$1:$T$889,9,FALSE)</f>
        <v>0</v>
      </c>
      <c r="J993" s="68">
        <f>VLOOKUP(A993,'BASE REGISTRO SEPTIEMBRE'!$A$1:$T$889,10,FALSE)</f>
        <v>0</v>
      </c>
      <c r="K993" s="68">
        <f>VLOOKUP(A993,'BASE REGISTRO SEPTIEMBRE'!$A$1:$T$889,11,FALSE)</f>
        <v>0</v>
      </c>
      <c r="L993" s="68" t="str">
        <f>VLOOKUP(A993,'BASE REGISTRO SEPTIEMBRE'!$A$1:$T$889,12,FALSE)</f>
        <v xml:space="preserve">Kiri Reva S/N, Isla de Pascua. Región de Valparaíso. </v>
      </c>
      <c r="M993" s="68" t="str">
        <f>VLOOKUP(A993,'BASE REGISTRO SEPTIEMBRE'!$A$1:$T$889,13,FALSE)</f>
        <v>V</v>
      </c>
      <c r="N993" s="68" t="str">
        <f>VLOOKUP(A993,'BASE REGISTRO SEPTIEMBRE'!$A$1:$T$889,14,FALSE)</f>
        <v xml:space="preserve"> Isla de Pascua</v>
      </c>
      <c r="O993" s="68" t="str">
        <f>VLOOKUP(A993,'BASE REGISTRO SEPTIEMBRE'!$A$1:$T$889,15,FALSE)</f>
        <v>rdelapuente@interior.gob.cl
rgodoy@interior.gob.cl
trapu@interior.gob.cl</v>
      </c>
      <c r="P993" s="68">
        <f>VLOOKUP(A993,'BASE REGISTRO SEPTIEMBRE'!$A$1:$T$889,16,FALSE)</f>
        <v>0</v>
      </c>
      <c r="Q993" s="68">
        <f>VLOOKUP(A993,'BASE REGISTRO SEPTIEMBRE'!$A$1:$T$889,17,FALSE)</f>
        <v>0</v>
      </c>
      <c r="R993" s="68">
        <f>VLOOKUP(A993,'BASE REGISTRO SEPTIEMBRE'!$A$1:$T$889,18,FALSE)</f>
        <v>91001</v>
      </c>
      <c r="S993" s="68" t="str">
        <f>VLOOKUP(A993,'BASE REGISTRO SEPTIEMBRE'!$A$1:$T$889,19,FALSE)</f>
        <v>No se acompañan. Aplica Informe Jurídico Nº 09, de  fecha 14 de marzo de 2011 del Departamento Jurídico y Dictamen Nº 070791, de 2009, de la Contraloría General de la República</v>
      </c>
      <c r="T993" s="188">
        <f>VLOOKUP(A993,'BASE REGISTRO SEPTIEMBRE'!$A$1:$T$889,20,FALSE)</f>
        <v>42348</v>
      </c>
      <c r="U993" s="175">
        <v>7587</v>
      </c>
      <c r="V993" s="186">
        <v>0</v>
      </c>
      <c r="W993" s="186">
        <v>63079014</v>
      </c>
      <c r="X993" s="187">
        <v>44469</v>
      </c>
      <c r="Y993" s="80" t="s">
        <v>6489</v>
      </c>
      <c r="Z993" s="80" t="s">
        <v>6490</v>
      </c>
      <c r="AA993" s="175" t="s">
        <v>6593</v>
      </c>
    </row>
    <row r="994" spans="1:27" ht="15.75" customHeight="1" x14ac:dyDescent="0.2">
      <c r="A994" s="185">
        <v>7591</v>
      </c>
      <c r="B994" s="68" t="str">
        <f>VLOOKUP(A994,'BASE REGISTRO SEPTIEMBRE'!$A$1:$T$889,2,FALSE)</f>
        <v xml:space="preserve">
Ilustre Municipalidad de Vichuquén
</v>
      </c>
      <c r="C994" s="68">
        <f>VLOOKUP(A994,'BASE REGISTRO SEPTIEMBRE'!$A$1:$T$889,3,FALSE)</f>
        <v>691007006</v>
      </c>
      <c r="D994" s="68" t="str">
        <f>VLOOKUP(A994,'BASE REGISTRO SEPTIEMBRE'!$A$1:$T$889,4,FALSE)</f>
        <v>Municipalidad</v>
      </c>
      <c r="E994" s="68" t="str">
        <f>VLOOKUP(A994,'BASE REGISTRO SEPTIEMBRE'!$A$1:$T$889,5,FALSE)</f>
        <v>Constitución Política de la República, artículo 107.</v>
      </c>
      <c r="F994" s="68" t="str">
        <f>VLOOKUP(A994,'BASE REGISTRO SEPTIEMBRE'!$A$1:$T$889,6,FALSE)</f>
        <v>Indefinida.</v>
      </c>
      <c r="G994" s="68" t="str">
        <f>VLOOKUP(A994,'BASE REGISTRO SEPTIEMBRE'!$A$1:$T$889,7,FALSE)</f>
        <v>Según Ley Orgánica Nº 18.695, artículos 1º al 4º.</v>
      </c>
      <c r="H994" s="68" t="str">
        <f>VLOOKUP(A994,'BASE REGISTRO SEPTIEMBRE'!$A$1:$T$889,8,FALSE)</f>
        <v>no tiene</v>
      </c>
      <c r="I994" s="68">
        <f>VLOOKUP(A994,'BASE REGISTRO SEPTIEMBRE'!$A$1:$T$889,9,FALSE)</f>
        <v>0</v>
      </c>
      <c r="J994" s="68">
        <f>VLOOKUP(A994,'BASE REGISTRO SEPTIEMBRE'!$A$1:$T$889,10,FALSE)</f>
        <v>0</v>
      </c>
      <c r="K994" s="68" t="str">
        <f>VLOOKUP(A994,'BASE REGISTRO SEPTIEMBRE'!$A$1:$T$889,11,FALSE)</f>
        <v xml:space="preserve">Roberto Hernán Rivera Pino
</v>
      </c>
      <c r="L994" s="68" t="str">
        <f>VLOOKUP(A994,'BASE REGISTRO SEPTIEMBRE'!$A$1:$T$889,12,FALSE)</f>
        <v xml:space="preserve">Manuel Rodríguez Nº 315, de la comuna de Vichuquén, Región del Maule.  
</v>
      </c>
      <c r="M994" s="68" t="str">
        <f>VLOOKUP(A994,'BASE REGISTRO SEPTIEMBRE'!$A$1:$T$889,13,FALSE)</f>
        <v>VII</v>
      </c>
      <c r="N994" s="68" t="str">
        <f>VLOOKUP(A994,'BASE REGISTRO SEPTIEMBRE'!$A$1:$T$889,14,FALSE)</f>
        <v>Vichuquén</v>
      </c>
      <c r="O994" s="68" t="str">
        <f>VLOOKUP(A994,'BASE REGISTRO SEPTIEMBRE'!$A$1:$T$889,15,FALSE)</f>
        <v>Fono: (75) 2555516 – 2555501</v>
      </c>
      <c r="P994" s="68" t="str">
        <f>VLOOKUP(A994,'BASE REGISTRO SEPTIEMBRE'!$A$1:$T$889,16,FALSE)</f>
        <v>munivichuquen@gmail.com</v>
      </c>
      <c r="Q994" s="68">
        <f>VLOOKUP(A994,'BASE REGISTRO SEPTIEMBRE'!$A$1:$T$889,17,FALSE)</f>
        <v>0</v>
      </c>
      <c r="R994" s="68">
        <f>VLOOKUP(A994,'BASE REGISTRO SEPTIEMBRE'!$A$1:$T$889,18,FALSE)</f>
        <v>91001</v>
      </c>
      <c r="S994" s="68" t="str">
        <f>VLOOKUP(A994,'BASE REGISTRO SEPTIEMBRE'!$A$1:$T$889,19,FALSE)</f>
        <v>No se acompañan. Aplica Informe Jurídico Nº 09, de  fecha 14 de marzo de 2011 del Departamento Jurídico y Dictamen Nº 070791, de 2009, de la Contraloría General de la República</v>
      </c>
      <c r="T994" s="188">
        <f>VLOOKUP(A994,'BASE REGISTRO SEPTIEMBRE'!$A$1:$T$889,20,FALSE)</f>
        <v>42383</v>
      </c>
      <c r="U994" s="175">
        <v>7591</v>
      </c>
      <c r="V994" s="186">
        <v>2861840</v>
      </c>
      <c r="W994" s="186">
        <v>22977720</v>
      </c>
      <c r="X994" s="187">
        <v>44469</v>
      </c>
      <c r="Y994" s="80" t="s">
        <v>6489</v>
      </c>
      <c r="Z994" s="80" t="s">
        <v>6490</v>
      </c>
      <c r="AA994" s="175" t="s">
        <v>6719</v>
      </c>
    </row>
    <row r="995" spans="1:27" ht="15.75" customHeight="1" x14ac:dyDescent="0.2">
      <c r="A995" s="185">
        <v>7592</v>
      </c>
      <c r="B995" s="68" t="str">
        <f>VLOOKUP(A995,'BASE REGISTRO SEPTIEMBRE'!$A$1:$T$889,2,FALSE)</f>
        <v xml:space="preserve">
I. Municipalidad de San Rafael.
</v>
      </c>
      <c r="C995" s="68">
        <f>VLOOKUP(A995,'BASE REGISTRO SEPTIEMBRE'!$A$1:$T$889,3,FALSE)</f>
        <v>692645006</v>
      </c>
      <c r="D995" s="68" t="str">
        <f>VLOOKUP(A995,'BASE REGISTRO SEPTIEMBRE'!$A$1:$T$889,4,FALSE)</f>
        <v>Municipalidad</v>
      </c>
      <c r="E995" s="68" t="str">
        <f>VLOOKUP(A995,'BASE REGISTRO SEPTIEMBRE'!$A$1:$T$889,5,FALSE)</f>
        <v>Constitución Política de la República, artículo 107.</v>
      </c>
      <c r="F995" s="68" t="str">
        <f>VLOOKUP(A995,'BASE REGISTRO SEPTIEMBRE'!$A$1:$T$889,6,FALSE)</f>
        <v>Indefinida.</v>
      </c>
      <c r="G995" s="68" t="str">
        <f>VLOOKUP(A995,'BASE REGISTRO SEPTIEMBRE'!$A$1:$T$889,7,FALSE)</f>
        <v>Según Ley Orgánica Nº 18.695, artículos 1º al 4º.</v>
      </c>
      <c r="H995" s="68" t="str">
        <f>VLOOKUP(A995,'BASE REGISTRO SEPTIEMBRE'!$A$1:$T$889,8,FALSE)</f>
        <v>no tiene</v>
      </c>
      <c r="I995" s="68">
        <f>VLOOKUP(A995,'BASE REGISTRO SEPTIEMBRE'!$A$1:$T$889,9,FALSE)</f>
        <v>0</v>
      </c>
      <c r="J995" s="68">
        <f>VLOOKUP(A995,'BASE REGISTRO SEPTIEMBRE'!$A$1:$T$889,10,FALSE)</f>
        <v>0</v>
      </c>
      <c r="K995" s="68" t="str">
        <f>VLOOKUP(A995,'BASE REGISTRO SEPTIEMBRE'!$A$1:$T$889,11,FALSE)</f>
        <v xml:space="preserve">Claudia Alejandra Díaz Bravo, </v>
      </c>
      <c r="L995" s="68" t="str">
        <f>VLOOKUP(A995,'BASE REGISTRO SEPTIEMBRE'!$A$1:$T$889,12,FALSE)</f>
        <v xml:space="preserve">Avenida Oriente Nº 2625, Comuna de San Rafael. Provincia de Talca. VII Región del Maule. 
</v>
      </c>
      <c r="M995" s="68" t="str">
        <f>VLOOKUP(A995,'BASE REGISTRO SEPTIEMBRE'!$A$1:$T$889,13,FALSE)</f>
        <v>VII</v>
      </c>
      <c r="N995" s="68" t="str">
        <f>VLOOKUP(A995,'BASE REGISTRO SEPTIEMBRE'!$A$1:$T$889,14,FALSE)</f>
        <v>San Rafael</v>
      </c>
      <c r="O995" s="68" t="str">
        <f>VLOOKUP(A995,'BASE REGISTRO SEPTIEMBRE'!$A$1:$T$889,15,FALSE)</f>
        <v>(71) 2651012</v>
      </c>
      <c r="P995" s="68" t="str">
        <f>VLOOKUP(A995,'BASE REGISTRO SEPTIEMBRE'!$A$1:$T$889,16,FALSE)</f>
        <v>Secre_alcaldia@hotmail.es rrpp@munisanrafael.cl</v>
      </c>
      <c r="Q995" s="68">
        <f>VLOOKUP(A995,'BASE REGISTRO SEPTIEMBRE'!$A$1:$T$889,17,FALSE)</f>
        <v>0</v>
      </c>
      <c r="R995" s="68">
        <f>VLOOKUP(A995,'BASE REGISTRO SEPTIEMBRE'!$A$1:$T$889,18,FALSE)</f>
        <v>91001</v>
      </c>
      <c r="S995" s="68" t="str">
        <f>VLOOKUP(A995,'BASE REGISTRO SEPTIEMBRE'!$A$1:$T$889,19,FALSE)</f>
        <v>No se acompañan. Aplica Informe Jurídico Nº 09, de  fecha 14 de marzo de 2011 del Departamento Jurídico y Dictamen Nº 070791, de 2009, de la Contraloría General de la República</v>
      </c>
      <c r="T995" s="188">
        <f>VLOOKUP(A995,'BASE REGISTRO SEPTIEMBRE'!$A$1:$T$889,20,FALSE)</f>
        <v>42397</v>
      </c>
      <c r="U995" s="175">
        <v>7592</v>
      </c>
      <c r="V995" s="186">
        <v>4722036</v>
      </c>
      <c r="W995" s="186">
        <v>37913237</v>
      </c>
      <c r="X995" s="187">
        <v>44469</v>
      </c>
      <c r="Y995" s="80" t="s">
        <v>6489</v>
      </c>
      <c r="Z995" s="80" t="s">
        <v>6490</v>
      </c>
      <c r="AA995" s="175" t="s">
        <v>6720</v>
      </c>
    </row>
    <row r="996" spans="1:27" ht="15.75" customHeight="1" x14ac:dyDescent="0.2">
      <c r="A996" s="185">
        <v>7593</v>
      </c>
      <c r="B996" s="68" t="str">
        <f>VLOOKUP(A996,'BASE REGISTRO SEPTIEMBRE'!$A$1:$T$889,2,FALSE)</f>
        <v xml:space="preserve">
I. Municipalidad de Rinconada
</v>
      </c>
      <c r="C996" s="68">
        <f>VLOOKUP(A996,'BASE REGISTRO SEPTIEMBRE'!$A$1:$T$889,3,FALSE)</f>
        <v>690513005</v>
      </c>
      <c r="D996" s="68" t="str">
        <f>VLOOKUP(A996,'BASE REGISTRO SEPTIEMBRE'!$A$1:$T$889,4,FALSE)</f>
        <v>Municipalidad</v>
      </c>
      <c r="E996" s="68" t="str">
        <f>VLOOKUP(A996,'BASE REGISTRO SEPTIEMBRE'!$A$1:$T$889,5,FALSE)</f>
        <v>Constitución Política de la República, artículo 107.</v>
      </c>
      <c r="F996" s="68" t="str">
        <f>VLOOKUP(A996,'BASE REGISTRO SEPTIEMBRE'!$A$1:$T$889,6,FALSE)</f>
        <v>Indefinida.</v>
      </c>
      <c r="G996" s="68" t="str">
        <f>VLOOKUP(A996,'BASE REGISTRO SEPTIEMBRE'!$A$1:$T$889,7,FALSE)</f>
        <v>Según Ley Orgánica Nº 18.695, artículos 1º al 4º.</v>
      </c>
      <c r="H996" s="68" t="str">
        <f>VLOOKUP(A996,'BASE REGISTRO SEPTIEMBRE'!$A$1:$T$889,8,FALSE)</f>
        <v>no tiene</v>
      </c>
      <c r="I996" s="68">
        <f>VLOOKUP(A996,'BASE REGISTRO SEPTIEMBRE'!$A$1:$T$889,9,FALSE)</f>
        <v>0</v>
      </c>
      <c r="J996" s="68">
        <f>VLOOKUP(A996,'BASE REGISTRO SEPTIEMBRE'!$A$1:$T$889,10,FALSE)</f>
        <v>0</v>
      </c>
      <c r="K996" s="68" t="str">
        <f>VLOOKUP(A996,'BASE REGISTRO SEPTIEMBRE'!$A$1:$T$889,11,FALSE)</f>
        <v>Juan Galdames Carmona
RUT 6.261.177-4</v>
      </c>
      <c r="L996" s="68" t="str">
        <f>VLOOKUP(A996,'BASE REGISTRO SEPTIEMBRE'!$A$1:$T$889,12,FALSE)</f>
        <v xml:space="preserve">Carretera San Martín Nº 607, comuna de Rinconada, Región de Valparaíso. 
</v>
      </c>
      <c r="M996" s="68" t="str">
        <f>VLOOKUP(A996,'BASE REGISTRO SEPTIEMBRE'!$A$1:$T$889,13,FALSE)</f>
        <v>V</v>
      </c>
      <c r="N996" s="68" t="str">
        <f>VLOOKUP(A996,'BASE REGISTRO SEPTIEMBRE'!$A$1:$T$889,14,FALSE)</f>
        <v xml:space="preserve"> Rinconada</v>
      </c>
      <c r="O996" s="68" t="str">
        <f>VLOOKUP(A996,'BASE REGISTRO SEPTIEMBRE'!$A$1:$T$889,15,FALSE)</f>
        <v>(34) 2509500 / 993286006</v>
      </c>
      <c r="P996" s="68" t="str">
        <f>VLOOKUP(A996,'BASE REGISTRO SEPTIEMBRE'!$A$1:$T$889,16,FALSE)</f>
        <v>jgaldames@munirinconada.cl</v>
      </c>
      <c r="Q996" s="68">
        <f>VLOOKUP(A996,'BASE REGISTRO SEPTIEMBRE'!$A$1:$T$889,17,FALSE)</f>
        <v>0</v>
      </c>
      <c r="R996" s="68">
        <f>VLOOKUP(A996,'BASE REGISTRO SEPTIEMBRE'!$A$1:$T$889,18,FALSE)</f>
        <v>91001</v>
      </c>
      <c r="S996" s="68" t="str">
        <f>VLOOKUP(A996,'BASE REGISTRO SEPTIEMBRE'!$A$1:$T$889,19,FALSE)</f>
        <v>No se acompañan. Aplica Informe Jurídico Nº 09, de  fecha 14 de marzo de 2011 del Departamento Jurídico y Dictamen Nº 070791, de 2009, de la Contraloría General de la República</v>
      </c>
      <c r="T996" s="188">
        <f>VLOOKUP(A996,'BASE REGISTRO SEPTIEMBRE'!$A$1:$T$889,20,FALSE)</f>
        <v>42402</v>
      </c>
      <c r="U996" s="175">
        <v>7593</v>
      </c>
      <c r="V996" s="186">
        <v>3577300</v>
      </c>
      <c r="W996" s="186">
        <v>28722150</v>
      </c>
      <c r="X996" s="187">
        <v>44469</v>
      </c>
      <c r="Y996" s="80" t="s">
        <v>6489</v>
      </c>
      <c r="Z996" s="80" t="s">
        <v>6490</v>
      </c>
      <c r="AA996" s="175" t="s">
        <v>6721</v>
      </c>
    </row>
    <row r="997" spans="1:27" ht="15.75" customHeight="1" x14ac:dyDescent="0.2">
      <c r="A997" s="185">
        <v>7594</v>
      </c>
      <c r="B997" s="68" t="str">
        <f>VLOOKUP(A997,'BASE REGISTRO SEPTIEMBRE'!$A$1:$T$889,2,FALSE)</f>
        <v xml:space="preserve">
I. Municipalidad de Romeral
</v>
      </c>
      <c r="C997" s="68">
        <f>VLOOKUP(A997,'BASE REGISTRO SEPTIEMBRE'!$A$1:$T$889,3,FALSE)</f>
        <v>691002004</v>
      </c>
      <c r="D997" s="68" t="str">
        <f>VLOOKUP(A997,'BASE REGISTRO SEPTIEMBRE'!$A$1:$T$889,4,FALSE)</f>
        <v>Municipalidad</v>
      </c>
      <c r="E997" s="68" t="str">
        <f>VLOOKUP(A997,'BASE REGISTRO SEPTIEMBRE'!$A$1:$T$889,5,FALSE)</f>
        <v>Constitución Política de la República, artículo 107.</v>
      </c>
      <c r="F997" s="68" t="str">
        <f>VLOOKUP(A997,'BASE REGISTRO SEPTIEMBRE'!$A$1:$T$889,6,FALSE)</f>
        <v>Indefinida.</v>
      </c>
      <c r="G997" s="68" t="str">
        <f>VLOOKUP(A997,'BASE REGISTRO SEPTIEMBRE'!$A$1:$T$889,7,FALSE)</f>
        <v>Según Ley Orgánica Nº 18.695, artículos 1º al 4º.</v>
      </c>
      <c r="H997" s="68" t="str">
        <f>VLOOKUP(A997,'BASE REGISTRO SEPTIEMBRE'!$A$1:$T$889,8,FALSE)</f>
        <v>no tiene</v>
      </c>
      <c r="I997" s="68">
        <f>VLOOKUP(A997,'BASE REGISTRO SEPTIEMBRE'!$A$1:$T$889,9,FALSE)</f>
        <v>0</v>
      </c>
      <c r="J997" s="68">
        <f>VLOOKUP(A997,'BASE REGISTRO SEPTIEMBRE'!$A$1:$T$889,10,FALSE)</f>
        <v>0</v>
      </c>
      <c r="K997" s="68" t="str">
        <f>VLOOKUP(A997,'BASE REGISTRO SEPTIEMBRE'!$A$1:$T$889,11,FALSE)</f>
        <v xml:space="preserve">Carlos Vergara Zerega, </v>
      </c>
      <c r="L997" s="68" t="str">
        <f>VLOOKUP(A997,'BASE REGISTRO SEPTIEMBRE'!$A$1:$T$889,12,FALSE)</f>
        <v xml:space="preserve">Calle Ignacio Carrera Pinto Nº 1213, comuna de Romeral. Región del Maule.- 
</v>
      </c>
      <c r="M997" s="68" t="str">
        <f>VLOOKUP(A997,'BASE REGISTRO SEPTIEMBRE'!$A$1:$T$889,13,FALSE)</f>
        <v>VII</v>
      </c>
      <c r="N997" s="68" t="str">
        <f>VLOOKUP(A997,'BASE REGISTRO SEPTIEMBRE'!$A$1:$T$889,14,FALSE)</f>
        <v>Romeral</v>
      </c>
      <c r="O997" s="68" t="str">
        <f>VLOOKUP(A997,'BASE REGISTRO SEPTIEMBRE'!$A$1:$T$889,15,FALSE)</f>
        <v>Teléfono: 75-2576330</v>
      </c>
      <c r="P997" s="68" t="str">
        <f>VLOOKUP(A997,'BASE REGISTRO SEPTIEMBRE'!$A$1:$T$889,16,FALSE)</f>
        <v xml:space="preserve">alcaldia@muniromeral.cl </v>
      </c>
      <c r="Q997" s="68">
        <f>VLOOKUP(A997,'BASE REGISTRO SEPTIEMBRE'!$A$1:$T$889,17,FALSE)</f>
        <v>0</v>
      </c>
      <c r="R997" s="68">
        <f>VLOOKUP(A997,'BASE REGISTRO SEPTIEMBRE'!$A$1:$T$889,18,FALSE)</f>
        <v>91001</v>
      </c>
      <c r="S997" s="68" t="str">
        <f>VLOOKUP(A997,'BASE REGISTRO SEPTIEMBRE'!$A$1:$T$889,19,FALSE)</f>
        <v>No se acompañan. Aplica Informe Jurídico Nº 09, de  fecha 14 de marzo de 2011 del Departamento Jurídico y Dictamen Nº 070791, de 2009, de la Contraloría General de la República</v>
      </c>
      <c r="T997" s="188">
        <f>VLOOKUP(A997,'BASE REGISTRO SEPTIEMBRE'!$A$1:$T$889,20,FALSE)</f>
        <v>42402</v>
      </c>
      <c r="U997" s="175">
        <v>7594</v>
      </c>
      <c r="V997" s="186">
        <v>3148024</v>
      </c>
      <c r="W997" s="186">
        <v>25275492</v>
      </c>
      <c r="X997" s="187">
        <v>44469</v>
      </c>
      <c r="Y997" s="80" t="s">
        <v>6489</v>
      </c>
      <c r="Z997" s="80" t="s">
        <v>6490</v>
      </c>
      <c r="AA997" s="175" t="s">
        <v>6722</v>
      </c>
    </row>
    <row r="998" spans="1:27" ht="15.75" customHeight="1" x14ac:dyDescent="0.2">
      <c r="A998" s="185">
        <v>7595</v>
      </c>
      <c r="B998" s="68" t="str">
        <f>VLOOKUP(A998,'BASE REGISTRO SEPTIEMBRE'!$A$1:$T$889,2,FALSE)</f>
        <v xml:space="preserve">Delegación Presidencial Provincial de Magallanes (ex Gobernación Provincial de Magallanes)
</v>
      </c>
      <c r="C998" s="68">
        <f>VLOOKUP(A998,'BASE REGISTRO SEPTIEMBRE'!$A$1:$T$889,3,FALSE)</f>
        <v>605111211</v>
      </c>
      <c r="D998" s="68" t="str">
        <f>VLOOKUP(A998,'BASE REGISTRO SEPTIEMBRE'!$A$1:$T$889,4,FALSE)</f>
        <v>Gobernación Provincial</v>
      </c>
      <c r="E998" s="68" t="str">
        <f>VLOOKUP(A998,'BASE REGISTRO SEPTIEMBRE'!$A$1:$T$889,5,FALSE)</f>
        <v>Constitución Política de la República, artículo 116.</v>
      </c>
      <c r="F998" s="68" t="str">
        <f>VLOOKUP(A998,'BASE REGISTRO SEPTIEMBRE'!$A$1:$T$889,6,FALSE)</f>
        <v>Indefinida.</v>
      </c>
      <c r="G998" s="68" t="str">
        <f>VLOOKUP(A998,'BASE REGISTRO SEPTIEMBRE'!$A$1:$T$889,7,FALSE)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98" s="68" t="str">
        <f>VLOOKUP(A998,'BASE REGISTRO SEPTIEMBRE'!$A$1:$T$889,8,FALSE)</f>
        <v>no tiene</v>
      </c>
      <c r="I998" s="68">
        <f>VLOOKUP(A998,'BASE REGISTRO SEPTIEMBRE'!$A$1:$T$889,9,FALSE)</f>
        <v>0</v>
      </c>
      <c r="J998" s="68">
        <f>VLOOKUP(A998,'BASE REGISTRO SEPTIEMBRE'!$A$1:$T$889,10,FALSE)</f>
        <v>0</v>
      </c>
      <c r="K998" s="68">
        <f>VLOOKUP(A998,'BASE REGISTRO SEPTIEMBRE'!$A$1:$T$889,11,FALSE)</f>
        <v>0</v>
      </c>
      <c r="L998" s="68" t="str">
        <f>VLOOKUP(A998,'BASE REGISTRO SEPTIEMBRE'!$A$1:$T$889,12,FALSE)</f>
        <v xml:space="preserve">Presidente Julio Roca Nº 925, Punta Arenas. Región de Magallanes y la Antártica Chilena.
</v>
      </c>
      <c r="M998" s="68" t="str">
        <f>VLOOKUP(A998,'BASE REGISTRO SEPTIEMBRE'!$A$1:$T$889,13,FALSE)</f>
        <v>XII</v>
      </c>
      <c r="N998" s="68" t="str">
        <f>VLOOKUP(A998,'BASE REGISTRO SEPTIEMBRE'!$A$1:$T$889,14,FALSE)</f>
        <v>Punta Arenas</v>
      </c>
      <c r="O998" s="68" t="str">
        <f>VLOOKUP(A998,'BASE REGISTRO SEPTIEMBRE'!$A$1:$T$889,15,FALSE)</f>
        <v>Teléfonos 61-222600, 225097, 242027</v>
      </c>
      <c r="P998" s="68">
        <f>VLOOKUP(A998,'BASE REGISTRO SEPTIEMBRE'!$A$1:$T$889,16,FALSE)</f>
        <v>0</v>
      </c>
      <c r="Q998" s="68">
        <f>VLOOKUP(A998,'BASE REGISTRO SEPTIEMBRE'!$A$1:$T$889,17,FALSE)</f>
        <v>0</v>
      </c>
      <c r="R998" s="68">
        <f>VLOOKUP(A998,'BASE REGISTRO SEPTIEMBRE'!$A$1:$T$889,18,FALSE)</f>
        <v>91001</v>
      </c>
      <c r="S998" s="68" t="str">
        <f>VLOOKUP(A998,'BASE REGISTRO SEPTIEMBRE'!$A$1:$T$889,19,FALSE)</f>
        <v>No se acompañan. Aplica Informe Jurídico Nº 09, de  fecha 14 de marzo de 2011 del Departamento Jurídico y Dictamen Nº 070791, de 2009, de la Contraloría General de la República</v>
      </c>
      <c r="T998" s="188">
        <f>VLOOKUP(A998,'BASE REGISTRO SEPTIEMBRE'!$A$1:$T$889,20,FALSE)</f>
        <v>42405</v>
      </c>
      <c r="U998" s="175">
        <v>7595</v>
      </c>
      <c r="V998" s="186">
        <v>0</v>
      </c>
      <c r="W998" s="186">
        <v>68478089</v>
      </c>
      <c r="X998" s="187">
        <v>44469</v>
      </c>
      <c r="Y998" s="80" t="s">
        <v>6489</v>
      </c>
      <c r="Z998" s="80" t="s">
        <v>6490</v>
      </c>
      <c r="AA998" s="175" t="s">
        <v>6564</v>
      </c>
    </row>
    <row r="999" spans="1:27" ht="15.75" customHeight="1" x14ac:dyDescent="0.2">
      <c r="A999" s="185">
        <v>7596</v>
      </c>
      <c r="B999" s="68" t="str">
        <f>VLOOKUP(A999,'BASE REGISTRO SEPTIEMBRE'!$A$1:$T$889,2,FALSE)</f>
        <v xml:space="preserve">
I. Municipalidad de El Tabo
</v>
      </c>
      <c r="C999" s="68">
        <f>VLOOKUP(A999,'BASE REGISTRO SEPTIEMBRE'!$A$1:$T$889,3,FALSE)</f>
        <v>690737000</v>
      </c>
      <c r="D999" s="68" t="str">
        <f>VLOOKUP(A999,'BASE REGISTRO SEPTIEMBRE'!$A$1:$T$889,4,FALSE)</f>
        <v>Municipalidad</v>
      </c>
      <c r="E999" s="68" t="str">
        <f>VLOOKUP(A999,'BASE REGISTRO SEPTIEMBRE'!$A$1:$T$889,5,FALSE)</f>
        <v>Constitución Política de la República, artículo 107.</v>
      </c>
      <c r="F999" s="68" t="str">
        <f>VLOOKUP(A999,'BASE REGISTRO SEPTIEMBRE'!$A$1:$T$889,6,FALSE)</f>
        <v>Indefinida.</v>
      </c>
      <c r="G999" s="68" t="str">
        <f>VLOOKUP(A999,'BASE REGISTRO SEPTIEMBRE'!$A$1:$T$889,7,FALSE)</f>
        <v>Según Ley Orgánica Nº 18.695, artículos 1º al 4º.</v>
      </c>
      <c r="H999" s="68" t="str">
        <f>VLOOKUP(A999,'BASE REGISTRO SEPTIEMBRE'!$A$1:$T$889,8,FALSE)</f>
        <v>no tiene</v>
      </c>
      <c r="I999" s="68">
        <f>VLOOKUP(A999,'BASE REGISTRO SEPTIEMBRE'!$A$1:$T$889,9,FALSE)</f>
        <v>0</v>
      </c>
      <c r="J999" s="68">
        <f>VLOOKUP(A999,'BASE REGISTRO SEPTIEMBRE'!$A$1:$T$889,10,FALSE)</f>
        <v>0</v>
      </c>
      <c r="K999" s="68" t="str">
        <f>VLOOKUP(A999,'BASE REGISTRO SEPTIEMBRE'!$A$1:$T$889,11,FALSE)</f>
        <v xml:space="preserve">Alfonso Adrián Muñoz Aravena, </v>
      </c>
      <c r="L999" s="68" t="str">
        <f>VLOOKUP(A999,'BASE REGISTRO SEPTIEMBRE'!$A$1:$T$889,12,FALSE)</f>
        <v xml:space="preserve">Las Cruces Norte Nº 401, comuna de El Tabo, Región de Valparaíso. 
</v>
      </c>
      <c r="M999" s="68" t="str">
        <f>VLOOKUP(A999,'BASE REGISTRO SEPTIEMBRE'!$A$1:$T$889,13,FALSE)</f>
        <v>V</v>
      </c>
      <c r="N999" s="68" t="str">
        <f>VLOOKUP(A999,'BASE REGISTRO SEPTIEMBRE'!$A$1:$T$889,14,FALSE)</f>
        <v>El Tabo</v>
      </c>
      <c r="O999" s="68" t="str">
        <f>VLOOKUP(A999,'BASE REGISTRO SEPTIEMBRE'!$A$1:$T$889,15,FALSE)</f>
        <v xml:space="preserve">Teléfono: 35-2203500 </v>
      </c>
      <c r="P999" s="68">
        <f>VLOOKUP(A999,'BASE REGISTRO SEPTIEMBRE'!$A$1:$T$889,16,FALSE)</f>
        <v>0</v>
      </c>
      <c r="Q999" s="68">
        <f>VLOOKUP(A999,'BASE REGISTRO SEPTIEMBRE'!$A$1:$T$889,17,FALSE)</f>
        <v>0</v>
      </c>
      <c r="R999" s="68">
        <f>VLOOKUP(A999,'BASE REGISTRO SEPTIEMBRE'!$A$1:$T$889,18,FALSE)</f>
        <v>91001</v>
      </c>
      <c r="S999" s="68" t="str">
        <f>VLOOKUP(A999,'BASE REGISTRO SEPTIEMBRE'!$A$1:$T$889,19,FALSE)</f>
        <v>No se acompañan. Aplica Informe Jurídico Nº 09, de  fecha 14 de marzo de 2011 del Departamento Jurídico y Dictamen Nº 070791, de 2009, de la Contraloría General de la República</v>
      </c>
      <c r="T999" s="188">
        <f>VLOOKUP(A999,'BASE REGISTRO SEPTIEMBRE'!$A$1:$T$889,20,FALSE)</f>
        <v>42410</v>
      </c>
      <c r="U999" s="175">
        <v>7596</v>
      </c>
      <c r="V999" s="186">
        <v>3577300</v>
      </c>
      <c r="W999" s="186">
        <v>28722150</v>
      </c>
      <c r="X999" s="187">
        <v>44469</v>
      </c>
      <c r="Y999" s="80" t="s">
        <v>6489</v>
      </c>
      <c r="Z999" s="80" t="s">
        <v>6490</v>
      </c>
      <c r="AA999" s="175" t="s">
        <v>6723</v>
      </c>
    </row>
    <row r="1000" spans="1:27" ht="15.75" customHeight="1" x14ac:dyDescent="0.2">
      <c r="A1000" s="185">
        <v>7598</v>
      </c>
      <c r="B1000" s="68" t="str">
        <f>VLOOKUP(A1000,'BASE REGISTRO SEPTIEMBRE'!$A$1:$T$889,2,FALSE)</f>
        <v xml:space="preserve">
I. Municipalidad de Paihuano
</v>
      </c>
      <c r="C1000" s="68">
        <f>VLOOKUP(A1000,'BASE REGISTRO SEPTIEMBRE'!$A$1:$T$889,3,FALSE)</f>
        <v>690406004</v>
      </c>
      <c r="D1000" s="68" t="str">
        <f>VLOOKUP(A1000,'BASE REGISTRO SEPTIEMBRE'!$A$1:$T$889,4,FALSE)</f>
        <v>Municipalidad</v>
      </c>
      <c r="E1000" s="68" t="str">
        <f>VLOOKUP(A1000,'BASE REGISTRO SEPTIEMBRE'!$A$1:$T$889,5,FALSE)</f>
        <v>Constitución Política de la República, artículo 118 y Siguientes.</v>
      </c>
      <c r="F1000" s="68" t="str">
        <f>VLOOKUP(A1000,'BASE REGISTRO SEPTIEMBRE'!$A$1:$T$889,6,FALSE)</f>
        <v>Indefinida.</v>
      </c>
      <c r="G1000" s="68" t="str">
        <f>VLOOKUP(A1000,'BASE REGISTRO SEPTIEMBRE'!$A$1:$T$889,7,FALSE)</f>
        <v>Según Ley Orgánica Nº 18.695, artículos 1º al 4º.</v>
      </c>
      <c r="H1000" s="68" t="str">
        <f>VLOOKUP(A1000,'BASE REGISTRO SEPTIEMBRE'!$A$1:$T$889,8,FALSE)</f>
        <v>no tiene</v>
      </c>
      <c r="I1000" s="68">
        <f>VLOOKUP(A1000,'BASE REGISTRO SEPTIEMBRE'!$A$1:$T$889,9,FALSE)</f>
        <v>0</v>
      </c>
      <c r="J1000" s="68">
        <f>VLOOKUP(A1000,'BASE REGISTRO SEPTIEMBRE'!$A$1:$T$889,10,FALSE)</f>
        <v>0</v>
      </c>
      <c r="K1000" s="68" t="str">
        <f>VLOOKUP(A1000,'BASE REGISTRO SEPTIEMBRE'!$A$1:$T$889,11,FALSE)</f>
        <v xml:space="preserve">Hernán Andres Ahumada Ahumada
</v>
      </c>
      <c r="L1000" s="68" t="str">
        <f>VLOOKUP(A1000,'BASE REGISTRO SEPTIEMBRE'!$A$1:$T$889,12,FALSE)</f>
        <v xml:space="preserve">Balmaceda S/N, comuna de Paihuano, Región de Coquimbo.
</v>
      </c>
      <c r="M1000" s="68" t="str">
        <f>VLOOKUP(A1000,'BASE REGISTRO SEPTIEMBRE'!$A$1:$T$889,13,FALSE)</f>
        <v>IV</v>
      </c>
      <c r="N1000" s="68" t="str">
        <f>VLOOKUP(A1000,'BASE REGISTRO SEPTIEMBRE'!$A$1:$T$889,14,FALSE)</f>
        <v>Paihuano</v>
      </c>
      <c r="O1000" s="68" t="str">
        <f>VLOOKUP(A1000,'BASE REGISTRO SEPTIEMBRE'!$A$1:$T$889,15,FALSE)</f>
        <v xml:space="preserve">Teléfono: (56)(51)451015 </v>
      </c>
      <c r="P1000" s="68" t="str">
        <f>VLOOKUP(A1000,'BASE REGISTRO SEPTIEMBRE'!$A$1:$T$889,16,FALSE)</f>
        <v xml:space="preserve">alcalde@munipaihuani.cl 
jefe.gabinete@munipaihuano.cl
</v>
      </c>
      <c r="Q1000" s="68">
        <f>VLOOKUP(A1000,'BASE REGISTRO SEPTIEMBRE'!$A$1:$T$889,17,FALSE)</f>
        <v>0</v>
      </c>
      <c r="R1000" s="68">
        <f>VLOOKUP(A1000,'BASE REGISTRO SEPTIEMBRE'!$A$1:$T$889,18,FALSE)</f>
        <v>91001</v>
      </c>
      <c r="S1000" s="68" t="str">
        <f>VLOOKUP(A1000,'BASE REGISTRO SEPTIEMBRE'!$A$1:$T$889,19,FALSE)</f>
        <v>No se acompañan. Aplica Informe Jurídico Nº 09, de  fecha 14 de marzo de 2011 del Departamento Jurídico y Dictamen Nº 070791, de 2009, de la Contraloría General de la República</v>
      </c>
      <c r="T1000" s="188">
        <f>VLOOKUP(A1000,'BASE REGISTRO SEPTIEMBRE'!$A$1:$T$889,20,FALSE)</f>
        <v>42416</v>
      </c>
      <c r="U1000" s="175">
        <v>7598</v>
      </c>
      <c r="V1000" s="186">
        <v>0</v>
      </c>
      <c r="W1000" s="186">
        <v>22837486</v>
      </c>
      <c r="X1000" s="187">
        <v>44469</v>
      </c>
      <c r="Y1000" s="80" t="s">
        <v>6489</v>
      </c>
      <c r="Z1000" s="80" t="s">
        <v>6490</v>
      </c>
      <c r="AA1000" s="175" t="s">
        <v>7472</v>
      </c>
    </row>
    <row r="1001" spans="1:27" ht="15.75" customHeight="1" x14ac:dyDescent="0.2">
      <c r="A1001" s="185">
        <v>7598</v>
      </c>
      <c r="B1001" s="68" t="str">
        <f>VLOOKUP(A1001,'BASE REGISTRO SEPTIEMBRE'!$A$1:$T$889,2,FALSE)</f>
        <v xml:space="preserve">
I. Municipalidad de Paihuano
</v>
      </c>
      <c r="C1001" s="68">
        <f>VLOOKUP(A1001,'BASE REGISTRO SEPTIEMBRE'!$A$1:$T$889,3,FALSE)</f>
        <v>690406004</v>
      </c>
      <c r="D1001" s="68" t="str">
        <f>VLOOKUP(A1001,'BASE REGISTRO SEPTIEMBRE'!$A$1:$T$889,4,FALSE)</f>
        <v>Municipalidad</v>
      </c>
      <c r="E1001" s="68" t="str">
        <f>VLOOKUP(A1001,'BASE REGISTRO SEPTIEMBRE'!$A$1:$T$889,5,FALSE)</f>
        <v>Constitución Política de la República, artículo 118 y Siguientes.</v>
      </c>
      <c r="F1001" s="68" t="str">
        <f>VLOOKUP(A1001,'BASE REGISTRO SEPTIEMBRE'!$A$1:$T$889,6,FALSE)</f>
        <v>Indefinida.</v>
      </c>
      <c r="G1001" s="68" t="str">
        <f>VLOOKUP(A1001,'BASE REGISTRO SEPTIEMBRE'!$A$1:$T$889,7,FALSE)</f>
        <v>Según Ley Orgánica Nº 18.695, artículos 1º al 4º.</v>
      </c>
      <c r="H1001" s="68" t="str">
        <f>VLOOKUP(A1001,'BASE REGISTRO SEPTIEMBRE'!$A$1:$T$889,8,FALSE)</f>
        <v>no tiene</v>
      </c>
      <c r="I1001" s="68">
        <f>VLOOKUP(A1001,'BASE REGISTRO SEPTIEMBRE'!$A$1:$T$889,9,FALSE)</f>
        <v>0</v>
      </c>
      <c r="J1001" s="68">
        <f>VLOOKUP(A1001,'BASE REGISTRO SEPTIEMBRE'!$A$1:$T$889,10,FALSE)</f>
        <v>0</v>
      </c>
      <c r="K1001" s="68" t="str">
        <f>VLOOKUP(A1001,'BASE REGISTRO SEPTIEMBRE'!$A$1:$T$889,11,FALSE)</f>
        <v xml:space="preserve">Hernán Andres Ahumada Ahumada
</v>
      </c>
      <c r="L1001" s="68" t="str">
        <f>VLOOKUP(A1001,'BASE REGISTRO SEPTIEMBRE'!$A$1:$T$889,12,FALSE)</f>
        <v xml:space="preserve">Balmaceda S/N, comuna de Paihuano, Región de Coquimbo.
</v>
      </c>
      <c r="M1001" s="68" t="str">
        <f>VLOOKUP(A1001,'BASE REGISTRO SEPTIEMBRE'!$A$1:$T$889,13,FALSE)</f>
        <v>IV</v>
      </c>
      <c r="N1001" s="68" t="str">
        <f>VLOOKUP(A1001,'BASE REGISTRO SEPTIEMBRE'!$A$1:$T$889,14,FALSE)</f>
        <v>Paihuano</v>
      </c>
      <c r="O1001" s="68" t="str">
        <f>VLOOKUP(A1001,'BASE REGISTRO SEPTIEMBRE'!$A$1:$T$889,15,FALSE)</f>
        <v xml:space="preserve">Teléfono: (56)(51)451015 </v>
      </c>
      <c r="P1001" s="68" t="str">
        <f>VLOOKUP(A1001,'BASE REGISTRO SEPTIEMBRE'!$A$1:$T$889,16,FALSE)</f>
        <v xml:space="preserve">alcalde@munipaihuani.cl 
jefe.gabinete@munipaihuano.cl
</v>
      </c>
      <c r="Q1001" s="68">
        <f>VLOOKUP(A1001,'BASE REGISTRO SEPTIEMBRE'!$A$1:$T$889,17,FALSE)</f>
        <v>0</v>
      </c>
      <c r="R1001" s="68">
        <f>VLOOKUP(A1001,'BASE REGISTRO SEPTIEMBRE'!$A$1:$T$889,18,FALSE)</f>
        <v>91001</v>
      </c>
      <c r="S1001" s="68" t="str">
        <f>VLOOKUP(A1001,'BASE REGISTRO SEPTIEMBRE'!$A$1:$T$889,19,FALSE)</f>
        <v>No se acompañan. Aplica Informe Jurídico Nº 09, de  fecha 14 de marzo de 2011 del Departamento Jurídico y Dictamen Nº 070791, de 2009, de la Contraloría General de la República</v>
      </c>
      <c r="T1001" s="188">
        <f>VLOOKUP(A1001,'BASE REGISTRO SEPTIEMBRE'!$A$1:$T$889,20,FALSE)</f>
        <v>42416</v>
      </c>
      <c r="U1001" s="175">
        <v>7598</v>
      </c>
      <c r="V1001" s="186">
        <v>3262498</v>
      </c>
      <c r="W1001" s="186">
        <v>6524996</v>
      </c>
      <c r="X1001" s="187">
        <v>44469</v>
      </c>
      <c r="Y1001" s="80" t="s">
        <v>6489</v>
      </c>
      <c r="Z1001" s="80" t="s">
        <v>6490</v>
      </c>
      <c r="AA1001" s="175" t="s">
        <v>7512</v>
      </c>
    </row>
    <row r="1002" spans="1:27" ht="15.75" customHeight="1" x14ac:dyDescent="0.2">
      <c r="A1002" s="185">
        <v>7601</v>
      </c>
      <c r="B1002" s="68" t="str">
        <f>VLOOKUP(A1002,'BASE REGISTRO SEPTIEMBRE'!$A$1:$T$889,2,FALSE)</f>
        <v xml:space="preserve">
I. Municipalidad de La Higuera 
</v>
      </c>
      <c r="C1002" s="68">
        <f>VLOOKUP(A1002,'BASE REGISTRO SEPTIEMBRE'!$A$1:$T$889,3,FALSE)</f>
        <v>690402009</v>
      </c>
      <c r="D1002" s="68" t="str">
        <f>VLOOKUP(A1002,'BASE REGISTRO SEPTIEMBRE'!$A$1:$T$889,4,FALSE)</f>
        <v>Municipalidad</v>
      </c>
      <c r="E1002" s="68" t="str">
        <f>VLOOKUP(A1002,'BASE REGISTRO SEPTIEMBRE'!$A$1:$T$889,5,FALSE)</f>
        <v>Constitución Política de la República, artículo 118 y siguientes.</v>
      </c>
      <c r="F1002" s="68" t="str">
        <f>VLOOKUP(A1002,'BASE REGISTRO SEPTIEMBRE'!$A$1:$T$889,6,FALSE)</f>
        <v>Indefinida.</v>
      </c>
      <c r="G1002" s="68" t="str">
        <f>VLOOKUP(A1002,'BASE REGISTRO SEPTIEMBRE'!$A$1:$T$889,7,FALSE)</f>
        <v>Según Ley Orgánica Nº 18.695, artículos 1º al 4º.</v>
      </c>
      <c r="H1002" s="68" t="str">
        <f>VLOOKUP(A1002,'BASE REGISTRO SEPTIEMBRE'!$A$1:$T$889,8,FALSE)</f>
        <v>no tiene</v>
      </c>
      <c r="I1002" s="68">
        <f>VLOOKUP(A1002,'BASE REGISTRO SEPTIEMBRE'!$A$1:$T$889,9,FALSE)</f>
        <v>0</v>
      </c>
      <c r="J1002" s="68">
        <f>VLOOKUP(A1002,'BASE REGISTRO SEPTIEMBRE'!$A$1:$T$889,10,FALSE)</f>
        <v>0</v>
      </c>
      <c r="K1002" s="68" t="str">
        <f>VLOOKUP(A1002,'BASE REGISTRO SEPTIEMBRE'!$A$1:$T$889,11,FALSE)</f>
        <v xml:space="preserve">Yerko Hernaldo Galleguillos Ossandón, 
</v>
      </c>
      <c r="L1002" s="68" t="str">
        <f>VLOOKUP(A1002,'BASE REGISTRO SEPTIEMBRE'!$A$1:$T$889,12,FALSE)</f>
        <v xml:space="preserve">Avenida La Paz Nº 2, Comuna de La Higuera. Región de Coquimbo.
</v>
      </c>
      <c r="M1002" s="68" t="str">
        <f>VLOOKUP(A1002,'BASE REGISTRO SEPTIEMBRE'!$A$1:$T$889,13,FALSE)</f>
        <v>IV</v>
      </c>
      <c r="N1002" s="68" t="str">
        <f>VLOOKUP(A1002,'BASE REGISTRO SEPTIEMBRE'!$A$1:$T$889,14,FALSE)</f>
        <v>La Higuera.</v>
      </c>
      <c r="O1002" s="68" t="str">
        <f>VLOOKUP(A1002,'BASE REGISTRO SEPTIEMBRE'!$A$1:$T$889,15,FALSE)</f>
        <v xml:space="preserve">Teléfono: 51-2-429902 </v>
      </c>
      <c r="P1002" s="68">
        <f>VLOOKUP(A1002,'BASE REGISTRO SEPTIEMBRE'!$A$1:$T$889,16,FALSE)</f>
        <v>0</v>
      </c>
      <c r="Q1002" s="68">
        <f>VLOOKUP(A1002,'BASE REGISTRO SEPTIEMBRE'!$A$1:$T$889,17,FALSE)</f>
        <v>0</v>
      </c>
      <c r="R1002" s="68">
        <f>VLOOKUP(A1002,'BASE REGISTRO SEPTIEMBRE'!$A$1:$T$889,18,FALSE)</f>
        <v>91001</v>
      </c>
      <c r="S1002" s="68" t="str">
        <f>VLOOKUP(A1002,'BASE REGISTRO SEPTIEMBRE'!$A$1:$T$889,19,FALSE)</f>
        <v>No se acompañan. Aplica Informe Jurídico Nº 09, de  fecha 14 de marzo de 2011 del Departamento Jurídico y Dictamen Nº 070791, de 2009, de la Contraloría General de la República</v>
      </c>
      <c r="T1002" s="188">
        <f>VLOOKUP(A1002,'BASE REGISTRO SEPTIEMBRE'!$A$1:$T$889,20,FALSE)</f>
        <v>42422</v>
      </c>
      <c r="U1002" s="175">
        <v>7601</v>
      </c>
      <c r="V1002" s="186">
        <v>3823647</v>
      </c>
      <c r="W1002" s="186">
        <v>30700070</v>
      </c>
      <c r="X1002" s="187">
        <v>44469</v>
      </c>
      <c r="Y1002" s="80" t="s">
        <v>6489</v>
      </c>
      <c r="Z1002" s="80" t="s">
        <v>6490</v>
      </c>
      <c r="AA1002" s="175" t="s">
        <v>6724</v>
      </c>
    </row>
    <row r="1003" spans="1:27" ht="15.75" customHeight="1" x14ac:dyDescent="0.2">
      <c r="A1003" s="185">
        <v>7603</v>
      </c>
      <c r="B1003" s="68" t="str">
        <f>VLOOKUP(A1003,'BASE REGISTRO SEPTIEMBRE'!$A$1:$T$889,2,FALSE)</f>
        <v>Ilustre Municipalidad de Pitrufquén</v>
      </c>
      <c r="C1003" s="68">
        <f>VLOOKUP(A1003,'BASE REGISTRO SEPTIEMBRE'!$A$1:$T$889,3,FALSE)</f>
        <v>691913007</v>
      </c>
      <c r="D1003" s="68" t="str">
        <f>VLOOKUP(A1003,'BASE REGISTRO SEPTIEMBRE'!$A$1:$T$889,4,FALSE)</f>
        <v>Municipalidad</v>
      </c>
      <c r="E1003" s="68" t="str">
        <f>VLOOKUP(A1003,'BASE REGISTRO SEPTIEMBRE'!$A$1:$T$889,5,FALSE)</f>
        <v>Constitución Política de la República, art. 107.</v>
      </c>
      <c r="F1003" s="68" t="str">
        <f>VLOOKUP(A1003,'BASE REGISTRO SEPTIEMBRE'!$A$1:$T$889,6,FALSE)</f>
        <v>Indefinida.</v>
      </c>
      <c r="G1003" s="68" t="str">
        <f>VLOOKUP(A1003,'BASE REGISTRO SEPTIEMBRE'!$A$1:$T$889,7,FALSE)</f>
        <v>Según Ley Orgánica Nº 18.695, arts. 1º al 4º.</v>
      </c>
      <c r="H1003" s="68" t="str">
        <f>VLOOKUP(A1003,'BASE REGISTRO SEPTIEMBRE'!$A$1:$T$889,8,FALSE)</f>
        <v>no tiene</v>
      </c>
      <c r="I1003" s="68">
        <f>VLOOKUP(A1003,'BASE REGISTRO SEPTIEMBRE'!$A$1:$T$889,9,FALSE)</f>
        <v>0</v>
      </c>
      <c r="J1003" s="68">
        <f>VLOOKUP(A1003,'BASE REGISTRO SEPTIEMBRE'!$A$1:$T$889,10,FALSE)</f>
        <v>0</v>
      </c>
      <c r="K1003" s="68" t="str">
        <f>VLOOKUP(A1003,'BASE REGISTRO SEPTIEMBRE'!$A$1:$T$889,11,FALSE)</f>
        <v xml:space="preserve">Jaqueline Romero Inzunza
</v>
      </c>
      <c r="L1003" s="68" t="str">
        <f>VLOOKUP(A1003,'BASE REGISTRO SEPTIEMBRE'!$A$1:$T$889,12,FALSE)</f>
        <v xml:space="preserve">Francisco Bilbao N°593, comuna de Pitrufquen, región de La Araucanía. </v>
      </c>
      <c r="M1003" s="68" t="str">
        <f>VLOOKUP(A1003,'BASE REGISTRO SEPTIEMBRE'!$A$1:$T$889,13,FALSE)</f>
        <v>IX</v>
      </c>
      <c r="N1003" s="68" t="str">
        <f>VLOOKUP(A1003,'BASE REGISTRO SEPTIEMBRE'!$A$1:$T$889,14,FALSE)</f>
        <v>Pitrufquen</v>
      </c>
      <c r="O1003" s="68" t="str">
        <f>VLOOKUP(A1003,'BASE REGISTRO SEPTIEMBRE'!$A$1:$T$889,15,FALSE)</f>
        <v>45275700-452757002</v>
      </c>
      <c r="P1003" s="68" t="str">
        <f>VLOOKUP(A1003,'BASE REGISTRO SEPTIEMBRE'!$A$1:$T$889,16,FALSE)</f>
        <v xml:space="preserve">jjaramillo@mpitrufquen.cl
                            ichesta@mpitrusfquen.cl
</v>
      </c>
      <c r="Q1003" s="68">
        <f>VLOOKUP(A1003,'BASE REGISTRO SEPTIEMBRE'!$A$1:$T$889,17,FALSE)</f>
        <v>0</v>
      </c>
      <c r="R1003" s="68">
        <f>VLOOKUP(A1003,'BASE REGISTRO SEPTIEMBRE'!$A$1:$T$889,18,FALSE)</f>
        <v>91001</v>
      </c>
      <c r="S1003" s="68" t="str">
        <f>VLOOKUP(A1003,'BASE REGISTRO SEPTIEMBRE'!$A$1:$T$889,19,FALSE)</f>
        <v xml:space="preserve">No se acompañan. Aplica Informe Jurídico Nº 09, de  fecha 14 de marzo de 2011 del Departamento Jurídico y Dictamen Nº 070791, de 2009, de la Contraloría General de la República.  
</v>
      </c>
      <c r="T1003" s="188">
        <f>VLOOKUP(A1003,'BASE REGISTRO SEPTIEMBRE'!$A$1:$T$889,20,FALSE)</f>
        <v>42446</v>
      </c>
      <c r="U1003" s="175">
        <v>7603</v>
      </c>
      <c r="V1003" s="186">
        <v>4893746</v>
      </c>
      <c r="W1003" s="186">
        <v>39291898</v>
      </c>
      <c r="X1003" s="187">
        <v>44469</v>
      </c>
      <c r="Y1003" s="80" t="s">
        <v>6489</v>
      </c>
      <c r="Z1003" s="80" t="s">
        <v>6490</v>
      </c>
      <c r="AA1003" s="175" t="s">
        <v>6654</v>
      </c>
    </row>
    <row r="1004" spans="1:27" ht="15.75" customHeight="1" x14ac:dyDescent="0.2">
      <c r="A1004" s="185">
        <v>7605</v>
      </c>
      <c r="B1004" s="68" t="str">
        <f>VLOOKUP(A1004,'BASE REGISTRO SEPTIEMBRE'!$A$1:$T$889,2,FALSE)</f>
        <v>Corporación Cultural Social y de Desarrollo SHALOM</v>
      </c>
      <c r="C1004" s="68">
        <f>VLOOKUP(A1004,'BASE REGISTRO SEPTIEMBRE'!$A$1:$T$889,3,FALSE)</f>
        <v>651131154</v>
      </c>
      <c r="D1004" s="68" t="str">
        <f>VLOOKUP(A1004,'BASE REGISTRO SEPTIEMBRE'!$A$1:$T$889,4,FALSE)</f>
        <v>Corporación de Derecho Privado.</v>
      </c>
      <c r="E1004" s="68" t="str">
        <f>VLOOKUP(A1004,'BASE REGISTRO SEPTIEMBRE'!$A$1:$T$889,5,FALSE)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F1004" s="68" t="str">
        <f>VLOOKUP(A1004,'BASE REGISTRO SEPTIEMBRE'!$A$1:$T$889,6,FALSE)</f>
        <v xml:space="preserve">Certificado de vigencia, folio Nº500397509619, de 08 de julio de 2021, del Servicio de Registro Civil e Identificación. 
</v>
      </c>
      <c r="G1004" s="68" t="str">
        <f>VLOOKUP(A1004,'BASE REGISTRO SEPTIEMBRE'!$A$1:$T$889,7,FALSE)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H1004" s="68" t="str">
        <f>VLOOKUP(A1004,'BASE REGISTRO SEPTIEMBRE'!$A$1:$T$889,8,FALSE)</f>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
      <c r="I1004" s="68" t="str">
        <f>VLOOKUP(A1004,'BASE REGISTRO SEPTIEMBRE'!$A$1:$T$889,9,FALSE)</f>
        <v>5 años.</v>
      </c>
      <c r="J1004" s="68" t="str">
        <f>VLOOKUP(A1004,'BASE REGISTRO SEPTIEMBRE'!$A$1:$T$889,10,FALSE)</f>
        <v>03 de septiembre de 2020 al 03 de septiembre de 2025</v>
      </c>
      <c r="K1004" s="68" t="str">
        <f>VLOOKUP(A1004,'BASE REGISTRO SEPTIEMBRE'!$A$1:$T$889,11,FALSE)</f>
        <v xml:space="preserve">José Miguel Araya Garrido, </v>
      </c>
      <c r="L1004" s="68" t="str">
        <f>VLOOKUP(A1004,'BASE REGISTRO SEPTIEMBRE'!$A$1:$T$889,12,FALSE)</f>
        <v xml:space="preserve">Calle 13 Sur 4 Poniente Nº 519, comuna de Talca, Región del Maule.
7 Oriente N° 3196, Pasaje 21 Norte A, comuna de Talca, Región del Maule
</v>
      </c>
      <c r="M1004" s="68" t="str">
        <f>VLOOKUP(A1004,'BASE REGISTRO SEPTIEMBRE'!$A$1:$T$889,13,FALSE)</f>
        <v>VII</v>
      </c>
      <c r="N1004" s="68" t="str">
        <f>VLOOKUP(A1004,'BASE REGISTRO SEPTIEMBRE'!$A$1:$T$889,14,FALSE)</f>
        <v>talca</v>
      </c>
      <c r="O1004" s="68" t="str">
        <f>VLOOKUP(A1004,'BASE REGISTRO SEPTIEMBRE'!$A$1:$T$889,15,FALSE)</f>
        <v>Fono: 71 2 339161
Celular: 98694714</v>
      </c>
      <c r="P1004" s="68" t="str">
        <f>VLOOKUP(A1004,'BASE REGISTRO SEPTIEMBRE'!$A$1:$T$889,16,FALSE)</f>
        <v xml:space="preserve">fundacionshalomchile@gmail.com
hogarshalomtalca@gmail.com </v>
      </c>
      <c r="Q1004" s="68">
        <f>VLOOKUP(A1004,'BASE REGISTRO SEPTIEMBRE'!$A$1:$T$889,17,FALSE)</f>
        <v>0</v>
      </c>
      <c r="R1004" s="68" t="str">
        <f>VLOOKUP(A1004,'BASE REGISTRO SEPTIEMBRE'!$A$1:$T$889,18,FALSE)</f>
        <v>93401: Institución de Asistencia Social</v>
      </c>
      <c r="S1004" s="68" t="str">
        <f>VLOOKUP(A1004,'BASE REGISTRO SEPTIEMBRE'!$A$1:$T$889,19,FALSE)</f>
        <v xml:space="preserve">Certificado Financiero correspondiente al año 2020, aprobado por el Subdepartamento de Supervisión Financiera Nacional. </v>
      </c>
      <c r="T1004" s="188">
        <f>VLOOKUP(A1004,'BASE REGISTRO SEPTIEMBRE'!$A$1:$T$889,20,FALSE)</f>
        <v>42472</v>
      </c>
      <c r="U1004" s="175">
        <v>7605</v>
      </c>
      <c r="V1004" s="186">
        <v>30044815</v>
      </c>
      <c r="W1004" s="186">
        <v>268498605</v>
      </c>
      <c r="X1004" s="187">
        <v>44469</v>
      </c>
      <c r="Y1004" s="80" t="s">
        <v>6489</v>
      </c>
      <c r="Z1004" s="80" t="s">
        <v>6490</v>
      </c>
      <c r="AA1004" s="175" t="s">
        <v>6508</v>
      </c>
    </row>
    <row r="1005" spans="1:27" ht="15.75" customHeight="1" x14ac:dyDescent="0.2">
      <c r="A1005" s="185">
        <v>7609</v>
      </c>
      <c r="B1005" s="68" t="str">
        <f>VLOOKUP(A1005,'BASE REGISTRO SEPTIEMBRE'!$A$1:$T$889,2,FALSE)</f>
        <v>Corporación para el Desarrollo Integral de la Provincia de Choapa “Luis Gálvez Olivares” de Illapel - CORPROCH</v>
      </c>
      <c r="C1005" s="68" t="str">
        <f>VLOOKUP(A1005,'BASE REGISTRO SEPTIEMBRE'!$A$1:$T$889,3,FALSE)</f>
        <v>65114762K</v>
      </c>
      <c r="D1005" s="68" t="str">
        <f>VLOOKUP(A1005,'BASE REGISTRO SEPTIEMBRE'!$A$1:$T$889,4,FALSE)</f>
        <v>Corporación de Derecho Privado</v>
      </c>
      <c r="E1005" s="68" t="str">
        <f>VLOOKUP(A1005,'BASE REGISTRO SEPTIEMBRE'!$A$1:$T$889,5,FALSE)</f>
        <v>Inscripción N°216982 de fecha 13 de febrero de 2016, del Registro de Personas Jurídicas, del Servicio de Registro Civil e Identificación.</v>
      </c>
      <c r="F1005" s="68" t="str">
        <f>VLOOKUP(A1005,'BASE REGISTRO SEPTIEMBRE'!$A$1:$T$889,6,FALSE)</f>
        <v>Certificado de Vigencia Folio Nº 500398504671, del Servicio de Registro Civil e Identificación, de fecha 14 de julio de 2021.</v>
      </c>
      <c r="G1005" s="68" t="str">
        <f>VLOOKUP(A1005,'BASE REGISTRO SEPTIEMBRE'!$A$1:$T$889,7,FALSE)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H1005" s="68" t="str">
        <f>VLOOKUP(A1005,'BASE REGISTRO SEPTIEMBRE'!$A$1:$T$889,8,FALSE)</f>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
      <c r="I1005" s="68" t="str">
        <f>VLOOKUP(A1005,'BASE REGISTRO SEPTIEMBRE'!$A$1:$T$889,9,FALSE)</f>
        <v xml:space="preserve">2 años. </v>
      </c>
      <c r="J1005" s="68" t="str">
        <f>VLOOKUP(A1005,'BASE REGISTRO SEPTIEMBRE'!$A$1:$T$889,10,FALSE)</f>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
      <c r="K1005" s="68" t="str">
        <f>VLOOKUP(A1005,'BASE REGISTRO SEPTIEMBRE'!$A$1:$T$889,11,FALSE)</f>
        <v xml:space="preserve">Representante legal: Amara Sonia Galvez Pujado,
</v>
      </c>
      <c r="L1005" s="68" t="str">
        <f>VLOOKUP(A1005,'BASE REGISTRO SEPTIEMBRE'!$A$1:$T$889,12,FALSE)</f>
        <v xml:space="preserve">Julio Echeverria Nº 260, Salamanca. Región de Coquimbo. 
</v>
      </c>
      <c r="M1005" s="68" t="str">
        <f>VLOOKUP(A1005,'BASE REGISTRO SEPTIEMBRE'!$A$1:$T$889,13,FALSE)</f>
        <v>IV</v>
      </c>
      <c r="N1005" s="68" t="str">
        <f>VLOOKUP(A1005,'BASE REGISTRO SEPTIEMBRE'!$A$1:$T$889,14,FALSE)</f>
        <v xml:space="preserve"> Salamanca</v>
      </c>
      <c r="O1005" s="68" t="str">
        <f>VLOOKUP(A1005,'BASE REGISTRO SEPTIEMBRE'!$A$1:$T$889,15,FALSE)</f>
        <v>Celular: 941659628</v>
      </c>
      <c r="P1005" s="68" t="str">
        <f>VLOOKUP(A1005,'BASE REGISTRO SEPTIEMBRE'!$A$1:$T$889,16,FALSE)</f>
        <v xml:space="preserve"> amara.galvez@hotmail.com</v>
      </c>
      <c r="Q1005" s="68">
        <f>VLOOKUP(A1005,'BASE REGISTRO SEPTIEMBRE'!$A$1:$T$889,17,FALSE)</f>
        <v>0</v>
      </c>
      <c r="R1005" s="68" t="str">
        <f>VLOOKUP(A1005,'BASE REGISTRO SEPTIEMBRE'!$A$1:$T$889,18,FALSE)</f>
        <v>93401: Instituciones de Asistencia Social</v>
      </c>
      <c r="S1005" s="68" t="str">
        <f>VLOOKUP(A1005,'BASE REGISTRO SEPTIEMBRE'!$A$1:$T$889,19,FALSE)</f>
        <v>Se acompaña Certificado de la Institución correspondiente a antecedentes financieros del año 2020, aprobados por el Sub Departamento de Supervisión Financiera.</v>
      </c>
      <c r="T1005" s="188">
        <f>VLOOKUP(A1005,'BASE REGISTRO SEPTIEMBRE'!$A$1:$T$889,20,FALSE)</f>
        <v>42538</v>
      </c>
      <c r="U1005" s="175">
        <v>7609</v>
      </c>
      <c r="V1005" s="186">
        <v>66584221</v>
      </c>
      <c r="W1005" s="186">
        <v>291304491</v>
      </c>
      <c r="X1005" s="187">
        <v>44469</v>
      </c>
      <c r="Y1005" s="80" t="s">
        <v>6489</v>
      </c>
      <c r="Z1005" s="80" t="s">
        <v>6490</v>
      </c>
      <c r="AA1005" s="175" t="s">
        <v>6524</v>
      </c>
    </row>
    <row r="1006" spans="1:27" ht="15.75" customHeight="1" x14ac:dyDescent="0.2">
      <c r="A1006" s="185">
        <v>7614</v>
      </c>
      <c r="B1006" s="68" t="str">
        <f>VLOOKUP(A1006,'BASE REGISTRO SEPTIEMBRE'!$A$1:$T$889,2,FALSE)</f>
        <v>Organización No gubernamental  de Desarrollo COINCIDE</v>
      </c>
      <c r="C1006" s="68">
        <f>VLOOKUP(A1006,'BASE REGISTRO SEPTIEMBRE'!$A$1:$T$889,3,FALSE)</f>
        <v>651185149</v>
      </c>
      <c r="D1006" s="68" t="str">
        <f>VLOOKUP(A1006,'BASE REGISTRO SEPTIEMBRE'!$A$1:$T$889,4,FALSE)</f>
        <v>Corporación de Derecho Privado.</v>
      </c>
      <c r="E1006" s="68" t="str">
        <f>VLOOKUP(A1006,'BASE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06" s="68" t="str">
        <f>VLOOKUP(A1006,'BASE REGISTRO SEPTIEMBRE'!$A$1:$T$889,6,FALSE)</f>
        <v>Certificado de Vigencia Folio Nº500397976182, de fecha 11 de julio de 2021, del Servicio de Registro Civil e Identificación.</v>
      </c>
      <c r="G1006" s="68" t="str">
        <f>VLOOKUP(A1006,'BASE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06" s="68" t="str">
        <f>VLOOKUP(A1006,'BASE REGISTRO SEPTIEMBRE'!$A$1:$T$889,8,FALSE)</f>
        <v xml:space="preserve">Presidente: 
Andrea Soledad Hidalgo Winkler
Secretario: 
Ingrid Lorena Sandoval Fuentes
Tesorero:
Marcelo Eduardo mansilla Gomez,
</v>
      </c>
      <c r="I1006" s="68" t="str">
        <f>VLOOKUP(A1006,'BASE REGISTRO SEPTIEMBRE'!$A$1:$T$889,9,FALSE)</f>
        <v>01 año a 05 años</v>
      </c>
      <c r="J1006" s="68" t="str">
        <f>VLOOKUP(A1006,'BASE REGISTRO SEPTIEMBRE'!$A$1:$T$889,10,FALSE)</f>
        <v>Del 13 de junio de 2016 al 13 de junio de 2021</v>
      </c>
      <c r="K1006" s="68" t="str">
        <f>VLOOKUP(A1006,'BASE REGISTRO SEPTIEMBRE'!$A$1:$T$889,11,FALSE)</f>
        <v xml:space="preserve">Yonatan Alexis Bustamante Cárcamo
</v>
      </c>
      <c r="L1006" s="68" t="str">
        <f>VLOOKUP(A1006,'BASE REGISTRO SEPTIEMBRE'!$A$1:$T$889,12,FALSE)</f>
        <v>Calle Vial N° 839, Comuna de Puerto Montt, Región de los Lagos</v>
      </c>
      <c r="M1006" s="68" t="str">
        <f>VLOOKUP(A1006,'BASE REGISTRO SEPTIEMBRE'!$A$1:$T$889,13,FALSE)</f>
        <v>X</v>
      </c>
      <c r="N1006" s="68" t="str">
        <f>VLOOKUP(A1006,'BASE REGISTRO SEPTIEMBRE'!$A$1:$T$889,14,FALSE)</f>
        <v>Puerto Montt</v>
      </c>
      <c r="O1006" s="68" t="str">
        <f>VLOOKUP(A1006,'BASE REGISTRO SEPTIEMBRE'!$A$1:$T$889,15,FALSE)</f>
        <v>(41) 3184949</v>
      </c>
      <c r="P1006" s="68" t="str">
        <f>VLOOKUP(A1006,'BASE REGISTRO SEPTIEMBRE'!$A$1:$T$889,16,FALSE)</f>
        <v>Yonatan.bustamante@ongcoincide.cl; contacto@ongcoincide.cl;
miguel.salazar@ongcoincide.cl</v>
      </c>
      <c r="Q1006" s="68">
        <f>VLOOKUP(A1006,'BASE REGISTRO SEPTIEMBRE'!$A$1:$T$889,17,FALSE)</f>
        <v>0</v>
      </c>
      <c r="R1006" s="68" t="str">
        <f>VLOOKUP(A1006,'BASE REGISTRO SEPTIEMBRE'!$A$1:$T$889,18,FALSE)</f>
        <v xml:space="preserve">93401: Institución de Asistencia Social </v>
      </c>
      <c r="S1006" s="68" t="str">
        <f>VLOOKUP(A1006,'BASE REGISTRO SEPTIEMBRE'!$A$1:$T$889,19,FALSE)</f>
        <v>Antecedentes financieros correspondientes al año 2020, aprobados por el Sub Departamento de Supervisión Financiera Nacional</v>
      </c>
      <c r="T1006" s="188">
        <f>VLOOKUP(A1006,'BASE REGISTRO SEPTIEMBRE'!$A$1:$T$889,20,FALSE)</f>
        <v>42599</v>
      </c>
      <c r="U1006" s="175">
        <v>7614</v>
      </c>
      <c r="V1006" s="186">
        <v>22298981</v>
      </c>
      <c r="W1006" s="186">
        <v>205602215</v>
      </c>
      <c r="X1006" s="187">
        <v>44469</v>
      </c>
      <c r="Y1006" s="80" t="s">
        <v>6489</v>
      </c>
      <c r="Z1006" s="80" t="s">
        <v>6490</v>
      </c>
      <c r="AA1006" s="175" t="s">
        <v>6516</v>
      </c>
    </row>
    <row r="1007" spans="1:27" ht="15.75" customHeight="1" x14ac:dyDescent="0.2">
      <c r="A1007" s="185">
        <v>7614</v>
      </c>
      <c r="B1007" s="68" t="str">
        <f>VLOOKUP(A1007,'BASE REGISTRO SEPTIEMBRE'!$A$1:$T$889,2,FALSE)</f>
        <v>Organización No gubernamental  de Desarrollo COINCIDE</v>
      </c>
      <c r="C1007" s="68">
        <f>VLOOKUP(A1007,'BASE REGISTRO SEPTIEMBRE'!$A$1:$T$889,3,FALSE)</f>
        <v>651185149</v>
      </c>
      <c r="D1007" s="68" t="str">
        <f>VLOOKUP(A1007,'BASE REGISTRO SEPTIEMBRE'!$A$1:$T$889,4,FALSE)</f>
        <v>Corporación de Derecho Privado.</v>
      </c>
      <c r="E1007" s="68" t="str">
        <f>VLOOKUP(A1007,'BASE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07" s="68" t="str">
        <f>VLOOKUP(A1007,'BASE REGISTRO SEPTIEMBRE'!$A$1:$T$889,6,FALSE)</f>
        <v>Certificado de Vigencia Folio Nº500397976182, de fecha 11 de julio de 2021, del Servicio de Registro Civil e Identificación.</v>
      </c>
      <c r="G1007" s="68" t="str">
        <f>VLOOKUP(A1007,'BASE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07" s="68" t="str">
        <f>VLOOKUP(A1007,'BASE REGISTRO SEPTIEMBRE'!$A$1:$T$889,8,FALSE)</f>
        <v xml:space="preserve">Presidente: 
Andrea Soledad Hidalgo Winkler
Secretario: 
Ingrid Lorena Sandoval Fuentes
Tesorero:
Marcelo Eduardo mansilla Gomez,
</v>
      </c>
      <c r="I1007" s="68" t="str">
        <f>VLOOKUP(A1007,'BASE REGISTRO SEPTIEMBRE'!$A$1:$T$889,9,FALSE)</f>
        <v>01 año a 05 años</v>
      </c>
      <c r="J1007" s="68" t="str">
        <f>VLOOKUP(A1007,'BASE REGISTRO SEPTIEMBRE'!$A$1:$T$889,10,FALSE)</f>
        <v>Del 13 de junio de 2016 al 13 de junio de 2021</v>
      </c>
      <c r="K1007" s="68" t="str">
        <f>VLOOKUP(A1007,'BASE REGISTRO SEPTIEMBRE'!$A$1:$T$889,11,FALSE)</f>
        <v xml:space="preserve">Yonatan Alexis Bustamante Cárcamo
</v>
      </c>
      <c r="L1007" s="68" t="str">
        <f>VLOOKUP(A1007,'BASE REGISTRO SEPTIEMBRE'!$A$1:$T$889,12,FALSE)</f>
        <v>Calle Vial N° 839, Comuna de Puerto Montt, Región de los Lagos</v>
      </c>
      <c r="M1007" s="68" t="str">
        <f>VLOOKUP(A1007,'BASE REGISTRO SEPTIEMBRE'!$A$1:$T$889,13,FALSE)</f>
        <v>X</v>
      </c>
      <c r="N1007" s="68" t="str">
        <f>VLOOKUP(A1007,'BASE REGISTRO SEPTIEMBRE'!$A$1:$T$889,14,FALSE)</f>
        <v>Puerto Montt</v>
      </c>
      <c r="O1007" s="68" t="str">
        <f>VLOOKUP(A1007,'BASE REGISTRO SEPTIEMBRE'!$A$1:$T$889,15,FALSE)</f>
        <v>(41) 3184949</v>
      </c>
      <c r="P1007" s="68" t="str">
        <f>VLOOKUP(A1007,'BASE REGISTRO SEPTIEMBRE'!$A$1:$T$889,16,FALSE)</f>
        <v>Yonatan.bustamante@ongcoincide.cl; contacto@ongcoincide.cl;
miguel.salazar@ongcoincide.cl</v>
      </c>
      <c r="Q1007" s="68">
        <f>VLOOKUP(A1007,'BASE REGISTRO SEPTIEMBRE'!$A$1:$T$889,17,FALSE)</f>
        <v>0</v>
      </c>
      <c r="R1007" s="68" t="str">
        <f>VLOOKUP(A1007,'BASE REGISTRO SEPTIEMBRE'!$A$1:$T$889,18,FALSE)</f>
        <v xml:space="preserve">93401: Institución de Asistencia Social </v>
      </c>
      <c r="S1007" s="68" t="str">
        <f>VLOOKUP(A1007,'BASE REGISTRO SEPTIEMBRE'!$A$1:$T$889,19,FALSE)</f>
        <v>Antecedentes financieros correspondientes al año 2020, aprobados por el Sub Departamento de Supervisión Financiera Nacional</v>
      </c>
      <c r="T1007" s="188">
        <f>VLOOKUP(A1007,'BASE REGISTRO SEPTIEMBRE'!$A$1:$T$889,20,FALSE)</f>
        <v>42599</v>
      </c>
      <c r="U1007" s="175">
        <v>7614</v>
      </c>
      <c r="V1007" s="186">
        <v>6308806</v>
      </c>
      <c r="W1007" s="186">
        <v>22493546</v>
      </c>
      <c r="X1007" s="187">
        <v>44469</v>
      </c>
      <c r="Y1007" s="80" t="s">
        <v>6489</v>
      </c>
      <c r="Z1007" s="80" t="s">
        <v>6490</v>
      </c>
      <c r="AA1007" s="175" t="s">
        <v>6523</v>
      </c>
    </row>
    <row r="1008" spans="1:27" ht="15.75" customHeight="1" x14ac:dyDescent="0.2">
      <c r="A1008" s="185">
        <v>7614</v>
      </c>
      <c r="B1008" s="68" t="str">
        <f>VLOOKUP(A1008,'BASE REGISTRO SEPTIEMBRE'!$A$1:$T$889,2,FALSE)</f>
        <v>Organización No gubernamental  de Desarrollo COINCIDE</v>
      </c>
      <c r="C1008" s="68">
        <f>VLOOKUP(A1008,'BASE REGISTRO SEPTIEMBRE'!$A$1:$T$889,3,FALSE)</f>
        <v>651185149</v>
      </c>
      <c r="D1008" s="68" t="str">
        <f>VLOOKUP(A1008,'BASE REGISTRO SEPTIEMBRE'!$A$1:$T$889,4,FALSE)</f>
        <v>Corporación de Derecho Privado.</v>
      </c>
      <c r="E1008" s="68" t="str">
        <f>VLOOKUP(A1008,'BASE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08" s="68" t="str">
        <f>VLOOKUP(A1008,'BASE REGISTRO SEPTIEMBRE'!$A$1:$T$889,6,FALSE)</f>
        <v>Certificado de Vigencia Folio Nº500397976182, de fecha 11 de julio de 2021, del Servicio de Registro Civil e Identificación.</v>
      </c>
      <c r="G1008" s="68" t="str">
        <f>VLOOKUP(A1008,'BASE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08" s="68" t="str">
        <f>VLOOKUP(A1008,'BASE REGISTRO SEPTIEMBRE'!$A$1:$T$889,8,FALSE)</f>
        <v xml:space="preserve">Presidente: 
Andrea Soledad Hidalgo Winkler
Secretario: 
Ingrid Lorena Sandoval Fuentes
Tesorero:
Marcelo Eduardo mansilla Gomez,
</v>
      </c>
      <c r="I1008" s="68" t="str">
        <f>VLOOKUP(A1008,'BASE REGISTRO SEPTIEMBRE'!$A$1:$T$889,9,FALSE)</f>
        <v>01 año a 05 años</v>
      </c>
      <c r="J1008" s="68" t="str">
        <f>VLOOKUP(A1008,'BASE REGISTRO SEPTIEMBRE'!$A$1:$T$889,10,FALSE)</f>
        <v>Del 13 de junio de 2016 al 13 de junio de 2021</v>
      </c>
      <c r="K1008" s="68" t="str">
        <f>VLOOKUP(A1008,'BASE REGISTRO SEPTIEMBRE'!$A$1:$T$889,11,FALSE)</f>
        <v xml:space="preserve">Yonatan Alexis Bustamante Cárcamo
</v>
      </c>
      <c r="L1008" s="68" t="str">
        <f>VLOOKUP(A1008,'BASE REGISTRO SEPTIEMBRE'!$A$1:$T$889,12,FALSE)</f>
        <v>Calle Vial N° 839, Comuna de Puerto Montt, Región de los Lagos</v>
      </c>
      <c r="M1008" s="68" t="str">
        <f>VLOOKUP(A1008,'BASE REGISTRO SEPTIEMBRE'!$A$1:$T$889,13,FALSE)</f>
        <v>X</v>
      </c>
      <c r="N1008" s="68" t="str">
        <f>VLOOKUP(A1008,'BASE REGISTRO SEPTIEMBRE'!$A$1:$T$889,14,FALSE)</f>
        <v>Puerto Montt</v>
      </c>
      <c r="O1008" s="68" t="str">
        <f>VLOOKUP(A1008,'BASE REGISTRO SEPTIEMBRE'!$A$1:$T$889,15,FALSE)</f>
        <v>(41) 3184949</v>
      </c>
      <c r="P1008" s="68" t="str">
        <f>VLOOKUP(A1008,'BASE REGISTRO SEPTIEMBRE'!$A$1:$T$889,16,FALSE)</f>
        <v>Yonatan.bustamante@ongcoincide.cl; contacto@ongcoincide.cl;
miguel.salazar@ongcoincide.cl</v>
      </c>
      <c r="Q1008" s="68">
        <f>VLOOKUP(A1008,'BASE REGISTRO SEPTIEMBRE'!$A$1:$T$889,17,FALSE)</f>
        <v>0</v>
      </c>
      <c r="R1008" s="68" t="str">
        <f>VLOOKUP(A1008,'BASE REGISTRO SEPTIEMBRE'!$A$1:$T$889,18,FALSE)</f>
        <v xml:space="preserve">93401: Institución de Asistencia Social </v>
      </c>
      <c r="S1008" s="68" t="str">
        <f>VLOOKUP(A1008,'BASE REGISTRO SEPTIEMBRE'!$A$1:$T$889,19,FALSE)</f>
        <v>Antecedentes financieros correspondientes al año 2020, aprobados por el Sub Departamento de Supervisión Financiera Nacional</v>
      </c>
      <c r="T1008" s="188">
        <f>VLOOKUP(A1008,'BASE REGISTRO SEPTIEMBRE'!$A$1:$T$889,20,FALSE)</f>
        <v>42599</v>
      </c>
      <c r="U1008" s="175">
        <v>7614</v>
      </c>
      <c r="V1008" s="186">
        <v>43551549</v>
      </c>
      <c r="W1008" s="186">
        <v>216368303</v>
      </c>
      <c r="X1008" s="187">
        <v>44469</v>
      </c>
      <c r="Y1008" s="80" t="s">
        <v>6489</v>
      </c>
      <c r="Z1008" s="80" t="s">
        <v>6490</v>
      </c>
      <c r="AA1008" s="175" t="s">
        <v>6532</v>
      </c>
    </row>
    <row r="1009" spans="1:27" ht="15.75" customHeight="1" x14ac:dyDescent="0.2">
      <c r="A1009" s="185">
        <v>7614</v>
      </c>
      <c r="B1009" s="68" t="str">
        <f>VLOOKUP(A1009,'BASE REGISTRO SEPTIEMBRE'!$A$1:$T$889,2,FALSE)</f>
        <v>Organización No gubernamental  de Desarrollo COINCIDE</v>
      </c>
      <c r="C1009" s="68">
        <f>VLOOKUP(A1009,'BASE REGISTRO SEPTIEMBRE'!$A$1:$T$889,3,FALSE)</f>
        <v>651185149</v>
      </c>
      <c r="D1009" s="68" t="str">
        <f>VLOOKUP(A1009,'BASE REGISTRO SEPTIEMBRE'!$A$1:$T$889,4,FALSE)</f>
        <v>Corporación de Derecho Privado.</v>
      </c>
      <c r="E1009" s="68" t="str">
        <f>VLOOKUP(A1009,'BASE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09" s="68" t="str">
        <f>VLOOKUP(A1009,'BASE REGISTRO SEPTIEMBRE'!$A$1:$T$889,6,FALSE)</f>
        <v>Certificado de Vigencia Folio Nº500397976182, de fecha 11 de julio de 2021, del Servicio de Registro Civil e Identificación.</v>
      </c>
      <c r="G1009" s="68" t="str">
        <f>VLOOKUP(A1009,'BASE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09" s="68" t="str">
        <f>VLOOKUP(A1009,'BASE REGISTRO SEPTIEMBRE'!$A$1:$T$889,8,FALSE)</f>
        <v xml:space="preserve">Presidente: 
Andrea Soledad Hidalgo Winkler
Secretario: 
Ingrid Lorena Sandoval Fuentes
Tesorero:
Marcelo Eduardo mansilla Gomez,
</v>
      </c>
      <c r="I1009" s="68" t="str">
        <f>VLOOKUP(A1009,'BASE REGISTRO SEPTIEMBRE'!$A$1:$T$889,9,FALSE)</f>
        <v>01 año a 05 años</v>
      </c>
      <c r="J1009" s="68" t="str">
        <f>VLOOKUP(A1009,'BASE REGISTRO SEPTIEMBRE'!$A$1:$T$889,10,FALSE)</f>
        <v>Del 13 de junio de 2016 al 13 de junio de 2021</v>
      </c>
      <c r="K1009" s="68" t="str">
        <f>VLOOKUP(A1009,'BASE REGISTRO SEPTIEMBRE'!$A$1:$T$889,11,FALSE)</f>
        <v xml:space="preserve">Yonatan Alexis Bustamante Cárcamo
</v>
      </c>
      <c r="L1009" s="68" t="str">
        <f>VLOOKUP(A1009,'BASE REGISTRO SEPTIEMBRE'!$A$1:$T$889,12,FALSE)</f>
        <v>Calle Vial N° 839, Comuna de Puerto Montt, Región de los Lagos</v>
      </c>
      <c r="M1009" s="68" t="str">
        <f>VLOOKUP(A1009,'BASE REGISTRO SEPTIEMBRE'!$A$1:$T$889,13,FALSE)</f>
        <v>X</v>
      </c>
      <c r="N1009" s="68" t="str">
        <f>VLOOKUP(A1009,'BASE REGISTRO SEPTIEMBRE'!$A$1:$T$889,14,FALSE)</f>
        <v>Puerto Montt</v>
      </c>
      <c r="O1009" s="68" t="str">
        <f>VLOOKUP(A1009,'BASE REGISTRO SEPTIEMBRE'!$A$1:$T$889,15,FALSE)</f>
        <v>(41) 3184949</v>
      </c>
      <c r="P1009" s="68" t="str">
        <f>VLOOKUP(A1009,'BASE REGISTRO SEPTIEMBRE'!$A$1:$T$889,16,FALSE)</f>
        <v>Yonatan.bustamante@ongcoincide.cl; contacto@ongcoincide.cl;
miguel.salazar@ongcoincide.cl</v>
      </c>
      <c r="Q1009" s="68">
        <f>VLOOKUP(A1009,'BASE REGISTRO SEPTIEMBRE'!$A$1:$T$889,17,FALSE)</f>
        <v>0</v>
      </c>
      <c r="R1009" s="68" t="str">
        <f>VLOOKUP(A1009,'BASE REGISTRO SEPTIEMBRE'!$A$1:$T$889,18,FALSE)</f>
        <v xml:space="preserve">93401: Institución de Asistencia Social </v>
      </c>
      <c r="S1009" s="68" t="str">
        <f>VLOOKUP(A1009,'BASE REGISTRO SEPTIEMBRE'!$A$1:$T$889,19,FALSE)</f>
        <v>Antecedentes financieros correspondientes al año 2020, aprobados por el Sub Departamento de Supervisión Financiera Nacional</v>
      </c>
      <c r="T1009" s="188">
        <f>VLOOKUP(A1009,'BASE REGISTRO SEPTIEMBRE'!$A$1:$T$889,20,FALSE)</f>
        <v>42599</v>
      </c>
      <c r="U1009" s="175">
        <v>7614</v>
      </c>
      <c r="V1009" s="186">
        <v>61947476</v>
      </c>
      <c r="W1009" s="186">
        <v>598426031</v>
      </c>
      <c r="X1009" s="187">
        <v>44469</v>
      </c>
      <c r="Y1009" s="80" t="s">
        <v>6489</v>
      </c>
      <c r="Z1009" s="80" t="s">
        <v>6490</v>
      </c>
      <c r="AA1009" s="175" t="s">
        <v>6535</v>
      </c>
    </row>
    <row r="1010" spans="1:27" ht="15.75" customHeight="1" x14ac:dyDescent="0.2">
      <c r="A1010" s="185">
        <v>7614</v>
      </c>
      <c r="B1010" s="68" t="str">
        <f>VLOOKUP(A1010,'BASE REGISTRO SEPTIEMBRE'!$A$1:$T$889,2,FALSE)</f>
        <v>Organización No gubernamental  de Desarrollo COINCIDE</v>
      </c>
      <c r="C1010" s="68">
        <f>VLOOKUP(A1010,'BASE REGISTRO SEPTIEMBRE'!$A$1:$T$889,3,FALSE)</f>
        <v>651185149</v>
      </c>
      <c r="D1010" s="68" t="str">
        <f>VLOOKUP(A1010,'BASE REGISTRO SEPTIEMBRE'!$A$1:$T$889,4,FALSE)</f>
        <v>Corporación de Derecho Privado.</v>
      </c>
      <c r="E1010" s="68" t="str">
        <f>VLOOKUP(A1010,'BASE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10" s="68" t="str">
        <f>VLOOKUP(A1010,'BASE REGISTRO SEPTIEMBRE'!$A$1:$T$889,6,FALSE)</f>
        <v>Certificado de Vigencia Folio Nº500397976182, de fecha 11 de julio de 2021, del Servicio de Registro Civil e Identificación.</v>
      </c>
      <c r="G1010" s="68" t="str">
        <f>VLOOKUP(A1010,'BASE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10" s="68" t="str">
        <f>VLOOKUP(A1010,'BASE REGISTRO SEPTIEMBRE'!$A$1:$T$889,8,FALSE)</f>
        <v xml:space="preserve">Presidente: 
Andrea Soledad Hidalgo Winkler
Secretario: 
Ingrid Lorena Sandoval Fuentes
Tesorero:
Marcelo Eduardo mansilla Gomez,
</v>
      </c>
      <c r="I1010" s="68" t="str">
        <f>VLOOKUP(A1010,'BASE REGISTRO SEPTIEMBRE'!$A$1:$T$889,9,FALSE)</f>
        <v>01 año a 05 años</v>
      </c>
      <c r="J1010" s="68" t="str">
        <f>VLOOKUP(A1010,'BASE REGISTRO SEPTIEMBRE'!$A$1:$T$889,10,FALSE)</f>
        <v>Del 13 de junio de 2016 al 13 de junio de 2021</v>
      </c>
      <c r="K1010" s="68" t="str">
        <f>VLOOKUP(A1010,'BASE REGISTRO SEPTIEMBRE'!$A$1:$T$889,11,FALSE)</f>
        <v xml:space="preserve">Yonatan Alexis Bustamante Cárcamo
</v>
      </c>
      <c r="L1010" s="68" t="str">
        <f>VLOOKUP(A1010,'BASE REGISTRO SEPTIEMBRE'!$A$1:$T$889,12,FALSE)</f>
        <v>Calle Vial N° 839, Comuna de Puerto Montt, Región de los Lagos</v>
      </c>
      <c r="M1010" s="68" t="str">
        <f>VLOOKUP(A1010,'BASE REGISTRO SEPTIEMBRE'!$A$1:$T$889,13,FALSE)</f>
        <v>X</v>
      </c>
      <c r="N1010" s="68" t="str">
        <f>VLOOKUP(A1010,'BASE REGISTRO SEPTIEMBRE'!$A$1:$T$889,14,FALSE)</f>
        <v>Puerto Montt</v>
      </c>
      <c r="O1010" s="68" t="str">
        <f>VLOOKUP(A1010,'BASE REGISTRO SEPTIEMBRE'!$A$1:$T$889,15,FALSE)</f>
        <v>(41) 3184949</v>
      </c>
      <c r="P1010" s="68" t="str">
        <f>VLOOKUP(A1010,'BASE REGISTRO SEPTIEMBRE'!$A$1:$T$889,16,FALSE)</f>
        <v>Yonatan.bustamante@ongcoincide.cl; contacto@ongcoincide.cl;
miguel.salazar@ongcoincide.cl</v>
      </c>
      <c r="Q1010" s="68">
        <f>VLOOKUP(A1010,'BASE REGISTRO SEPTIEMBRE'!$A$1:$T$889,17,FALSE)</f>
        <v>0</v>
      </c>
      <c r="R1010" s="68" t="str">
        <f>VLOOKUP(A1010,'BASE REGISTRO SEPTIEMBRE'!$A$1:$T$889,18,FALSE)</f>
        <v xml:space="preserve">93401: Institución de Asistencia Social </v>
      </c>
      <c r="S1010" s="68" t="str">
        <f>VLOOKUP(A1010,'BASE REGISTRO SEPTIEMBRE'!$A$1:$T$889,19,FALSE)</f>
        <v>Antecedentes financieros correspondientes al año 2020, aprobados por el Sub Departamento de Supervisión Financiera Nacional</v>
      </c>
      <c r="T1010" s="188">
        <f>VLOOKUP(A1010,'BASE REGISTRO SEPTIEMBRE'!$A$1:$T$889,20,FALSE)</f>
        <v>42599</v>
      </c>
      <c r="U1010" s="175">
        <v>7614</v>
      </c>
      <c r="V1010" s="186">
        <v>25768972</v>
      </c>
      <c r="W1010" s="186">
        <v>207440199</v>
      </c>
      <c r="X1010" s="187">
        <v>44469</v>
      </c>
      <c r="Y1010" s="80" t="s">
        <v>6489</v>
      </c>
      <c r="Z1010" s="80" t="s">
        <v>6490</v>
      </c>
      <c r="AA1010" s="175" t="s">
        <v>6625</v>
      </c>
    </row>
    <row r="1011" spans="1:27" ht="15.75" customHeight="1" x14ac:dyDescent="0.2">
      <c r="A1011" s="185">
        <v>7614</v>
      </c>
      <c r="B1011" s="68" t="str">
        <f>VLOOKUP(A1011,'BASE REGISTRO SEPTIEMBRE'!$A$1:$T$889,2,FALSE)</f>
        <v>Organización No gubernamental  de Desarrollo COINCIDE</v>
      </c>
      <c r="C1011" s="68">
        <f>VLOOKUP(A1011,'BASE REGISTRO SEPTIEMBRE'!$A$1:$T$889,3,FALSE)</f>
        <v>651185149</v>
      </c>
      <c r="D1011" s="68" t="str">
        <f>VLOOKUP(A1011,'BASE REGISTRO SEPTIEMBRE'!$A$1:$T$889,4,FALSE)</f>
        <v>Corporación de Derecho Privado.</v>
      </c>
      <c r="E1011" s="68" t="str">
        <f>VLOOKUP(A1011,'BASE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1011" s="68" t="str">
        <f>VLOOKUP(A1011,'BASE REGISTRO SEPTIEMBRE'!$A$1:$T$889,6,FALSE)</f>
        <v>Certificado de Vigencia Folio Nº500397976182, de fecha 11 de julio de 2021, del Servicio de Registro Civil e Identificación.</v>
      </c>
      <c r="G1011" s="68" t="str">
        <f>VLOOKUP(A1011,'BASE REGISTRO SEPTIEMBRE'!$A$1:$T$889,7,FALSE)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1011" s="68" t="str">
        <f>VLOOKUP(A1011,'BASE REGISTRO SEPTIEMBRE'!$A$1:$T$889,8,FALSE)</f>
        <v xml:space="preserve">Presidente: 
Andrea Soledad Hidalgo Winkler
Secretario: 
Ingrid Lorena Sandoval Fuentes
Tesorero:
Marcelo Eduardo mansilla Gomez,
</v>
      </c>
      <c r="I1011" s="68" t="str">
        <f>VLOOKUP(A1011,'BASE REGISTRO SEPTIEMBRE'!$A$1:$T$889,9,FALSE)</f>
        <v>01 año a 05 años</v>
      </c>
      <c r="J1011" s="68" t="str">
        <f>VLOOKUP(A1011,'BASE REGISTRO SEPTIEMBRE'!$A$1:$T$889,10,FALSE)</f>
        <v>Del 13 de junio de 2016 al 13 de junio de 2021</v>
      </c>
      <c r="K1011" s="68" t="str">
        <f>VLOOKUP(A1011,'BASE REGISTRO SEPTIEMBRE'!$A$1:$T$889,11,FALSE)</f>
        <v xml:space="preserve">Yonatan Alexis Bustamante Cárcamo
</v>
      </c>
      <c r="L1011" s="68" t="str">
        <f>VLOOKUP(A1011,'BASE REGISTRO SEPTIEMBRE'!$A$1:$T$889,12,FALSE)</f>
        <v>Calle Vial N° 839, Comuna de Puerto Montt, Región de los Lagos</v>
      </c>
      <c r="M1011" s="68" t="str">
        <f>VLOOKUP(A1011,'BASE REGISTRO SEPTIEMBRE'!$A$1:$T$889,13,FALSE)</f>
        <v>X</v>
      </c>
      <c r="N1011" s="68" t="str">
        <f>VLOOKUP(A1011,'BASE REGISTRO SEPTIEMBRE'!$A$1:$T$889,14,FALSE)</f>
        <v>Puerto Montt</v>
      </c>
      <c r="O1011" s="68" t="str">
        <f>VLOOKUP(A1011,'BASE REGISTRO SEPTIEMBRE'!$A$1:$T$889,15,FALSE)</f>
        <v>(41) 3184949</v>
      </c>
      <c r="P1011" s="68" t="str">
        <f>VLOOKUP(A1011,'BASE REGISTRO SEPTIEMBRE'!$A$1:$T$889,16,FALSE)</f>
        <v>Yonatan.bustamante@ongcoincide.cl; contacto@ongcoincide.cl;
miguel.salazar@ongcoincide.cl</v>
      </c>
      <c r="Q1011" s="68">
        <f>VLOOKUP(A1011,'BASE REGISTRO SEPTIEMBRE'!$A$1:$T$889,17,FALSE)</f>
        <v>0</v>
      </c>
      <c r="R1011" s="68" t="str">
        <f>VLOOKUP(A1011,'BASE REGISTRO SEPTIEMBRE'!$A$1:$T$889,18,FALSE)</f>
        <v xml:space="preserve">93401: Institución de Asistencia Social </v>
      </c>
      <c r="S1011" s="68" t="str">
        <f>VLOOKUP(A1011,'BASE REGISTRO SEPTIEMBRE'!$A$1:$T$889,19,FALSE)</f>
        <v>Antecedentes financieros correspondientes al año 2020, aprobados por el Sub Departamento de Supervisión Financiera Nacional</v>
      </c>
      <c r="T1011" s="188">
        <f>VLOOKUP(A1011,'BASE REGISTRO SEPTIEMBRE'!$A$1:$T$889,20,FALSE)</f>
        <v>42599</v>
      </c>
      <c r="U1011" s="175">
        <v>7614</v>
      </c>
      <c r="V1011" s="186">
        <v>1252917</v>
      </c>
      <c r="W1011" s="186">
        <v>12396508</v>
      </c>
      <c r="X1011" s="187">
        <v>44469</v>
      </c>
      <c r="Y1011" s="80" t="s">
        <v>6489</v>
      </c>
      <c r="Z1011" s="80" t="s">
        <v>6490</v>
      </c>
      <c r="AA1011" s="175" t="s">
        <v>6666</v>
      </c>
    </row>
    <row r="1012" spans="1:27" ht="15.75" customHeight="1" x14ac:dyDescent="0.2">
      <c r="A1012" s="185">
        <v>7615</v>
      </c>
      <c r="B1012" s="68" t="str">
        <f>VLOOKUP(A1012,'BASE REGISTRO SEPTIEMBRE'!$A$1:$T$889,2,FALSE)</f>
        <v>Ilustre Municipalidad de Chol Chol</v>
      </c>
      <c r="C1012" s="68" t="str">
        <f>VLOOKUP(A1012,'BASE REGISTRO SEPTIEMBRE'!$A$1:$T$889,3,FALSE)</f>
        <v>69265000K</v>
      </c>
      <c r="D1012" s="68" t="str">
        <f>VLOOKUP(A1012,'BASE REGISTRO SEPTIEMBRE'!$A$1:$T$889,4,FALSE)</f>
        <v>Municipalidad</v>
      </c>
      <c r="E1012" s="68" t="str">
        <f>VLOOKUP(A1012,'BASE REGISTRO SEPTIEMBRE'!$A$1:$T$889,5,FALSE)</f>
        <v>Constitución Política de la República, art. 107.</v>
      </c>
      <c r="F1012" s="68" t="str">
        <f>VLOOKUP(A1012,'BASE REGISTRO SEPTIEMBRE'!$A$1:$T$889,6,FALSE)</f>
        <v>Indefinida.</v>
      </c>
      <c r="G1012" s="68" t="str">
        <f>VLOOKUP(A1012,'BASE REGISTRO SEPTIEMBRE'!$A$1:$T$889,7,FALSE)</f>
        <v>Según Ley Orgánica Nº 18.695, arts. 1º al 4º.</v>
      </c>
      <c r="H1012" s="68" t="str">
        <f>VLOOKUP(A1012,'BASE REGISTRO SEPTIEMBRE'!$A$1:$T$889,8,FALSE)</f>
        <v>no tiene</v>
      </c>
      <c r="I1012" s="68">
        <f>VLOOKUP(A1012,'BASE REGISTRO SEPTIEMBRE'!$A$1:$T$889,9,FALSE)</f>
        <v>0</v>
      </c>
      <c r="J1012" s="68">
        <f>VLOOKUP(A1012,'BASE REGISTRO SEPTIEMBRE'!$A$1:$T$889,10,FALSE)</f>
        <v>0</v>
      </c>
      <c r="K1012" s="68" t="str">
        <f>VLOOKUP(A1012,'BASE REGISTRO SEPTIEMBRE'!$A$1:$T$889,11,FALSE)</f>
        <v xml:space="preserve">Luis Huirilef Barra, 
</v>
      </c>
      <c r="L1012" s="68" t="str">
        <f>VLOOKUP(A1012,'BASE REGISTRO SEPTIEMBRE'!$A$1:$T$889,12,FALSE)</f>
        <v xml:space="preserve">Calle Perez N° 449, comuna de Chol Chol. </v>
      </c>
      <c r="M1012" s="68" t="str">
        <f>VLOOKUP(A1012,'BASE REGISTRO SEPTIEMBRE'!$A$1:$T$889,13,FALSE)</f>
        <v>IX</v>
      </c>
      <c r="N1012" s="68" t="str">
        <f>VLOOKUP(A1012,'BASE REGISTRO SEPTIEMBRE'!$A$1:$T$889,14,FALSE)</f>
        <v>Chol Chol</v>
      </c>
      <c r="O1012" s="68">
        <f>VLOOKUP(A1012,'BASE REGISTRO SEPTIEMBRE'!$A$1:$T$889,15,FALSE)</f>
        <v>0</v>
      </c>
      <c r="P1012" s="68" t="str">
        <f>VLOOKUP(A1012,'BASE REGISTRO SEPTIEMBRE'!$A$1:$T$889,16,FALSE)</f>
        <v>opdcholchol@gmail.com</v>
      </c>
      <c r="Q1012" s="68">
        <f>VLOOKUP(A1012,'BASE REGISTRO SEPTIEMBRE'!$A$1:$T$889,17,FALSE)</f>
        <v>0</v>
      </c>
      <c r="R1012" s="68">
        <f>VLOOKUP(A1012,'BASE REGISTRO SEPTIEMBRE'!$A$1:$T$889,18,FALSE)</f>
        <v>91001</v>
      </c>
      <c r="S1012" s="68" t="str">
        <f>VLOOKUP(A1012,'BASE REGISTRO SEPTIEMBRE'!$A$1:$T$889,19,FALSE)</f>
        <v xml:space="preserve">No se acompañan. Aplica Informe Jurídico Nº 09, de  fecha 14 de marzo de 2011 del Departamento Jurídico y Dictamen Nº 070791, de 2009, de la Contraloría General de la República.  
</v>
      </c>
      <c r="T1012" s="188">
        <f>VLOOKUP(A1012,'BASE REGISTRO SEPTIEMBRE'!$A$1:$T$889,20,FALSE)</f>
        <v>42615</v>
      </c>
      <c r="U1012" s="175">
        <v>7615</v>
      </c>
      <c r="V1012" s="186">
        <v>4893746</v>
      </c>
      <c r="W1012" s="186">
        <v>44043714</v>
      </c>
      <c r="X1012" s="187">
        <v>44469</v>
      </c>
      <c r="Y1012" s="80" t="s">
        <v>6489</v>
      </c>
      <c r="Z1012" s="80" t="s">
        <v>6490</v>
      </c>
      <c r="AA1012" s="175" t="s">
        <v>6697</v>
      </c>
    </row>
    <row r="1013" spans="1:27" ht="15.75" customHeight="1" x14ac:dyDescent="0.2">
      <c r="A1013" s="185">
        <v>7620</v>
      </c>
      <c r="B1013" s="68" t="str">
        <f>VLOOKUP(A1013,'BASE REGISTRO SEPTIEMBRE'!$A$1:$T$889,2,FALSE)</f>
        <v>Fundación Koinomadelfia</v>
      </c>
      <c r="C1013" s="68">
        <f>VLOOKUP(A1013,'BASE REGISTRO SEPTIEMBRE'!$A$1:$T$889,3,FALSE)</f>
        <v>732384006</v>
      </c>
      <c r="D1013" s="68" t="str">
        <f>VLOOKUP(A1013,'BASE REGISTRO SEPTIEMBRE'!$A$1:$T$889,4,FALSE)</f>
        <v>Fundación de Derecho Privado.</v>
      </c>
      <c r="E1013" s="68" t="str">
        <f>VLOOKUP(A1013,'BASE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1013" s="68" t="str">
        <f>VLOOKUP(A1013,'BASE REGISTRO SEPTIEMBRE'!$A$1:$T$889,6,FALSE)</f>
        <v xml:space="preserve">Se acompañó Certificado de vigencia de Persona Jurídica sin fines de lucro folio N° 80456019, de fecha 11 de noviembre del año 2020, del Servicio de Registro Civil e Identificación.
</v>
      </c>
      <c r="G1013" s="68" t="str">
        <f>VLOOKUP(A1013,'BASE REGISTRO SEPTIEMBRE'!$A$1:$T$889,7,FALSE)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1013" s="68" t="str">
        <f>VLOOKUP(A1013,'BASE REGISTRO SEPTIEMBRE'!$A$1:$T$889,8,FALSE)</f>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
      <c r="I1013" s="68" t="str">
        <f>VLOOKUP(A1013,'BASE REGISTRO SEPTIEMBRE'!$A$1:$T$889,9,FALSE)</f>
        <v xml:space="preserve">Indefinida, debiendo ser confirmados o reemplazados una vez al año. . </v>
      </c>
      <c r="J1013" s="68" t="str">
        <f>VLOOKUP(A1013,'BASE REGISTRO SEPTIEMBRE'!$A$1:$T$889,10,FALSE)</f>
        <v>Del 04 de marzo de 2013.   Se solicitan antecedentes actualizados mediante correo electrónico y carta.(11.11.2020 CPM)</v>
      </c>
      <c r="K1013" s="68" t="str">
        <f>VLOOKUP(A1013,'BASE REGISTRO SEPTIEMBRE'!$A$1:$T$889,11,FALSE)</f>
        <v xml:space="preserve">Maximiliano Sanchez Pérez 
</v>
      </c>
      <c r="L1013" s="68" t="str">
        <f>VLOOKUP(A1013,'BASE REGISTRO SEPTIEMBRE'!$A$1:$T$889,12,FALSE)</f>
        <v xml:space="preserve">Avenida Pajaritos S/N, parcela 10-B. Malloco. Peñaflor </v>
      </c>
      <c r="M1013" s="68" t="str">
        <f>VLOOKUP(A1013,'BASE REGISTRO SEPTIEMBRE'!$A$1:$T$889,13,FALSE)</f>
        <v>XIII</v>
      </c>
      <c r="N1013" s="68" t="str">
        <f>VLOOKUP(A1013,'BASE REGISTRO SEPTIEMBRE'!$A$1:$T$889,14,FALSE)</f>
        <v>Peñaflor</v>
      </c>
      <c r="O1013" s="68" t="str">
        <f>VLOOKUP(A1013,'BASE REGISTRO SEPTIEMBRE'!$A$1:$T$889,15,FALSE)</f>
        <v>228140697-228143164</v>
      </c>
      <c r="P1013" s="68" t="str">
        <f>VLOOKUP(A1013,'BASE REGISTRO SEPTIEMBRE'!$A$1:$T$889,16,FALSE)</f>
        <v xml:space="preserve">hnkoinomadelfia@hotmail.com
monica@koinomadelfia.cl
</v>
      </c>
      <c r="Q1013" s="68">
        <f>VLOOKUP(A1013,'BASE REGISTRO SEPTIEMBRE'!$A$1:$T$889,17,FALSE)</f>
        <v>0</v>
      </c>
      <c r="R1013" s="68" t="str">
        <f>VLOOKUP(A1013,'BASE REGISTRO SEPTIEMBRE'!$A$1:$T$889,18,FALSE)</f>
        <v xml:space="preserve">93401: Institución de Asistencia Social </v>
      </c>
      <c r="S1013" s="68" t="str">
        <f>VLOOKUP(A1013,'BASE REGISTRO SEPTIEMBRE'!$A$1:$T$889,19,FALSE)</f>
        <v xml:space="preserve">Antecedentes financieros correspondientes al año 2020, aprobados por el Subdepartamento de Supervisión Financiera  </v>
      </c>
      <c r="T1013" s="188">
        <f>VLOOKUP(A1013,'BASE REGISTRO SEPTIEMBRE'!$A$1:$T$889,20,FALSE)</f>
        <v>42688</v>
      </c>
      <c r="U1013" s="175">
        <v>7620</v>
      </c>
      <c r="V1013" s="186">
        <v>56294995</v>
      </c>
      <c r="W1013" s="186">
        <v>555041840</v>
      </c>
      <c r="X1013" s="187">
        <v>44469</v>
      </c>
      <c r="Y1013" s="80" t="s">
        <v>6489</v>
      </c>
      <c r="Z1013" s="80" t="s">
        <v>6490</v>
      </c>
      <c r="AA1013" s="175" t="s">
        <v>7478</v>
      </c>
    </row>
    <row r="1014" spans="1:27" ht="15.75" customHeight="1" x14ac:dyDescent="0.2">
      <c r="A1014" s="185">
        <v>7626</v>
      </c>
      <c r="B1014" s="68" t="str">
        <f>VLOOKUP(A1014,'BASE REGISTRO SEPTIEMBRE'!$A$1:$T$889,2,FALSE)</f>
        <v xml:space="preserve">Organización No gubernamental  de Desarrollo Padre Luis Amigó.
</v>
      </c>
      <c r="C1014" s="68" t="str">
        <f>VLOOKUP(A1014,'BASE REGISTRO SEPTIEMBRE'!$A$1:$T$889,3,FALSE)</f>
        <v>65076983K</v>
      </c>
      <c r="D1014" s="68" t="str">
        <f>VLOOKUP(A1014,'BASE REGISTRO SEPTIEMBRE'!$A$1:$T$889,4,FALSE)</f>
        <v>Corporación de Derecho Privado.</v>
      </c>
      <c r="E1014" s="68" t="str">
        <f>VLOOKUP(A1014,'BASE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1014" s="68" t="str">
        <f>VLOOKUP(A1014,'BASE REGISTRO SEPTIEMBRE'!$A$1:$T$889,6,FALSE)</f>
        <v>Certificado de Vigencia Folio Nº 500328480916, de fecha 10 de julio del 2020, del Servicio de Registro Civil e Identificación.</v>
      </c>
      <c r="G1014" s="68" t="str">
        <f>VLOOKUP(A1014,'BASE REGISTRO SEPTIEMBRE'!$A$1:$T$889,7,FALSE)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1014" s="68" t="str">
        <f>VLOOKUP(A1014,'BASE REGISTRO SEPTIEMBRE'!$A$1:$T$889,8,FALSE)</f>
        <v xml:space="preserve">Presidente: 
Rubén Eduardo Gutierrez Quiñones
Vice -Presidente: 
Jean Pierre Faundes Campos,
Secretario: 
Jessica María Gutierrez Quiñones
Tesorera:
Claudia Andrea Llancapan Fabundes
</v>
      </c>
      <c r="I1014" s="68" t="str">
        <f>VLOOKUP(A1014,'BASE REGISTRO SEPTIEMBRE'!$A$1:$T$889,9,FALSE)</f>
        <v>03 años</v>
      </c>
      <c r="J1014" s="68" t="str">
        <f>VLOOKUP(A1014,'BASE REGISTRO SEPTIEMBRE'!$A$1:$T$889,10,FALSE)</f>
        <v>15-02-2019 a 15.02.22</v>
      </c>
      <c r="K1014" s="68" t="str">
        <f>VLOOKUP(A1014,'BASE REGISTRO SEPTIEMBRE'!$A$1:$T$889,11,FALSE)</f>
        <v xml:space="preserve">Presidente: Rubén Eduardo Gutierrez Quiñones
</v>
      </c>
      <c r="L1014" s="68" t="str">
        <f>VLOOKUP(A1014,'BASE REGISTRO SEPTIEMBRE'!$A$1:$T$889,12,FALSE)</f>
        <v xml:space="preserve">Barros Arana N° 162, oficina 91, Concepción </v>
      </c>
      <c r="M1014" s="68" t="str">
        <f>VLOOKUP(A1014,'BASE REGISTRO SEPTIEMBRE'!$A$1:$T$889,13,FALSE)</f>
        <v>VIII</v>
      </c>
      <c r="N1014" s="68" t="str">
        <f>VLOOKUP(A1014,'BASE REGISTRO SEPTIEMBRE'!$A$1:$T$889,14,FALSE)</f>
        <v xml:space="preserve">Concepción </v>
      </c>
      <c r="O1014" s="68" t="str">
        <f>VLOOKUP(A1014,'BASE REGISTRO SEPTIEMBRE'!$A$1:$T$889,15,FALSE)</f>
        <v>41-2767056/+56974305923 (cel. Representante Legal)</v>
      </c>
      <c r="P1014" s="68" t="str">
        <f>VLOOKUP(A1014,'BASE REGISTRO SEPTIEMBRE'!$A$1:$T$889,16,FALSE)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1014" s="68">
        <f>VLOOKUP(A1014,'BASE REGISTRO SEPTIEMBRE'!$A$1:$T$889,17,FALSE)</f>
        <v>0</v>
      </c>
      <c r="R1014" s="68" t="str">
        <f>VLOOKUP(A1014,'BASE REGISTRO SEPTIEMBRE'!$A$1:$T$889,18,FALSE)</f>
        <v xml:space="preserve">93401: Institución de Asistencia Social </v>
      </c>
      <c r="S1014" s="68" t="str">
        <f>VLOOKUP(A1014,'BASE REGISTRO SEPTIEMBRE'!$A$1:$T$889,19,FALSE)</f>
        <v>Antecedentes financieros correspondientes al año 2020 aprobados por el Sub Departamento de Supervisión Financiera.</v>
      </c>
      <c r="T1014" s="188">
        <f>VLOOKUP(A1014,'BASE REGISTRO SEPTIEMBRE'!$A$1:$T$889,20,FALSE)</f>
        <v>42762</v>
      </c>
      <c r="U1014" s="175">
        <v>7626</v>
      </c>
      <c r="V1014" s="186">
        <v>0</v>
      </c>
      <c r="W1014" s="186">
        <v>4661974</v>
      </c>
      <c r="X1014" s="187">
        <v>44469</v>
      </c>
      <c r="Y1014" s="80" t="s">
        <v>6489</v>
      </c>
      <c r="Z1014" s="80" t="s">
        <v>6490</v>
      </c>
      <c r="AA1014" s="175" t="s">
        <v>6509</v>
      </c>
    </row>
    <row r="1015" spans="1:27" ht="15.75" customHeight="1" x14ac:dyDescent="0.2">
      <c r="A1015" s="185">
        <v>7626</v>
      </c>
      <c r="B1015" s="68" t="str">
        <f>VLOOKUP(A1015,'BASE REGISTRO SEPTIEMBRE'!$A$1:$T$889,2,FALSE)</f>
        <v xml:space="preserve">Organización No gubernamental  de Desarrollo Padre Luis Amigó.
</v>
      </c>
      <c r="C1015" s="68" t="str">
        <f>VLOOKUP(A1015,'BASE REGISTRO SEPTIEMBRE'!$A$1:$T$889,3,FALSE)</f>
        <v>65076983K</v>
      </c>
      <c r="D1015" s="68" t="str">
        <f>VLOOKUP(A1015,'BASE REGISTRO SEPTIEMBRE'!$A$1:$T$889,4,FALSE)</f>
        <v>Corporación de Derecho Privado.</v>
      </c>
      <c r="E1015" s="68" t="str">
        <f>VLOOKUP(A1015,'BASE REGISTRO SEPTIEMBRE'!$A$1:$T$889,5,FALSE)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1015" s="68" t="str">
        <f>VLOOKUP(A1015,'BASE REGISTRO SEPTIEMBRE'!$A$1:$T$889,6,FALSE)</f>
        <v>Certificado de Vigencia Folio Nº 500328480916, de fecha 10 de julio del 2020, del Servicio de Registro Civil e Identificación.</v>
      </c>
      <c r="G1015" s="68" t="str">
        <f>VLOOKUP(A1015,'BASE REGISTRO SEPTIEMBRE'!$A$1:$T$889,7,FALSE)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1015" s="68" t="str">
        <f>VLOOKUP(A1015,'BASE REGISTRO SEPTIEMBRE'!$A$1:$T$889,8,FALSE)</f>
        <v xml:space="preserve">Presidente: 
Rubén Eduardo Gutierrez Quiñones
Vice -Presidente: 
Jean Pierre Faundes Campos,
Secretario: 
Jessica María Gutierrez Quiñones
Tesorera:
Claudia Andrea Llancapan Fabundes
</v>
      </c>
      <c r="I1015" s="68" t="str">
        <f>VLOOKUP(A1015,'BASE REGISTRO SEPTIEMBRE'!$A$1:$T$889,9,FALSE)</f>
        <v>03 años</v>
      </c>
      <c r="J1015" s="68" t="str">
        <f>VLOOKUP(A1015,'BASE REGISTRO SEPTIEMBRE'!$A$1:$T$889,10,FALSE)</f>
        <v>15-02-2019 a 15.02.22</v>
      </c>
      <c r="K1015" s="68" t="str">
        <f>VLOOKUP(A1015,'BASE REGISTRO SEPTIEMBRE'!$A$1:$T$889,11,FALSE)</f>
        <v xml:space="preserve">Presidente: Rubén Eduardo Gutierrez Quiñones
</v>
      </c>
      <c r="L1015" s="68" t="str">
        <f>VLOOKUP(A1015,'BASE REGISTRO SEPTIEMBRE'!$A$1:$T$889,12,FALSE)</f>
        <v xml:space="preserve">Barros Arana N° 162, oficina 91, Concepción </v>
      </c>
      <c r="M1015" s="68" t="str">
        <f>VLOOKUP(A1015,'BASE REGISTRO SEPTIEMBRE'!$A$1:$T$889,13,FALSE)</f>
        <v>VIII</v>
      </c>
      <c r="N1015" s="68" t="str">
        <f>VLOOKUP(A1015,'BASE REGISTRO SEPTIEMBRE'!$A$1:$T$889,14,FALSE)</f>
        <v xml:space="preserve">Concepción </v>
      </c>
      <c r="O1015" s="68" t="str">
        <f>VLOOKUP(A1015,'BASE REGISTRO SEPTIEMBRE'!$A$1:$T$889,15,FALSE)</f>
        <v>41-2767056/+56974305923 (cel. Representante Legal)</v>
      </c>
      <c r="P1015" s="68" t="str">
        <f>VLOOKUP(A1015,'BASE REGISTRO SEPTIEMBRE'!$A$1:$T$889,16,FALSE)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1015" s="68">
        <f>VLOOKUP(A1015,'BASE REGISTRO SEPTIEMBRE'!$A$1:$T$889,17,FALSE)</f>
        <v>0</v>
      </c>
      <c r="R1015" s="68" t="str">
        <f>VLOOKUP(A1015,'BASE REGISTRO SEPTIEMBRE'!$A$1:$T$889,18,FALSE)</f>
        <v xml:space="preserve">93401: Institución de Asistencia Social </v>
      </c>
      <c r="S1015" s="68" t="str">
        <f>VLOOKUP(A1015,'BASE REGISTRO SEPTIEMBRE'!$A$1:$T$889,19,FALSE)</f>
        <v>Antecedentes financieros correspondientes al año 2020 aprobados por el Sub Departamento de Supervisión Financiera.</v>
      </c>
      <c r="T1015" s="188">
        <f>VLOOKUP(A1015,'BASE REGISTRO SEPTIEMBRE'!$A$1:$T$889,20,FALSE)</f>
        <v>42762</v>
      </c>
      <c r="U1015" s="175">
        <v>7626</v>
      </c>
      <c r="V1015" s="186">
        <v>5541074</v>
      </c>
      <c r="W1015" s="186">
        <v>322559641</v>
      </c>
      <c r="X1015" s="187">
        <v>44469</v>
      </c>
      <c r="Y1015" s="80" t="s">
        <v>6489</v>
      </c>
      <c r="Z1015" s="80" t="s">
        <v>6490</v>
      </c>
      <c r="AA1015" s="175" t="s">
        <v>171</v>
      </c>
    </row>
    <row r="1016" spans="1:27" ht="15.75" customHeight="1" x14ac:dyDescent="0.2">
      <c r="A1016" s="185">
        <v>7638</v>
      </c>
      <c r="B1016" s="68" t="str">
        <f>VLOOKUP(A1016,'BASE REGISTRO SEPTIEMBRE'!$A$1:$T$889,2,FALSE)</f>
        <v>Corporación en Busca de un Cambio</v>
      </c>
      <c r="C1016" s="68" t="str">
        <f>VLOOKUP(A1016,'BASE REGISTRO SEPTIEMBRE'!$A$1:$T$889,3,FALSE)</f>
        <v>65095565K</v>
      </c>
      <c r="D1016" s="68" t="str">
        <f>VLOOKUP(A1016,'BASE REGISTRO SEPTIEMBRE'!$A$1:$T$889,4,FALSE)</f>
        <v>Corporación de Derecho Privado, regida por sus propios estatutos y, en silencio de ellos, por el Título XXXIII, del Libro Primero del Código Civil y por el reglamento de Concesión de Personalidad Jurídica del Ministerio de Justicia.</v>
      </c>
      <c r="E1016" s="68" t="str">
        <f>VLOOKUP(A1016,'BASE REGISTRO SEPTIEMBRE'!$A$1:$T$889,5,FALSE)</f>
        <v>Inscripción N° 245442, de fecha 23 de enero de 2017, del Registro de Personas Jurídicas, del Servicio de Registro Civil e Identificación.</v>
      </c>
      <c r="F1016" s="68" t="str">
        <f>VLOOKUP(A1016,'BASE REGISTRO SEPTIEMBRE'!$A$1:$T$889,6,FALSE)</f>
        <v>Certificado de Vigencia, Folio Nº 500403017845, emitido con fecha 11 de agosto de 2021, por el Servicio de Registro Civil e Identificación.</v>
      </c>
      <c r="G1016" s="68" t="str">
        <f>VLOOKUP(A1016,'BASE REGISTRO SEPTIEMBRE'!$A$1:$T$889,7,FALSE)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H1016" s="68" t="str">
        <f>VLOOKUP(A1016,'BASE REGISTRO SEPTIEMBRE'!$A$1:$T$889,8,FALSE)</f>
        <v>Presidente: Amanda Belén Aceituno Quezada,
Tesorera: Tatiana del pilar Quezada Torres                                          Secretaria: María Constanza Sepúlveda Yáñez</v>
      </c>
      <c r="I1016" s="68" t="str">
        <f>VLOOKUP(A1016,'BASE REGISTRO SEPTIEMBRE'!$A$1:$T$889,9,FALSE)</f>
        <v>02 años</v>
      </c>
      <c r="J1016" s="68" t="str">
        <f>VLOOKUP(A1016,'BASE REGISTRO SEPTIEMBRE'!$A$1:$T$889,10,FALSE)</f>
        <v>Directorio provisorio de fecha 25 de julio de 2020, durará hasta nueva Asamblea General de socios</v>
      </c>
      <c r="K1016" s="68" t="str">
        <f>VLOOKUP(A1016,'BASE REGISTRO SEPTIEMBRE'!$A$1:$T$889,11,FALSE)</f>
        <v xml:space="preserve">Presidente: Amanda Belén Aceituno Quezada, </v>
      </c>
      <c r="L1016" s="68" t="str">
        <f>VLOOKUP(A1016,'BASE REGISTRO SEPTIEMBRE'!$A$1:$T$889,12,FALSE)</f>
        <v xml:space="preserve">Pasaje Agustín Barros N° 1834, Villa María del Valle, ciudad de Linares, Región del Maule
</v>
      </c>
      <c r="M1016" s="68" t="str">
        <f>VLOOKUP(A1016,'BASE REGISTRO SEPTIEMBRE'!$A$1:$T$889,13,FALSE)</f>
        <v>VII</v>
      </c>
      <c r="N1016" s="68" t="str">
        <f>VLOOKUP(A1016,'BASE REGISTRO SEPTIEMBRE'!$A$1:$T$889,14,FALSE)</f>
        <v>linares</v>
      </c>
      <c r="O1016" s="68" t="str">
        <f>VLOOKUP(A1016,'BASE REGISTRO SEPTIEMBRE'!$A$1:$T$889,15,FALSE)</f>
        <v>Fono: +569 85973741; +569 78270672</v>
      </c>
      <c r="P1016" s="68" t="str">
        <f>VLOOKUP(A1016,'BASE REGISTRO SEPTIEMBRE'!$A$1:$T$889,16,FALSE)</f>
        <v>corp.enbuscadeuncambio@hotmail.com</v>
      </c>
      <c r="Q1016" s="68">
        <f>VLOOKUP(A1016,'BASE REGISTRO SEPTIEMBRE'!$A$1:$T$889,17,FALSE)</f>
        <v>0</v>
      </c>
      <c r="R1016" s="68">
        <f>VLOOKUP(A1016,'BASE REGISTRO SEPTIEMBRE'!$A$1:$T$889,18,FALSE)</f>
        <v>93401</v>
      </c>
      <c r="S1016" s="68" t="str">
        <f>VLOOKUP(A1016,'BASE REGISTRO SEPTIEMBRE'!$A$1:$T$889,19,FALSE)</f>
        <v xml:space="preserve">Se acompaña Certificado Financiero año 2020, aprobados por el Subdepartamento de Supervisión Financiera Nacional.
</v>
      </c>
      <c r="T1016" s="188">
        <f>VLOOKUP(A1016,'BASE REGISTRO SEPTIEMBRE'!$A$1:$T$889,20,FALSE)</f>
        <v>43014</v>
      </c>
      <c r="U1016" s="175">
        <v>7638</v>
      </c>
      <c r="V1016" s="186">
        <v>17766487</v>
      </c>
      <c r="W1016" s="186">
        <v>146200081</v>
      </c>
      <c r="X1016" s="187">
        <v>44469</v>
      </c>
      <c r="Y1016" s="80" t="s">
        <v>6489</v>
      </c>
      <c r="Z1016" s="80" t="s">
        <v>6490</v>
      </c>
      <c r="AA1016" s="175" t="s">
        <v>6599</v>
      </c>
    </row>
    <row r="1017" spans="1:27" ht="15.75" customHeight="1" x14ac:dyDescent="0.2">
      <c r="A1017" s="185">
        <v>7644</v>
      </c>
      <c r="B1017" s="68" t="str">
        <f>VLOOKUP(A1017,'BASE REGISTRO SEPTIEMBRE'!$A$1:$T$889,2,FALSE)</f>
        <v>O.N.G. JUNTOS CREANDO FUTURO (O.N.G.  J.C.F.S.B)</v>
      </c>
      <c r="C1017" s="68">
        <f>VLOOKUP(A1017,'BASE REGISTRO SEPTIEMBRE'!$A$1:$T$889,3,FALSE)</f>
        <v>651519810</v>
      </c>
      <c r="D1017" s="68" t="str">
        <f>VLOOKUP(A1017,'BASE REGISTRO SEPTIEMBRE'!$A$1:$T$889,4,FALSE)</f>
        <v>Asociación de Derecho Privado.</v>
      </c>
      <c r="E1017" s="68" t="str">
        <f>VLOOKUP(A1017,'BASE REGISTRO SEPTIEMBRE'!$A$1:$T$889,5,FALSE)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1017" s="68" t="str">
        <f>VLOOKUP(A1017,'BASE REGISTRO SEPTIEMBRE'!$A$1:$T$889,6,FALSE)</f>
        <v xml:space="preserve">Certificado de Vigencia Folio Nº500396489869, otorgado el 02 de julio de 2021, del Servicio de Registro Civil e Identificación.
</v>
      </c>
      <c r="G1017" s="68" t="str">
        <f>VLOOKUP(A1017,'BASE REGISTRO SEPTIEMBRE'!$A$1:$T$889,7,FALSE)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1017" s="68" t="str">
        <f>VLOOKUP(A1017,'BASE REGISTRO SEPTIEMBRE'!$A$1:$T$889,8,FALSE)</f>
        <v xml:space="preserve">Presidente: LUIS RODRIGUEZ CABRERA, RUT Nº 14.054.289-9 
Secretaria: TERESA FLORES MAZA, RUT N°16.675.414-3 
Tesorero: MAURICIO REYES MELO, RUT Nº 17.127.286-6
</v>
      </c>
      <c r="I1017" s="68" t="str">
        <f>VLOOKUP(A1017,'BASE REGISTRO SEPTIEMBRE'!$A$1:$T$889,9,FALSE)</f>
        <v>04 años</v>
      </c>
      <c r="J1017" s="68" t="str">
        <f>VLOOKUP(A1017,'BASE REGISTRO SEPTIEMBRE'!$A$1:$T$889,10,FALSE)</f>
        <v>Del 21 de diciembre de 2017 al 21 de diciembre de 2021.</v>
      </c>
      <c r="K1017" s="68" t="str">
        <f>VLOOKUP(A1017,'BASE REGISTRO SEPTIEMBRE'!$A$1:$T$889,11,FALSE)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1017" s="68" t="str">
        <f>VLOOKUP(A1017,'BASE REGISTRO SEPTIEMBRE'!$A$1:$T$889,12,FALSE)</f>
        <v xml:space="preserve"> Santa Teresa N°814, villa valles de Chile, comuna de Santa Barbara, Región del Bio Bio.
</v>
      </c>
      <c r="M1017" s="68" t="str">
        <f>VLOOKUP(A1017,'BASE REGISTRO SEPTIEMBRE'!$A$1:$T$889,13,FALSE)</f>
        <v>VIII</v>
      </c>
      <c r="N1017" s="68" t="str">
        <f>VLOOKUP(A1017,'BASE REGISTRO SEPTIEMBRE'!$A$1:$T$889,14,FALSE)</f>
        <v>Santa Barbara</v>
      </c>
      <c r="O1017" s="68">
        <f>VLOOKUP(A1017,'BASE REGISTRO SEPTIEMBRE'!$A$1:$T$889,15,FALSE)</f>
        <v>0</v>
      </c>
      <c r="P1017" s="68">
        <f>VLOOKUP(A1017,'BASE REGISTRO SEPTIEMBRE'!$A$1:$T$889,16,FALSE)</f>
        <v>0</v>
      </c>
      <c r="Q1017" s="68">
        <f>VLOOKUP(A1017,'BASE REGISTRO SEPTIEMBRE'!$A$1:$T$889,17,FALSE)</f>
        <v>0</v>
      </c>
      <c r="R1017" s="68" t="str">
        <f>VLOOKUP(A1017,'BASE REGISTRO SEPTIEMBRE'!$A$1:$T$889,18,FALSE)</f>
        <v xml:space="preserve">93401: Institución de Asistencia Social 
</v>
      </c>
      <c r="S1017" s="68" t="str">
        <f>VLOOKUP(A1017,'BASE REGISTRO SEPTIEMBRE'!$A$1:$T$889,19,FALSE)</f>
        <v xml:space="preserve">Antecedentes financieros correspondientes al año 2020, aprobados por el Subdepartamento de Supervisión Nacional. </v>
      </c>
      <c r="T1017" s="188">
        <f>VLOOKUP(A1017,'BASE REGISTRO SEPTIEMBRE'!$A$1:$T$889,20,FALSE)</f>
        <v>43165</v>
      </c>
      <c r="U1017" s="175">
        <v>7644</v>
      </c>
      <c r="V1017" s="186">
        <v>0</v>
      </c>
      <c r="W1017" s="186">
        <v>91633784</v>
      </c>
      <c r="X1017" s="187">
        <v>44469</v>
      </c>
      <c r="Y1017" s="80" t="s">
        <v>6489</v>
      </c>
      <c r="Z1017" s="80" t="s">
        <v>6490</v>
      </c>
      <c r="AA1017" s="175" t="s">
        <v>6516</v>
      </c>
    </row>
    <row r="1018" spans="1:27" ht="15.75" customHeight="1" x14ac:dyDescent="0.2">
      <c r="A1018" s="185">
        <v>7644</v>
      </c>
      <c r="B1018" s="68" t="str">
        <f>VLOOKUP(A1018,'BASE REGISTRO SEPTIEMBRE'!$A$1:$T$889,2,FALSE)</f>
        <v>O.N.G. JUNTOS CREANDO FUTURO (O.N.G.  J.C.F.S.B)</v>
      </c>
      <c r="C1018" s="68">
        <f>VLOOKUP(A1018,'BASE REGISTRO SEPTIEMBRE'!$A$1:$T$889,3,FALSE)</f>
        <v>651519810</v>
      </c>
      <c r="D1018" s="68" t="str">
        <f>VLOOKUP(A1018,'BASE REGISTRO SEPTIEMBRE'!$A$1:$T$889,4,FALSE)</f>
        <v>Asociación de Derecho Privado.</v>
      </c>
      <c r="E1018" s="68" t="str">
        <f>VLOOKUP(A1018,'BASE REGISTRO SEPTIEMBRE'!$A$1:$T$889,5,FALSE)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1018" s="68" t="str">
        <f>VLOOKUP(A1018,'BASE REGISTRO SEPTIEMBRE'!$A$1:$T$889,6,FALSE)</f>
        <v xml:space="preserve">Certificado de Vigencia Folio Nº500396489869, otorgado el 02 de julio de 2021, del Servicio de Registro Civil e Identificación.
</v>
      </c>
      <c r="G1018" s="68" t="str">
        <f>VLOOKUP(A1018,'BASE REGISTRO SEPTIEMBRE'!$A$1:$T$889,7,FALSE)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1018" s="68" t="str">
        <f>VLOOKUP(A1018,'BASE REGISTRO SEPTIEMBRE'!$A$1:$T$889,8,FALSE)</f>
        <v xml:space="preserve">Presidente: LUIS RODRIGUEZ CABRERA, RUT Nº 14.054.289-9 
Secretaria: TERESA FLORES MAZA, RUT N°16.675.414-3 
Tesorero: MAURICIO REYES MELO, RUT Nº 17.127.286-6
</v>
      </c>
      <c r="I1018" s="68" t="str">
        <f>VLOOKUP(A1018,'BASE REGISTRO SEPTIEMBRE'!$A$1:$T$889,9,FALSE)</f>
        <v>04 años</v>
      </c>
      <c r="J1018" s="68" t="str">
        <f>VLOOKUP(A1018,'BASE REGISTRO SEPTIEMBRE'!$A$1:$T$889,10,FALSE)</f>
        <v>Del 21 de diciembre de 2017 al 21 de diciembre de 2021.</v>
      </c>
      <c r="K1018" s="68" t="str">
        <f>VLOOKUP(A1018,'BASE REGISTRO SEPTIEMBRE'!$A$1:$T$889,11,FALSE)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1018" s="68" t="str">
        <f>VLOOKUP(A1018,'BASE REGISTRO SEPTIEMBRE'!$A$1:$T$889,12,FALSE)</f>
        <v xml:space="preserve"> Santa Teresa N°814, villa valles de Chile, comuna de Santa Barbara, Región del Bio Bio.
</v>
      </c>
      <c r="M1018" s="68" t="str">
        <f>VLOOKUP(A1018,'BASE REGISTRO SEPTIEMBRE'!$A$1:$T$889,13,FALSE)</f>
        <v>VIII</v>
      </c>
      <c r="N1018" s="68" t="str">
        <f>VLOOKUP(A1018,'BASE REGISTRO SEPTIEMBRE'!$A$1:$T$889,14,FALSE)</f>
        <v>Santa Barbara</v>
      </c>
      <c r="O1018" s="68">
        <f>VLOOKUP(A1018,'BASE REGISTRO SEPTIEMBRE'!$A$1:$T$889,15,FALSE)</f>
        <v>0</v>
      </c>
      <c r="P1018" s="68">
        <f>VLOOKUP(A1018,'BASE REGISTRO SEPTIEMBRE'!$A$1:$T$889,16,FALSE)</f>
        <v>0</v>
      </c>
      <c r="Q1018" s="68">
        <f>VLOOKUP(A1018,'BASE REGISTRO SEPTIEMBRE'!$A$1:$T$889,17,FALSE)</f>
        <v>0</v>
      </c>
      <c r="R1018" s="68" t="str">
        <f>VLOOKUP(A1018,'BASE REGISTRO SEPTIEMBRE'!$A$1:$T$889,18,FALSE)</f>
        <v xml:space="preserve">93401: Institución de Asistencia Social 
</v>
      </c>
      <c r="S1018" s="68" t="str">
        <f>VLOOKUP(A1018,'BASE REGISTRO SEPTIEMBRE'!$A$1:$T$889,19,FALSE)</f>
        <v xml:space="preserve">Antecedentes financieros correspondientes al año 2020, aprobados por el Subdepartamento de Supervisión Nacional. </v>
      </c>
      <c r="T1018" s="188">
        <f>VLOOKUP(A1018,'BASE REGISTRO SEPTIEMBRE'!$A$1:$T$889,20,FALSE)</f>
        <v>43165</v>
      </c>
      <c r="U1018" s="175">
        <v>7644</v>
      </c>
      <c r="V1018" s="186">
        <v>25218849</v>
      </c>
      <c r="W1018" s="186">
        <v>151716324</v>
      </c>
      <c r="X1018" s="187">
        <v>44469</v>
      </c>
      <c r="Y1018" s="80" t="s">
        <v>6489</v>
      </c>
      <c r="Z1018" s="80" t="s">
        <v>6490</v>
      </c>
      <c r="AA1018" s="175" t="s">
        <v>148</v>
      </c>
    </row>
    <row r="1019" spans="1:27" ht="15.75" customHeight="1" x14ac:dyDescent="0.2">
      <c r="A1019" s="185">
        <v>7644</v>
      </c>
      <c r="B1019" s="68" t="str">
        <f>VLOOKUP(A1019,'BASE REGISTRO SEPTIEMBRE'!$A$1:$T$889,2,FALSE)</f>
        <v>O.N.G. JUNTOS CREANDO FUTURO (O.N.G.  J.C.F.S.B)</v>
      </c>
      <c r="C1019" s="68">
        <f>VLOOKUP(A1019,'BASE REGISTRO SEPTIEMBRE'!$A$1:$T$889,3,FALSE)</f>
        <v>651519810</v>
      </c>
      <c r="D1019" s="68" t="str">
        <f>VLOOKUP(A1019,'BASE REGISTRO SEPTIEMBRE'!$A$1:$T$889,4,FALSE)</f>
        <v>Asociación de Derecho Privado.</v>
      </c>
      <c r="E1019" s="68" t="str">
        <f>VLOOKUP(A1019,'BASE REGISTRO SEPTIEMBRE'!$A$1:$T$889,5,FALSE)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1019" s="68" t="str">
        <f>VLOOKUP(A1019,'BASE REGISTRO SEPTIEMBRE'!$A$1:$T$889,6,FALSE)</f>
        <v xml:space="preserve">Certificado de Vigencia Folio Nº500396489869, otorgado el 02 de julio de 2021, del Servicio de Registro Civil e Identificación.
</v>
      </c>
      <c r="G1019" s="68" t="str">
        <f>VLOOKUP(A1019,'BASE REGISTRO SEPTIEMBRE'!$A$1:$T$889,7,FALSE)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1019" s="68" t="str">
        <f>VLOOKUP(A1019,'BASE REGISTRO SEPTIEMBRE'!$A$1:$T$889,8,FALSE)</f>
        <v xml:space="preserve">Presidente: LUIS RODRIGUEZ CABRERA, RUT Nº 14.054.289-9 
Secretaria: TERESA FLORES MAZA, RUT N°16.675.414-3 
Tesorero: MAURICIO REYES MELO, RUT Nº 17.127.286-6
</v>
      </c>
      <c r="I1019" s="68" t="str">
        <f>VLOOKUP(A1019,'BASE REGISTRO SEPTIEMBRE'!$A$1:$T$889,9,FALSE)</f>
        <v>04 años</v>
      </c>
      <c r="J1019" s="68" t="str">
        <f>VLOOKUP(A1019,'BASE REGISTRO SEPTIEMBRE'!$A$1:$T$889,10,FALSE)</f>
        <v>Del 21 de diciembre de 2017 al 21 de diciembre de 2021.</v>
      </c>
      <c r="K1019" s="68" t="str">
        <f>VLOOKUP(A1019,'BASE REGISTRO SEPTIEMBRE'!$A$1:$T$889,11,FALSE)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1019" s="68" t="str">
        <f>VLOOKUP(A1019,'BASE REGISTRO SEPTIEMBRE'!$A$1:$T$889,12,FALSE)</f>
        <v xml:space="preserve"> Santa Teresa N°814, villa valles de Chile, comuna de Santa Barbara, Región del Bio Bio.
</v>
      </c>
      <c r="M1019" s="68" t="str">
        <f>VLOOKUP(A1019,'BASE REGISTRO SEPTIEMBRE'!$A$1:$T$889,13,FALSE)</f>
        <v>VIII</v>
      </c>
      <c r="N1019" s="68" t="str">
        <f>VLOOKUP(A1019,'BASE REGISTRO SEPTIEMBRE'!$A$1:$T$889,14,FALSE)</f>
        <v>Santa Barbara</v>
      </c>
      <c r="O1019" s="68">
        <f>VLOOKUP(A1019,'BASE REGISTRO SEPTIEMBRE'!$A$1:$T$889,15,FALSE)</f>
        <v>0</v>
      </c>
      <c r="P1019" s="68">
        <f>VLOOKUP(A1019,'BASE REGISTRO SEPTIEMBRE'!$A$1:$T$889,16,FALSE)</f>
        <v>0</v>
      </c>
      <c r="Q1019" s="68">
        <f>VLOOKUP(A1019,'BASE REGISTRO SEPTIEMBRE'!$A$1:$T$889,17,FALSE)</f>
        <v>0</v>
      </c>
      <c r="R1019" s="68" t="str">
        <f>VLOOKUP(A1019,'BASE REGISTRO SEPTIEMBRE'!$A$1:$T$889,18,FALSE)</f>
        <v xml:space="preserve">93401: Institución de Asistencia Social 
</v>
      </c>
      <c r="S1019" s="68" t="str">
        <f>VLOOKUP(A1019,'BASE REGISTRO SEPTIEMBRE'!$A$1:$T$889,19,FALSE)</f>
        <v xml:space="preserve">Antecedentes financieros correspondientes al año 2020, aprobados por el Subdepartamento de Supervisión Nacional. </v>
      </c>
      <c r="T1019" s="188">
        <f>VLOOKUP(A1019,'BASE REGISTRO SEPTIEMBRE'!$A$1:$T$889,20,FALSE)</f>
        <v>43165</v>
      </c>
      <c r="U1019" s="175">
        <v>7644</v>
      </c>
      <c r="V1019" s="186">
        <v>38905589</v>
      </c>
      <c r="W1019" s="186">
        <v>288239137</v>
      </c>
      <c r="X1019" s="187">
        <v>44469</v>
      </c>
      <c r="Y1019" s="80" t="s">
        <v>6489</v>
      </c>
      <c r="Z1019" s="80" t="s">
        <v>6490</v>
      </c>
      <c r="AA1019" s="175" t="s">
        <v>6681</v>
      </c>
    </row>
    <row r="1020" spans="1:27" ht="15.75" customHeight="1" x14ac:dyDescent="0.2">
      <c r="A1020" s="185">
        <v>7644</v>
      </c>
      <c r="B1020" s="68" t="str">
        <f>VLOOKUP(A1020,'BASE REGISTRO SEPTIEMBRE'!$A$1:$T$889,2,FALSE)</f>
        <v>O.N.G. JUNTOS CREANDO FUTURO (O.N.G.  J.C.F.S.B)</v>
      </c>
      <c r="C1020" s="68">
        <f>VLOOKUP(A1020,'BASE REGISTRO SEPTIEMBRE'!$A$1:$T$889,3,FALSE)</f>
        <v>651519810</v>
      </c>
      <c r="D1020" s="68" t="str">
        <f>VLOOKUP(A1020,'BASE REGISTRO SEPTIEMBRE'!$A$1:$T$889,4,FALSE)</f>
        <v>Asociación de Derecho Privado.</v>
      </c>
      <c r="E1020" s="68" t="str">
        <f>VLOOKUP(A1020,'BASE REGISTRO SEPTIEMBRE'!$A$1:$T$889,5,FALSE)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1020" s="68" t="str">
        <f>VLOOKUP(A1020,'BASE REGISTRO SEPTIEMBRE'!$A$1:$T$889,6,FALSE)</f>
        <v xml:space="preserve">Certificado de Vigencia Folio Nº500396489869, otorgado el 02 de julio de 2021, del Servicio de Registro Civil e Identificación.
</v>
      </c>
      <c r="G1020" s="68" t="str">
        <f>VLOOKUP(A1020,'BASE REGISTRO SEPTIEMBRE'!$A$1:$T$889,7,FALSE)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1020" s="68" t="str">
        <f>VLOOKUP(A1020,'BASE REGISTRO SEPTIEMBRE'!$A$1:$T$889,8,FALSE)</f>
        <v xml:space="preserve">Presidente: LUIS RODRIGUEZ CABRERA, RUT Nº 14.054.289-9 
Secretaria: TERESA FLORES MAZA, RUT N°16.675.414-3 
Tesorero: MAURICIO REYES MELO, RUT Nº 17.127.286-6
</v>
      </c>
      <c r="I1020" s="68" t="str">
        <f>VLOOKUP(A1020,'BASE REGISTRO SEPTIEMBRE'!$A$1:$T$889,9,FALSE)</f>
        <v>04 años</v>
      </c>
      <c r="J1020" s="68" t="str">
        <f>VLOOKUP(A1020,'BASE REGISTRO SEPTIEMBRE'!$A$1:$T$889,10,FALSE)</f>
        <v>Del 21 de diciembre de 2017 al 21 de diciembre de 2021.</v>
      </c>
      <c r="K1020" s="68" t="str">
        <f>VLOOKUP(A1020,'BASE REGISTRO SEPTIEMBRE'!$A$1:$T$889,11,FALSE)</f>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
      <c r="L1020" s="68" t="str">
        <f>VLOOKUP(A1020,'BASE REGISTRO SEPTIEMBRE'!$A$1:$T$889,12,FALSE)</f>
        <v xml:space="preserve"> Santa Teresa N°814, villa valles de Chile, comuna de Santa Barbara, Región del Bio Bio.
</v>
      </c>
      <c r="M1020" s="68" t="str">
        <f>VLOOKUP(A1020,'BASE REGISTRO SEPTIEMBRE'!$A$1:$T$889,13,FALSE)</f>
        <v>VIII</v>
      </c>
      <c r="N1020" s="68" t="str">
        <f>VLOOKUP(A1020,'BASE REGISTRO SEPTIEMBRE'!$A$1:$T$889,14,FALSE)</f>
        <v>Santa Barbara</v>
      </c>
      <c r="O1020" s="68">
        <f>VLOOKUP(A1020,'BASE REGISTRO SEPTIEMBRE'!$A$1:$T$889,15,FALSE)</f>
        <v>0</v>
      </c>
      <c r="P1020" s="68">
        <f>VLOOKUP(A1020,'BASE REGISTRO SEPTIEMBRE'!$A$1:$T$889,16,FALSE)</f>
        <v>0</v>
      </c>
      <c r="Q1020" s="68">
        <f>VLOOKUP(A1020,'BASE REGISTRO SEPTIEMBRE'!$A$1:$T$889,17,FALSE)</f>
        <v>0</v>
      </c>
      <c r="R1020" s="68" t="str">
        <f>VLOOKUP(A1020,'BASE REGISTRO SEPTIEMBRE'!$A$1:$T$889,18,FALSE)</f>
        <v xml:space="preserve">93401: Institución de Asistencia Social 
</v>
      </c>
      <c r="S1020" s="68" t="str">
        <f>VLOOKUP(A1020,'BASE REGISTRO SEPTIEMBRE'!$A$1:$T$889,19,FALSE)</f>
        <v xml:space="preserve">Antecedentes financieros correspondientes al año 2020, aprobados por el Subdepartamento de Supervisión Nacional. </v>
      </c>
      <c r="T1020" s="188">
        <f>VLOOKUP(A1020,'BASE REGISTRO SEPTIEMBRE'!$A$1:$T$889,20,FALSE)</f>
        <v>43165</v>
      </c>
      <c r="U1020" s="175">
        <v>7644</v>
      </c>
      <c r="V1020" s="186">
        <v>19436583</v>
      </c>
      <c r="W1020" s="186">
        <v>141091532</v>
      </c>
      <c r="X1020" s="187">
        <v>44469</v>
      </c>
      <c r="Y1020" s="80" t="s">
        <v>6489</v>
      </c>
      <c r="Z1020" s="80" t="s">
        <v>6490</v>
      </c>
      <c r="AA1020" s="175" t="s">
        <v>6545</v>
      </c>
    </row>
    <row r="1021" spans="1:27" ht="15.75" customHeight="1" x14ac:dyDescent="0.2">
      <c r="A1021" s="185">
        <v>7645</v>
      </c>
      <c r="B1021" s="68" t="str">
        <f>VLOOKUP(A1021,'BASE REGISTRO SEPTIEMBRE'!$A$1:$T$889,2,FALSE)</f>
        <v xml:space="preserve">
Fundación Talita Kum.
</v>
      </c>
      <c r="C1021" s="68">
        <f>VLOOKUP(A1021,'BASE REGISTRO SEPTIEMBRE'!$A$1:$T$889,3,FALSE)</f>
        <v>651539161</v>
      </c>
      <c r="D1021" s="68" t="str">
        <f>VLOOKUP(A1021,'BASE REGISTRO SEPTIEMBRE'!$A$1:$T$889,4,FALSE)</f>
        <v>Fundación de Derecho Privado</v>
      </c>
      <c r="E1021" s="68" t="str">
        <f>VLOOKUP(A1021,'BASE REGISTRO SEPTIEMBRE'!$A$1:$T$889,5,FALSE)</f>
        <v xml:space="preserve">Inscripción N° 266596, de fecha 10 de noviembre de 2017. 
</v>
      </c>
      <c r="F1021" s="68" t="str">
        <f>VLOOKUP(A1021,'BASE REGISTRO SEPTIEMBRE'!$A$1:$T$889,6,FALSE)</f>
        <v>Certificado de Vigencia, folio 500395836985, de fecha 29 de junio de 2021, emitido por el Servicio de Registro Civil e Identificación.</v>
      </c>
      <c r="G1021" s="68" t="str">
        <f>VLOOKUP(A1021,'BASE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1" s="68" t="str">
        <f>VLOOKUP(A1021,'BASE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1" s="68" t="str">
        <f>VLOOKUP(A1021,'BASE REGISTRO SEPTIEMBRE'!$A$1:$T$889,9,FALSE)</f>
        <v xml:space="preserve">Durarán tres años en sus cargos. 
</v>
      </c>
      <c r="J1021" s="68" t="str">
        <f>VLOOKUP(A1021,'BASE REGISTRO SEPTIEMBRE'!$A$1:$T$889,10,FALSE)</f>
        <v>20 de enero de 2021 hasta el 20 de enero de 2024.</v>
      </c>
      <c r="K1021" s="68" t="str">
        <f>VLOOKUP(A1021,'BASE REGISTRO SEPTIEMBRE'!$A$1:$T$889,11,FALSE)</f>
        <v xml:space="preserve">Presidente: 
Guillermo Alfonso Montecinos Rojas    
Poder especial: 
Evelyn Paola Garrote Jirón
</v>
      </c>
      <c r="L1021" s="68" t="str">
        <f>VLOOKUP(A1021,'BASE REGISTRO SEPTIEMBRE'!$A$1:$T$889,12,FALSE)</f>
        <v xml:space="preserve">Av. Jorge Montt  N° 1630, departamento 211, comuna de Viña del Mar, Región de Valparaíso.
</v>
      </c>
      <c r="M1021" s="68" t="str">
        <f>VLOOKUP(A1021,'BASE REGISTRO SEPTIEMBRE'!$A$1:$T$889,13,FALSE)</f>
        <v>V</v>
      </c>
      <c r="N1021" s="68" t="str">
        <f>VLOOKUP(A1021,'BASE REGISTRO SEPTIEMBRE'!$A$1:$T$889,14,FALSE)</f>
        <v>Viña del Mar</v>
      </c>
      <c r="O1021" s="68" t="str">
        <f>VLOOKUP(A1021,'BASE REGISTRO SEPTIEMBRE'!$A$1:$T$889,15,FALSE)</f>
        <v>32-211-0125</v>
      </c>
      <c r="P1021" s="68" t="str">
        <f>VLOOKUP(A1021,'BASE REGISTRO SEPTIEMBRE'!$A$1:$T$889,16,FALSE)</f>
        <v xml:space="preserve"> 
fund.talitakum@gmail.com</v>
      </c>
      <c r="Q1021" s="68">
        <f>VLOOKUP(A1021,'BASE REGISTRO SEPTIEMBRE'!$A$1:$T$889,17,FALSE)</f>
        <v>0</v>
      </c>
      <c r="R1021" s="68" t="str">
        <f>VLOOKUP(A1021,'BASE REGISTRO SEPTIEMBRE'!$A$1:$T$889,18,FALSE)</f>
        <v>93401: Instituciones de asistencia social.</v>
      </c>
      <c r="S1021" s="68" t="str">
        <f>VLOOKUP(A1021,'BASE REGISTRO SEPTIEMBRE'!$A$1:$T$889,19,FALSE)</f>
        <v xml:space="preserve">Certificado de antecedentes financieros correspondientes al año 2020, remitidos para aprobación del Subdepartamento de Supervisión Financiera Nacional.
</v>
      </c>
      <c r="T1021" s="188">
        <f>VLOOKUP(A1021,'BASE REGISTRO SEPTIEMBRE'!$A$1:$T$889,20,FALSE)</f>
        <v>43180</v>
      </c>
      <c r="U1021" s="175">
        <v>7645</v>
      </c>
      <c r="V1021" s="186">
        <v>244597669</v>
      </c>
      <c r="W1021" s="186">
        <v>1116847349</v>
      </c>
      <c r="X1021" s="187">
        <v>44469</v>
      </c>
      <c r="Y1021" s="80" t="s">
        <v>6489</v>
      </c>
      <c r="Z1021" s="80" t="s">
        <v>6490</v>
      </c>
      <c r="AA1021" s="175" t="s">
        <v>6509</v>
      </c>
    </row>
    <row r="1022" spans="1:27" ht="15.75" customHeight="1" x14ac:dyDescent="0.2">
      <c r="A1022" s="185">
        <v>7645</v>
      </c>
      <c r="B1022" s="68" t="str">
        <f>VLOOKUP(A1022,'BASE REGISTRO SEPTIEMBRE'!$A$1:$T$889,2,FALSE)</f>
        <v xml:space="preserve">
Fundación Talita Kum.
</v>
      </c>
      <c r="C1022" s="68">
        <f>VLOOKUP(A1022,'BASE REGISTRO SEPTIEMBRE'!$A$1:$T$889,3,FALSE)</f>
        <v>651539161</v>
      </c>
      <c r="D1022" s="68" t="str">
        <f>VLOOKUP(A1022,'BASE REGISTRO SEPTIEMBRE'!$A$1:$T$889,4,FALSE)</f>
        <v>Fundación de Derecho Privado</v>
      </c>
      <c r="E1022" s="68" t="str">
        <f>VLOOKUP(A1022,'BASE REGISTRO SEPTIEMBRE'!$A$1:$T$889,5,FALSE)</f>
        <v xml:space="preserve">Inscripción N° 266596, de fecha 10 de noviembre de 2017. 
</v>
      </c>
      <c r="F1022" s="68" t="str">
        <f>VLOOKUP(A1022,'BASE REGISTRO SEPTIEMBRE'!$A$1:$T$889,6,FALSE)</f>
        <v>Certificado de Vigencia, folio 500395836985, de fecha 29 de junio de 2021, emitido por el Servicio de Registro Civil e Identificación.</v>
      </c>
      <c r="G1022" s="68" t="str">
        <f>VLOOKUP(A1022,'BASE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2" s="68" t="str">
        <f>VLOOKUP(A1022,'BASE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2" s="68" t="str">
        <f>VLOOKUP(A1022,'BASE REGISTRO SEPTIEMBRE'!$A$1:$T$889,9,FALSE)</f>
        <v xml:space="preserve">Durarán tres años en sus cargos. 
</v>
      </c>
      <c r="J1022" s="68" t="str">
        <f>VLOOKUP(A1022,'BASE REGISTRO SEPTIEMBRE'!$A$1:$T$889,10,FALSE)</f>
        <v>20 de enero de 2021 hasta el 20 de enero de 2024.</v>
      </c>
      <c r="K1022" s="68" t="str">
        <f>VLOOKUP(A1022,'BASE REGISTRO SEPTIEMBRE'!$A$1:$T$889,11,FALSE)</f>
        <v xml:space="preserve">Presidente: 
Guillermo Alfonso Montecinos Rojas    
Poder especial: 
Evelyn Paola Garrote Jirón
</v>
      </c>
      <c r="L1022" s="68" t="str">
        <f>VLOOKUP(A1022,'BASE REGISTRO SEPTIEMBRE'!$A$1:$T$889,12,FALSE)</f>
        <v xml:space="preserve">Av. Jorge Montt  N° 1630, departamento 211, comuna de Viña del Mar, Región de Valparaíso.
</v>
      </c>
      <c r="M1022" s="68" t="str">
        <f>VLOOKUP(A1022,'BASE REGISTRO SEPTIEMBRE'!$A$1:$T$889,13,FALSE)</f>
        <v>V</v>
      </c>
      <c r="N1022" s="68" t="str">
        <f>VLOOKUP(A1022,'BASE REGISTRO SEPTIEMBRE'!$A$1:$T$889,14,FALSE)</f>
        <v>Viña del Mar</v>
      </c>
      <c r="O1022" s="68" t="str">
        <f>VLOOKUP(A1022,'BASE REGISTRO SEPTIEMBRE'!$A$1:$T$889,15,FALSE)</f>
        <v>32-211-0125</v>
      </c>
      <c r="P1022" s="68" t="str">
        <f>VLOOKUP(A1022,'BASE REGISTRO SEPTIEMBRE'!$A$1:$T$889,16,FALSE)</f>
        <v xml:space="preserve"> 
fund.talitakum@gmail.com</v>
      </c>
      <c r="Q1022" s="68">
        <f>VLOOKUP(A1022,'BASE REGISTRO SEPTIEMBRE'!$A$1:$T$889,17,FALSE)</f>
        <v>0</v>
      </c>
      <c r="R1022" s="68" t="str">
        <f>VLOOKUP(A1022,'BASE REGISTRO SEPTIEMBRE'!$A$1:$T$889,18,FALSE)</f>
        <v>93401: Instituciones de asistencia social.</v>
      </c>
      <c r="S1022" s="68" t="str">
        <f>VLOOKUP(A1022,'BASE REGISTRO SEPTIEMBRE'!$A$1:$T$889,19,FALSE)</f>
        <v xml:space="preserve">Certificado de antecedentes financieros correspondientes al año 2020, remitidos para aprobación del Subdepartamento de Supervisión Financiera Nacional.
</v>
      </c>
      <c r="T1022" s="188">
        <f>VLOOKUP(A1022,'BASE REGISTRO SEPTIEMBRE'!$A$1:$T$889,20,FALSE)</f>
        <v>43180</v>
      </c>
      <c r="U1022" s="175">
        <v>7645</v>
      </c>
      <c r="V1022" s="186">
        <v>8285958</v>
      </c>
      <c r="W1022" s="186">
        <v>37713293</v>
      </c>
      <c r="X1022" s="187">
        <v>44469</v>
      </c>
      <c r="Y1022" s="80" t="s">
        <v>6489</v>
      </c>
      <c r="Z1022" s="80" t="s">
        <v>6490</v>
      </c>
      <c r="AA1022" s="175" t="s">
        <v>6560</v>
      </c>
    </row>
    <row r="1023" spans="1:27" ht="15.75" customHeight="1" x14ac:dyDescent="0.2">
      <c r="A1023" s="185">
        <v>7645</v>
      </c>
      <c r="B1023" s="68" t="str">
        <f>VLOOKUP(A1023,'BASE REGISTRO SEPTIEMBRE'!$A$1:$T$889,2,FALSE)</f>
        <v xml:space="preserve">
Fundación Talita Kum.
</v>
      </c>
      <c r="C1023" s="68">
        <f>VLOOKUP(A1023,'BASE REGISTRO SEPTIEMBRE'!$A$1:$T$889,3,FALSE)</f>
        <v>651539161</v>
      </c>
      <c r="D1023" s="68" t="str">
        <f>VLOOKUP(A1023,'BASE REGISTRO SEPTIEMBRE'!$A$1:$T$889,4,FALSE)</f>
        <v>Fundación de Derecho Privado</v>
      </c>
      <c r="E1023" s="68" t="str">
        <f>VLOOKUP(A1023,'BASE REGISTRO SEPTIEMBRE'!$A$1:$T$889,5,FALSE)</f>
        <v xml:space="preserve">Inscripción N° 266596, de fecha 10 de noviembre de 2017. 
</v>
      </c>
      <c r="F1023" s="68" t="str">
        <f>VLOOKUP(A1023,'BASE REGISTRO SEPTIEMBRE'!$A$1:$T$889,6,FALSE)</f>
        <v>Certificado de Vigencia, folio 500395836985, de fecha 29 de junio de 2021, emitido por el Servicio de Registro Civil e Identificación.</v>
      </c>
      <c r="G1023" s="68" t="str">
        <f>VLOOKUP(A1023,'BASE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3" s="68" t="str">
        <f>VLOOKUP(A1023,'BASE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3" s="68" t="str">
        <f>VLOOKUP(A1023,'BASE REGISTRO SEPTIEMBRE'!$A$1:$T$889,9,FALSE)</f>
        <v xml:space="preserve">Durarán tres años en sus cargos. 
</v>
      </c>
      <c r="J1023" s="68" t="str">
        <f>VLOOKUP(A1023,'BASE REGISTRO SEPTIEMBRE'!$A$1:$T$889,10,FALSE)</f>
        <v>20 de enero de 2021 hasta el 20 de enero de 2024.</v>
      </c>
      <c r="K1023" s="68" t="str">
        <f>VLOOKUP(A1023,'BASE REGISTRO SEPTIEMBRE'!$A$1:$T$889,11,FALSE)</f>
        <v xml:space="preserve">Presidente: 
Guillermo Alfonso Montecinos Rojas    
Poder especial: 
Evelyn Paola Garrote Jirón
</v>
      </c>
      <c r="L1023" s="68" t="str">
        <f>VLOOKUP(A1023,'BASE REGISTRO SEPTIEMBRE'!$A$1:$T$889,12,FALSE)</f>
        <v xml:space="preserve">Av. Jorge Montt  N° 1630, departamento 211, comuna de Viña del Mar, Región de Valparaíso.
</v>
      </c>
      <c r="M1023" s="68" t="str">
        <f>VLOOKUP(A1023,'BASE REGISTRO SEPTIEMBRE'!$A$1:$T$889,13,FALSE)</f>
        <v>V</v>
      </c>
      <c r="N1023" s="68" t="str">
        <f>VLOOKUP(A1023,'BASE REGISTRO SEPTIEMBRE'!$A$1:$T$889,14,FALSE)</f>
        <v>Viña del Mar</v>
      </c>
      <c r="O1023" s="68" t="str">
        <f>VLOOKUP(A1023,'BASE REGISTRO SEPTIEMBRE'!$A$1:$T$889,15,FALSE)</f>
        <v>32-211-0125</v>
      </c>
      <c r="P1023" s="68" t="str">
        <f>VLOOKUP(A1023,'BASE REGISTRO SEPTIEMBRE'!$A$1:$T$889,16,FALSE)</f>
        <v xml:space="preserve"> 
fund.talitakum@gmail.com</v>
      </c>
      <c r="Q1023" s="68">
        <f>VLOOKUP(A1023,'BASE REGISTRO SEPTIEMBRE'!$A$1:$T$889,17,FALSE)</f>
        <v>0</v>
      </c>
      <c r="R1023" s="68" t="str">
        <f>VLOOKUP(A1023,'BASE REGISTRO SEPTIEMBRE'!$A$1:$T$889,18,FALSE)</f>
        <v>93401: Instituciones de asistencia social.</v>
      </c>
      <c r="S1023" s="68" t="str">
        <f>VLOOKUP(A1023,'BASE REGISTRO SEPTIEMBRE'!$A$1:$T$889,19,FALSE)</f>
        <v xml:space="preserve">Certificado de antecedentes financieros correspondientes al año 2020, remitidos para aprobación del Subdepartamento de Supervisión Financiera Nacional.
</v>
      </c>
      <c r="T1023" s="188">
        <f>VLOOKUP(A1023,'BASE REGISTRO SEPTIEMBRE'!$A$1:$T$889,20,FALSE)</f>
        <v>43180</v>
      </c>
      <c r="U1023" s="175">
        <v>7645</v>
      </c>
      <c r="V1023" s="186">
        <v>20408298</v>
      </c>
      <c r="W1023" s="186">
        <v>387253421</v>
      </c>
      <c r="X1023" s="187">
        <v>44469</v>
      </c>
      <c r="Y1023" s="80" t="s">
        <v>6489</v>
      </c>
      <c r="Z1023" s="80" t="s">
        <v>6490</v>
      </c>
      <c r="AA1023" s="175" t="s">
        <v>6561</v>
      </c>
    </row>
    <row r="1024" spans="1:27" ht="15.75" customHeight="1" x14ac:dyDescent="0.2">
      <c r="A1024" s="185">
        <v>7645</v>
      </c>
      <c r="B1024" s="68" t="str">
        <f>VLOOKUP(A1024,'BASE REGISTRO SEPTIEMBRE'!$A$1:$T$889,2,FALSE)</f>
        <v xml:space="preserve">
Fundación Talita Kum.
</v>
      </c>
      <c r="C1024" s="68">
        <f>VLOOKUP(A1024,'BASE REGISTRO SEPTIEMBRE'!$A$1:$T$889,3,FALSE)</f>
        <v>651539161</v>
      </c>
      <c r="D1024" s="68" t="str">
        <f>VLOOKUP(A1024,'BASE REGISTRO SEPTIEMBRE'!$A$1:$T$889,4,FALSE)</f>
        <v>Fundación de Derecho Privado</v>
      </c>
      <c r="E1024" s="68" t="str">
        <f>VLOOKUP(A1024,'BASE REGISTRO SEPTIEMBRE'!$A$1:$T$889,5,FALSE)</f>
        <v xml:space="preserve">Inscripción N° 266596, de fecha 10 de noviembre de 2017. 
</v>
      </c>
      <c r="F1024" s="68" t="str">
        <f>VLOOKUP(A1024,'BASE REGISTRO SEPTIEMBRE'!$A$1:$T$889,6,FALSE)</f>
        <v>Certificado de Vigencia, folio 500395836985, de fecha 29 de junio de 2021, emitido por el Servicio de Registro Civil e Identificación.</v>
      </c>
      <c r="G1024" s="68" t="str">
        <f>VLOOKUP(A1024,'BASE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4" s="68" t="str">
        <f>VLOOKUP(A1024,'BASE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4" s="68" t="str">
        <f>VLOOKUP(A1024,'BASE REGISTRO SEPTIEMBRE'!$A$1:$T$889,9,FALSE)</f>
        <v xml:space="preserve">Durarán tres años en sus cargos. 
</v>
      </c>
      <c r="J1024" s="68" t="str">
        <f>VLOOKUP(A1024,'BASE REGISTRO SEPTIEMBRE'!$A$1:$T$889,10,FALSE)</f>
        <v>20 de enero de 2021 hasta el 20 de enero de 2024.</v>
      </c>
      <c r="K1024" s="68" t="str">
        <f>VLOOKUP(A1024,'BASE REGISTRO SEPTIEMBRE'!$A$1:$T$889,11,FALSE)</f>
        <v xml:space="preserve">Presidente: 
Guillermo Alfonso Montecinos Rojas    
Poder especial: 
Evelyn Paola Garrote Jirón
</v>
      </c>
      <c r="L1024" s="68" t="str">
        <f>VLOOKUP(A1024,'BASE REGISTRO SEPTIEMBRE'!$A$1:$T$889,12,FALSE)</f>
        <v xml:space="preserve">Av. Jorge Montt  N° 1630, departamento 211, comuna de Viña del Mar, Región de Valparaíso.
</v>
      </c>
      <c r="M1024" s="68" t="str">
        <f>VLOOKUP(A1024,'BASE REGISTRO SEPTIEMBRE'!$A$1:$T$889,13,FALSE)</f>
        <v>V</v>
      </c>
      <c r="N1024" s="68" t="str">
        <f>VLOOKUP(A1024,'BASE REGISTRO SEPTIEMBRE'!$A$1:$T$889,14,FALSE)</f>
        <v>Viña del Mar</v>
      </c>
      <c r="O1024" s="68" t="str">
        <f>VLOOKUP(A1024,'BASE REGISTRO SEPTIEMBRE'!$A$1:$T$889,15,FALSE)</f>
        <v>32-211-0125</v>
      </c>
      <c r="P1024" s="68" t="str">
        <f>VLOOKUP(A1024,'BASE REGISTRO SEPTIEMBRE'!$A$1:$T$889,16,FALSE)</f>
        <v xml:space="preserve"> 
fund.talitakum@gmail.com</v>
      </c>
      <c r="Q1024" s="68">
        <f>VLOOKUP(A1024,'BASE REGISTRO SEPTIEMBRE'!$A$1:$T$889,17,FALSE)</f>
        <v>0</v>
      </c>
      <c r="R1024" s="68" t="str">
        <f>VLOOKUP(A1024,'BASE REGISTRO SEPTIEMBRE'!$A$1:$T$889,18,FALSE)</f>
        <v>93401: Instituciones de asistencia social.</v>
      </c>
      <c r="S1024" s="68" t="str">
        <f>VLOOKUP(A1024,'BASE REGISTRO SEPTIEMBRE'!$A$1:$T$889,19,FALSE)</f>
        <v xml:space="preserve">Certificado de antecedentes financieros correspondientes al año 2020, remitidos para aprobación del Subdepartamento de Supervisión Financiera Nacional.
</v>
      </c>
      <c r="T1024" s="188">
        <f>VLOOKUP(A1024,'BASE REGISTRO SEPTIEMBRE'!$A$1:$T$889,20,FALSE)</f>
        <v>43180</v>
      </c>
      <c r="U1024" s="175">
        <v>7645</v>
      </c>
      <c r="V1024" s="186">
        <v>15414318</v>
      </c>
      <c r="W1024" s="186">
        <v>51970014</v>
      </c>
      <c r="X1024" s="187">
        <v>44469</v>
      </c>
      <c r="Y1024" s="80" t="s">
        <v>6489</v>
      </c>
      <c r="Z1024" s="80" t="s">
        <v>6490</v>
      </c>
      <c r="AA1024" s="175" t="s">
        <v>6656</v>
      </c>
    </row>
    <row r="1025" spans="1:27" ht="15.75" customHeight="1" x14ac:dyDescent="0.2">
      <c r="A1025" s="185">
        <v>7645</v>
      </c>
      <c r="B1025" s="68" t="str">
        <f>VLOOKUP(A1025,'BASE REGISTRO SEPTIEMBRE'!$A$1:$T$889,2,FALSE)</f>
        <v xml:space="preserve">
Fundación Talita Kum.
</v>
      </c>
      <c r="C1025" s="68">
        <f>VLOOKUP(A1025,'BASE REGISTRO SEPTIEMBRE'!$A$1:$T$889,3,FALSE)</f>
        <v>651539161</v>
      </c>
      <c r="D1025" s="68" t="str">
        <f>VLOOKUP(A1025,'BASE REGISTRO SEPTIEMBRE'!$A$1:$T$889,4,FALSE)</f>
        <v>Fundación de Derecho Privado</v>
      </c>
      <c r="E1025" s="68" t="str">
        <f>VLOOKUP(A1025,'BASE REGISTRO SEPTIEMBRE'!$A$1:$T$889,5,FALSE)</f>
        <v xml:space="preserve">Inscripción N° 266596, de fecha 10 de noviembre de 2017. 
</v>
      </c>
      <c r="F1025" s="68" t="str">
        <f>VLOOKUP(A1025,'BASE REGISTRO SEPTIEMBRE'!$A$1:$T$889,6,FALSE)</f>
        <v>Certificado de Vigencia, folio 500395836985, de fecha 29 de junio de 2021, emitido por el Servicio de Registro Civil e Identificación.</v>
      </c>
      <c r="G1025" s="68" t="str">
        <f>VLOOKUP(A1025,'BASE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5" s="68" t="str">
        <f>VLOOKUP(A1025,'BASE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5" s="68" t="str">
        <f>VLOOKUP(A1025,'BASE REGISTRO SEPTIEMBRE'!$A$1:$T$889,9,FALSE)</f>
        <v xml:space="preserve">Durarán tres años en sus cargos. 
</v>
      </c>
      <c r="J1025" s="68" t="str">
        <f>VLOOKUP(A1025,'BASE REGISTRO SEPTIEMBRE'!$A$1:$T$889,10,FALSE)</f>
        <v>20 de enero de 2021 hasta el 20 de enero de 2024.</v>
      </c>
      <c r="K1025" s="68" t="str">
        <f>VLOOKUP(A1025,'BASE REGISTRO SEPTIEMBRE'!$A$1:$T$889,11,FALSE)</f>
        <v xml:space="preserve">Presidente: 
Guillermo Alfonso Montecinos Rojas    
Poder especial: 
Evelyn Paola Garrote Jirón
</v>
      </c>
      <c r="L1025" s="68" t="str">
        <f>VLOOKUP(A1025,'BASE REGISTRO SEPTIEMBRE'!$A$1:$T$889,12,FALSE)</f>
        <v xml:space="preserve">Av. Jorge Montt  N° 1630, departamento 211, comuna de Viña del Mar, Región de Valparaíso.
</v>
      </c>
      <c r="M1025" s="68" t="str">
        <f>VLOOKUP(A1025,'BASE REGISTRO SEPTIEMBRE'!$A$1:$T$889,13,FALSE)</f>
        <v>V</v>
      </c>
      <c r="N1025" s="68" t="str">
        <f>VLOOKUP(A1025,'BASE REGISTRO SEPTIEMBRE'!$A$1:$T$889,14,FALSE)</f>
        <v>Viña del Mar</v>
      </c>
      <c r="O1025" s="68" t="str">
        <f>VLOOKUP(A1025,'BASE REGISTRO SEPTIEMBRE'!$A$1:$T$889,15,FALSE)</f>
        <v>32-211-0125</v>
      </c>
      <c r="P1025" s="68" t="str">
        <f>VLOOKUP(A1025,'BASE REGISTRO SEPTIEMBRE'!$A$1:$T$889,16,FALSE)</f>
        <v xml:space="preserve"> 
fund.talitakum@gmail.com</v>
      </c>
      <c r="Q1025" s="68">
        <f>VLOOKUP(A1025,'BASE REGISTRO SEPTIEMBRE'!$A$1:$T$889,17,FALSE)</f>
        <v>0</v>
      </c>
      <c r="R1025" s="68" t="str">
        <f>VLOOKUP(A1025,'BASE REGISTRO SEPTIEMBRE'!$A$1:$T$889,18,FALSE)</f>
        <v>93401: Instituciones de asistencia social.</v>
      </c>
      <c r="S1025" s="68" t="str">
        <f>VLOOKUP(A1025,'BASE REGISTRO SEPTIEMBRE'!$A$1:$T$889,19,FALSE)</f>
        <v xml:space="preserve">Certificado de antecedentes financieros correspondientes al año 2020, remitidos para aprobación del Subdepartamento de Supervisión Financiera Nacional.
</v>
      </c>
      <c r="T1025" s="188">
        <f>VLOOKUP(A1025,'BASE REGISTRO SEPTIEMBRE'!$A$1:$T$889,20,FALSE)</f>
        <v>43180</v>
      </c>
      <c r="U1025" s="175">
        <v>7645</v>
      </c>
      <c r="V1025" s="186">
        <v>33876600</v>
      </c>
      <c r="W1025" s="186">
        <v>166279800</v>
      </c>
      <c r="X1025" s="187">
        <v>44469</v>
      </c>
      <c r="Y1025" s="80" t="s">
        <v>6489</v>
      </c>
      <c r="Z1025" s="80" t="s">
        <v>6490</v>
      </c>
      <c r="AA1025" s="175" t="s">
        <v>6566</v>
      </c>
    </row>
    <row r="1026" spans="1:27" ht="15.75" customHeight="1" x14ac:dyDescent="0.2">
      <c r="A1026" s="185">
        <v>7645</v>
      </c>
      <c r="B1026" s="68" t="str">
        <f>VLOOKUP(A1026,'BASE REGISTRO SEPTIEMBRE'!$A$1:$T$889,2,FALSE)</f>
        <v xml:space="preserve">
Fundación Talita Kum.
</v>
      </c>
      <c r="C1026" s="68">
        <f>VLOOKUP(A1026,'BASE REGISTRO SEPTIEMBRE'!$A$1:$T$889,3,FALSE)</f>
        <v>651539161</v>
      </c>
      <c r="D1026" s="68" t="str">
        <f>VLOOKUP(A1026,'BASE REGISTRO SEPTIEMBRE'!$A$1:$T$889,4,FALSE)</f>
        <v>Fundación de Derecho Privado</v>
      </c>
      <c r="E1026" s="68" t="str">
        <f>VLOOKUP(A1026,'BASE REGISTRO SEPTIEMBRE'!$A$1:$T$889,5,FALSE)</f>
        <v xml:space="preserve">Inscripción N° 266596, de fecha 10 de noviembre de 2017. 
</v>
      </c>
      <c r="F1026" s="68" t="str">
        <f>VLOOKUP(A1026,'BASE REGISTRO SEPTIEMBRE'!$A$1:$T$889,6,FALSE)</f>
        <v>Certificado de Vigencia, folio 500395836985, de fecha 29 de junio de 2021, emitido por el Servicio de Registro Civil e Identificación.</v>
      </c>
      <c r="G1026" s="68" t="str">
        <f>VLOOKUP(A1026,'BASE REGISTRO SEPTIEMBRE'!$A$1:$T$889,7,FALSE)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1026" s="68" t="str">
        <f>VLOOKUP(A1026,'BASE REGISTRO SEPTIEMBRE'!$A$1:$T$889,8,FALSE)</f>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
      <c r="I1026" s="68" t="str">
        <f>VLOOKUP(A1026,'BASE REGISTRO SEPTIEMBRE'!$A$1:$T$889,9,FALSE)</f>
        <v xml:space="preserve">Durarán tres años en sus cargos. 
</v>
      </c>
      <c r="J1026" s="68" t="str">
        <f>VLOOKUP(A1026,'BASE REGISTRO SEPTIEMBRE'!$A$1:$T$889,10,FALSE)</f>
        <v>20 de enero de 2021 hasta el 20 de enero de 2024.</v>
      </c>
      <c r="K1026" s="68" t="str">
        <f>VLOOKUP(A1026,'BASE REGISTRO SEPTIEMBRE'!$A$1:$T$889,11,FALSE)</f>
        <v xml:space="preserve">Presidente: 
Guillermo Alfonso Montecinos Rojas    
Poder especial: 
Evelyn Paola Garrote Jirón
</v>
      </c>
      <c r="L1026" s="68" t="str">
        <f>VLOOKUP(A1026,'BASE REGISTRO SEPTIEMBRE'!$A$1:$T$889,12,FALSE)</f>
        <v xml:space="preserve">Av. Jorge Montt  N° 1630, departamento 211, comuna de Viña del Mar, Región de Valparaíso.
</v>
      </c>
      <c r="M1026" s="68" t="str">
        <f>VLOOKUP(A1026,'BASE REGISTRO SEPTIEMBRE'!$A$1:$T$889,13,FALSE)</f>
        <v>V</v>
      </c>
      <c r="N1026" s="68" t="str">
        <f>VLOOKUP(A1026,'BASE REGISTRO SEPTIEMBRE'!$A$1:$T$889,14,FALSE)</f>
        <v>Viña del Mar</v>
      </c>
      <c r="O1026" s="68" t="str">
        <f>VLOOKUP(A1026,'BASE REGISTRO SEPTIEMBRE'!$A$1:$T$889,15,FALSE)</f>
        <v>32-211-0125</v>
      </c>
      <c r="P1026" s="68" t="str">
        <f>VLOOKUP(A1026,'BASE REGISTRO SEPTIEMBRE'!$A$1:$T$889,16,FALSE)</f>
        <v xml:space="preserve"> 
fund.talitakum@gmail.com</v>
      </c>
      <c r="Q1026" s="68">
        <f>VLOOKUP(A1026,'BASE REGISTRO SEPTIEMBRE'!$A$1:$T$889,17,FALSE)</f>
        <v>0</v>
      </c>
      <c r="R1026" s="68" t="str">
        <f>VLOOKUP(A1026,'BASE REGISTRO SEPTIEMBRE'!$A$1:$T$889,18,FALSE)</f>
        <v>93401: Instituciones de asistencia social.</v>
      </c>
      <c r="S1026" s="68" t="str">
        <f>VLOOKUP(A1026,'BASE REGISTRO SEPTIEMBRE'!$A$1:$T$889,19,FALSE)</f>
        <v xml:space="preserve">Certificado de antecedentes financieros correspondientes al año 2020, remitidos para aprobación del Subdepartamento de Supervisión Financiera Nacional.
</v>
      </c>
      <c r="T1026" s="188">
        <f>VLOOKUP(A1026,'BASE REGISTRO SEPTIEMBRE'!$A$1:$T$889,20,FALSE)</f>
        <v>43180</v>
      </c>
      <c r="U1026" s="175">
        <v>7645</v>
      </c>
      <c r="V1026" s="186">
        <v>309544</v>
      </c>
      <c r="W1026" s="186">
        <v>7738605</v>
      </c>
      <c r="X1026" s="187">
        <v>44469</v>
      </c>
      <c r="Y1026" s="80" t="s">
        <v>6489</v>
      </c>
      <c r="Z1026" s="80" t="s">
        <v>6490</v>
      </c>
      <c r="AA1026" s="175" t="s">
        <v>6712</v>
      </c>
    </row>
    <row r="1027" spans="1:27" ht="15.75" customHeight="1" x14ac:dyDescent="0.2">
      <c r="A1027" s="185">
        <v>7650</v>
      </c>
      <c r="B1027" s="68" t="str">
        <f>VLOOKUP(A1027,'BASE REGISTRO SEPTIEMBRE'!$A$1:$T$889,2,FALSE)</f>
        <v>Corporación Integral Educativa y Social para el Desarrollo de la Comunidad- (JUEGATELA)</v>
      </c>
      <c r="C1027" s="68">
        <f>VLOOKUP(A1027,'BASE REGISTRO SEPTIEMBRE'!$A$1:$T$889,3,FALSE)</f>
        <v>651589657</v>
      </c>
      <c r="D1027" s="68" t="str">
        <f>VLOOKUP(A1027,'BASE REGISTRO SEPTIEMBRE'!$A$1:$T$889,4,FALSE)</f>
        <v>Asociación de Derecho Privado, sin fines de lucro</v>
      </c>
      <c r="E1027" s="68" t="str">
        <f>VLOOKUP(A1027,'BASE REGISTRO SEPTIEMBRE'!$A$1:$T$889,5,FALSE)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1027" s="68" t="str">
        <f>VLOOKUP(A1027,'BASE REGISTRO SEPTIEMBRE'!$A$1:$T$889,6,FALSE)</f>
        <v xml:space="preserve">Certificado de Vigencia, folio Nº 500393598636, de fecha 14 de junio de 2021, del Servicio del Registro Civil e Identificación.
</v>
      </c>
      <c r="G1027" s="68" t="str">
        <f>VLOOKUP(A1027,'BASE REGISTRO SEPTIEMBRE'!$A$1:$T$889,7,FALSE)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1027" s="68" t="str">
        <f>VLOOKUP(A1027,'BASE REGISTRO SEPTIEMBRE'!$A$1:$T$889,8,FALSE)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1027" s="68" t="str">
        <f>VLOOKUP(A1027,'BASE REGISTRO SEPTIEMBRE'!$A$1:$T$889,9,FALSE)</f>
        <v>Durarán 3años en sus cargos por estatutos</v>
      </c>
      <c r="J1027" s="68" t="str">
        <f>VLOOKUP(A1027,'BASE REGISTRO SEPTIEMBRE'!$A$1:$T$889,10,FALSE)</f>
        <v xml:space="preserve">De 17 de abril de 2020 a 17 de abril de 2023.
</v>
      </c>
      <c r="K1027" s="68" t="str">
        <f>VLOOKUP(A1027,'BASE REGISTRO SEPTIEMBRE'!$A$1:$T$889,11,FALSE)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1027" s="68" t="str">
        <f>VLOOKUP(A1027,'BASE REGISTRO SEPTIEMBRE'!$A$1:$T$889,12,FALSE)</f>
        <v xml:space="preserve">Tomás Moro N° 1431, comuna de Las Condes, Región Metropolitana.
</v>
      </c>
      <c r="M1027" s="68" t="str">
        <f>VLOOKUP(A1027,'BASE REGISTRO SEPTIEMBRE'!$A$1:$T$889,13,FALSE)</f>
        <v>XIII</v>
      </c>
      <c r="N1027" s="68" t="str">
        <f>VLOOKUP(A1027,'BASE REGISTRO SEPTIEMBRE'!$A$1:$T$889,14,FALSE)</f>
        <v>Las Condes</v>
      </c>
      <c r="O1027" s="68" t="str">
        <f>VLOOKUP(A1027,'BASE REGISTRO SEPTIEMBRE'!$A$1:$T$889,15,FALSE)</f>
        <v>934105466- 971635538</v>
      </c>
      <c r="P1027" s="68" t="str">
        <f>VLOOKUP(A1027,'BASE REGISTRO SEPTIEMBRE'!$A$1:$T$889,16,FALSE)</f>
        <v>info@juegatela.cl</v>
      </c>
      <c r="Q1027" s="68">
        <f>VLOOKUP(A1027,'BASE REGISTRO SEPTIEMBRE'!$A$1:$T$889,17,FALSE)</f>
        <v>0</v>
      </c>
      <c r="R1027" s="68" t="str">
        <f>VLOOKUP(A1027,'BASE REGISTRO SEPTIEMBRE'!$A$1:$T$889,18,FALSE)</f>
        <v>93401: Instituciones de Asistencia Social.</v>
      </c>
      <c r="S1027" s="68" t="str">
        <f>VLOOKUP(A1027,'BASE REGISTRO SEPTIEMBRE'!$A$1:$T$889,19,FALSE)</f>
        <v xml:space="preserve">Antecedentes financieros correspondientes al año 2020,aprobados por el Subdepartamento de Supervisión Financiera
</v>
      </c>
      <c r="T1027" s="188">
        <f>VLOOKUP(A1027,'BASE REGISTRO SEPTIEMBRE'!$A$1:$T$889,20,FALSE)</f>
        <v>43276</v>
      </c>
      <c r="U1027" s="175">
        <v>7650</v>
      </c>
      <c r="V1027" s="186">
        <v>1870540</v>
      </c>
      <c r="W1027" s="186">
        <v>12292120</v>
      </c>
      <c r="X1027" s="187">
        <v>44469</v>
      </c>
      <c r="Y1027" s="80" t="s">
        <v>6489</v>
      </c>
      <c r="Z1027" s="80" t="s">
        <v>6490</v>
      </c>
      <c r="AA1027" s="175" t="s">
        <v>6556</v>
      </c>
    </row>
    <row r="1028" spans="1:27" ht="15.75" customHeight="1" x14ac:dyDescent="0.2">
      <c r="A1028" s="185">
        <v>7650</v>
      </c>
      <c r="B1028" s="68" t="str">
        <f>VLOOKUP(A1028,'BASE REGISTRO SEPTIEMBRE'!$A$1:$T$889,2,FALSE)</f>
        <v>Corporación Integral Educativa y Social para el Desarrollo de la Comunidad- (JUEGATELA)</v>
      </c>
      <c r="C1028" s="68">
        <f>VLOOKUP(A1028,'BASE REGISTRO SEPTIEMBRE'!$A$1:$T$889,3,FALSE)</f>
        <v>651589657</v>
      </c>
      <c r="D1028" s="68" t="str">
        <f>VLOOKUP(A1028,'BASE REGISTRO SEPTIEMBRE'!$A$1:$T$889,4,FALSE)</f>
        <v>Asociación de Derecho Privado, sin fines de lucro</v>
      </c>
      <c r="E1028" s="68" t="str">
        <f>VLOOKUP(A1028,'BASE REGISTRO SEPTIEMBRE'!$A$1:$T$889,5,FALSE)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1028" s="68" t="str">
        <f>VLOOKUP(A1028,'BASE REGISTRO SEPTIEMBRE'!$A$1:$T$889,6,FALSE)</f>
        <v xml:space="preserve">Certificado de Vigencia, folio Nº 500393598636, de fecha 14 de junio de 2021, del Servicio del Registro Civil e Identificación.
</v>
      </c>
      <c r="G1028" s="68" t="str">
        <f>VLOOKUP(A1028,'BASE REGISTRO SEPTIEMBRE'!$A$1:$T$889,7,FALSE)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1028" s="68" t="str">
        <f>VLOOKUP(A1028,'BASE REGISTRO SEPTIEMBRE'!$A$1:$T$889,8,FALSE)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1028" s="68" t="str">
        <f>VLOOKUP(A1028,'BASE REGISTRO SEPTIEMBRE'!$A$1:$T$889,9,FALSE)</f>
        <v>Durarán 3años en sus cargos por estatutos</v>
      </c>
      <c r="J1028" s="68" t="str">
        <f>VLOOKUP(A1028,'BASE REGISTRO SEPTIEMBRE'!$A$1:$T$889,10,FALSE)</f>
        <v xml:space="preserve">De 17 de abril de 2020 a 17 de abril de 2023.
</v>
      </c>
      <c r="K1028" s="68" t="str">
        <f>VLOOKUP(A1028,'BASE REGISTRO SEPTIEMBRE'!$A$1:$T$889,11,FALSE)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1028" s="68" t="str">
        <f>VLOOKUP(A1028,'BASE REGISTRO SEPTIEMBRE'!$A$1:$T$889,12,FALSE)</f>
        <v xml:space="preserve">Tomás Moro N° 1431, comuna de Las Condes, Región Metropolitana.
</v>
      </c>
      <c r="M1028" s="68" t="str">
        <f>VLOOKUP(A1028,'BASE REGISTRO SEPTIEMBRE'!$A$1:$T$889,13,FALSE)</f>
        <v>XIII</v>
      </c>
      <c r="N1028" s="68" t="str">
        <f>VLOOKUP(A1028,'BASE REGISTRO SEPTIEMBRE'!$A$1:$T$889,14,FALSE)</f>
        <v>Las Condes</v>
      </c>
      <c r="O1028" s="68" t="str">
        <f>VLOOKUP(A1028,'BASE REGISTRO SEPTIEMBRE'!$A$1:$T$889,15,FALSE)</f>
        <v>934105466- 971635538</v>
      </c>
      <c r="P1028" s="68" t="str">
        <f>VLOOKUP(A1028,'BASE REGISTRO SEPTIEMBRE'!$A$1:$T$889,16,FALSE)</f>
        <v>info@juegatela.cl</v>
      </c>
      <c r="Q1028" s="68">
        <f>VLOOKUP(A1028,'BASE REGISTRO SEPTIEMBRE'!$A$1:$T$889,17,FALSE)</f>
        <v>0</v>
      </c>
      <c r="R1028" s="68" t="str">
        <f>VLOOKUP(A1028,'BASE REGISTRO SEPTIEMBRE'!$A$1:$T$889,18,FALSE)</f>
        <v>93401: Instituciones de Asistencia Social.</v>
      </c>
      <c r="S1028" s="68" t="str">
        <f>VLOOKUP(A1028,'BASE REGISTRO SEPTIEMBRE'!$A$1:$T$889,19,FALSE)</f>
        <v xml:space="preserve">Antecedentes financieros correspondientes al año 2020,aprobados por el Subdepartamento de Supervisión Financiera
</v>
      </c>
      <c r="T1028" s="188">
        <f>VLOOKUP(A1028,'BASE REGISTRO SEPTIEMBRE'!$A$1:$T$889,20,FALSE)</f>
        <v>43276</v>
      </c>
      <c r="U1028" s="175">
        <v>7650</v>
      </c>
      <c r="V1028" s="186">
        <v>30477833</v>
      </c>
      <c r="W1028" s="186">
        <v>160992855</v>
      </c>
      <c r="X1028" s="187">
        <v>44469</v>
      </c>
      <c r="Y1028" s="80" t="s">
        <v>6489</v>
      </c>
      <c r="Z1028" s="80" t="s">
        <v>6490</v>
      </c>
      <c r="AA1028" s="175" t="s">
        <v>7194</v>
      </c>
    </row>
    <row r="1029" spans="1:27" ht="15.75" customHeight="1" x14ac:dyDescent="0.2">
      <c r="A1029" s="185">
        <v>7650</v>
      </c>
      <c r="B1029" s="68" t="str">
        <f>VLOOKUP(A1029,'BASE REGISTRO SEPTIEMBRE'!$A$1:$T$889,2,FALSE)</f>
        <v>Corporación Integral Educativa y Social para el Desarrollo de la Comunidad- (JUEGATELA)</v>
      </c>
      <c r="C1029" s="68">
        <f>VLOOKUP(A1029,'BASE REGISTRO SEPTIEMBRE'!$A$1:$T$889,3,FALSE)</f>
        <v>651589657</v>
      </c>
      <c r="D1029" s="68" t="str">
        <f>VLOOKUP(A1029,'BASE REGISTRO SEPTIEMBRE'!$A$1:$T$889,4,FALSE)</f>
        <v>Asociación de Derecho Privado, sin fines de lucro</v>
      </c>
      <c r="E1029" s="68" t="str">
        <f>VLOOKUP(A1029,'BASE REGISTRO SEPTIEMBRE'!$A$1:$T$889,5,FALSE)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1029" s="68" t="str">
        <f>VLOOKUP(A1029,'BASE REGISTRO SEPTIEMBRE'!$A$1:$T$889,6,FALSE)</f>
        <v xml:space="preserve">Certificado de Vigencia, folio Nº 500393598636, de fecha 14 de junio de 2021, del Servicio del Registro Civil e Identificación.
</v>
      </c>
      <c r="G1029" s="68" t="str">
        <f>VLOOKUP(A1029,'BASE REGISTRO SEPTIEMBRE'!$A$1:$T$889,7,FALSE)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1029" s="68" t="str">
        <f>VLOOKUP(A1029,'BASE REGISTRO SEPTIEMBRE'!$A$1:$T$889,8,FALSE)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1029" s="68" t="str">
        <f>VLOOKUP(A1029,'BASE REGISTRO SEPTIEMBRE'!$A$1:$T$889,9,FALSE)</f>
        <v>Durarán 3años en sus cargos por estatutos</v>
      </c>
      <c r="J1029" s="68" t="str">
        <f>VLOOKUP(A1029,'BASE REGISTRO SEPTIEMBRE'!$A$1:$T$889,10,FALSE)</f>
        <v xml:space="preserve">De 17 de abril de 2020 a 17 de abril de 2023.
</v>
      </c>
      <c r="K1029" s="68" t="str">
        <f>VLOOKUP(A1029,'BASE REGISTRO SEPTIEMBRE'!$A$1:$T$889,11,FALSE)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1029" s="68" t="str">
        <f>VLOOKUP(A1029,'BASE REGISTRO SEPTIEMBRE'!$A$1:$T$889,12,FALSE)</f>
        <v xml:space="preserve">Tomás Moro N° 1431, comuna de Las Condes, Región Metropolitana.
</v>
      </c>
      <c r="M1029" s="68" t="str">
        <f>VLOOKUP(A1029,'BASE REGISTRO SEPTIEMBRE'!$A$1:$T$889,13,FALSE)</f>
        <v>XIII</v>
      </c>
      <c r="N1029" s="68" t="str">
        <f>VLOOKUP(A1029,'BASE REGISTRO SEPTIEMBRE'!$A$1:$T$889,14,FALSE)</f>
        <v>Las Condes</v>
      </c>
      <c r="O1029" s="68" t="str">
        <f>VLOOKUP(A1029,'BASE REGISTRO SEPTIEMBRE'!$A$1:$T$889,15,FALSE)</f>
        <v>934105466- 971635538</v>
      </c>
      <c r="P1029" s="68" t="str">
        <f>VLOOKUP(A1029,'BASE REGISTRO SEPTIEMBRE'!$A$1:$T$889,16,FALSE)</f>
        <v>info@juegatela.cl</v>
      </c>
      <c r="Q1029" s="68">
        <f>VLOOKUP(A1029,'BASE REGISTRO SEPTIEMBRE'!$A$1:$T$889,17,FALSE)</f>
        <v>0</v>
      </c>
      <c r="R1029" s="68" t="str">
        <f>VLOOKUP(A1029,'BASE REGISTRO SEPTIEMBRE'!$A$1:$T$889,18,FALSE)</f>
        <v>93401: Instituciones de Asistencia Social.</v>
      </c>
      <c r="S1029" s="68" t="str">
        <f>VLOOKUP(A1029,'BASE REGISTRO SEPTIEMBRE'!$A$1:$T$889,19,FALSE)</f>
        <v xml:space="preserve">Antecedentes financieros correspondientes al año 2020,aprobados por el Subdepartamento de Supervisión Financiera
</v>
      </c>
      <c r="T1029" s="188">
        <f>VLOOKUP(A1029,'BASE REGISTRO SEPTIEMBRE'!$A$1:$T$889,20,FALSE)</f>
        <v>43276</v>
      </c>
      <c r="U1029" s="175">
        <v>7650</v>
      </c>
      <c r="V1029" s="186">
        <v>6894276</v>
      </c>
      <c r="W1029" s="186">
        <v>58521180</v>
      </c>
      <c r="X1029" s="187">
        <v>44469</v>
      </c>
      <c r="Y1029" s="80" t="s">
        <v>6489</v>
      </c>
      <c r="Z1029" s="80" t="s">
        <v>6490</v>
      </c>
      <c r="AA1029" s="175" t="s">
        <v>6557</v>
      </c>
    </row>
    <row r="1030" spans="1:27" ht="15.75" customHeight="1" x14ac:dyDescent="0.2">
      <c r="A1030" s="185">
        <v>7650</v>
      </c>
      <c r="B1030" s="68" t="str">
        <f>VLOOKUP(A1030,'BASE REGISTRO SEPTIEMBRE'!$A$1:$T$889,2,FALSE)</f>
        <v>Corporación Integral Educativa y Social para el Desarrollo de la Comunidad- (JUEGATELA)</v>
      </c>
      <c r="C1030" s="68">
        <f>VLOOKUP(A1030,'BASE REGISTRO SEPTIEMBRE'!$A$1:$T$889,3,FALSE)</f>
        <v>651589657</v>
      </c>
      <c r="D1030" s="68" t="str">
        <f>VLOOKUP(A1030,'BASE REGISTRO SEPTIEMBRE'!$A$1:$T$889,4,FALSE)</f>
        <v>Asociación de Derecho Privado, sin fines de lucro</v>
      </c>
      <c r="E1030" s="68" t="str">
        <f>VLOOKUP(A1030,'BASE REGISTRO SEPTIEMBRE'!$A$1:$T$889,5,FALSE)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1030" s="68" t="str">
        <f>VLOOKUP(A1030,'BASE REGISTRO SEPTIEMBRE'!$A$1:$T$889,6,FALSE)</f>
        <v xml:space="preserve">Certificado de Vigencia, folio Nº 500393598636, de fecha 14 de junio de 2021, del Servicio del Registro Civil e Identificación.
</v>
      </c>
      <c r="G1030" s="68" t="str">
        <f>VLOOKUP(A1030,'BASE REGISTRO SEPTIEMBRE'!$A$1:$T$889,7,FALSE)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1030" s="68" t="str">
        <f>VLOOKUP(A1030,'BASE REGISTRO SEPTIEMBRE'!$A$1:$T$889,8,FALSE)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1030" s="68" t="str">
        <f>VLOOKUP(A1030,'BASE REGISTRO SEPTIEMBRE'!$A$1:$T$889,9,FALSE)</f>
        <v>Durarán 3años en sus cargos por estatutos</v>
      </c>
      <c r="J1030" s="68" t="str">
        <f>VLOOKUP(A1030,'BASE REGISTRO SEPTIEMBRE'!$A$1:$T$889,10,FALSE)</f>
        <v xml:space="preserve">De 17 de abril de 2020 a 17 de abril de 2023.
</v>
      </c>
      <c r="K1030" s="68" t="str">
        <f>VLOOKUP(A1030,'BASE REGISTRO SEPTIEMBRE'!$A$1:$T$889,11,FALSE)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1030" s="68" t="str">
        <f>VLOOKUP(A1030,'BASE REGISTRO SEPTIEMBRE'!$A$1:$T$889,12,FALSE)</f>
        <v xml:space="preserve">Tomás Moro N° 1431, comuna de Las Condes, Región Metropolitana.
</v>
      </c>
      <c r="M1030" s="68" t="str">
        <f>VLOOKUP(A1030,'BASE REGISTRO SEPTIEMBRE'!$A$1:$T$889,13,FALSE)</f>
        <v>XIII</v>
      </c>
      <c r="N1030" s="68" t="str">
        <f>VLOOKUP(A1030,'BASE REGISTRO SEPTIEMBRE'!$A$1:$T$889,14,FALSE)</f>
        <v>Las Condes</v>
      </c>
      <c r="O1030" s="68" t="str">
        <f>VLOOKUP(A1030,'BASE REGISTRO SEPTIEMBRE'!$A$1:$T$889,15,FALSE)</f>
        <v>934105466- 971635538</v>
      </c>
      <c r="P1030" s="68" t="str">
        <f>VLOOKUP(A1030,'BASE REGISTRO SEPTIEMBRE'!$A$1:$T$889,16,FALSE)</f>
        <v>info@juegatela.cl</v>
      </c>
      <c r="Q1030" s="68">
        <f>VLOOKUP(A1030,'BASE REGISTRO SEPTIEMBRE'!$A$1:$T$889,17,FALSE)</f>
        <v>0</v>
      </c>
      <c r="R1030" s="68" t="str">
        <f>VLOOKUP(A1030,'BASE REGISTRO SEPTIEMBRE'!$A$1:$T$889,18,FALSE)</f>
        <v>93401: Instituciones de Asistencia Social.</v>
      </c>
      <c r="S1030" s="68" t="str">
        <f>VLOOKUP(A1030,'BASE REGISTRO SEPTIEMBRE'!$A$1:$T$889,19,FALSE)</f>
        <v xml:space="preserve">Antecedentes financieros correspondientes al año 2020,aprobados por el Subdepartamento de Supervisión Financiera
</v>
      </c>
      <c r="T1030" s="188">
        <f>VLOOKUP(A1030,'BASE REGISTRO SEPTIEMBRE'!$A$1:$T$889,20,FALSE)</f>
        <v>43276</v>
      </c>
      <c r="U1030" s="175">
        <v>7650</v>
      </c>
      <c r="V1030" s="186">
        <v>4328964</v>
      </c>
      <c r="W1030" s="186">
        <v>10742244</v>
      </c>
      <c r="X1030" s="187">
        <v>44469</v>
      </c>
      <c r="Y1030" s="80" t="s">
        <v>6489</v>
      </c>
      <c r="Z1030" s="80" t="s">
        <v>6490</v>
      </c>
      <c r="AA1030" s="175" t="s">
        <v>6538</v>
      </c>
    </row>
    <row r="1031" spans="1:27" ht="15.75" customHeight="1" x14ac:dyDescent="0.2">
      <c r="A1031" s="185">
        <v>7650</v>
      </c>
      <c r="B1031" s="68" t="str">
        <f>VLOOKUP(A1031,'BASE REGISTRO SEPTIEMBRE'!$A$1:$T$889,2,FALSE)</f>
        <v>Corporación Integral Educativa y Social para el Desarrollo de la Comunidad- (JUEGATELA)</v>
      </c>
      <c r="C1031" s="68">
        <f>VLOOKUP(A1031,'BASE REGISTRO SEPTIEMBRE'!$A$1:$T$889,3,FALSE)</f>
        <v>651589657</v>
      </c>
      <c r="D1031" s="68" t="str">
        <f>VLOOKUP(A1031,'BASE REGISTRO SEPTIEMBRE'!$A$1:$T$889,4,FALSE)</f>
        <v>Asociación de Derecho Privado, sin fines de lucro</v>
      </c>
      <c r="E1031" s="68" t="str">
        <f>VLOOKUP(A1031,'BASE REGISTRO SEPTIEMBRE'!$A$1:$T$889,5,FALSE)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1031" s="68" t="str">
        <f>VLOOKUP(A1031,'BASE REGISTRO SEPTIEMBRE'!$A$1:$T$889,6,FALSE)</f>
        <v xml:space="preserve">Certificado de Vigencia, folio Nº 500393598636, de fecha 14 de junio de 2021, del Servicio del Registro Civil e Identificación.
</v>
      </c>
      <c r="G1031" s="68" t="str">
        <f>VLOOKUP(A1031,'BASE REGISTRO SEPTIEMBRE'!$A$1:$T$889,7,FALSE)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1031" s="68" t="str">
        <f>VLOOKUP(A1031,'BASE REGISTRO SEPTIEMBRE'!$A$1:$T$889,8,FALSE)</f>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
      <c r="I1031" s="68" t="str">
        <f>VLOOKUP(A1031,'BASE REGISTRO SEPTIEMBRE'!$A$1:$T$889,9,FALSE)</f>
        <v>Durarán 3años en sus cargos por estatutos</v>
      </c>
      <c r="J1031" s="68" t="str">
        <f>VLOOKUP(A1031,'BASE REGISTRO SEPTIEMBRE'!$A$1:$T$889,10,FALSE)</f>
        <v xml:space="preserve">De 17 de abril de 2020 a 17 de abril de 2023.
</v>
      </c>
      <c r="K1031" s="68" t="str">
        <f>VLOOKUP(A1031,'BASE REGISTRO SEPTIEMBRE'!$A$1:$T$889,11,FALSE)</f>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
      <c r="L1031" s="68" t="str">
        <f>VLOOKUP(A1031,'BASE REGISTRO SEPTIEMBRE'!$A$1:$T$889,12,FALSE)</f>
        <v xml:space="preserve">Tomás Moro N° 1431, comuna de Las Condes, Región Metropolitana.
</v>
      </c>
      <c r="M1031" s="68" t="str">
        <f>VLOOKUP(A1031,'BASE REGISTRO SEPTIEMBRE'!$A$1:$T$889,13,FALSE)</f>
        <v>XIII</v>
      </c>
      <c r="N1031" s="68" t="str">
        <f>VLOOKUP(A1031,'BASE REGISTRO SEPTIEMBRE'!$A$1:$T$889,14,FALSE)</f>
        <v>Las Condes</v>
      </c>
      <c r="O1031" s="68" t="str">
        <f>VLOOKUP(A1031,'BASE REGISTRO SEPTIEMBRE'!$A$1:$T$889,15,FALSE)</f>
        <v>934105466- 971635538</v>
      </c>
      <c r="P1031" s="68" t="str">
        <f>VLOOKUP(A1031,'BASE REGISTRO SEPTIEMBRE'!$A$1:$T$889,16,FALSE)</f>
        <v>info@juegatela.cl</v>
      </c>
      <c r="Q1031" s="68">
        <f>VLOOKUP(A1031,'BASE REGISTRO SEPTIEMBRE'!$A$1:$T$889,17,FALSE)</f>
        <v>0</v>
      </c>
      <c r="R1031" s="68" t="str">
        <f>VLOOKUP(A1031,'BASE REGISTRO SEPTIEMBRE'!$A$1:$T$889,18,FALSE)</f>
        <v>93401: Instituciones de Asistencia Social.</v>
      </c>
      <c r="S1031" s="68" t="str">
        <f>VLOOKUP(A1031,'BASE REGISTRO SEPTIEMBRE'!$A$1:$T$889,19,FALSE)</f>
        <v xml:space="preserve">Antecedentes financieros correspondientes al año 2020,aprobados por el Subdepartamento de Supervisión Financiera
</v>
      </c>
      <c r="T1031" s="188">
        <f>VLOOKUP(A1031,'BASE REGISTRO SEPTIEMBRE'!$A$1:$T$889,20,FALSE)</f>
        <v>43276</v>
      </c>
      <c r="U1031" s="175">
        <v>7650</v>
      </c>
      <c r="V1031" s="186">
        <v>5933280</v>
      </c>
      <c r="W1031" s="186">
        <v>57239520</v>
      </c>
      <c r="X1031" s="187">
        <v>44469</v>
      </c>
      <c r="Y1031" s="80" t="s">
        <v>6489</v>
      </c>
      <c r="Z1031" s="80" t="s">
        <v>6490</v>
      </c>
      <c r="AA1031" s="175" t="s">
        <v>6555</v>
      </c>
    </row>
    <row r="1032" spans="1:27" ht="15.75" customHeight="1" x14ac:dyDescent="0.2">
      <c r="A1032" s="185">
        <v>7652</v>
      </c>
      <c r="B1032" s="68" t="str">
        <f>VLOOKUP(A1032,'BASE REGISTRO SEPTIEMBRE'!$A$1:$T$889,2,FALSE)</f>
        <v xml:space="preserve">Corporación de Ayuda a la Infancia Casa Montaña </v>
      </c>
      <c r="C1032" s="68">
        <f>VLOOKUP(A1032,'BASE REGISTRO SEPTIEMBRE'!$A$1:$T$889,3,FALSE)</f>
        <v>659070006</v>
      </c>
      <c r="D1032" s="68" t="str">
        <f>VLOOKUP(A1032,'BASE REGISTRO SEPTIEMBRE'!$A$1:$T$889,4,FALSE)</f>
        <v xml:space="preserve">Corporación de Derecho Privado. </v>
      </c>
      <c r="E1032" s="68" t="str">
        <f>VLOOKUP(A1032,'BASE REGISTRO SEPTIEMBRE'!$A$1:$T$889,5,FALSE)</f>
        <v>Otorgada por Decreto Exento N° 716, de 22 de febrero de 2008, del Ministerio de Justicia y Derechos Humanos.</v>
      </c>
      <c r="F1032" s="68" t="str">
        <f>VLOOKUP(A1032,'BASE REGISTRO SEPTIEMBRE'!$A$1:$T$889,6,FALSE)</f>
        <v>Certificado de Vigencia de Persona Jurídica sin Fines de Lucro, Folio N° 43413849, de 12 de enero de 2018, del Servicio de Registro Civil e Identificación.</v>
      </c>
      <c r="G1032" s="68" t="str">
        <f>VLOOKUP(A1032,'BASE REGISTRO SEPTIEMBRE'!$A$1:$T$889,7,FALSE)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1032" s="68" t="str">
        <f>VLOOKUP(A1032,'BASE REGISTRO SEPTIEMBRE'!$A$1:$T$889,8,FALSE)</f>
        <v xml:space="preserve">Presidente: 
John Paul Hernández, Pasaporte EEUU N° 546129340
Secretaria: 
Annette Viola Scifres, 
Tesorero: 
Marcelo Rodrigo Marcón, 
</v>
      </c>
      <c r="I1032" s="68" t="str">
        <f>VLOOKUP(A1032,'BASE REGISTRO SEPTIEMBRE'!$A$1:$T$889,9,FALSE)</f>
        <v>anual</v>
      </c>
      <c r="J1032" s="68" t="str">
        <f>VLOOKUP(A1032,'BASE REGISTRO SEPTIEMBRE'!$A$1:$T$889,10,FALSE)</f>
        <v>18 de mayo de 2020 al 18 de mayo de 2021</v>
      </c>
      <c r="K1032" s="68" t="str">
        <f>VLOOKUP(A1032,'BASE REGISTRO SEPTIEMBRE'!$A$1:$T$889,11,FALSE)</f>
        <v xml:space="preserve">Presidente: 
John Paul Hernández, Pasaporte EEUU N° 546129340
Delegación de Poderes del Directorio (actúa individualmente):
Annette Viola Scifres, 
Facultades expresas de representante legal designado por Directorio
Marcelo Rodrigo Marcón
</v>
      </c>
      <c r="L1032" s="68" t="str">
        <f>VLOOKUP(A1032,'BASE REGISTRO SEPTIEMBRE'!$A$1:$T$889,12,FALSE)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1032" s="68" t="str">
        <f>VLOOKUP(A1032,'BASE REGISTRO SEPTIEMBRE'!$A$1:$T$889,13,FALSE)</f>
        <v>IV</v>
      </c>
      <c r="N1032" s="68" t="str">
        <f>VLOOKUP(A1032,'BASE REGISTRO SEPTIEMBRE'!$A$1:$T$889,14,FALSE)</f>
        <v>vicuña</v>
      </c>
      <c r="O1032" s="68" t="str">
        <f>VLOOKUP(A1032,'BASE REGISTRO SEPTIEMBRE'!$A$1:$T$889,15,FALSE)</f>
        <v>Teléfono: 51-2750123 y 56979374253</v>
      </c>
      <c r="P1032" s="68" t="str">
        <f>VLOOKUP(A1032,'BASE REGISTRO SEPTIEMBRE'!$A$1:$T$889,16,FALSE)</f>
        <v>Correo electrónico: casamontana@yahoo.com                            mauricio.montero.ts@gmail.com</v>
      </c>
      <c r="Q1032" s="68" t="str">
        <f>VLOOKUP(A1032,'BASE REGISTRO SEPTIEMBRE'!$A$1:$T$889,17,FALSE)</f>
        <v>Casilla 274</v>
      </c>
      <c r="R1032" s="68" t="str">
        <f>VLOOKUP(A1032,'BASE REGISTRO SEPTIEMBRE'!$A$1:$T$889,18,FALSE)</f>
        <v xml:space="preserve">93401: Institución de Asistencia Social </v>
      </c>
      <c r="S1032" s="68" t="str">
        <f>VLOOKUP(A1032,'BASE REGISTRO SEPTIEMBRE'!$A$1:$T$889,19,FALSE)</f>
        <v xml:space="preserve">Antecedentes financieros correspondientes al año 2020, aprobados por el Subdepartamento de Supervisión Financiera Nacional. </v>
      </c>
      <c r="T1032" s="188">
        <f>VLOOKUP(A1032,'BASE REGISTRO SEPTIEMBRE'!$A$1:$T$889,20,FALSE)</f>
        <v>43307</v>
      </c>
      <c r="U1032" s="175">
        <v>7652</v>
      </c>
      <c r="V1032" s="186">
        <v>13913818</v>
      </c>
      <c r="W1032" s="186">
        <v>104503243</v>
      </c>
      <c r="X1032" s="187">
        <v>44469</v>
      </c>
      <c r="Y1032" s="80" t="s">
        <v>6489</v>
      </c>
      <c r="Z1032" s="80" t="s">
        <v>6490</v>
      </c>
      <c r="AA1032" s="175" t="s">
        <v>6501</v>
      </c>
    </row>
    <row r="1033" spans="1:27" ht="15.75" customHeight="1" x14ac:dyDescent="0.2">
      <c r="A1033" s="185">
        <v>7652</v>
      </c>
      <c r="B1033" s="68" t="str">
        <f>VLOOKUP(A1033,'BASE REGISTRO SEPTIEMBRE'!$A$1:$T$889,2,FALSE)</f>
        <v xml:space="preserve">Corporación de Ayuda a la Infancia Casa Montaña </v>
      </c>
      <c r="C1033" s="68">
        <f>VLOOKUP(A1033,'BASE REGISTRO SEPTIEMBRE'!$A$1:$T$889,3,FALSE)</f>
        <v>659070006</v>
      </c>
      <c r="D1033" s="68" t="str">
        <f>VLOOKUP(A1033,'BASE REGISTRO SEPTIEMBRE'!$A$1:$T$889,4,FALSE)</f>
        <v xml:space="preserve">Corporación de Derecho Privado. </v>
      </c>
      <c r="E1033" s="68" t="str">
        <f>VLOOKUP(A1033,'BASE REGISTRO SEPTIEMBRE'!$A$1:$T$889,5,FALSE)</f>
        <v>Otorgada por Decreto Exento N° 716, de 22 de febrero de 2008, del Ministerio de Justicia y Derechos Humanos.</v>
      </c>
      <c r="F1033" s="68" t="str">
        <f>VLOOKUP(A1033,'BASE REGISTRO SEPTIEMBRE'!$A$1:$T$889,6,FALSE)</f>
        <v>Certificado de Vigencia de Persona Jurídica sin Fines de Lucro, Folio N° 43413849, de 12 de enero de 2018, del Servicio de Registro Civil e Identificación.</v>
      </c>
      <c r="G1033" s="68" t="str">
        <f>VLOOKUP(A1033,'BASE REGISTRO SEPTIEMBRE'!$A$1:$T$889,7,FALSE)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1033" s="68" t="str">
        <f>VLOOKUP(A1033,'BASE REGISTRO SEPTIEMBRE'!$A$1:$T$889,8,FALSE)</f>
        <v xml:space="preserve">Presidente: 
John Paul Hernández, Pasaporte EEUU N° 546129340
Secretaria: 
Annette Viola Scifres, 
Tesorero: 
Marcelo Rodrigo Marcón, 
</v>
      </c>
      <c r="I1033" s="68" t="str">
        <f>VLOOKUP(A1033,'BASE REGISTRO SEPTIEMBRE'!$A$1:$T$889,9,FALSE)</f>
        <v>anual</v>
      </c>
      <c r="J1033" s="68" t="str">
        <f>VLOOKUP(A1033,'BASE REGISTRO SEPTIEMBRE'!$A$1:$T$889,10,FALSE)</f>
        <v>18 de mayo de 2020 al 18 de mayo de 2021</v>
      </c>
      <c r="K1033" s="68" t="str">
        <f>VLOOKUP(A1033,'BASE REGISTRO SEPTIEMBRE'!$A$1:$T$889,11,FALSE)</f>
        <v xml:space="preserve">Presidente: 
John Paul Hernández, Pasaporte EEUU N° 546129340
Delegación de Poderes del Directorio (actúa individualmente):
Annette Viola Scifres, 
Facultades expresas de representante legal designado por Directorio
Marcelo Rodrigo Marcón
</v>
      </c>
      <c r="L1033" s="68" t="str">
        <f>VLOOKUP(A1033,'BASE REGISTRO SEPTIEMBRE'!$A$1:$T$889,12,FALSE)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1033" s="68" t="str">
        <f>VLOOKUP(A1033,'BASE REGISTRO SEPTIEMBRE'!$A$1:$T$889,13,FALSE)</f>
        <v>IV</v>
      </c>
      <c r="N1033" s="68" t="str">
        <f>VLOOKUP(A1033,'BASE REGISTRO SEPTIEMBRE'!$A$1:$T$889,14,FALSE)</f>
        <v>vicuña</v>
      </c>
      <c r="O1033" s="68" t="str">
        <f>VLOOKUP(A1033,'BASE REGISTRO SEPTIEMBRE'!$A$1:$T$889,15,FALSE)</f>
        <v>Teléfono: 51-2750123 y 56979374253</v>
      </c>
      <c r="P1033" s="68" t="str">
        <f>VLOOKUP(A1033,'BASE REGISTRO SEPTIEMBRE'!$A$1:$T$889,16,FALSE)</f>
        <v>Correo electrónico: casamontana@yahoo.com                            mauricio.montero.ts@gmail.com</v>
      </c>
      <c r="Q1033" s="68" t="str">
        <f>VLOOKUP(A1033,'BASE REGISTRO SEPTIEMBRE'!$A$1:$T$889,17,FALSE)</f>
        <v>Casilla 274</v>
      </c>
      <c r="R1033" s="68" t="str">
        <f>VLOOKUP(A1033,'BASE REGISTRO SEPTIEMBRE'!$A$1:$T$889,18,FALSE)</f>
        <v xml:space="preserve">93401: Institución de Asistencia Social </v>
      </c>
      <c r="S1033" s="68" t="str">
        <f>VLOOKUP(A1033,'BASE REGISTRO SEPTIEMBRE'!$A$1:$T$889,19,FALSE)</f>
        <v xml:space="preserve">Antecedentes financieros correspondientes al año 2020, aprobados por el Subdepartamento de Supervisión Financiera Nacional. </v>
      </c>
      <c r="T1033" s="188">
        <f>VLOOKUP(A1033,'BASE REGISTRO SEPTIEMBRE'!$A$1:$T$889,20,FALSE)</f>
        <v>43307</v>
      </c>
      <c r="U1033" s="175">
        <v>7652</v>
      </c>
      <c r="V1033" s="186">
        <v>27001254</v>
      </c>
      <c r="W1033" s="186">
        <v>224448795</v>
      </c>
      <c r="X1033" s="187">
        <v>44469</v>
      </c>
      <c r="Y1033" s="80" t="s">
        <v>6489</v>
      </c>
      <c r="Z1033" s="80" t="s">
        <v>6490</v>
      </c>
      <c r="AA1033" s="175" t="s">
        <v>6525</v>
      </c>
    </row>
    <row r="1034" spans="1:27" ht="15.75" customHeight="1" x14ac:dyDescent="0.2">
      <c r="A1034" s="185">
        <v>7655</v>
      </c>
      <c r="B1034" s="68" t="str">
        <f>VLOOKUP(A1034,'BASE REGISTRO SEPTIEMBRE'!$A$1:$T$889,2,FALSE)</f>
        <v xml:space="preserve">
Fundación Pléyades
</v>
      </c>
      <c r="C1034" s="68">
        <f>VLOOKUP(A1034,'BASE REGISTRO SEPTIEMBRE'!$A$1:$T$889,3,FALSE)</f>
        <v>652942806</v>
      </c>
      <c r="D1034" s="68" t="str">
        <f>VLOOKUP(A1034,'BASE REGISTRO SEPTIEMBRE'!$A$1:$T$889,4,FALSE)</f>
        <v>Fundación de Derecho Privado</v>
      </c>
      <c r="E1034" s="68" t="str">
        <f>VLOOKUP(A1034,'BASE REGISTRO SEPTIEMBRE'!$A$1:$T$889,5,FALSE)</f>
        <v xml:space="preserve">Otorgada por el Decreto Exento N° 1152, de 18 de diciembre de 2003, del Ministerio de Justicia y Derechos Humanos.
</v>
      </c>
      <c r="F1034" s="68" t="str">
        <f>VLOOKUP(A1034,'BASE REGISTRO SEPTIEMBRE'!$A$1:$T$889,6,FALSE)</f>
        <v>Certificado de Vigencia Folio N° 500403082311, de 11 de agosto de 2021, emitido por el Servicio de Registro Civil e Identificación.</v>
      </c>
      <c r="G1034" s="68" t="str">
        <f>VLOOKUP(A1034,'BASE REGISTRO SEPTIEMBRE'!$A$1:$T$889,7,FALSE)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H1034" s="68" t="str">
        <f>VLOOKUP(A1034,'BASE REGISTRO SEPTIEMBRE'!$A$1:$T$889,8,FALSE)</f>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
      <c r="I1034" s="68" t="str">
        <f>VLOOKUP(A1034,'BASE REGISTRO SEPTIEMBRE'!$A$1:$T$889,9,FALSE)</f>
        <v>Durarán cinco años en sus cargos</v>
      </c>
      <c r="J1034" s="68" t="str">
        <f>VLOOKUP(A1034,'BASE REGISTRO SEPTIEMBRE'!$A$1:$T$889,10,FALSE)</f>
        <v xml:space="preserve">6 de enero de 2020 al 6 de enero de 2025
</v>
      </c>
      <c r="K1034" s="68" t="str">
        <f>VLOOKUP(A1034,'BASE REGISTRO SEPTIEMBRE'!$A$1:$T$889,11,FALSE)</f>
        <v xml:space="preserve">Presidente: 
José Eleno Lagos Ortiz,
 Poder: Catalina Berríos Carús, </v>
      </c>
      <c r="L1034" s="68" t="str">
        <f>VLOOKUP(A1034,'BASE REGISTRO SEPTIEMBRE'!$A$1:$T$889,12,FALSE)</f>
        <v>Teatinos N° 251, comuna de Santiago, Región Metropolitana</v>
      </c>
      <c r="M1034" s="68" t="str">
        <f>VLOOKUP(A1034,'BASE REGISTRO SEPTIEMBRE'!$A$1:$T$889,13,FALSE)</f>
        <v>XIII</v>
      </c>
      <c r="N1034" s="68" t="str">
        <f>VLOOKUP(A1034,'BASE REGISTRO SEPTIEMBRE'!$A$1:$T$889,14,FALSE)</f>
        <v xml:space="preserve">Santiago
</v>
      </c>
      <c r="O1034" s="68" t="str">
        <f>VLOOKUP(A1034,'BASE REGISTRO SEPTIEMBRE'!$A$1:$T$889,15,FALSE)</f>
        <v xml:space="preserve">56 - 229833243
</v>
      </c>
      <c r="P1034" s="68" t="str">
        <f>VLOOKUP(A1034,'BASE REGISTRO SEPTIEMBRE'!$A$1:$T$889,16,FALSE)</f>
        <v xml:space="preserve">anita.leal@pleyades.cl
</v>
      </c>
      <c r="Q1034" s="68">
        <f>VLOOKUP(A1034,'BASE REGISTRO SEPTIEMBRE'!$A$1:$T$889,17,FALSE)</f>
        <v>0</v>
      </c>
      <c r="R1034" s="68" t="str">
        <f>VLOOKUP(A1034,'BASE REGISTRO SEPTIEMBRE'!$A$1:$T$889,18,FALSE)</f>
        <v>93401: Instituciones de asistencia social.</v>
      </c>
      <c r="S1034" s="68" t="str">
        <f>VLOOKUP(A1034,'BASE REGISTRO SEPTIEMBRE'!$A$1:$T$889,19,FALSE)</f>
        <v>Certificado de antecedentes financieros correspondientes al año 2020 aprobados por el  Subdepartamento de Supervisión  Financiera Nacional.</v>
      </c>
      <c r="T1034" s="188">
        <f>VLOOKUP(A1034,'BASE REGISTRO SEPTIEMBRE'!$A$1:$T$889,20,FALSE)</f>
        <v>43353</v>
      </c>
      <c r="U1034" s="175">
        <v>7655</v>
      </c>
      <c r="V1034" s="186">
        <v>13070678</v>
      </c>
      <c r="W1034" s="186">
        <v>107917020</v>
      </c>
      <c r="X1034" s="187">
        <v>44469</v>
      </c>
      <c r="Y1034" s="80" t="s">
        <v>6489</v>
      </c>
      <c r="Z1034" s="80" t="s">
        <v>6490</v>
      </c>
      <c r="AA1034" s="175" t="s">
        <v>5595</v>
      </c>
    </row>
    <row r="1035" spans="1:27" ht="15.75" customHeight="1" x14ac:dyDescent="0.2">
      <c r="A1035" s="185">
        <v>7657</v>
      </c>
      <c r="B1035" s="68" t="str">
        <f>VLOOKUP(A1035,'BASE REGISTRO SEPTIEMBRE'!$A$1:$T$889,2,FALSE)</f>
        <v>Corporación Acogida</v>
      </c>
      <c r="C1035" s="68">
        <f>VLOOKUP(A1035,'BASE REGISTRO SEPTIEMBRE'!$A$1:$T$889,3,FALSE)</f>
        <v>651354765</v>
      </c>
      <c r="D1035" s="68" t="str">
        <f>VLOOKUP(A1035,'BASE REGISTRO SEPTIEMBRE'!$A$1:$T$889,4,FALSE)</f>
        <v>Asociación de Derecho Privado.</v>
      </c>
      <c r="E1035" s="68" t="str">
        <f>VLOOKUP(A1035,'BASE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35" s="68" t="str">
        <f>VLOOKUP(A1035,'BASE REGISTRO SEPTIEMBRE'!$A$1:$T$889,6,FALSE)</f>
        <v>Certificado de Vigencia, folio Nº 500230986939, de fecha 04 de Junio de 2019, del Servicio del Registro Civil e Identificación</v>
      </c>
      <c r="G1035" s="68" t="str">
        <f>VLOOKUP(A1035,'BASE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35" s="68" t="str">
        <f>VLOOKUP(A1035,'BASE REGISTRO SEPTIEMBRE'!$A$1:$T$889,8,FALSE)</f>
        <v xml:space="preserve">Presidenta: 
Johanna Valeria Valladares González, 
Secretario: 
Álvaro Manterola Lazcano,          
Tesorero:
Rudiger de Jesús Guzmán Lugo,
Directora:
Olga del Carmen Serey Vidal, </v>
      </c>
      <c r="I1035" s="68" t="str">
        <f>VLOOKUP(A1035,'BASE REGISTRO SEPTIEMBRE'!$A$1:$T$889,9,FALSE)</f>
        <v xml:space="preserve">Durarán dos años en sus cargos por estatutos.  </v>
      </c>
      <c r="J1035" s="68" t="str">
        <f>VLOOKUP(A1035,'BASE REGISTRO SEPTIEMBRE'!$A$1:$T$889,10,FALSE)</f>
        <v xml:space="preserve">22 de enero de 2021 al 22 de enero del 2024
</v>
      </c>
      <c r="K1035" s="68" t="str">
        <f>VLOOKUP(A1035,'BASE REGISTRO SEPTIEMBRE'!$A$1:$T$889,11,FALSE)</f>
        <v xml:space="preserve">Presidenta: 
Johanna Valeria Valladares González, </v>
      </c>
      <c r="L1035" s="68" t="str">
        <f>VLOOKUP(A1035,'BASE REGISTRO SEPTIEMBRE'!$A$1:$T$889,12,FALSE)</f>
        <v>Calle Santiago Nº 851, Oficina 31, tercer piso, Comuna de Villa Alemana, Región de Valparaíso.</v>
      </c>
      <c r="M1035" s="68" t="str">
        <f>VLOOKUP(A1035,'BASE REGISTRO SEPTIEMBRE'!$A$1:$T$889,13,FALSE)</f>
        <v>V</v>
      </c>
      <c r="N1035" s="68" t="str">
        <f>VLOOKUP(A1035,'BASE REGISTRO SEPTIEMBRE'!$A$1:$T$889,14,FALSE)</f>
        <v>villa alemana</v>
      </c>
      <c r="O1035" s="68">
        <f>VLOOKUP(A1035,'BASE REGISTRO SEPTIEMBRE'!$A$1:$T$889,15,FALSE)</f>
        <v>984478316</v>
      </c>
      <c r="P1035" s="68" t="str">
        <f>VLOOKUP(A1035,'BASE REGISTRO SEPTIEMBRE'!$A$1:$T$889,16,FALSE)</f>
        <v xml:space="preserve">contacto@corporacionacogida.cl </v>
      </c>
      <c r="Q1035" s="68">
        <f>VLOOKUP(A1035,'BASE REGISTRO SEPTIEMBRE'!$A$1:$T$889,17,FALSE)</f>
        <v>0</v>
      </c>
      <c r="R1035" s="68" t="str">
        <f>VLOOKUP(A1035,'BASE REGISTRO SEPTIEMBRE'!$A$1:$T$889,18,FALSE)</f>
        <v>93401: Instituciones de Asistencia Social.</v>
      </c>
      <c r="S1035" s="68" t="str">
        <f>VLOOKUP(A1035,'BASE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35" s="188">
        <f>VLOOKUP(A1035,'BASE REGISTRO SEPTIEMBRE'!$A$1:$T$889,20,FALSE)</f>
        <v>43374</v>
      </c>
      <c r="U1035" s="175">
        <v>7657</v>
      </c>
      <c r="V1035" s="186">
        <v>44091301</v>
      </c>
      <c r="W1035" s="186">
        <v>258455185</v>
      </c>
      <c r="X1035" s="187">
        <v>44469</v>
      </c>
      <c r="Y1035" s="80" t="s">
        <v>6489</v>
      </c>
      <c r="Z1035" s="80" t="s">
        <v>6490</v>
      </c>
      <c r="AA1035" s="175" t="s">
        <v>6549</v>
      </c>
    </row>
    <row r="1036" spans="1:27" ht="15.75" customHeight="1" x14ac:dyDescent="0.2">
      <c r="A1036" s="185">
        <v>7657</v>
      </c>
      <c r="B1036" s="68" t="str">
        <f>VLOOKUP(A1036,'BASE REGISTRO SEPTIEMBRE'!$A$1:$T$889,2,FALSE)</f>
        <v>Corporación Acogida</v>
      </c>
      <c r="C1036" s="68">
        <f>VLOOKUP(A1036,'BASE REGISTRO SEPTIEMBRE'!$A$1:$T$889,3,FALSE)</f>
        <v>651354765</v>
      </c>
      <c r="D1036" s="68" t="str">
        <f>VLOOKUP(A1036,'BASE REGISTRO SEPTIEMBRE'!$A$1:$T$889,4,FALSE)</f>
        <v>Asociación de Derecho Privado.</v>
      </c>
      <c r="E1036" s="68" t="str">
        <f>VLOOKUP(A1036,'BASE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36" s="68" t="str">
        <f>VLOOKUP(A1036,'BASE REGISTRO SEPTIEMBRE'!$A$1:$T$889,6,FALSE)</f>
        <v>Certificado de Vigencia, folio Nº 500230986939, de fecha 04 de Junio de 2019, del Servicio del Registro Civil e Identificación</v>
      </c>
      <c r="G1036" s="68" t="str">
        <f>VLOOKUP(A1036,'BASE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36" s="68" t="str">
        <f>VLOOKUP(A1036,'BASE REGISTRO SEPTIEMBRE'!$A$1:$T$889,8,FALSE)</f>
        <v xml:space="preserve">Presidenta: 
Johanna Valeria Valladares González, 
Secretario: 
Álvaro Manterola Lazcano,          
Tesorero:
Rudiger de Jesús Guzmán Lugo,
Directora:
Olga del Carmen Serey Vidal, </v>
      </c>
      <c r="I1036" s="68" t="str">
        <f>VLOOKUP(A1036,'BASE REGISTRO SEPTIEMBRE'!$A$1:$T$889,9,FALSE)</f>
        <v xml:space="preserve">Durarán dos años en sus cargos por estatutos.  </v>
      </c>
      <c r="J1036" s="68" t="str">
        <f>VLOOKUP(A1036,'BASE REGISTRO SEPTIEMBRE'!$A$1:$T$889,10,FALSE)</f>
        <v xml:space="preserve">22 de enero de 2021 al 22 de enero del 2024
</v>
      </c>
      <c r="K1036" s="68" t="str">
        <f>VLOOKUP(A1036,'BASE REGISTRO SEPTIEMBRE'!$A$1:$T$889,11,FALSE)</f>
        <v xml:space="preserve">Presidenta: 
Johanna Valeria Valladares González, </v>
      </c>
      <c r="L1036" s="68" t="str">
        <f>VLOOKUP(A1036,'BASE REGISTRO SEPTIEMBRE'!$A$1:$T$889,12,FALSE)</f>
        <v>Calle Santiago Nº 851, Oficina 31, tercer piso, Comuna de Villa Alemana, Región de Valparaíso.</v>
      </c>
      <c r="M1036" s="68" t="str">
        <f>VLOOKUP(A1036,'BASE REGISTRO SEPTIEMBRE'!$A$1:$T$889,13,FALSE)</f>
        <v>V</v>
      </c>
      <c r="N1036" s="68" t="str">
        <f>VLOOKUP(A1036,'BASE REGISTRO SEPTIEMBRE'!$A$1:$T$889,14,FALSE)</f>
        <v>villa alemana</v>
      </c>
      <c r="O1036" s="68">
        <f>VLOOKUP(A1036,'BASE REGISTRO SEPTIEMBRE'!$A$1:$T$889,15,FALSE)</f>
        <v>984478316</v>
      </c>
      <c r="P1036" s="68" t="str">
        <f>VLOOKUP(A1036,'BASE REGISTRO SEPTIEMBRE'!$A$1:$T$889,16,FALSE)</f>
        <v xml:space="preserve">contacto@corporacionacogida.cl </v>
      </c>
      <c r="Q1036" s="68">
        <f>VLOOKUP(A1036,'BASE REGISTRO SEPTIEMBRE'!$A$1:$T$889,17,FALSE)</f>
        <v>0</v>
      </c>
      <c r="R1036" s="68" t="str">
        <f>VLOOKUP(A1036,'BASE REGISTRO SEPTIEMBRE'!$A$1:$T$889,18,FALSE)</f>
        <v>93401: Instituciones de Asistencia Social.</v>
      </c>
      <c r="S1036" s="68" t="str">
        <f>VLOOKUP(A1036,'BASE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36" s="188">
        <f>VLOOKUP(A1036,'BASE REGISTRO SEPTIEMBRE'!$A$1:$T$889,20,FALSE)</f>
        <v>43374</v>
      </c>
      <c r="U1036" s="175">
        <v>7657</v>
      </c>
      <c r="V1036" s="186">
        <v>53871552</v>
      </c>
      <c r="W1036" s="186">
        <v>267914772</v>
      </c>
      <c r="X1036" s="187">
        <v>44469</v>
      </c>
      <c r="Y1036" s="80" t="s">
        <v>6489</v>
      </c>
      <c r="Z1036" s="80" t="s">
        <v>6490</v>
      </c>
      <c r="AA1036" s="175" t="s">
        <v>6556</v>
      </c>
    </row>
    <row r="1037" spans="1:27" ht="15.75" customHeight="1" x14ac:dyDescent="0.2">
      <c r="A1037" s="185">
        <v>7657</v>
      </c>
      <c r="B1037" s="68" t="str">
        <f>VLOOKUP(A1037,'BASE REGISTRO SEPTIEMBRE'!$A$1:$T$889,2,FALSE)</f>
        <v>Corporación Acogida</v>
      </c>
      <c r="C1037" s="68">
        <f>VLOOKUP(A1037,'BASE REGISTRO SEPTIEMBRE'!$A$1:$T$889,3,FALSE)</f>
        <v>651354765</v>
      </c>
      <c r="D1037" s="68" t="str">
        <f>VLOOKUP(A1037,'BASE REGISTRO SEPTIEMBRE'!$A$1:$T$889,4,FALSE)</f>
        <v>Asociación de Derecho Privado.</v>
      </c>
      <c r="E1037" s="68" t="str">
        <f>VLOOKUP(A1037,'BASE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37" s="68" t="str">
        <f>VLOOKUP(A1037,'BASE REGISTRO SEPTIEMBRE'!$A$1:$T$889,6,FALSE)</f>
        <v>Certificado de Vigencia, folio Nº 500230986939, de fecha 04 de Junio de 2019, del Servicio del Registro Civil e Identificación</v>
      </c>
      <c r="G1037" s="68" t="str">
        <f>VLOOKUP(A1037,'BASE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37" s="68" t="str">
        <f>VLOOKUP(A1037,'BASE REGISTRO SEPTIEMBRE'!$A$1:$T$889,8,FALSE)</f>
        <v xml:space="preserve">Presidenta: 
Johanna Valeria Valladares González, 
Secretario: 
Álvaro Manterola Lazcano,          
Tesorero:
Rudiger de Jesús Guzmán Lugo,
Directora:
Olga del Carmen Serey Vidal, </v>
      </c>
      <c r="I1037" s="68" t="str">
        <f>VLOOKUP(A1037,'BASE REGISTRO SEPTIEMBRE'!$A$1:$T$889,9,FALSE)</f>
        <v xml:space="preserve">Durarán dos años en sus cargos por estatutos.  </v>
      </c>
      <c r="J1037" s="68" t="str">
        <f>VLOOKUP(A1037,'BASE REGISTRO SEPTIEMBRE'!$A$1:$T$889,10,FALSE)</f>
        <v xml:space="preserve">22 de enero de 2021 al 22 de enero del 2024
</v>
      </c>
      <c r="K1037" s="68" t="str">
        <f>VLOOKUP(A1037,'BASE REGISTRO SEPTIEMBRE'!$A$1:$T$889,11,FALSE)</f>
        <v xml:space="preserve">Presidenta: 
Johanna Valeria Valladares González, </v>
      </c>
      <c r="L1037" s="68" t="str">
        <f>VLOOKUP(A1037,'BASE REGISTRO SEPTIEMBRE'!$A$1:$T$889,12,FALSE)</f>
        <v>Calle Santiago Nº 851, Oficina 31, tercer piso, Comuna de Villa Alemana, Región de Valparaíso.</v>
      </c>
      <c r="M1037" s="68" t="str">
        <f>VLOOKUP(A1037,'BASE REGISTRO SEPTIEMBRE'!$A$1:$T$889,13,FALSE)</f>
        <v>V</v>
      </c>
      <c r="N1037" s="68" t="str">
        <f>VLOOKUP(A1037,'BASE REGISTRO SEPTIEMBRE'!$A$1:$T$889,14,FALSE)</f>
        <v>villa alemana</v>
      </c>
      <c r="O1037" s="68">
        <f>VLOOKUP(A1037,'BASE REGISTRO SEPTIEMBRE'!$A$1:$T$889,15,FALSE)</f>
        <v>984478316</v>
      </c>
      <c r="P1037" s="68" t="str">
        <f>VLOOKUP(A1037,'BASE REGISTRO SEPTIEMBRE'!$A$1:$T$889,16,FALSE)</f>
        <v xml:space="preserve">contacto@corporacionacogida.cl </v>
      </c>
      <c r="Q1037" s="68">
        <f>VLOOKUP(A1037,'BASE REGISTRO SEPTIEMBRE'!$A$1:$T$889,17,FALSE)</f>
        <v>0</v>
      </c>
      <c r="R1037" s="68" t="str">
        <f>VLOOKUP(A1037,'BASE REGISTRO SEPTIEMBRE'!$A$1:$T$889,18,FALSE)</f>
        <v>93401: Instituciones de Asistencia Social.</v>
      </c>
      <c r="S1037" s="68" t="str">
        <f>VLOOKUP(A1037,'BASE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37" s="188">
        <f>VLOOKUP(A1037,'BASE REGISTRO SEPTIEMBRE'!$A$1:$T$889,20,FALSE)</f>
        <v>43374</v>
      </c>
      <c r="U1037" s="175">
        <v>7657</v>
      </c>
      <c r="V1037" s="186">
        <v>18391632</v>
      </c>
      <c r="W1037" s="186">
        <v>161855244</v>
      </c>
      <c r="X1037" s="187">
        <v>44469</v>
      </c>
      <c r="Y1037" s="80" t="s">
        <v>6489</v>
      </c>
      <c r="Z1037" s="80" t="s">
        <v>6490</v>
      </c>
      <c r="AA1037" s="175" t="s">
        <v>7480</v>
      </c>
    </row>
    <row r="1038" spans="1:27" ht="15.75" customHeight="1" x14ac:dyDescent="0.2">
      <c r="A1038" s="185">
        <v>7657</v>
      </c>
      <c r="B1038" s="68" t="str">
        <f>VLOOKUP(A1038,'BASE REGISTRO SEPTIEMBRE'!$A$1:$T$889,2,FALSE)</f>
        <v>Corporación Acogida</v>
      </c>
      <c r="C1038" s="68">
        <f>VLOOKUP(A1038,'BASE REGISTRO SEPTIEMBRE'!$A$1:$T$889,3,FALSE)</f>
        <v>651354765</v>
      </c>
      <c r="D1038" s="68" t="str">
        <f>VLOOKUP(A1038,'BASE REGISTRO SEPTIEMBRE'!$A$1:$T$889,4,FALSE)</f>
        <v>Asociación de Derecho Privado.</v>
      </c>
      <c r="E1038" s="68" t="str">
        <f>VLOOKUP(A1038,'BASE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38" s="68" t="str">
        <f>VLOOKUP(A1038,'BASE REGISTRO SEPTIEMBRE'!$A$1:$T$889,6,FALSE)</f>
        <v>Certificado de Vigencia, folio Nº 500230986939, de fecha 04 de Junio de 2019, del Servicio del Registro Civil e Identificación</v>
      </c>
      <c r="G1038" s="68" t="str">
        <f>VLOOKUP(A1038,'BASE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38" s="68" t="str">
        <f>VLOOKUP(A1038,'BASE REGISTRO SEPTIEMBRE'!$A$1:$T$889,8,FALSE)</f>
        <v xml:space="preserve">Presidenta: 
Johanna Valeria Valladares González, 
Secretario: 
Álvaro Manterola Lazcano,          
Tesorero:
Rudiger de Jesús Guzmán Lugo,
Directora:
Olga del Carmen Serey Vidal, </v>
      </c>
      <c r="I1038" s="68" t="str">
        <f>VLOOKUP(A1038,'BASE REGISTRO SEPTIEMBRE'!$A$1:$T$889,9,FALSE)</f>
        <v xml:space="preserve">Durarán dos años en sus cargos por estatutos.  </v>
      </c>
      <c r="J1038" s="68" t="str">
        <f>VLOOKUP(A1038,'BASE REGISTRO SEPTIEMBRE'!$A$1:$T$889,10,FALSE)</f>
        <v xml:space="preserve">22 de enero de 2021 al 22 de enero del 2024
</v>
      </c>
      <c r="K1038" s="68" t="str">
        <f>VLOOKUP(A1038,'BASE REGISTRO SEPTIEMBRE'!$A$1:$T$889,11,FALSE)</f>
        <v xml:space="preserve">Presidenta: 
Johanna Valeria Valladares González, </v>
      </c>
      <c r="L1038" s="68" t="str">
        <f>VLOOKUP(A1038,'BASE REGISTRO SEPTIEMBRE'!$A$1:$T$889,12,FALSE)</f>
        <v>Calle Santiago Nº 851, Oficina 31, tercer piso, Comuna de Villa Alemana, Región de Valparaíso.</v>
      </c>
      <c r="M1038" s="68" t="str">
        <f>VLOOKUP(A1038,'BASE REGISTRO SEPTIEMBRE'!$A$1:$T$889,13,FALSE)</f>
        <v>V</v>
      </c>
      <c r="N1038" s="68" t="str">
        <f>VLOOKUP(A1038,'BASE REGISTRO SEPTIEMBRE'!$A$1:$T$889,14,FALSE)</f>
        <v>villa alemana</v>
      </c>
      <c r="O1038" s="68">
        <f>VLOOKUP(A1038,'BASE REGISTRO SEPTIEMBRE'!$A$1:$T$889,15,FALSE)</f>
        <v>984478316</v>
      </c>
      <c r="P1038" s="68" t="str">
        <f>VLOOKUP(A1038,'BASE REGISTRO SEPTIEMBRE'!$A$1:$T$889,16,FALSE)</f>
        <v xml:space="preserve">contacto@corporacionacogida.cl </v>
      </c>
      <c r="Q1038" s="68">
        <f>VLOOKUP(A1038,'BASE REGISTRO SEPTIEMBRE'!$A$1:$T$889,17,FALSE)</f>
        <v>0</v>
      </c>
      <c r="R1038" s="68" t="str">
        <f>VLOOKUP(A1038,'BASE REGISTRO SEPTIEMBRE'!$A$1:$T$889,18,FALSE)</f>
        <v>93401: Instituciones de Asistencia Social.</v>
      </c>
      <c r="S1038" s="68" t="str">
        <f>VLOOKUP(A1038,'BASE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38" s="188">
        <f>VLOOKUP(A1038,'BASE REGISTRO SEPTIEMBRE'!$A$1:$T$889,20,FALSE)</f>
        <v>43374</v>
      </c>
      <c r="U1038" s="175">
        <v>7657</v>
      </c>
      <c r="V1038" s="186">
        <v>83227824</v>
      </c>
      <c r="W1038" s="186">
        <v>334356942</v>
      </c>
      <c r="X1038" s="187">
        <v>44469</v>
      </c>
      <c r="Y1038" s="80" t="s">
        <v>6489</v>
      </c>
      <c r="Z1038" s="80" t="s">
        <v>6490</v>
      </c>
      <c r="AA1038" s="175" t="s">
        <v>6558</v>
      </c>
    </row>
    <row r="1039" spans="1:27" ht="15.75" customHeight="1" x14ac:dyDescent="0.2">
      <c r="A1039" s="185">
        <v>7657</v>
      </c>
      <c r="B1039" s="68" t="str">
        <f>VLOOKUP(A1039,'BASE REGISTRO SEPTIEMBRE'!$A$1:$T$889,2,FALSE)</f>
        <v>Corporación Acogida</v>
      </c>
      <c r="C1039" s="68">
        <f>VLOOKUP(A1039,'BASE REGISTRO SEPTIEMBRE'!$A$1:$T$889,3,FALSE)</f>
        <v>651354765</v>
      </c>
      <c r="D1039" s="68" t="str">
        <f>VLOOKUP(A1039,'BASE REGISTRO SEPTIEMBRE'!$A$1:$T$889,4,FALSE)</f>
        <v>Asociación de Derecho Privado.</v>
      </c>
      <c r="E1039" s="68" t="str">
        <f>VLOOKUP(A1039,'BASE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39" s="68" t="str">
        <f>VLOOKUP(A1039,'BASE REGISTRO SEPTIEMBRE'!$A$1:$T$889,6,FALSE)</f>
        <v>Certificado de Vigencia, folio Nº 500230986939, de fecha 04 de Junio de 2019, del Servicio del Registro Civil e Identificación</v>
      </c>
      <c r="G1039" s="68" t="str">
        <f>VLOOKUP(A1039,'BASE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39" s="68" t="str">
        <f>VLOOKUP(A1039,'BASE REGISTRO SEPTIEMBRE'!$A$1:$T$889,8,FALSE)</f>
        <v xml:space="preserve">Presidenta: 
Johanna Valeria Valladares González, 
Secretario: 
Álvaro Manterola Lazcano,          
Tesorero:
Rudiger de Jesús Guzmán Lugo,
Directora:
Olga del Carmen Serey Vidal, </v>
      </c>
      <c r="I1039" s="68" t="str">
        <f>VLOOKUP(A1039,'BASE REGISTRO SEPTIEMBRE'!$A$1:$T$889,9,FALSE)</f>
        <v xml:space="preserve">Durarán dos años en sus cargos por estatutos.  </v>
      </c>
      <c r="J1039" s="68" t="str">
        <f>VLOOKUP(A1039,'BASE REGISTRO SEPTIEMBRE'!$A$1:$T$889,10,FALSE)</f>
        <v xml:space="preserve">22 de enero de 2021 al 22 de enero del 2024
</v>
      </c>
      <c r="K1039" s="68" t="str">
        <f>VLOOKUP(A1039,'BASE REGISTRO SEPTIEMBRE'!$A$1:$T$889,11,FALSE)</f>
        <v xml:space="preserve">Presidenta: 
Johanna Valeria Valladares González, </v>
      </c>
      <c r="L1039" s="68" t="str">
        <f>VLOOKUP(A1039,'BASE REGISTRO SEPTIEMBRE'!$A$1:$T$889,12,FALSE)</f>
        <v>Calle Santiago Nº 851, Oficina 31, tercer piso, Comuna de Villa Alemana, Región de Valparaíso.</v>
      </c>
      <c r="M1039" s="68" t="str">
        <f>VLOOKUP(A1039,'BASE REGISTRO SEPTIEMBRE'!$A$1:$T$889,13,FALSE)</f>
        <v>V</v>
      </c>
      <c r="N1039" s="68" t="str">
        <f>VLOOKUP(A1039,'BASE REGISTRO SEPTIEMBRE'!$A$1:$T$889,14,FALSE)</f>
        <v>villa alemana</v>
      </c>
      <c r="O1039" s="68">
        <f>VLOOKUP(A1039,'BASE REGISTRO SEPTIEMBRE'!$A$1:$T$889,15,FALSE)</f>
        <v>984478316</v>
      </c>
      <c r="P1039" s="68" t="str">
        <f>VLOOKUP(A1039,'BASE REGISTRO SEPTIEMBRE'!$A$1:$T$889,16,FALSE)</f>
        <v xml:space="preserve">contacto@corporacionacogida.cl </v>
      </c>
      <c r="Q1039" s="68">
        <f>VLOOKUP(A1039,'BASE REGISTRO SEPTIEMBRE'!$A$1:$T$889,17,FALSE)</f>
        <v>0</v>
      </c>
      <c r="R1039" s="68" t="str">
        <f>VLOOKUP(A1039,'BASE REGISTRO SEPTIEMBRE'!$A$1:$T$889,18,FALSE)</f>
        <v>93401: Instituciones de Asistencia Social.</v>
      </c>
      <c r="S1039" s="68" t="str">
        <f>VLOOKUP(A1039,'BASE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39" s="188">
        <f>VLOOKUP(A1039,'BASE REGISTRO SEPTIEMBRE'!$A$1:$T$889,20,FALSE)</f>
        <v>43374</v>
      </c>
      <c r="U1039" s="175">
        <v>7657</v>
      </c>
      <c r="V1039" s="186">
        <v>32379223</v>
      </c>
      <c r="W1039" s="186">
        <v>264000317</v>
      </c>
      <c r="X1039" s="187">
        <v>44469</v>
      </c>
      <c r="Y1039" s="80" t="s">
        <v>6489</v>
      </c>
      <c r="Z1039" s="80" t="s">
        <v>6490</v>
      </c>
      <c r="AA1039" s="175" t="s">
        <v>70</v>
      </c>
    </row>
    <row r="1040" spans="1:27" ht="15.75" customHeight="1" x14ac:dyDescent="0.2">
      <c r="A1040" s="185">
        <v>7657</v>
      </c>
      <c r="B1040" s="68" t="str">
        <f>VLOOKUP(A1040,'BASE REGISTRO SEPTIEMBRE'!$A$1:$T$889,2,FALSE)</f>
        <v>Corporación Acogida</v>
      </c>
      <c r="C1040" s="68">
        <f>VLOOKUP(A1040,'BASE REGISTRO SEPTIEMBRE'!$A$1:$T$889,3,FALSE)</f>
        <v>651354765</v>
      </c>
      <c r="D1040" s="68" t="str">
        <f>VLOOKUP(A1040,'BASE REGISTRO SEPTIEMBRE'!$A$1:$T$889,4,FALSE)</f>
        <v>Asociación de Derecho Privado.</v>
      </c>
      <c r="E1040" s="68" t="str">
        <f>VLOOKUP(A1040,'BASE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40" s="68" t="str">
        <f>VLOOKUP(A1040,'BASE REGISTRO SEPTIEMBRE'!$A$1:$T$889,6,FALSE)</f>
        <v>Certificado de Vigencia, folio Nº 500230986939, de fecha 04 de Junio de 2019, del Servicio del Registro Civil e Identificación</v>
      </c>
      <c r="G1040" s="68" t="str">
        <f>VLOOKUP(A1040,'BASE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40" s="68" t="str">
        <f>VLOOKUP(A1040,'BASE REGISTRO SEPTIEMBRE'!$A$1:$T$889,8,FALSE)</f>
        <v xml:space="preserve">Presidenta: 
Johanna Valeria Valladares González, 
Secretario: 
Álvaro Manterola Lazcano,          
Tesorero:
Rudiger de Jesús Guzmán Lugo,
Directora:
Olga del Carmen Serey Vidal, </v>
      </c>
      <c r="I1040" s="68" t="str">
        <f>VLOOKUP(A1040,'BASE REGISTRO SEPTIEMBRE'!$A$1:$T$889,9,FALSE)</f>
        <v xml:space="preserve">Durarán dos años en sus cargos por estatutos.  </v>
      </c>
      <c r="J1040" s="68" t="str">
        <f>VLOOKUP(A1040,'BASE REGISTRO SEPTIEMBRE'!$A$1:$T$889,10,FALSE)</f>
        <v xml:space="preserve">22 de enero de 2021 al 22 de enero del 2024
</v>
      </c>
      <c r="K1040" s="68" t="str">
        <f>VLOOKUP(A1040,'BASE REGISTRO SEPTIEMBRE'!$A$1:$T$889,11,FALSE)</f>
        <v xml:space="preserve">Presidenta: 
Johanna Valeria Valladares González, </v>
      </c>
      <c r="L1040" s="68" t="str">
        <f>VLOOKUP(A1040,'BASE REGISTRO SEPTIEMBRE'!$A$1:$T$889,12,FALSE)</f>
        <v>Calle Santiago Nº 851, Oficina 31, tercer piso, Comuna de Villa Alemana, Región de Valparaíso.</v>
      </c>
      <c r="M1040" s="68" t="str">
        <f>VLOOKUP(A1040,'BASE REGISTRO SEPTIEMBRE'!$A$1:$T$889,13,FALSE)</f>
        <v>V</v>
      </c>
      <c r="N1040" s="68" t="str">
        <f>VLOOKUP(A1040,'BASE REGISTRO SEPTIEMBRE'!$A$1:$T$889,14,FALSE)</f>
        <v>villa alemana</v>
      </c>
      <c r="O1040" s="68">
        <f>VLOOKUP(A1040,'BASE REGISTRO SEPTIEMBRE'!$A$1:$T$889,15,FALSE)</f>
        <v>984478316</v>
      </c>
      <c r="P1040" s="68" t="str">
        <f>VLOOKUP(A1040,'BASE REGISTRO SEPTIEMBRE'!$A$1:$T$889,16,FALSE)</f>
        <v xml:space="preserve">contacto@corporacionacogida.cl </v>
      </c>
      <c r="Q1040" s="68">
        <f>VLOOKUP(A1040,'BASE REGISTRO SEPTIEMBRE'!$A$1:$T$889,17,FALSE)</f>
        <v>0</v>
      </c>
      <c r="R1040" s="68" t="str">
        <f>VLOOKUP(A1040,'BASE REGISTRO SEPTIEMBRE'!$A$1:$T$889,18,FALSE)</f>
        <v>93401: Instituciones de Asistencia Social.</v>
      </c>
      <c r="S1040" s="68" t="str">
        <f>VLOOKUP(A1040,'BASE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40" s="188">
        <f>VLOOKUP(A1040,'BASE REGISTRO SEPTIEMBRE'!$A$1:$T$889,20,FALSE)</f>
        <v>43374</v>
      </c>
      <c r="U1040" s="175">
        <v>7657</v>
      </c>
      <c r="V1040" s="186">
        <v>10085400</v>
      </c>
      <c r="W1040" s="186">
        <v>79753350</v>
      </c>
      <c r="X1040" s="187">
        <v>44469</v>
      </c>
      <c r="Y1040" s="80" t="s">
        <v>6489</v>
      </c>
      <c r="Z1040" s="80" t="s">
        <v>6490</v>
      </c>
      <c r="AA1040" s="175" t="s">
        <v>6606</v>
      </c>
    </row>
    <row r="1041" spans="1:27" ht="15.75" customHeight="1" x14ac:dyDescent="0.2">
      <c r="A1041" s="185">
        <v>7657</v>
      </c>
      <c r="B1041" s="68" t="str">
        <f>VLOOKUP(A1041,'BASE REGISTRO SEPTIEMBRE'!$A$1:$T$889,2,FALSE)</f>
        <v>Corporación Acogida</v>
      </c>
      <c r="C1041" s="68">
        <f>VLOOKUP(A1041,'BASE REGISTRO SEPTIEMBRE'!$A$1:$T$889,3,FALSE)</f>
        <v>651354765</v>
      </c>
      <c r="D1041" s="68" t="str">
        <f>VLOOKUP(A1041,'BASE REGISTRO SEPTIEMBRE'!$A$1:$T$889,4,FALSE)</f>
        <v>Asociación de Derecho Privado.</v>
      </c>
      <c r="E1041" s="68" t="str">
        <f>VLOOKUP(A1041,'BASE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1041" s="68" t="str">
        <f>VLOOKUP(A1041,'BASE REGISTRO SEPTIEMBRE'!$A$1:$T$889,6,FALSE)</f>
        <v>Certificado de Vigencia, folio Nº 500230986939, de fecha 04 de Junio de 2019, del Servicio del Registro Civil e Identificación</v>
      </c>
      <c r="G1041" s="68" t="str">
        <f>VLOOKUP(A1041,'BASE REGISTRO SEPTIEMBRE'!$A$1:$T$889,7,FALSE)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1041" s="68" t="str">
        <f>VLOOKUP(A1041,'BASE REGISTRO SEPTIEMBRE'!$A$1:$T$889,8,FALSE)</f>
        <v xml:space="preserve">Presidenta: 
Johanna Valeria Valladares González, 
Secretario: 
Álvaro Manterola Lazcano,          
Tesorero:
Rudiger de Jesús Guzmán Lugo,
Directora:
Olga del Carmen Serey Vidal, </v>
      </c>
      <c r="I1041" s="68" t="str">
        <f>VLOOKUP(A1041,'BASE REGISTRO SEPTIEMBRE'!$A$1:$T$889,9,FALSE)</f>
        <v xml:space="preserve">Durarán dos años en sus cargos por estatutos.  </v>
      </c>
      <c r="J1041" s="68" t="str">
        <f>VLOOKUP(A1041,'BASE REGISTRO SEPTIEMBRE'!$A$1:$T$889,10,FALSE)</f>
        <v xml:space="preserve">22 de enero de 2021 al 22 de enero del 2024
</v>
      </c>
      <c r="K1041" s="68" t="str">
        <f>VLOOKUP(A1041,'BASE REGISTRO SEPTIEMBRE'!$A$1:$T$889,11,FALSE)</f>
        <v xml:space="preserve">Presidenta: 
Johanna Valeria Valladares González, </v>
      </c>
      <c r="L1041" s="68" t="str">
        <f>VLOOKUP(A1041,'BASE REGISTRO SEPTIEMBRE'!$A$1:$T$889,12,FALSE)</f>
        <v>Calle Santiago Nº 851, Oficina 31, tercer piso, Comuna de Villa Alemana, Región de Valparaíso.</v>
      </c>
      <c r="M1041" s="68" t="str">
        <f>VLOOKUP(A1041,'BASE REGISTRO SEPTIEMBRE'!$A$1:$T$889,13,FALSE)</f>
        <v>V</v>
      </c>
      <c r="N1041" s="68" t="str">
        <f>VLOOKUP(A1041,'BASE REGISTRO SEPTIEMBRE'!$A$1:$T$889,14,FALSE)</f>
        <v>villa alemana</v>
      </c>
      <c r="O1041" s="68">
        <f>VLOOKUP(A1041,'BASE REGISTRO SEPTIEMBRE'!$A$1:$T$889,15,FALSE)</f>
        <v>984478316</v>
      </c>
      <c r="P1041" s="68" t="str">
        <f>VLOOKUP(A1041,'BASE REGISTRO SEPTIEMBRE'!$A$1:$T$889,16,FALSE)</f>
        <v xml:space="preserve">contacto@corporacionacogida.cl </v>
      </c>
      <c r="Q1041" s="68">
        <f>VLOOKUP(A1041,'BASE REGISTRO SEPTIEMBRE'!$A$1:$T$889,17,FALSE)</f>
        <v>0</v>
      </c>
      <c r="R1041" s="68" t="str">
        <f>VLOOKUP(A1041,'BASE REGISTRO SEPTIEMBRE'!$A$1:$T$889,18,FALSE)</f>
        <v>93401: Instituciones de Asistencia Social.</v>
      </c>
      <c r="S1041" s="68" t="str">
        <f>VLOOKUP(A1041,'BASE REGISTRO SEPTIEMBRE'!$A$1:$T$889,19,FALSE)</f>
        <v xml:space="preserve">Antecedentes financieros correspondientes al año 2021, remitidos al Subdepartamento de Supervisión Financiera Nacional para aprobación. 
*Se solicita a la institución, rectificar año 2021 por año 2020, mediante correo electrónico
</v>
      </c>
      <c r="T1041" s="188">
        <f>VLOOKUP(A1041,'BASE REGISTRO SEPTIEMBRE'!$A$1:$T$889,20,FALSE)</f>
        <v>43374</v>
      </c>
      <c r="U1041" s="175">
        <v>7657</v>
      </c>
      <c r="V1041" s="186">
        <v>7008060</v>
      </c>
      <c r="W1041" s="186">
        <v>36695340</v>
      </c>
      <c r="X1041" s="187">
        <v>44469</v>
      </c>
      <c r="Y1041" s="80" t="s">
        <v>6489</v>
      </c>
      <c r="Z1041" s="80" t="s">
        <v>6490</v>
      </c>
      <c r="AA1041" s="175" t="s">
        <v>7475</v>
      </c>
    </row>
    <row r="1042" spans="1:27" ht="15.75" customHeight="1" x14ac:dyDescent="0.2">
      <c r="A1042" s="185">
        <v>7658</v>
      </c>
      <c r="B1042" s="68" t="str">
        <f>VLOOKUP(A1042,'BASE REGISTRO SEPTIEMBRE'!$A$1:$T$889,2,FALSE)</f>
        <v>Fundación MADRE VICTORIA</v>
      </c>
      <c r="C1042" s="68">
        <f>VLOOKUP(A1042,'BASE REGISTRO SEPTIEMBRE'!$A$1:$T$889,3,FALSE)</f>
        <v>650964950</v>
      </c>
      <c r="D1042" s="68" t="str">
        <f>VLOOKUP(A1042,'BASE REGISTRO SEPTIEMBRE'!$A$1:$T$889,4,FALSE)</f>
        <v>Fundación de Derecho Privado.</v>
      </c>
      <c r="E1042" s="68" t="str">
        <f>VLOOKUP(A1042,'BASE REGISTRO SEPTIEMBRE'!$A$1:$T$889,5,FALSE)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F1042" s="68" t="str">
        <f>VLOOKUP(A1042,'BASE REGISTRO SEPTIEMBRE'!$A$1:$T$889,6,FALSE)</f>
        <v xml:space="preserve">Certificado de Vigencia, folio Nº 500180037875, de fecha 12 de abril de 2018, del  Servicio del Registro Civil e Identificación.
</v>
      </c>
      <c r="G1042" s="68" t="str">
        <f>VLOOKUP(A1042,'BASE REGISTRO SEPTIEMBRE'!$A$1:$T$889,7,FALSE)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H1042" s="68" t="str">
        <f>VLOOKUP(A1042,'BASE REGISTRO SEPTIEMBRE'!$A$1:$T$889,8,FALSE)</f>
        <v xml:space="preserve">Presidente: 
Jorge Mardones Cancino, 
Vice-Presidenta 
Clara Sepúlveda Ferrada, 
Secretario: 
Rosauro Palma Umanzor,            
Tesorera:
Norma Borquez Orellana,
Director:
Ariel Orrego Vallejos,
Directora:
Rosa Cerda Rubilar, 
</v>
      </c>
      <c r="I1042" s="68" t="str">
        <f>VLOOKUP(A1042,'BASE REGISTRO SEPTIEMBRE'!$A$1:$T$889,9,FALSE)</f>
        <v>Durarán cinco años en sus cargos por estatutos</v>
      </c>
      <c r="J1042" s="68" t="str">
        <f>VLOOKUP(A1042,'BASE REGISTRO SEPTIEMBRE'!$A$1:$T$889,10,FALSE)</f>
        <v xml:space="preserve">De 15 de noviembre de 2016 a 15 de noviembre de 2021.
</v>
      </c>
      <c r="K1042" s="68" t="str">
        <f>VLOOKUP(A1042,'BASE REGISTRO SEPTIEMBRE'!$A$1:$T$889,11,FALSE)</f>
        <v xml:space="preserve">Vice-Presidenta: 
Clara Sepúlveda Ferrada, 
</v>
      </c>
      <c r="L1042" s="68" t="str">
        <f>VLOOKUP(A1042,'BASE REGISTRO SEPTIEMBRE'!$A$1:$T$889,12,FALSE)</f>
        <v xml:space="preserve">Balmaceda Nº 477, Comuna de El Carmen
</v>
      </c>
      <c r="M1042" s="68" t="str">
        <f>VLOOKUP(A1042,'BASE REGISTRO SEPTIEMBRE'!$A$1:$T$889,13,FALSE)</f>
        <v>XVI</v>
      </c>
      <c r="N1042" s="68" t="str">
        <f>VLOOKUP(A1042,'BASE REGISTRO SEPTIEMBRE'!$A$1:$T$889,14,FALSE)</f>
        <v>El Carmen</v>
      </c>
      <c r="O1042" s="68">
        <f>VLOOKUP(A1042,'BASE REGISTRO SEPTIEMBRE'!$A$1:$T$889,15,FALSE)</f>
        <v>0</v>
      </c>
      <c r="P1042" s="68" t="str">
        <f>VLOOKUP(A1042,'BASE REGISTRO SEPTIEMBRE'!$A$1:$T$889,16,FALSE)</f>
        <v xml:space="preserve"> fundacionmadrevictoria@gmail.com</v>
      </c>
      <c r="Q1042" s="68">
        <f>VLOOKUP(A1042,'BASE REGISTRO SEPTIEMBRE'!$A$1:$T$889,17,FALSE)</f>
        <v>0</v>
      </c>
      <c r="R1042" s="68" t="str">
        <f>VLOOKUP(A1042,'BASE REGISTRO SEPTIEMBRE'!$A$1:$T$889,18,FALSE)</f>
        <v>93401: Instituciones de Asistencia Social.</v>
      </c>
      <c r="S1042" s="68" t="str">
        <f>VLOOKUP(A1042,'BASE REGISTRO SEPTIEMBRE'!$A$1:$T$889,19,FALSE)</f>
        <v>Se acompaña certificado financiero , correspondiente al año 2019, APROBADOS del  Sub Departamento de Supervisión Financiera Nacional.</v>
      </c>
      <c r="T1042" s="188">
        <f>VLOOKUP(A1042,'BASE REGISTRO SEPTIEMBRE'!$A$1:$T$889,20,FALSE)</f>
        <v>43374</v>
      </c>
      <c r="U1042" s="175">
        <v>7658</v>
      </c>
      <c r="V1042" s="186">
        <v>63046012</v>
      </c>
      <c r="W1042" s="186">
        <v>244557725</v>
      </c>
      <c r="X1042" s="187">
        <v>44469</v>
      </c>
      <c r="Y1042" s="80" t="s">
        <v>6489</v>
      </c>
      <c r="Z1042" s="80" t="s">
        <v>6490</v>
      </c>
      <c r="AA1042" s="175" t="s">
        <v>6725</v>
      </c>
    </row>
    <row r="1043" spans="1:27" ht="15.75" customHeight="1" x14ac:dyDescent="0.2">
      <c r="A1043" s="185">
        <v>7664</v>
      </c>
      <c r="B1043" s="68" t="str">
        <f>VLOOKUP(A1043,'BASE REGISTRO SEPTIEMBRE'!$A$1:$T$889,2,FALSE)</f>
        <v>Corporación Amulen Profesionales</v>
      </c>
      <c r="C1043" s="68">
        <f>VLOOKUP(A1043,'BASE REGISTRO SEPTIEMBRE'!$A$1:$T$889,3,FALSE)</f>
        <v>650797612</v>
      </c>
      <c r="D1043" s="68" t="str">
        <f>VLOOKUP(A1043,'BASE REGISTRO SEPTIEMBRE'!$A$1:$T$889,4,FALSE)</f>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
      <c r="E1043" s="68" t="str">
        <f>VLOOKUP(A1043,'BASE REGISTRO SEPTIEMBRE'!$A$1:$T$889,5,FALSE)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
      <c r="F1043" s="68" t="str">
        <f>VLOOKUP(A1043,'BASE REGISTRO SEPTIEMBRE'!$A$1:$T$889,6,FALSE)</f>
        <v xml:space="preserve">Certificado de Vigencia de Persona Jurídica sin Fines de Lucro, Folio Nº 500395583010, de 25 de junio de 2021, del Servicio del Registro Civil e Identificación.
</v>
      </c>
      <c r="G1043" s="68" t="str">
        <f>VLOOKUP(A1043,'BASE REGISTRO SEPTIEMBRE'!$A$1:$T$889,7,FALSE)</f>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
      <c r="H1043" s="68" t="str">
        <f>VLOOKUP(A1043,'BASE REGISTRO SEPTIEMBRE'!$A$1:$T$889,8,FALSE)</f>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
      <c r="I1043" s="68" t="str">
        <f>VLOOKUP(A1043,'BASE REGISTRO SEPTIEMBRE'!$A$1:$T$889,9,FALSE)</f>
        <v xml:space="preserve">Durarán TRES años en sus cargos.  </v>
      </c>
      <c r="J1043" s="68" t="str">
        <f>VLOOKUP(A1043,'BASE REGISTRO SEPTIEMBRE'!$A$1:$T$889,10,FALSE)</f>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
      <c r="K1043" s="68" t="str">
        <f>VLOOKUP(A1043,'BASE REGISTRO SEPTIEMBRE'!$A$1:$T$889,11,FALSE)</f>
        <v xml:space="preserve">Presidente y Mandato Especial de Representante Legal: 
Alex Gonzalo Leal Valverde, 
Mandato Especial de Representante Legal:
Jasmira Maribel Nuñez Alfaro, 
Katherine Elba Andrea Olivares Velásquez, 
</v>
      </c>
      <c r="L1043" s="68" t="str">
        <f>VLOOKUP(A1043,'BASE REGISTRO SEPTIEMBRE'!$A$1:$T$889,12,FALSE)</f>
        <v xml:space="preserve">Larrondo N° 450, comuna de Coquimbo, Región de Coquimbo
</v>
      </c>
      <c r="M1043" s="68" t="str">
        <f>VLOOKUP(A1043,'BASE REGISTRO SEPTIEMBRE'!$A$1:$T$889,13,FALSE)</f>
        <v>IV</v>
      </c>
      <c r="N1043" s="68" t="str">
        <f>VLOOKUP(A1043,'BASE REGISTRO SEPTIEMBRE'!$A$1:$T$889,14,FALSE)</f>
        <v>Coquimbo</v>
      </c>
      <c r="O1043" s="68" t="str">
        <f>VLOOKUP(A1043,'BASE REGISTRO SEPTIEMBRE'!$A$1:$T$889,15,FALSE)</f>
        <v>51-2-494851
cel:9/96739015</v>
      </c>
      <c r="P1043" s="68" t="str">
        <f>VLOOKUP(A1043,'BASE REGISTRO SEPTIEMBRE'!$A$1:$T$889,16,FALSE)</f>
        <v>amulenpro@gmail.com</v>
      </c>
      <c r="Q1043" s="68">
        <f>VLOOKUP(A1043,'BASE REGISTRO SEPTIEMBRE'!$A$1:$T$889,17,FALSE)</f>
        <v>0</v>
      </c>
      <c r="R1043" s="68" t="str">
        <f>VLOOKUP(A1043,'BASE REGISTRO SEPTIEMBRE'!$A$1:$T$889,18,FALSE)</f>
        <v>93401: Instituciones de Asistencia Social.</v>
      </c>
      <c r="S1043" s="68" t="str">
        <f>VLOOKUP(A1043,'BASE REGISTRO SEPTIEMBRE'!$A$1:$T$889,19,FALSE)</f>
        <v>Se acompaña certificado financiero, correspondiente al año 2020, aprobados por el Sub Departamento de Supervisión Financiera Nacional.</v>
      </c>
      <c r="T1043" s="188">
        <f>VLOOKUP(A1043,'BASE REGISTRO SEPTIEMBRE'!$A$1:$T$889,20,FALSE)</f>
        <v>43453</v>
      </c>
      <c r="U1043" s="175">
        <v>7664</v>
      </c>
      <c r="V1043" s="186">
        <v>9624058</v>
      </c>
      <c r="W1043" s="186">
        <v>27901906</v>
      </c>
      <c r="X1043" s="187">
        <v>44469</v>
      </c>
      <c r="Y1043" s="80" t="s">
        <v>6489</v>
      </c>
      <c r="Z1043" s="80" t="s">
        <v>6490</v>
      </c>
      <c r="AA1043" s="175" t="s">
        <v>6501</v>
      </c>
    </row>
    <row r="1044" spans="1:27" ht="15.75" customHeight="1" x14ac:dyDescent="0.2">
      <c r="A1044" s="185">
        <v>7670</v>
      </c>
      <c r="B1044" s="68" t="str">
        <f>VLOOKUP(A1044,'BASE REGISTRO SEPTIEMBRE'!$A$1:$T$889,2,FALSE)</f>
        <v>Fundación Guadalupe Acoge</v>
      </c>
      <c r="C1044" s="68">
        <f>VLOOKUP(A1044,'BASE REGISTRO SEPTIEMBRE'!$A$1:$T$889,3,FALSE)</f>
        <v>651747023</v>
      </c>
      <c r="D1044" s="68" t="str">
        <f>VLOOKUP(A1044,'BASE REGISTRO SEPTIEMBRE'!$A$1:$T$889,4,FALSE)</f>
        <v>Corporación de Derecho Privado.</v>
      </c>
      <c r="E1044" s="68" t="str">
        <f>VLOOKUP(A1044,'BASE REGISTRO SEPTIEMBRE'!$A$1:$T$889,5,FALSE)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F1044" s="68" t="str">
        <f>VLOOKUP(A1044,'BASE REGISTRO SEPTIEMBRE'!$A$1:$T$889,6,FALSE)</f>
        <v>Certificado de Vigencia de Persona Jurídica sin Fines de Lucro, Folio N° 500401777792, emitido por el Servicio de Registro Civil e Identificación, con fecha 04 de agosto de 2021.</v>
      </c>
      <c r="G1044" s="68" t="str">
        <f>VLOOKUP(A1044,'BASE REGISTRO SEPTIEMBRE'!$A$1:$T$889,7,FALSE)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H1044" s="68" t="str">
        <f>VLOOKUP(A1044,'BASE REGISTRO SEPTIEMBRE'!$A$1:$T$889,8,FALSE)</f>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
      <c r="I1044" s="68" t="str">
        <f>VLOOKUP(A1044,'BASE REGISTRO SEPTIEMBRE'!$A$1:$T$889,9,FALSE)</f>
        <v>03 años</v>
      </c>
      <c r="J1044" s="68" t="str">
        <f>VLOOKUP(A1044,'BASE REGISTRO SEPTIEMBRE'!$A$1:$T$889,10,FALSE)</f>
        <v>Del 04 de octubre de 2018 al 04 de octubre de 2021.</v>
      </c>
      <c r="K1044" s="68" t="str">
        <f>VLOOKUP(A1044,'BASE REGISTRO SEPTIEMBRE'!$A$1:$T$889,11,FALSE)</f>
        <v xml:space="preserve">MARÍA CAROLINA BEZMALINOVIC MORALES, 
</v>
      </c>
      <c r="L1044" s="68" t="str">
        <f>VLOOKUP(A1044,'BASE REGISTRO SEPTIEMBRE'!$A$1:$T$889,12,FALSE)</f>
        <v xml:space="preserve">Avenida Andrés Bello N°2867, piso 20, Comuna de Las Condes, Región Metropolitana.                                                                                                                                                                                                                                                        </v>
      </c>
      <c r="M1044" s="68" t="str">
        <f>VLOOKUP(A1044,'BASE REGISTRO SEPTIEMBRE'!$A$1:$T$889,13,FALSE)</f>
        <v>XIII</v>
      </c>
      <c r="N1044" s="68" t="str">
        <f>VLOOKUP(A1044,'BASE REGISTRO SEPTIEMBRE'!$A$1:$T$889,14,FALSE)</f>
        <v>Las Condes</v>
      </c>
      <c r="O1044" s="68">
        <f>VLOOKUP(A1044,'BASE REGISTRO SEPTIEMBRE'!$A$1:$T$889,15,FALSE)</f>
        <v>226698697</v>
      </c>
      <c r="P1044" s="68" t="str">
        <f>VLOOKUP(A1044,'BASE REGISTRO SEPTIEMBRE'!$A$1:$T$889,16,FALSE)</f>
        <v xml:space="preserve">guadalupeacoge@gmail.com
</v>
      </c>
      <c r="Q1044" s="68">
        <f>VLOOKUP(A1044,'BASE REGISTRO SEPTIEMBRE'!$A$1:$T$889,17,FALSE)</f>
        <v>0</v>
      </c>
      <c r="R1044" s="68" t="str">
        <f>VLOOKUP(A1044,'BASE REGISTRO SEPTIEMBRE'!$A$1:$T$889,18,FALSE)</f>
        <v xml:space="preserve">93401: Institución de Asistencia Social 
</v>
      </c>
      <c r="S1044" s="68" t="str">
        <f>VLOOKUP(A1044,'BASE REGISTRO SEPTIEMBRE'!$A$1:$T$889,19,FALSE)</f>
        <v>Antecedentes financieros correspondientes al año 2020 aprobados por el Sub Departamento de Supervisión Financiera Nacional.</v>
      </c>
      <c r="T1044" s="188">
        <f>VLOOKUP(A1044,'BASE REGISTRO SEPTIEMBRE'!$A$1:$T$889,20,FALSE)</f>
        <v>43503</v>
      </c>
      <c r="U1044" s="175">
        <v>7670</v>
      </c>
      <c r="V1044" s="186">
        <v>38877926</v>
      </c>
      <c r="W1044" s="186">
        <v>270093880</v>
      </c>
      <c r="X1044" s="187">
        <v>44469</v>
      </c>
      <c r="Y1044" s="80" t="s">
        <v>6489</v>
      </c>
      <c r="Z1044" s="80" t="s">
        <v>6490</v>
      </c>
      <c r="AA1044" s="175" t="s">
        <v>5595</v>
      </c>
    </row>
    <row r="1045" spans="1:27" ht="15.75" customHeight="1" x14ac:dyDescent="0.2">
      <c r="A1045" s="185">
        <v>7672</v>
      </c>
      <c r="B1045" s="68" t="str">
        <f>VLOOKUP(A1045,'BASE REGISTRO SEPTIEMBRE'!$A$1:$T$889,2,FALSE)</f>
        <v xml:space="preserve">Delegación Presidencial Provincial de Choapa (ex Gobernación Provincial de Choapa)
</v>
      </c>
      <c r="C1045" s="68">
        <f>VLOOKUP(A1045,'BASE REGISTRO SEPTIEMBRE'!$A$1:$T$889,3,FALSE)</f>
        <v>605110436</v>
      </c>
      <c r="D1045" s="68" t="str">
        <f>VLOOKUP(A1045,'BASE REGISTRO SEPTIEMBRE'!$A$1:$T$889,4,FALSE)</f>
        <v>Gobernación Provincial</v>
      </c>
      <c r="E1045" s="68" t="str">
        <f>VLOOKUP(A1045,'BASE REGISTRO SEPTIEMBRE'!$A$1:$T$889,5,FALSE)</f>
        <v>Constitución Política de la República, artículo 105.</v>
      </c>
      <c r="F1045" s="68" t="str">
        <f>VLOOKUP(A1045,'BASE REGISTRO SEPTIEMBRE'!$A$1:$T$889,6,FALSE)</f>
        <v>Indefinida.</v>
      </c>
      <c r="G1045" s="68" t="str">
        <f>VLOOKUP(A1045,'BASE REGISTRO SEPTIEMBRE'!$A$1:$T$889,7,FALSE)</f>
        <v xml:space="preserve">D.F.L. Nº 19.175, que fija el texto refundido, coordinado, sistematizado y actualizado de la Ley Orgánica Constitucional sobre Gobierno y Administración Regional, específicamente los artículos 4º, letra a), 13, 14, 19 letras a) y b.
</v>
      </c>
      <c r="H1045" s="68" t="str">
        <f>VLOOKUP(A1045,'BASE REGISTRO SEPTIEMBRE'!$A$1:$T$889,8,FALSE)</f>
        <v>no tiene</v>
      </c>
      <c r="I1045" s="68">
        <f>VLOOKUP(A1045,'BASE REGISTRO SEPTIEMBRE'!$A$1:$T$889,9,FALSE)</f>
        <v>0</v>
      </c>
      <c r="J1045" s="68">
        <f>VLOOKUP(A1045,'BASE REGISTRO SEPTIEMBRE'!$A$1:$T$889,10,FALSE)</f>
        <v>0</v>
      </c>
      <c r="K1045" s="68" t="str">
        <f>VLOOKUP(A1045,'BASE REGISTRO SEPTIEMBRE'!$A$1:$T$889,11,FALSE)</f>
        <v xml:space="preserve">Gobernador Provincial Titular: Juan Pablo Gálvez Lillo, 
</v>
      </c>
      <c r="L1045" s="68" t="str">
        <f>VLOOKUP(A1045,'BASE REGISTRO SEPTIEMBRE'!$A$1:$T$889,12,FALSE)</f>
        <v xml:space="preserve">Calle Ecuador N° 220, comuna de Illapel, Región de Coquimbo.
</v>
      </c>
      <c r="M1045" s="68" t="str">
        <f>VLOOKUP(A1045,'BASE REGISTRO SEPTIEMBRE'!$A$1:$T$889,13,FALSE)</f>
        <v>IV</v>
      </c>
      <c r="N1045" s="68" t="str">
        <f>VLOOKUP(A1045,'BASE REGISTRO SEPTIEMBRE'!$A$1:$T$889,14,FALSE)</f>
        <v>Illapel</v>
      </c>
      <c r="O1045" s="68" t="str">
        <f>VLOOKUP(A1045,'BASE REGISTRO SEPTIEMBRE'!$A$1:$T$889,15,FALSE)</f>
        <v>Fono: 53 - 2422040</v>
      </c>
      <c r="P1045" s="68">
        <f>VLOOKUP(A1045,'BASE REGISTRO SEPTIEMBRE'!$A$1:$T$889,16,FALSE)</f>
        <v>0</v>
      </c>
      <c r="Q1045" s="68">
        <f>VLOOKUP(A1045,'BASE REGISTRO SEPTIEMBRE'!$A$1:$T$889,17,FALSE)</f>
        <v>0</v>
      </c>
      <c r="R1045" s="68">
        <f>VLOOKUP(A1045,'BASE REGISTRO SEPTIEMBRE'!$A$1:$T$889,18,FALSE)</f>
        <v>91001</v>
      </c>
      <c r="S1045" s="68" t="str">
        <f>VLOOKUP(A1045,'BASE REGISTRO SEPTIEMBRE'!$A$1:$T$889,19,FALSE)</f>
        <v>No se acompañan. Aplica Informe Jurídico Nº 09, de  fecha 14 de marzo de 2011 del Departamento Jurídico y Dictamen Nº 070791, de 2009, de la Contraloría General de la República.</v>
      </c>
      <c r="T1045" s="188">
        <f>VLOOKUP(A1045,'BASE REGISTRO SEPTIEMBRE'!$A$1:$T$889,20,FALSE)</f>
        <v>43553</v>
      </c>
      <c r="U1045" s="175">
        <v>7672</v>
      </c>
      <c r="V1045" s="186">
        <v>0</v>
      </c>
      <c r="W1045" s="186">
        <v>125996863</v>
      </c>
      <c r="X1045" s="187">
        <v>44469</v>
      </c>
      <c r="Y1045" s="80" t="s">
        <v>6489</v>
      </c>
      <c r="Z1045" s="80" t="s">
        <v>6490</v>
      </c>
      <c r="AA1045" s="175" t="s">
        <v>6524</v>
      </c>
    </row>
    <row r="1046" spans="1:27" ht="15.75" customHeight="1" x14ac:dyDescent="0.2">
      <c r="A1046" s="185">
        <v>7683</v>
      </c>
      <c r="B1046" s="68" t="str">
        <f>VLOOKUP(A1046,'BASE REGISTRO SEPTIEMBRE'!$A$1:$T$889,2,FALSE)</f>
        <v>ORGANIZACIÓN NO GUBERNAMENTAL DE DESARROLLO CORPORACIÓN PARA EL RECONOCIMIENTO, ESTUDIO Y APOYO DE LA PARTICIPACIÓN SOCIAL INCLUSIVA- ONG CREAPSI</v>
      </c>
      <c r="C1046" s="68">
        <f>VLOOKUP(A1046,'BASE REGISTRO SEPTIEMBRE'!$A$1:$T$889,3,FALSE)</f>
        <v>651822580</v>
      </c>
      <c r="D1046" s="68">
        <f>VLOOKUP(A1046,'BASE REGISTRO SEPTIEMBRE'!$A$1:$T$889,4,FALSE)</f>
        <v>0</v>
      </c>
      <c r="E1046" s="68" t="str">
        <f>VLOOKUP(A1046,'BASE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46" s="68" t="str">
        <f>VLOOKUP(A1046,'BASE REGISTRO SEPTIEMBRE'!$A$1:$T$889,6,FALSE)</f>
        <v>Certificado de Vigencia Folio Nº 500404676059, otorgado el 20 de agosto de 2021, del Servicio de Registro Civil e Identificación</v>
      </c>
      <c r="G1046" s="68" t="str">
        <f>VLOOKUP(A1046,'BASE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46" s="68" t="str">
        <f>VLOOKUP(A1046,'BASE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46" s="68" t="str">
        <f>VLOOKUP(A1046,'BASE REGISTRO SEPTIEMBRE'!$A$1:$T$889,9,FALSE)</f>
        <v>5 AÑOS</v>
      </c>
      <c r="J1046" s="68" t="str">
        <f>VLOOKUP(A1046,'BASE REGISTRO SEPTIEMBRE'!$A$1:$T$889,10,FALSE)</f>
        <v>06 de junio de 2019 al 06 de junio de 2024.</v>
      </c>
      <c r="K1046" s="68" t="str">
        <f>VLOOKUP(A1046,'BASE REGISTRO SEPTIEMBRE'!$A$1:$T$889,11,FALSE)</f>
        <v xml:space="preserve">Presidente:
Karen Edilia Briones Farias,
Director Ejecutivo. 
Ramiro Rodrigo González Figueroa, 
</v>
      </c>
      <c r="L1046" s="68" t="str">
        <f>VLOOKUP(A1046,'BASE REGISTRO SEPTIEMBRE'!$A$1:$T$889,12,FALSE)</f>
        <v xml:space="preserve">Calle General Velásquez N°1430, villa Carmen y Dolores, comuna de San Felipe, región de Valparaíso.
</v>
      </c>
      <c r="M1046" s="68" t="str">
        <f>VLOOKUP(A1046,'BASE REGISTRO SEPTIEMBRE'!$A$1:$T$889,13,FALSE)</f>
        <v>V</v>
      </c>
      <c r="N1046" s="68" t="str">
        <f>VLOOKUP(A1046,'BASE REGISTRO SEPTIEMBRE'!$A$1:$T$889,14,FALSE)</f>
        <v>San Felipe</v>
      </c>
      <c r="O1046" s="68" t="str">
        <f>VLOOKUP(A1046,'BASE REGISTRO SEPTIEMBRE'!$A$1:$T$889,15,FALSE)</f>
        <v>Teléfono: 34-223-6101</v>
      </c>
      <c r="P1046" s="68" t="str">
        <f>VLOOKUP(A1046,'BASE REGISTRO SEPTIEMBRE'!$A$1:$T$889,16,FALSE)</f>
        <v xml:space="preserve">Correo electrónico: ongcreapsi@gmail.com
</v>
      </c>
      <c r="Q1046" s="68">
        <f>VLOOKUP(A1046,'BASE REGISTRO SEPTIEMBRE'!$A$1:$T$889,17,FALSE)</f>
        <v>0</v>
      </c>
      <c r="R1046" s="68">
        <f>VLOOKUP(A1046,'BASE REGISTRO SEPTIEMBRE'!$A$1:$T$889,18,FALSE)</f>
        <v>93401</v>
      </c>
      <c r="S1046" s="68" t="str">
        <f>VLOOKUP(A1046,'BASE REGISTRO SEPTIEMBRE'!$A$1:$T$889,19,FALSE)</f>
        <v xml:space="preserve">Antecedentes financieros correspondientes al año 2020, aprobados por el Sub Depto de Supervisión Financiera Nacional. </v>
      </c>
      <c r="T1046" s="188">
        <f>VLOOKUP(A1046,'BASE REGISTRO SEPTIEMBRE'!$A$1:$T$889,20,FALSE)</f>
        <v>43644</v>
      </c>
      <c r="U1046" s="175">
        <v>7683</v>
      </c>
      <c r="V1046" s="186">
        <v>8986281</v>
      </c>
      <c r="W1046" s="186">
        <v>49635825</v>
      </c>
      <c r="X1046" s="187">
        <v>44469</v>
      </c>
      <c r="Y1046" s="80" t="s">
        <v>6489</v>
      </c>
      <c r="Z1046" s="80" t="s">
        <v>6490</v>
      </c>
      <c r="AA1046" s="175" t="s">
        <v>211</v>
      </c>
    </row>
    <row r="1047" spans="1:27" ht="15.75" customHeight="1" x14ac:dyDescent="0.2">
      <c r="A1047" s="185">
        <v>7683</v>
      </c>
      <c r="B1047" s="68" t="str">
        <f>VLOOKUP(A1047,'BASE REGISTRO SEPTIEMBRE'!$A$1:$T$889,2,FALSE)</f>
        <v>ORGANIZACIÓN NO GUBERNAMENTAL DE DESARROLLO CORPORACIÓN PARA EL RECONOCIMIENTO, ESTUDIO Y APOYO DE LA PARTICIPACIÓN SOCIAL INCLUSIVA- ONG CREAPSI</v>
      </c>
      <c r="C1047" s="68">
        <f>VLOOKUP(A1047,'BASE REGISTRO SEPTIEMBRE'!$A$1:$T$889,3,FALSE)</f>
        <v>651822580</v>
      </c>
      <c r="D1047" s="68">
        <f>VLOOKUP(A1047,'BASE REGISTRO SEPTIEMBRE'!$A$1:$T$889,4,FALSE)</f>
        <v>0</v>
      </c>
      <c r="E1047" s="68" t="str">
        <f>VLOOKUP(A1047,'BASE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47" s="68" t="str">
        <f>VLOOKUP(A1047,'BASE REGISTRO SEPTIEMBRE'!$A$1:$T$889,6,FALSE)</f>
        <v>Certificado de Vigencia Folio Nº 500404676059, otorgado el 20 de agosto de 2021, del Servicio de Registro Civil e Identificación</v>
      </c>
      <c r="G1047" s="68" t="str">
        <f>VLOOKUP(A1047,'BASE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47" s="68" t="str">
        <f>VLOOKUP(A1047,'BASE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47" s="68" t="str">
        <f>VLOOKUP(A1047,'BASE REGISTRO SEPTIEMBRE'!$A$1:$T$889,9,FALSE)</f>
        <v>5 AÑOS</v>
      </c>
      <c r="J1047" s="68" t="str">
        <f>VLOOKUP(A1047,'BASE REGISTRO SEPTIEMBRE'!$A$1:$T$889,10,FALSE)</f>
        <v>06 de junio de 2019 al 06 de junio de 2024.</v>
      </c>
      <c r="K1047" s="68" t="str">
        <f>VLOOKUP(A1047,'BASE REGISTRO SEPTIEMBRE'!$A$1:$T$889,11,FALSE)</f>
        <v xml:space="preserve">Presidente:
Karen Edilia Briones Farias,
Director Ejecutivo. 
Ramiro Rodrigo González Figueroa, 
</v>
      </c>
      <c r="L1047" s="68" t="str">
        <f>VLOOKUP(A1047,'BASE REGISTRO SEPTIEMBRE'!$A$1:$T$889,12,FALSE)</f>
        <v xml:space="preserve">Calle General Velásquez N°1430, villa Carmen y Dolores, comuna de San Felipe, región de Valparaíso.
</v>
      </c>
      <c r="M1047" s="68" t="str">
        <f>VLOOKUP(A1047,'BASE REGISTRO SEPTIEMBRE'!$A$1:$T$889,13,FALSE)</f>
        <v>V</v>
      </c>
      <c r="N1047" s="68" t="str">
        <f>VLOOKUP(A1047,'BASE REGISTRO SEPTIEMBRE'!$A$1:$T$889,14,FALSE)</f>
        <v>San Felipe</v>
      </c>
      <c r="O1047" s="68" t="str">
        <f>VLOOKUP(A1047,'BASE REGISTRO SEPTIEMBRE'!$A$1:$T$889,15,FALSE)</f>
        <v>Teléfono: 34-223-6101</v>
      </c>
      <c r="P1047" s="68" t="str">
        <f>VLOOKUP(A1047,'BASE REGISTRO SEPTIEMBRE'!$A$1:$T$889,16,FALSE)</f>
        <v xml:space="preserve">Correo electrónico: ongcreapsi@gmail.com
</v>
      </c>
      <c r="Q1047" s="68">
        <f>VLOOKUP(A1047,'BASE REGISTRO SEPTIEMBRE'!$A$1:$T$889,17,FALSE)</f>
        <v>0</v>
      </c>
      <c r="R1047" s="68">
        <f>VLOOKUP(A1047,'BASE REGISTRO SEPTIEMBRE'!$A$1:$T$889,18,FALSE)</f>
        <v>93401</v>
      </c>
      <c r="S1047" s="68" t="str">
        <f>VLOOKUP(A1047,'BASE REGISTRO SEPTIEMBRE'!$A$1:$T$889,19,FALSE)</f>
        <v xml:space="preserve">Antecedentes financieros correspondientes al año 2020, aprobados por el Sub Depto de Supervisión Financiera Nacional. </v>
      </c>
      <c r="T1047" s="188">
        <f>VLOOKUP(A1047,'BASE REGISTRO SEPTIEMBRE'!$A$1:$T$889,20,FALSE)</f>
        <v>43644</v>
      </c>
      <c r="U1047" s="175">
        <v>7683</v>
      </c>
      <c r="V1047" s="186">
        <v>17042947</v>
      </c>
      <c r="W1047" s="186">
        <v>100595644</v>
      </c>
      <c r="X1047" s="187">
        <v>44469</v>
      </c>
      <c r="Y1047" s="80" t="s">
        <v>6489</v>
      </c>
      <c r="Z1047" s="80" t="s">
        <v>6490</v>
      </c>
      <c r="AA1047" s="175" t="s">
        <v>6501</v>
      </c>
    </row>
    <row r="1048" spans="1:27" ht="15.75" customHeight="1" x14ac:dyDescent="0.2">
      <c r="A1048" s="185">
        <v>7683</v>
      </c>
      <c r="B1048" s="68" t="str">
        <f>VLOOKUP(A1048,'BASE REGISTRO SEPTIEMBRE'!$A$1:$T$889,2,FALSE)</f>
        <v>ORGANIZACIÓN NO GUBERNAMENTAL DE DESARROLLO CORPORACIÓN PARA EL RECONOCIMIENTO, ESTUDIO Y APOYO DE LA PARTICIPACIÓN SOCIAL INCLUSIVA- ONG CREAPSI</v>
      </c>
      <c r="C1048" s="68">
        <f>VLOOKUP(A1048,'BASE REGISTRO SEPTIEMBRE'!$A$1:$T$889,3,FALSE)</f>
        <v>651822580</v>
      </c>
      <c r="D1048" s="68">
        <f>VLOOKUP(A1048,'BASE REGISTRO SEPTIEMBRE'!$A$1:$T$889,4,FALSE)</f>
        <v>0</v>
      </c>
      <c r="E1048" s="68" t="str">
        <f>VLOOKUP(A1048,'BASE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48" s="68" t="str">
        <f>VLOOKUP(A1048,'BASE REGISTRO SEPTIEMBRE'!$A$1:$T$889,6,FALSE)</f>
        <v>Certificado de Vigencia Folio Nº 500404676059, otorgado el 20 de agosto de 2021, del Servicio de Registro Civil e Identificación</v>
      </c>
      <c r="G1048" s="68" t="str">
        <f>VLOOKUP(A1048,'BASE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48" s="68" t="str">
        <f>VLOOKUP(A1048,'BASE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48" s="68" t="str">
        <f>VLOOKUP(A1048,'BASE REGISTRO SEPTIEMBRE'!$A$1:$T$889,9,FALSE)</f>
        <v>5 AÑOS</v>
      </c>
      <c r="J1048" s="68" t="str">
        <f>VLOOKUP(A1048,'BASE REGISTRO SEPTIEMBRE'!$A$1:$T$889,10,FALSE)</f>
        <v>06 de junio de 2019 al 06 de junio de 2024.</v>
      </c>
      <c r="K1048" s="68" t="str">
        <f>VLOOKUP(A1048,'BASE REGISTRO SEPTIEMBRE'!$A$1:$T$889,11,FALSE)</f>
        <v xml:space="preserve">Presidente:
Karen Edilia Briones Farias,
Director Ejecutivo. 
Ramiro Rodrigo González Figueroa, 
</v>
      </c>
      <c r="L1048" s="68" t="str">
        <f>VLOOKUP(A1048,'BASE REGISTRO SEPTIEMBRE'!$A$1:$T$889,12,FALSE)</f>
        <v xml:space="preserve">Calle General Velásquez N°1430, villa Carmen y Dolores, comuna de San Felipe, región de Valparaíso.
</v>
      </c>
      <c r="M1048" s="68" t="str">
        <f>VLOOKUP(A1048,'BASE REGISTRO SEPTIEMBRE'!$A$1:$T$889,13,FALSE)</f>
        <v>V</v>
      </c>
      <c r="N1048" s="68" t="str">
        <f>VLOOKUP(A1048,'BASE REGISTRO SEPTIEMBRE'!$A$1:$T$889,14,FALSE)</f>
        <v>San Felipe</v>
      </c>
      <c r="O1048" s="68" t="str">
        <f>VLOOKUP(A1048,'BASE REGISTRO SEPTIEMBRE'!$A$1:$T$889,15,FALSE)</f>
        <v>Teléfono: 34-223-6101</v>
      </c>
      <c r="P1048" s="68" t="str">
        <f>VLOOKUP(A1048,'BASE REGISTRO SEPTIEMBRE'!$A$1:$T$889,16,FALSE)</f>
        <v xml:space="preserve">Correo electrónico: ongcreapsi@gmail.com
</v>
      </c>
      <c r="Q1048" s="68">
        <f>VLOOKUP(A1048,'BASE REGISTRO SEPTIEMBRE'!$A$1:$T$889,17,FALSE)</f>
        <v>0</v>
      </c>
      <c r="R1048" s="68">
        <f>VLOOKUP(A1048,'BASE REGISTRO SEPTIEMBRE'!$A$1:$T$889,18,FALSE)</f>
        <v>93401</v>
      </c>
      <c r="S1048" s="68" t="str">
        <f>VLOOKUP(A1048,'BASE REGISTRO SEPTIEMBRE'!$A$1:$T$889,19,FALSE)</f>
        <v xml:space="preserve">Antecedentes financieros correspondientes al año 2020, aprobados por el Sub Depto de Supervisión Financiera Nacional. </v>
      </c>
      <c r="T1048" s="188">
        <f>VLOOKUP(A1048,'BASE REGISTRO SEPTIEMBRE'!$A$1:$T$889,20,FALSE)</f>
        <v>43644</v>
      </c>
      <c r="U1048" s="175">
        <v>7683</v>
      </c>
      <c r="V1048" s="186">
        <v>11260157</v>
      </c>
      <c r="W1048" s="186">
        <v>51682854</v>
      </c>
      <c r="X1048" s="187">
        <v>44469</v>
      </c>
      <c r="Y1048" s="80" t="s">
        <v>6489</v>
      </c>
      <c r="Z1048" s="80" t="s">
        <v>6490</v>
      </c>
      <c r="AA1048" s="175" t="s">
        <v>6524</v>
      </c>
    </row>
    <row r="1049" spans="1:27" ht="15.75" customHeight="1" x14ac:dyDescent="0.2">
      <c r="A1049" s="185">
        <v>7683</v>
      </c>
      <c r="B1049" s="68" t="str">
        <f>VLOOKUP(A1049,'BASE REGISTRO SEPTIEMBRE'!$A$1:$T$889,2,FALSE)</f>
        <v>ORGANIZACIÓN NO GUBERNAMENTAL DE DESARROLLO CORPORACIÓN PARA EL RECONOCIMIENTO, ESTUDIO Y APOYO DE LA PARTICIPACIÓN SOCIAL INCLUSIVA- ONG CREAPSI</v>
      </c>
      <c r="C1049" s="68">
        <f>VLOOKUP(A1049,'BASE REGISTRO SEPTIEMBRE'!$A$1:$T$889,3,FALSE)</f>
        <v>651822580</v>
      </c>
      <c r="D1049" s="68">
        <f>VLOOKUP(A1049,'BASE REGISTRO SEPTIEMBRE'!$A$1:$T$889,4,FALSE)</f>
        <v>0</v>
      </c>
      <c r="E1049" s="68" t="str">
        <f>VLOOKUP(A1049,'BASE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49" s="68" t="str">
        <f>VLOOKUP(A1049,'BASE REGISTRO SEPTIEMBRE'!$A$1:$T$889,6,FALSE)</f>
        <v>Certificado de Vigencia Folio Nº 500404676059, otorgado el 20 de agosto de 2021, del Servicio de Registro Civil e Identificación</v>
      </c>
      <c r="G1049" s="68" t="str">
        <f>VLOOKUP(A1049,'BASE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49" s="68" t="str">
        <f>VLOOKUP(A1049,'BASE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49" s="68" t="str">
        <f>VLOOKUP(A1049,'BASE REGISTRO SEPTIEMBRE'!$A$1:$T$889,9,FALSE)</f>
        <v>5 AÑOS</v>
      </c>
      <c r="J1049" s="68" t="str">
        <f>VLOOKUP(A1049,'BASE REGISTRO SEPTIEMBRE'!$A$1:$T$889,10,FALSE)</f>
        <v>06 de junio de 2019 al 06 de junio de 2024.</v>
      </c>
      <c r="K1049" s="68" t="str">
        <f>VLOOKUP(A1049,'BASE REGISTRO SEPTIEMBRE'!$A$1:$T$889,11,FALSE)</f>
        <v xml:space="preserve">Presidente:
Karen Edilia Briones Farias,
Director Ejecutivo. 
Ramiro Rodrigo González Figueroa, 
</v>
      </c>
      <c r="L1049" s="68" t="str">
        <f>VLOOKUP(A1049,'BASE REGISTRO SEPTIEMBRE'!$A$1:$T$889,12,FALSE)</f>
        <v xml:space="preserve">Calle General Velásquez N°1430, villa Carmen y Dolores, comuna de San Felipe, región de Valparaíso.
</v>
      </c>
      <c r="M1049" s="68" t="str">
        <f>VLOOKUP(A1049,'BASE REGISTRO SEPTIEMBRE'!$A$1:$T$889,13,FALSE)</f>
        <v>V</v>
      </c>
      <c r="N1049" s="68" t="str">
        <f>VLOOKUP(A1049,'BASE REGISTRO SEPTIEMBRE'!$A$1:$T$889,14,FALSE)</f>
        <v>San Felipe</v>
      </c>
      <c r="O1049" s="68" t="str">
        <f>VLOOKUP(A1049,'BASE REGISTRO SEPTIEMBRE'!$A$1:$T$889,15,FALSE)</f>
        <v>Teléfono: 34-223-6101</v>
      </c>
      <c r="P1049" s="68" t="str">
        <f>VLOOKUP(A1049,'BASE REGISTRO SEPTIEMBRE'!$A$1:$T$889,16,FALSE)</f>
        <v xml:space="preserve">Correo electrónico: ongcreapsi@gmail.com
</v>
      </c>
      <c r="Q1049" s="68">
        <f>VLOOKUP(A1049,'BASE REGISTRO SEPTIEMBRE'!$A$1:$T$889,17,FALSE)</f>
        <v>0</v>
      </c>
      <c r="R1049" s="68">
        <f>VLOOKUP(A1049,'BASE REGISTRO SEPTIEMBRE'!$A$1:$T$889,18,FALSE)</f>
        <v>93401</v>
      </c>
      <c r="S1049" s="68" t="str">
        <f>VLOOKUP(A1049,'BASE REGISTRO SEPTIEMBRE'!$A$1:$T$889,19,FALSE)</f>
        <v xml:space="preserve">Antecedentes financieros correspondientes al año 2020, aprobados por el Sub Depto de Supervisión Financiera Nacional. </v>
      </c>
      <c r="T1049" s="188">
        <f>VLOOKUP(A1049,'BASE REGISTRO SEPTIEMBRE'!$A$1:$T$889,20,FALSE)</f>
        <v>43644</v>
      </c>
      <c r="U1049" s="175">
        <v>7683</v>
      </c>
      <c r="V1049" s="186">
        <v>17803542</v>
      </c>
      <c r="W1049" s="186">
        <v>89806476</v>
      </c>
      <c r="X1049" s="187">
        <v>44469</v>
      </c>
      <c r="Y1049" s="80" t="s">
        <v>6489</v>
      </c>
      <c r="Z1049" s="80" t="s">
        <v>6490</v>
      </c>
      <c r="AA1049" s="175" t="s">
        <v>6525</v>
      </c>
    </row>
    <row r="1050" spans="1:27" ht="15.75" customHeight="1" x14ac:dyDescent="0.2">
      <c r="A1050" s="185">
        <v>7683</v>
      </c>
      <c r="B1050" s="68" t="str">
        <f>VLOOKUP(A1050,'BASE REGISTRO SEPTIEMBRE'!$A$1:$T$889,2,FALSE)</f>
        <v>ORGANIZACIÓN NO GUBERNAMENTAL DE DESARROLLO CORPORACIÓN PARA EL RECONOCIMIENTO, ESTUDIO Y APOYO DE LA PARTICIPACIÓN SOCIAL INCLUSIVA- ONG CREAPSI</v>
      </c>
      <c r="C1050" s="68">
        <f>VLOOKUP(A1050,'BASE REGISTRO SEPTIEMBRE'!$A$1:$T$889,3,FALSE)</f>
        <v>651822580</v>
      </c>
      <c r="D1050" s="68">
        <f>VLOOKUP(A1050,'BASE REGISTRO SEPTIEMBRE'!$A$1:$T$889,4,FALSE)</f>
        <v>0</v>
      </c>
      <c r="E1050" s="68" t="str">
        <f>VLOOKUP(A1050,'BASE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0" s="68" t="str">
        <f>VLOOKUP(A1050,'BASE REGISTRO SEPTIEMBRE'!$A$1:$T$889,6,FALSE)</f>
        <v>Certificado de Vigencia Folio Nº 500404676059, otorgado el 20 de agosto de 2021, del Servicio de Registro Civil e Identificación</v>
      </c>
      <c r="G1050" s="68" t="str">
        <f>VLOOKUP(A1050,'BASE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0" s="68" t="str">
        <f>VLOOKUP(A1050,'BASE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0" s="68" t="str">
        <f>VLOOKUP(A1050,'BASE REGISTRO SEPTIEMBRE'!$A$1:$T$889,9,FALSE)</f>
        <v>5 AÑOS</v>
      </c>
      <c r="J1050" s="68" t="str">
        <f>VLOOKUP(A1050,'BASE REGISTRO SEPTIEMBRE'!$A$1:$T$889,10,FALSE)</f>
        <v>06 de junio de 2019 al 06 de junio de 2024.</v>
      </c>
      <c r="K1050" s="68" t="str">
        <f>VLOOKUP(A1050,'BASE REGISTRO SEPTIEMBRE'!$A$1:$T$889,11,FALSE)</f>
        <v xml:space="preserve">Presidente:
Karen Edilia Briones Farias,
Director Ejecutivo. 
Ramiro Rodrigo González Figueroa, 
</v>
      </c>
      <c r="L1050" s="68" t="str">
        <f>VLOOKUP(A1050,'BASE REGISTRO SEPTIEMBRE'!$A$1:$T$889,12,FALSE)</f>
        <v xml:space="preserve">Calle General Velásquez N°1430, villa Carmen y Dolores, comuna de San Felipe, región de Valparaíso.
</v>
      </c>
      <c r="M1050" s="68" t="str">
        <f>VLOOKUP(A1050,'BASE REGISTRO SEPTIEMBRE'!$A$1:$T$889,13,FALSE)</f>
        <v>V</v>
      </c>
      <c r="N1050" s="68" t="str">
        <f>VLOOKUP(A1050,'BASE REGISTRO SEPTIEMBRE'!$A$1:$T$889,14,FALSE)</f>
        <v>San Felipe</v>
      </c>
      <c r="O1050" s="68" t="str">
        <f>VLOOKUP(A1050,'BASE REGISTRO SEPTIEMBRE'!$A$1:$T$889,15,FALSE)</f>
        <v>Teléfono: 34-223-6101</v>
      </c>
      <c r="P1050" s="68" t="str">
        <f>VLOOKUP(A1050,'BASE REGISTRO SEPTIEMBRE'!$A$1:$T$889,16,FALSE)</f>
        <v xml:space="preserve">Correo electrónico: ongcreapsi@gmail.com
</v>
      </c>
      <c r="Q1050" s="68">
        <f>VLOOKUP(A1050,'BASE REGISTRO SEPTIEMBRE'!$A$1:$T$889,17,FALSE)</f>
        <v>0</v>
      </c>
      <c r="R1050" s="68">
        <f>VLOOKUP(A1050,'BASE REGISTRO SEPTIEMBRE'!$A$1:$T$889,18,FALSE)</f>
        <v>93401</v>
      </c>
      <c r="S1050" s="68" t="str">
        <f>VLOOKUP(A1050,'BASE REGISTRO SEPTIEMBRE'!$A$1:$T$889,19,FALSE)</f>
        <v xml:space="preserve">Antecedentes financieros correspondientes al año 2020, aprobados por el Sub Depto de Supervisión Financiera Nacional. </v>
      </c>
      <c r="T1050" s="188">
        <f>VLOOKUP(A1050,'BASE REGISTRO SEPTIEMBRE'!$A$1:$T$889,20,FALSE)</f>
        <v>43644</v>
      </c>
      <c r="U1050" s="175">
        <v>7683</v>
      </c>
      <c r="V1050" s="186">
        <v>8732750</v>
      </c>
      <c r="W1050" s="186">
        <v>62312395</v>
      </c>
      <c r="X1050" s="187">
        <v>44469</v>
      </c>
      <c r="Y1050" s="80" t="s">
        <v>6489</v>
      </c>
      <c r="Z1050" s="80" t="s">
        <v>6490</v>
      </c>
      <c r="AA1050" s="175" t="s">
        <v>6563</v>
      </c>
    </row>
    <row r="1051" spans="1:27" ht="15.75" customHeight="1" x14ac:dyDescent="0.2">
      <c r="A1051" s="185">
        <v>7683</v>
      </c>
      <c r="B1051" s="68" t="str">
        <f>VLOOKUP(A1051,'BASE REGISTRO SEPTIEMBRE'!$A$1:$T$889,2,FALSE)</f>
        <v>ORGANIZACIÓN NO GUBERNAMENTAL DE DESARROLLO CORPORACIÓN PARA EL RECONOCIMIENTO, ESTUDIO Y APOYO DE LA PARTICIPACIÓN SOCIAL INCLUSIVA- ONG CREAPSI</v>
      </c>
      <c r="C1051" s="68">
        <f>VLOOKUP(A1051,'BASE REGISTRO SEPTIEMBRE'!$A$1:$T$889,3,FALSE)</f>
        <v>651822580</v>
      </c>
      <c r="D1051" s="68">
        <f>VLOOKUP(A1051,'BASE REGISTRO SEPTIEMBRE'!$A$1:$T$889,4,FALSE)</f>
        <v>0</v>
      </c>
      <c r="E1051" s="68" t="str">
        <f>VLOOKUP(A1051,'BASE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1" s="68" t="str">
        <f>VLOOKUP(A1051,'BASE REGISTRO SEPTIEMBRE'!$A$1:$T$889,6,FALSE)</f>
        <v>Certificado de Vigencia Folio Nº 500404676059, otorgado el 20 de agosto de 2021, del Servicio de Registro Civil e Identificación</v>
      </c>
      <c r="G1051" s="68" t="str">
        <f>VLOOKUP(A1051,'BASE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1" s="68" t="str">
        <f>VLOOKUP(A1051,'BASE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1" s="68" t="str">
        <f>VLOOKUP(A1051,'BASE REGISTRO SEPTIEMBRE'!$A$1:$T$889,9,FALSE)</f>
        <v>5 AÑOS</v>
      </c>
      <c r="J1051" s="68" t="str">
        <f>VLOOKUP(A1051,'BASE REGISTRO SEPTIEMBRE'!$A$1:$T$889,10,FALSE)</f>
        <v>06 de junio de 2019 al 06 de junio de 2024.</v>
      </c>
      <c r="K1051" s="68" t="str">
        <f>VLOOKUP(A1051,'BASE REGISTRO SEPTIEMBRE'!$A$1:$T$889,11,FALSE)</f>
        <v xml:space="preserve">Presidente:
Karen Edilia Briones Farias,
Director Ejecutivo. 
Ramiro Rodrigo González Figueroa, 
</v>
      </c>
      <c r="L1051" s="68" t="str">
        <f>VLOOKUP(A1051,'BASE REGISTRO SEPTIEMBRE'!$A$1:$T$889,12,FALSE)</f>
        <v xml:space="preserve">Calle General Velásquez N°1430, villa Carmen y Dolores, comuna de San Felipe, región de Valparaíso.
</v>
      </c>
      <c r="M1051" s="68" t="str">
        <f>VLOOKUP(A1051,'BASE REGISTRO SEPTIEMBRE'!$A$1:$T$889,13,FALSE)</f>
        <v>V</v>
      </c>
      <c r="N1051" s="68" t="str">
        <f>VLOOKUP(A1051,'BASE REGISTRO SEPTIEMBRE'!$A$1:$T$889,14,FALSE)</f>
        <v>San Felipe</v>
      </c>
      <c r="O1051" s="68" t="str">
        <f>VLOOKUP(A1051,'BASE REGISTRO SEPTIEMBRE'!$A$1:$T$889,15,FALSE)</f>
        <v>Teléfono: 34-223-6101</v>
      </c>
      <c r="P1051" s="68" t="str">
        <f>VLOOKUP(A1051,'BASE REGISTRO SEPTIEMBRE'!$A$1:$T$889,16,FALSE)</f>
        <v xml:space="preserve">Correo electrónico: ongcreapsi@gmail.com
</v>
      </c>
      <c r="Q1051" s="68">
        <f>VLOOKUP(A1051,'BASE REGISTRO SEPTIEMBRE'!$A$1:$T$889,17,FALSE)</f>
        <v>0</v>
      </c>
      <c r="R1051" s="68">
        <f>VLOOKUP(A1051,'BASE REGISTRO SEPTIEMBRE'!$A$1:$T$889,18,FALSE)</f>
        <v>93401</v>
      </c>
      <c r="S1051" s="68" t="str">
        <f>VLOOKUP(A1051,'BASE REGISTRO SEPTIEMBRE'!$A$1:$T$889,19,FALSE)</f>
        <v xml:space="preserve">Antecedentes financieros correspondientes al año 2020, aprobados por el Sub Depto de Supervisión Financiera Nacional. </v>
      </c>
      <c r="T1051" s="188">
        <f>VLOOKUP(A1051,'BASE REGISTRO SEPTIEMBRE'!$A$1:$T$889,20,FALSE)</f>
        <v>43644</v>
      </c>
      <c r="U1051" s="175">
        <v>7683</v>
      </c>
      <c r="V1051" s="186">
        <v>46219807</v>
      </c>
      <c r="W1051" s="186">
        <v>194130951</v>
      </c>
      <c r="X1051" s="187">
        <v>44469</v>
      </c>
      <c r="Y1051" s="80" t="s">
        <v>6489</v>
      </c>
      <c r="Z1051" s="80" t="s">
        <v>6490</v>
      </c>
      <c r="AA1051" s="175" t="s">
        <v>6564</v>
      </c>
    </row>
    <row r="1052" spans="1:27" ht="15.75" customHeight="1" x14ac:dyDescent="0.2">
      <c r="A1052" s="185">
        <v>7683</v>
      </c>
      <c r="B1052" s="68" t="str">
        <f>VLOOKUP(A1052,'BASE REGISTRO SEPTIEMBRE'!$A$1:$T$889,2,FALSE)</f>
        <v>ORGANIZACIÓN NO GUBERNAMENTAL DE DESARROLLO CORPORACIÓN PARA EL RECONOCIMIENTO, ESTUDIO Y APOYO DE LA PARTICIPACIÓN SOCIAL INCLUSIVA- ONG CREAPSI</v>
      </c>
      <c r="C1052" s="68">
        <f>VLOOKUP(A1052,'BASE REGISTRO SEPTIEMBRE'!$A$1:$T$889,3,FALSE)</f>
        <v>651822580</v>
      </c>
      <c r="D1052" s="68">
        <f>VLOOKUP(A1052,'BASE REGISTRO SEPTIEMBRE'!$A$1:$T$889,4,FALSE)</f>
        <v>0</v>
      </c>
      <c r="E1052" s="68" t="str">
        <f>VLOOKUP(A1052,'BASE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2" s="68" t="str">
        <f>VLOOKUP(A1052,'BASE REGISTRO SEPTIEMBRE'!$A$1:$T$889,6,FALSE)</f>
        <v>Certificado de Vigencia Folio Nº 500404676059, otorgado el 20 de agosto de 2021, del Servicio de Registro Civil e Identificación</v>
      </c>
      <c r="G1052" s="68" t="str">
        <f>VLOOKUP(A1052,'BASE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2" s="68" t="str">
        <f>VLOOKUP(A1052,'BASE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2" s="68" t="str">
        <f>VLOOKUP(A1052,'BASE REGISTRO SEPTIEMBRE'!$A$1:$T$889,9,FALSE)</f>
        <v>5 AÑOS</v>
      </c>
      <c r="J1052" s="68" t="str">
        <f>VLOOKUP(A1052,'BASE REGISTRO SEPTIEMBRE'!$A$1:$T$889,10,FALSE)</f>
        <v>06 de junio de 2019 al 06 de junio de 2024.</v>
      </c>
      <c r="K1052" s="68" t="str">
        <f>VLOOKUP(A1052,'BASE REGISTRO SEPTIEMBRE'!$A$1:$T$889,11,FALSE)</f>
        <v xml:space="preserve">Presidente:
Karen Edilia Briones Farias,
Director Ejecutivo. 
Ramiro Rodrigo González Figueroa, 
</v>
      </c>
      <c r="L1052" s="68" t="str">
        <f>VLOOKUP(A1052,'BASE REGISTRO SEPTIEMBRE'!$A$1:$T$889,12,FALSE)</f>
        <v xml:space="preserve">Calle General Velásquez N°1430, villa Carmen y Dolores, comuna de San Felipe, región de Valparaíso.
</v>
      </c>
      <c r="M1052" s="68" t="str">
        <f>VLOOKUP(A1052,'BASE REGISTRO SEPTIEMBRE'!$A$1:$T$889,13,FALSE)</f>
        <v>V</v>
      </c>
      <c r="N1052" s="68" t="str">
        <f>VLOOKUP(A1052,'BASE REGISTRO SEPTIEMBRE'!$A$1:$T$889,14,FALSE)</f>
        <v>San Felipe</v>
      </c>
      <c r="O1052" s="68" t="str">
        <f>VLOOKUP(A1052,'BASE REGISTRO SEPTIEMBRE'!$A$1:$T$889,15,FALSE)</f>
        <v>Teléfono: 34-223-6101</v>
      </c>
      <c r="P1052" s="68" t="str">
        <f>VLOOKUP(A1052,'BASE REGISTRO SEPTIEMBRE'!$A$1:$T$889,16,FALSE)</f>
        <v xml:space="preserve">Correo electrónico: ongcreapsi@gmail.com
</v>
      </c>
      <c r="Q1052" s="68">
        <f>VLOOKUP(A1052,'BASE REGISTRO SEPTIEMBRE'!$A$1:$T$889,17,FALSE)</f>
        <v>0</v>
      </c>
      <c r="R1052" s="68">
        <f>VLOOKUP(A1052,'BASE REGISTRO SEPTIEMBRE'!$A$1:$T$889,18,FALSE)</f>
        <v>93401</v>
      </c>
      <c r="S1052" s="68" t="str">
        <f>VLOOKUP(A1052,'BASE REGISTRO SEPTIEMBRE'!$A$1:$T$889,19,FALSE)</f>
        <v xml:space="preserve">Antecedentes financieros correspondientes al año 2020, aprobados por el Sub Depto de Supervisión Financiera Nacional. </v>
      </c>
      <c r="T1052" s="188">
        <f>VLOOKUP(A1052,'BASE REGISTRO SEPTIEMBRE'!$A$1:$T$889,20,FALSE)</f>
        <v>43644</v>
      </c>
      <c r="U1052" s="175">
        <v>7683</v>
      </c>
      <c r="V1052" s="186">
        <v>13343760</v>
      </c>
      <c r="W1052" s="186">
        <v>40327808</v>
      </c>
      <c r="X1052" s="187">
        <v>44469</v>
      </c>
      <c r="Y1052" s="80" t="s">
        <v>6489</v>
      </c>
      <c r="Z1052" s="80" t="s">
        <v>6490</v>
      </c>
      <c r="AA1052" s="175" t="s">
        <v>6495</v>
      </c>
    </row>
    <row r="1053" spans="1:27" ht="15.75" customHeight="1" x14ac:dyDescent="0.2">
      <c r="A1053" s="185">
        <v>7683</v>
      </c>
      <c r="B1053" s="68" t="str">
        <f>VLOOKUP(A1053,'BASE REGISTRO SEPTIEMBRE'!$A$1:$T$889,2,FALSE)</f>
        <v>ORGANIZACIÓN NO GUBERNAMENTAL DE DESARROLLO CORPORACIÓN PARA EL RECONOCIMIENTO, ESTUDIO Y APOYO DE LA PARTICIPACIÓN SOCIAL INCLUSIVA- ONG CREAPSI</v>
      </c>
      <c r="C1053" s="68">
        <f>VLOOKUP(A1053,'BASE REGISTRO SEPTIEMBRE'!$A$1:$T$889,3,FALSE)</f>
        <v>651822580</v>
      </c>
      <c r="D1053" s="68">
        <f>VLOOKUP(A1053,'BASE REGISTRO SEPTIEMBRE'!$A$1:$T$889,4,FALSE)</f>
        <v>0</v>
      </c>
      <c r="E1053" s="68" t="str">
        <f>VLOOKUP(A1053,'BASE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3" s="68" t="str">
        <f>VLOOKUP(A1053,'BASE REGISTRO SEPTIEMBRE'!$A$1:$T$889,6,FALSE)</f>
        <v>Certificado de Vigencia Folio Nº 500404676059, otorgado el 20 de agosto de 2021, del Servicio de Registro Civil e Identificación</v>
      </c>
      <c r="G1053" s="68" t="str">
        <f>VLOOKUP(A1053,'BASE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3" s="68" t="str">
        <f>VLOOKUP(A1053,'BASE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3" s="68" t="str">
        <f>VLOOKUP(A1053,'BASE REGISTRO SEPTIEMBRE'!$A$1:$T$889,9,FALSE)</f>
        <v>5 AÑOS</v>
      </c>
      <c r="J1053" s="68" t="str">
        <f>VLOOKUP(A1053,'BASE REGISTRO SEPTIEMBRE'!$A$1:$T$889,10,FALSE)</f>
        <v>06 de junio de 2019 al 06 de junio de 2024.</v>
      </c>
      <c r="K1053" s="68" t="str">
        <f>VLOOKUP(A1053,'BASE REGISTRO SEPTIEMBRE'!$A$1:$T$889,11,FALSE)</f>
        <v xml:space="preserve">Presidente:
Karen Edilia Briones Farias,
Director Ejecutivo. 
Ramiro Rodrigo González Figueroa, 
</v>
      </c>
      <c r="L1053" s="68" t="str">
        <f>VLOOKUP(A1053,'BASE REGISTRO SEPTIEMBRE'!$A$1:$T$889,12,FALSE)</f>
        <v xml:space="preserve">Calle General Velásquez N°1430, villa Carmen y Dolores, comuna de San Felipe, región de Valparaíso.
</v>
      </c>
      <c r="M1053" s="68" t="str">
        <f>VLOOKUP(A1053,'BASE REGISTRO SEPTIEMBRE'!$A$1:$T$889,13,FALSE)</f>
        <v>V</v>
      </c>
      <c r="N1053" s="68" t="str">
        <f>VLOOKUP(A1053,'BASE REGISTRO SEPTIEMBRE'!$A$1:$T$889,14,FALSE)</f>
        <v>San Felipe</v>
      </c>
      <c r="O1053" s="68" t="str">
        <f>VLOOKUP(A1053,'BASE REGISTRO SEPTIEMBRE'!$A$1:$T$889,15,FALSE)</f>
        <v>Teléfono: 34-223-6101</v>
      </c>
      <c r="P1053" s="68" t="str">
        <f>VLOOKUP(A1053,'BASE REGISTRO SEPTIEMBRE'!$A$1:$T$889,16,FALSE)</f>
        <v xml:space="preserve">Correo electrónico: ongcreapsi@gmail.com
</v>
      </c>
      <c r="Q1053" s="68">
        <f>VLOOKUP(A1053,'BASE REGISTRO SEPTIEMBRE'!$A$1:$T$889,17,FALSE)</f>
        <v>0</v>
      </c>
      <c r="R1053" s="68">
        <f>VLOOKUP(A1053,'BASE REGISTRO SEPTIEMBRE'!$A$1:$T$889,18,FALSE)</f>
        <v>93401</v>
      </c>
      <c r="S1053" s="68" t="str">
        <f>VLOOKUP(A1053,'BASE REGISTRO SEPTIEMBRE'!$A$1:$T$889,19,FALSE)</f>
        <v xml:space="preserve">Antecedentes financieros correspondientes al año 2020, aprobados por el Sub Depto de Supervisión Financiera Nacional. </v>
      </c>
      <c r="T1053" s="188">
        <f>VLOOKUP(A1053,'BASE REGISTRO SEPTIEMBRE'!$A$1:$T$889,20,FALSE)</f>
        <v>43644</v>
      </c>
      <c r="U1053" s="175">
        <v>7683</v>
      </c>
      <c r="V1053" s="186">
        <v>9760713</v>
      </c>
      <c r="W1053" s="186">
        <v>33631217</v>
      </c>
      <c r="X1053" s="187">
        <v>44469</v>
      </c>
      <c r="Y1053" s="80" t="s">
        <v>6489</v>
      </c>
      <c r="Z1053" s="80" t="s">
        <v>6490</v>
      </c>
      <c r="AA1053" s="175" t="s">
        <v>6540</v>
      </c>
    </row>
    <row r="1054" spans="1:27" ht="15.75" customHeight="1" x14ac:dyDescent="0.2">
      <c r="A1054" s="185">
        <v>7683</v>
      </c>
      <c r="B1054" s="68" t="str">
        <f>VLOOKUP(A1054,'BASE REGISTRO SEPTIEMBRE'!$A$1:$T$889,2,FALSE)</f>
        <v>ORGANIZACIÓN NO GUBERNAMENTAL DE DESARROLLO CORPORACIÓN PARA EL RECONOCIMIENTO, ESTUDIO Y APOYO DE LA PARTICIPACIÓN SOCIAL INCLUSIVA- ONG CREAPSI</v>
      </c>
      <c r="C1054" s="68">
        <f>VLOOKUP(A1054,'BASE REGISTRO SEPTIEMBRE'!$A$1:$T$889,3,FALSE)</f>
        <v>651822580</v>
      </c>
      <c r="D1054" s="68">
        <f>VLOOKUP(A1054,'BASE REGISTRO SEPTIEMBRE'!$A$1:$T$889,4,FALSE)</f>
        <v>0</v>
      </c>
      <c r="E1054" s="68" t="str">
        <f>VLOOKUP(A1054,'BASE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4" s="68" t="str">
        <f>VLOOKUP(A1054,'BASE REGISTRO SEPTIEMBRE'!$A$1:$T$889,6,FALSE)</f>
        <v>Certificado de Vigencia Folio Nº 500404676059, otorgado el 20 de agosto de 2021, del Servicio de Registro Civil e Identificación</v>
      </c>
      <c r="G1054" s="68" t="str">
        <f>VLOOKUP(A1054,'BASE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4" s="68" t="str">
        <f>VLOOKUP(A1054,'BASE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4" s="68" t="str">
        <f>VLOOKUP(A1054,'BASE REGISTRO SEPTIEMBRE'!$A$1:$T$889,9,FALSE)</f>
        <v>5 AÑOS</v>
      </c>
      <c r="J1054" s="68" t="str">
        <f>VLOOKUP(A1054,'BASE REGISTRO SEPTIEMBRE'!$A$1:$T$889,10,FALSE)</f>
        <v>06 de junio de 2019 al 06 de junio de 2024.</v>
      </c>
      <c r="K1054" s="68" t="str">
        <f>VLOOKUP(A1054,'BASE REGISTRO SEPTIEMBRE'!$A$1:$T$889,11,FALSE)</f>
        <v xml:space="preserve">Presidente:
Karen Edilia Briones Farias,
Director Ejecutivo. 
Ramiro Rodrigo González Figueroa, 
</v>
      </c>
      <c r="L1054" s="68" t="str">
        <f>VLOOKUP(A1054,'BASE REGISTRO SEPTIEMBRE'!$A$1:$T$889,12,FALSE)</f>
        <v xml:space="preserve">Calle General Velásquez N°1430, villa Carmen y Dolores, comuna de San Felipe, región de Valparaíso.
</v>
      </c>
      <c r="M1054" s="68" t="str">
        <f>VLOOKUP(A1054,'BASE REGISTRO SEPTIEMBRE'!$A$1:$T$889,13,FALSE)</f>
        <v>V</v>
      </c>
      <c r="N1054" s="68" t="str">
        <f>VLOOKUP(A1054,'BASE REGISTRO SEPTIEMBRE'!$A$1:$T$889,14,FALSE)</f>
        <v>San Felipe</v>
      </c>
      <c r="O1054" s="68" t="str">
        <f>VLOOKUP(A1054,'BASE REGISTRO SEPTIEMBRE'!$A$1:$T$889,15,FALSE)</f>
        <v>Teléfono: 34-223-6101</v>
      </c>
      <c r="P1054" s="68" t="str">
        <f>VLOOKUP(A1054,'BASE REGISTRO SEPTIEMBRE'!$A$1:$T$889,16,FALSE)</f>
        <v xml:space="preserve">Correo electrónico: ongcreapsi@gmail.com
</v>
      </c>
      <c r="Q1054" s="68">
        <f>VLOOKUP(A1054,'BASE REGISTRO SEPTIEMBRE'!$A$1:$T$889,17,FALSE)</f>
        <v>0</v>
      </c>
      <c r="R1054" s="68">
        <f>VLOOKUP(A1054,'BASE REGISTRO SEPTIEMBRE'!$A$1:$T$889,18,FALSE)</f>
        <v>93401</v>
      </c>
      <c r="S1054" s="68" t="str">
        <f>VLOOKUP(A1054,'BASE REGISTRO SEPTIEMBRE'!$A$1:$T$889,19,FALSE)</f>
        <v xml:space="preserve">Antecedentes financieros correspondientes al año 2020, aprobados por el Sub Depto de Supervisión Financiera Nacional. </v>
      </c>
      <c r="T1054" s="188">
        <f>VLOOKUP(A1054,'BASE REGISTRO SEPTIEMBRE'!$A$1:$T$889,20,FALSE)</f>
        <v>43644</v>
      </c>
      <c r="U1054" s="175">
        <v>7683</v>
      </c>
      <c r="V1054" s="186">
        <v>11564592</v>
      </c>
      <c r="W1054" s="186">
        <v>11564592</v>
      </c>
      <c r="X1054" s="187">
        <v>44469</v>
      </c>
      <c r="Y1054" s="80" t="s">
        <v>6489</v>
      </c>
      <c r="Z1054" s="80" t="s">
        <v>6490</v>
      </c>
      <c r="AA1054" s="175" t="s">
        <v>6497</v>
      </c>
    </row>
    <row r="1055" spans="1:27" ht="15.75" customHeight="1" x14ac:dyDescent="0.2">
      <c r="A1055" s="185">
        <v>7683</v>
      </c>
      <c r="B1055" s="68" t="str">
        <f>VLOOKUP(A1055,'BASE REGISTRO SEPTIEMBRE'!$A$1:$T$889,2,FALSE)</f>
        <v>ORGANIZACIÓN NO GUBERNAMENTAL DE DESARROLLO CORPORACIÓN PARA EL RECONOCIMIENTO, ESTUDIO Y APOYO DE LA PARTICIPACIÓN SOCIAL INCLUSIVA- ONG CREAPSI</v>
      </c>
      <c r="C1055" s="68">
        <f>VLOOKUP(A1055,'BASE REGISTRO SEPTIEMBRE'!$A$1:$T$889,3,FALSE)</f>
        <v>651822580</v>
      </c>
      <c r="D1055" s="68">
        <f>VLOOKUP(A1055,'BASE REGISTRO SEPTIEMBRE'!$A$1:$T$889,4,FALSE)</f>
        <v>0</v>
      </c>
      <c r="E1055" s="68" t="str">
        <f>VLOOKUP(A1055,'BASE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5" s="68" t="str">
        <f>VLOOKUP(A1055,'BASE REGISTRO SEPTIEMBRE'!$A$1:$T$889,6,FALSE)</f>
        <v>Certificado de Vigencia Folio Nº 500404676059, otorgado el 20 de agosto de 2021, del Servicio de Registro Civil e Identificación</v>
      </c>
      <c r="G1055" s="68" t="str">
        <f>VLOOKUP(A1055,'BASE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5" s="68" t="str">
        <f>VLOOKUP(A1055,'BASE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5" s="68" t="str">
        <f>VLOOKUP(A1055,'BASE REGISTRO SEPTIEMBRE'!$A$1:$T$889,9,FALSE)</f>
        <v>5 AÑOS</v>
      </c>
      <c r="J1055" s="68" t="str">
        <f>VLOOKUP(A1055,'BASE REGISTRO SEPTIEMBRE'!$A$1:$T$889,10,FALSE)</f>
        <v>06 de junio de 2019 al 06 de junio de 2024.</v>
      </c>
      <c r="K1055" s="68" t="str">
        <f>VLOOKUP(A1055,'BASE REGISTRO SEPTIEMBRE'!$A$1:$T$889,11,FALSE)</f>
        <v xml:space="preserve">Presidente:
Karen Edilia Briones Farias,
Director Ejecutivo. 
Ramiro Rodrigo González Figueroa, 
</v>
      </c>
      <c r="L1055" s="68" t="str">
        <f>VLOOKUP(A1055,'BASE REGISTRO SEPTIEMBRE'!$A$1:$T$889,12,FALSE)</f>
        <v xml:space="preserve">Calle General Velásquez N°1430, villa Carmen y Dolores, comuna de San Felipe, región de Valparaíso.
</v>
      </c>
      <c r="M1055" s="68" t="str">
        <f>VLOOKUP(A1055,'BASE REGISTRO SEPTIEMBRE'!$A$1:$T$889,13,FALSE)</f>
        <v>V</v>
      </c>
      <c r="N1055" s="68" t="str">
        <f>VLOOKUP(A1055,'BASE REGISTRO SEPTIEMBRE'!$A$1:$T$889,14,FALSE)</f>
        <v>San Felipe</v>
      </c>
      <c r="O1055" s="68" t="str">
        <f>VLOOKUP(A1055,'BASE REGISTRO SEPTIEMBRE'!$A$1:$T$889,15,FALSE)</f>
        <v>Teléfono: 34-223-6101</v>
      </c>
      <c r="P1055" s="68" t="str">
        <f>VLOOKUP(A1055,'BASE REGISTRO SEPTIEMBRE'!$A$1:$T$889,16,FALSE)</f>
        <v xml:space="preserve">Correo electrónico: ongcreapsi@gmail.com
</v>
      </c>
      <c r="Q1055" s="68">
        <f>VLOOKUP(A1055,'BASE REGISTRO SEPTIEMBRE'!$A$1:$T$889,17,FALSE)</f>
        <v>0</v>
      </c>
      <c r="R1055" s="68">
        <f>VLOOKUP(A1055,'BASE REGISTRO SEPTIEMBRE'!$A$1:$T$889,18,FALSE)</f>
        <v>93401</v>
      </c>
      <c r="S1055" s="68" t="str">
        <f>VLOOKUP(A1055,'BASE REGISTRO SEPTIEMBRE'!$A$1:$T$889,19,FALSE)</f>
        <v xml:space="preserve">Antecedentes financieros correspondientes al año 2020, aprobados por el Sub Depto de Supervisión Financiera Nacional. </v>
      </c>
      <c r="T1055" s="188">
        <f>VLOOKUP(A1055,'BASE REGISTRO SEPTIEMBRE'!$A$1:$T$889,20,FALSE)</f>
        <v>43644</v>
      </c>
      <c r="U1055" s="175">
        <v>7683</v>
      </c>
      <c r="V1055" s="186">
        <v>7887645</v>
      </c>
      <c r="W1055" s="186">
        <v>49804846</v>
      </c>
      <c r="X1055" s="187">
        <v>44469</v>
      </c>
      <c r="Y1055" s="80" t="s">
        <v>6489</v>
      </c>
      <c r="Z1055" s="80" t="s">
        <v>6490</v>
      </c>
      <c r="AA1055" s="175" t="s">
        <v>181</v>
      </c>
    </row>
    <row r="1056" spans="1:27" ht="15.75" customHeight="1" x14ac:dyDescent="0.2">
      <c r="A1056" s="185">
        <v>7683</v>
      </c>
      <c r="B1056" s="68" t="str">
        <f>VLOOKUP(A1056,'BASE REGISTRO SEPTIEMBRE'!$A$1:$T$889,2,FALSE)</f>
        <v>ORGANIZACIÓN NO GUBERNAMENTAL DE DESARROLLO CORPORACIÓN PARA EL RECONOCIMIENTO, ESTUDIO Y APOYO DE LA PARTICIPACIÓN SOCIAL INCLUSIVA- ONG CREAPSI</v>
      </c>
      <c r="C1056" s="68">
        <f>VLOOKUP(A1056,'BASE REGISTRO SEPTIEMBRE'!$A$1:$T$889,3,FALSE)</f>
        <v>651822580</v>
      </c>
      <c r="D1056" s="68">
        <f>VLOOKUP(A1056,'BASE REGISTRO SEPTIEMBRE'!$A$1:$T$889,4,FALSE)</f>
        <v>0</v>
      </c>
      <c r="E1056" s="68" t="str">
        <f>VLOOKUP(A1056,'BASE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6" s="68" t="str">
        <f>VLOOKUP(A1056,'BASE REGISTRO SEPTIEMBRE'!$A$1:$T$889,6,FALSE)</f>
        <v>Certificado de Vigencia Folio Nº 500404676059, otorgado el 20 de agosto de 2021, del Servicio de Registro Civil e Identificación</v>
      </c>
      <c r="G1056" s="68" t="str">
        <f>VLOOKUP(A1056,'BASE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6" s="68" t="str">
        <f>VLOOKUP(A1056,'BASE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6" s="68" t="str">
        <f>VLOOKUP(A1056,'BASE REGISTRO SEPTIEMBRE'!$A$1:$T$889,9,FALSE)</f>
        <v>5 AÑOS</v>
      </c>
      <c r="J1056" s="68" t="str">
        <f>VLOOKUP(A1056,'BASE REGISTRO SEPTIEMBRE'!$A$1:$T$889,10,FALSE)</f>
        <v>06 de junio de 2019 al 06 de junio de 2024.</v>
      </c>
      <c r="K1056" s="68" t="str">
        <f>VLOOKUP(A1056,'BASE REGISTRO SEPTIEMBRE'!$A$1:$T$889,11,FALSE)</f>
        <v xml:space="preserve">Presidente:
Karen Edilia Briones Farias,
Director Ejecutivo. 
Ramiro Rodrigo González Figueroa, 
</v>
      </c>
      <c r="L1056" s="68" t="str">
        <f>VLOOKUP(A1056,'BASE REGISTRO SEPTIEMBRE'!$A$1:$T$889,12,FALSE)</f>
        <v xml:space="preserve">Calle General Velásquez N°1430, villa Carmen y Dolores, comuna de San Felipe, región de Valparaíso.
</v>
      </c>
      <c r="M1056" s="68" t="str">
        <f>VLOOKUP(A1056,'BASE REGISTRO SEPTIEMBRE'!$A$1:$T$889,13,FALSE)</f>
        <v>V</v>
      </c>
      <c r="N1056" s="68" t="str">
        <f>VLOOKUP(A1056,'BASE REGISTRO SEPTIEMBRE'!$A$1:$T$889,14,FALSE)</f>
        <v>San Felipe</v>
      </c>
      <c r="O1056" s="68" t="str">
        <f>VLOOKUP(A1056,'BASE REGISTRO SEPTIEMBRE'!$A$1:$T$889,15,FALSE)</f>
        <v>Teléfono: 34-223-6101</v>
      </c>
      <c r="P1056" s="68" t="str">
        <f>VLOOKUP(A1056,'BASE REGISTRO SEPTIEMBRE'!$A$1:$T$889,16,FALSE)</f>
        <v xml:space="preserve">Correo electrónico: ongcreapsi@gmail.com
</v>
      </c>
      <c r="Q1056" s="68">
        <f>VLOOKUP(A1056,'BASE REGISTRO SEPTIEMBRE'!$A$1:$T$889,17,FALSE)</f>
        <v>0</v>
      </c>
      <c r="R1056" s="68">
        <f>VLOOKUP(A1056,'BASE REGISTRO SEPTIEMBRE'!$A$1:$T$889,18,FALSE)</f>
        <v>93401</v>
      </c>
      <c r="S1056" s="68" t="str">
        <f>VLOOKUP(A1056,'BASE REGISTRO SEPTIEMBRE'!$A$1:$T$889,19,FALSE)</f>
        <v xml:space="preserve">Antecedentes financieros correspondientes al año 2020, aprobados por el Sub Depto de Supervisión Financiera Nacional. </v>
      </c>
      <c r="T1056" s="188">
        <f>VLOOKUP(A1056,'BASE REGISTRO SEPTIEMBRE'!$A$1:$T$889,20,FALSE)</f>
        <v>43644</v>
      </c>
      <c r="U1056" s="175">
        <v>7683</v>
      </c>
      <c r="V1056" s="186">
        <v>7662283</v>
      </c>
      <c r="W1056" s="186">
        <v>39945288</v>
      </c>
      <c r="X1056" s="187">
        <v>44469</v>
      </c>
      <c r="Y1056" s="80" t="s">
        <v>6489</v>
      </c>
      <c r="Z1056" s="80" t="s">
        <v>6490</v>
      </c>
      <c r="AA1056" s="175" t="s">
        <v>7479</v>
      </c>
    </row>
    <row r="1057" spans="1:27" ht="15.75" customHeight="1" x14ac:dyDescent="0.2">
      <c r="A1057" s="185">
        <v>7683</v>
      </c>
      <c r="B1057" s="68" t="str">
        <f>VLOOKUP(A1057,'BASE REGISTRO SEPTIEMBRE'!$A$1:$T$889,2,FALSE)</f>
        <v>ORGANIZACIÓN NO GUBERNAMENTAL DE DESARROLLO CORPORACIÓN PARA EL RECONOCIMIENTO, ESTUDIO Y APOYO DE LA PARTICIPACIÓN SOCIAL INCLUSIVA- ONG CREAPSI</v>
      </c>
      <c r="C1057" s="68">
        <f>VLOOKUP(A1057,'BASE REGISTRO SEPTIEMBRE'!$A$1:$T$889,3,FALSE)</f>
        <v>651822580</v>
      </c>
      <c r="D1057" s="68">
        <f>VLOOKUP(A1057,'BASE REGISTRO SEPTIEMBRE'!$A$1:$T$889,4,FALSE)</f>
        <v>0</v>
      </c>
      <c r="E1057" s="68" t="str">
        <f>VLOOKUP(A1057,'BASE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7" s="68" t="str">
        <f>VLOOKUP(A1057,'BASE REGISTRO SEPTIEMBRE'!$A$1:$T$889,6,FALSE)</f>
        <v>Certificado de Vigencia Folio Nº 500404676059, otorgado el 20 de agosto de 2021, del Servicio de Registro Civil e Identificación</v>
      </c>
      <c r="G1057" s="68" t="str">
        <f>VLOOKUP(A1057,'BASE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7" s="68" t="str">
        <f>VLOOKUP(A1057,'BASE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7" s="68" t="str">
        <f>VLOOKUP(A1057,'BASE REGISTRO SEPTIEMBRE'!$A$1:$T$889,9,FALSE)</f>
        <v>5 AÑOS</v>
      </c>
      <c r="J1057" s="68" t="str">
        <f>VLOOKUP(A1057,'BASE REGISTRO SEPTIEMBRE'!$A$1:$T$889,10,FALSE)</f>
        <v>06 de junio de 2019 al 06 de junio de 2024.</v>
      </c>
      <c r="K1057" s="68" t="str">
        <f>VLOOKUP(A1057,'BASE REGISTRO SEPTIEMBRE'!$A$1:$T$889,11,FALSE)</f>
        <v xml:space="preserve">Presidente:
Karen Edilia Briones Farias,
Director Ejecutivo. 
Ramiro Rodrigo González Figueroa, 
</v>
      </c>
      <c r="L1057" s="68" t="str">
        <f>VLOOKUP(A1057,'BASE REGISTRO SEPTIEMBRE'!$A$1:$T$889,12,FALSE)</f>
        <v xml:space="preserve">Calle General Velásquez N°1430, villa Carmen y Dolores, comuna de San Felipe, región de Valparaíso.
</v>
      </c>
      <c r="M1057" s="68" t="str">
        <f>VLOOKUP(A1057,'BASE REGISTRO SEPTIEMBRE'!$A$1:$T$889,13,FALSE)</f>
        <v>V</v>
      </c>
      <c r="N1057" s="68" t="str">
        <f>VLOOKUP(A1057,'BASE REGISTRO SEPTIEMBRE'!$A$1:$T$889,14,FALSE)</f>
        <v>San Felipe</v>
      </c>
      <c r="O1057" s="68" t="str">
        <f>VLOOKUP(A1057,'BASE REGISTRO SEPTIEMBRE'!$A$1:$T$889,15,FALSE)</f>
        <v>Teléfono: 34-223-6101</v>
      </c>
      <c r="P1057" s="68" t="str">
        <f>VLOOKUP(A1057,'BASE REGISTRO SEPTIEMBRE'!$A$1:$T$889,16,FALSE)</f>
        <v xml:space="preserve">Correo electrónico: ongcreapsi@gmail.com
</v>
      </c>
      <c r="Q1057" s="68">
        <f>VLOOKUP(A1057,'BASE REGISTRO SEPTIEMBRE'!$A$1:$T$889,17,FALSE)</f>
        <v>0</v>
      </c>
      <c r="R1057" s="68">
        <f>VLOOKUP(A1057,'BASE REGISTRO SEPTIEMBRE'!$A$1:$T$889,18,FALSE)</f>
        <v>93401</v>
      </c>
      <c r="S1057" s="68" t="str">
        <f>VLOOKUP(A1057,'BASE REGISTRO SEPTIEMBRE'!$A$1:$T$889,19,FALSE)</f>
        <v xml:space="preserve">Antecedentes financieros correspondientes al año 2020, aprobados por el Sub Depto de Supervisión Financiera Nacional. </v>
      </c>
      <c r="T1057" s="188">
        <f>VLOOKUP(A1057,'BASE REGISTRO SEPTIEMBRE'!$A$1:$T$889,20,FALSE)</f>
        <v>43644</v>
      </c>
      <c r="U1057" s="175">
        <v>7683</v>
      </c>
      <c r="V1057" s="186">
        <v>10996247</v>
      </c>
      <c r="W1057" s="186">
        <v>31308415</v>
      </c>
      <c r="X1057" s="187">
        <v>44469</v>
      </c>
      <c r="Y1057" s="80" t="s">
        <v>6489</v>
      </c>
      <c r="Z1057" s="80" t="s">
        <v>6490</v>
      </c>
      <c r="AA1057" s="175" t="s">
        <v>6546</v>
      </c>
    </row>
    <row r="1058" spans="1:27" ht="15.75" customHeight="1" x14ac:dyDescent="0.2">
      <c r="A1058" s="185">
        <v>7683</v>
      </c>
      <c r="B1058" s="68" t="str">
        <f>VLOOKUP(A1058,'BASE REGISTRO SEPTIEMBRE'!$A$1:$T$889,2,FALSE)</f>
        <v>ORGANIZACIÓN NO GUBERNAMENTAL DE DESARROLLO CORPORACIÓN PARA EL RECONOCIMIENTO, ESTUDIO Y APOYO DE LA PARTICIPACIÓN SOCIAL INCLUSIVA- ONG CREAPSI</v>
      </c>
      <c r="C1058" s="68">
        <f>VLOOKUP(A1058,'BASE REGISTRO SEPTIEMBRE'!$A$1:$T$889,3,FALSE)</f>
        <v>651822580</v>
      </c>
      <c r="D1058" s="68">
        <f>VLOOKUP(A1058,'BASE REGISTRO SEPTIEMBRE'!$A$1:$T$889,4,FALSE)</f>
        <v>0</v>
      </c>
      <c r="E1058" s="68" t="str">
        <f>VLOOKUP(A1058,'BASE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1058" s="68" t="str">
        <f>VLOOKUP(A1058,'BASE REGISTRO SEPTIEMBRE'!$A$1:$T$889,6,FALSE)</f>
        <v>Certificado de Vigencia Folio Nº 500404676059, otorgado el 20 de agosto de 2021, del Servicio de Registro Civil e Identificación</v>
      </c>
      <c r="G1058" s="68" t="str">
        <f>VLOOKUP(A1058,'BASE REGISTRO SEPTIEMBRE'!$A$1:$T$889,7,FALSE)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1058" s="68" t="str">
        <f>VLOOKUP(A1058,'BASE REGISTRO SEPTIEMBRE'!$A$1:$T$889,8,FALSE)</f>
        <v>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v>
      </c>
      <c r="I1058" s="68" t="str">
        <f>VLOOKUP(A1058,'BASE REGISTRO SEPTIEMBRE'!$A$1:$T$889,9,FALSE)</f>
        <v>5 AÑOS</v>
      </c>
      <c r="J1058" s="68" t="str">
        <f>VLOOKUP(A1058,'BASE REGISTRO SEPTIEMBRE'!$A$1:$T$889,10,FALSE)</f>
        <v>06 de junio de 2019 al 06 de junio de 2024.</v>
      </c>
      <c r="K1058" s="68" t="str">
        <f>VLOOKUP(A1058,'BASE REGISTRO SEPTIEMBRE'!$A$1:$T$889,11,FALSE)</f>
        <v xml:space="preserve">Presidente:
Karen Edilia Briones Farias,
Director Ejecutivo. 
Ramiro Rodrigo González Figueroa, 
</v>
      </c>
      <c r="L1058" s="68" t="str">
        <f>VLOOKUP(A1058,'BASE REGISTRO SEPTIEMBRE'!$A$1:$T$889,12,FALSE)</f>
        <v xml:space="preserve">Calle General Velásquez N°1430, villa Carmen y Dolores, comuna de San Felipe, región de Valparaíso.
</v>
      </c>
      <c r="M1058" s="68" t="str">
        <f>VLOOKUP(A1058,'BASE REGISTRO SEPTIEMBRE'!$A$1:$T$889,13,FALSE)</f>
        <v>V</v>
      </c>
      <c r="N1058" s="68" t="str">
        <f>VLOOKUP(A1058,'BASE REGISTRO SEPTIEMBRE'!$A$1:$T$889,14,FALSE)</f>
        <v>San Felipe</v>
      </c>
      <c r="O1058" s="68" t="str">
        <f>VLOOKUP(A1058,'BASE REGISTRO SEPTIEMBRE'!$A$1:$T$889,15,FALSE)</f>
        <v>Teléfono: 34-223-6101</v>
      </c>
      <c r="P1058" s="68" t="str">
        <f>VLOOKUP(A1058,'BASE REGISTRO SEPTIEMBRE'!$A$1:$T$889,16,FALSE)</f>
        <v xml:space="preserve">Correo electrónico: ongcreapsi@gmail.com
</v>
      </c>
      <c r="Q1058" s="68">
        <f>VLOOKUP(A1058,'BASE REGISTRO SEPTIEMBRE'!$A$1:$T$889,17,FALSE)</f>
        <v>0</v>
      </c>
      <c r="R1058" s="68">
        <f>VLOOKUP(A1058,'BASE REGISTRO SEPTIEMBRE'!$A$1:$T$889,18,FALSE)</f>
        <v>93401</v>
      </c>
      <c r="S1058" s="68" t="str">
        <f>VLOOKUP(A1058,'BASE REGISTRO SEPTIEMBRE'!$A$1:$T$889,19,FALSE)</f>
        <v xml:space="preserve">Antecedentes financieros correspondientes al año 2020, aprobados por el Sub Depto de Supervisión Financiera Nacional. </v>
      </c>
      <c r="T1058" s="188">
        <f>VLOOKUP(A1058,'BASE REGISTRO SEPTIEMBRE'!$A$1:$T$889,20,FALSE)</f>
        <v>43644</v>
      </c>
      <c r="U1058" s="175">
        <v>7683</v>
      </c>
      <c r="V1058" s="186">
        <v>11366907</v>
      </c>
      <c r="W1058" s="186">
        <v>34644355</v>
      </c>
      <c r="X1058" s="187">
        <v>44469</v>
      </c>
      <c r="Y1058" s="80" t="s">
        <v>6489</v>
      </c>
      <c r="Z1058" s="80" t="s">
        <v>6490</v>
      </c>
      <c r="AA1058" s="175" t="s">
        <v>7475</v>
      </c>
    </row>
    <row r="1059" spans="1:27" ht="15.75" customHeight="1" x14ac:dyDescent="0.2">
      <c r="A1059" s="185">
        <v>7691</v>
      </c>
      <c r="B1059" s="68" t="str">
        <f>VLOOKUP(A1059,'BASE REGISTRO SEPTIEMBRE'!$A$1:$T$889,2,FALSE)</f>
        <v>Fundación Profesionales Asociados para el Desarrollo Regional o Fundación PRODERE</v>
      </c>
      <c r="C1059" s="68">
        <f>VLOOKUP(A1059,'BASE REGISTRO SEPTIEMBRE'!$A$1:$T$889,3,FALSE)</f>
        <v>651539544</v>
      </c>
      <c r="D1059" s="68">
        <f>VLOOKUP(A1059,'BASE REGISTRO SEPTIEMBRE'!$A$1:$T$889,4,FALSE)</f>
        <v>0</v>
      </c>
      <c r="E1059" s="68" t="str">
        <f>VLOOKUP(A1059,'BASE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59" s="68" t="str">
        <f>VLOOKUP(A1059,'BASE REGISTRO SEPTIEMBRE'!$A$1:$T$889,6,FALSE)</f>
        <v>Certificado de Vigencia de Persona Jurídica sin Fines de Lucro, Folio Nº 500395474238, de fecha 25 de junio de 2021, del Servicio de Registro Civil e Identificación.</v>
      </c>
      <c r="G1059" s="68" t="str">
        <f>VLOOKUP(A1059,'BASE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59" s="68" t="str">
        <f>VLOOKUP(A1059,'BASE REGISTRO SEPTIEMBRE'!$A$1:$T$889,8,FALSE)</f>
        <v xml:space="preserve">Presidente: 
Marina Inés Bustos Pino, 
Vicepresidente:
Evelyn Paola Garrote Jirón, 
Tesorero: 
Rodrigo Alberto Díaz Bustos,
Secretaria: 
Carlos Eduardo Valdivia Espergue, 
</v>
      </c>
      <c r="I1059" s="68" t="str">
        <f>VLOOKUP(A1059,'BASE REGISTRO SEPTIEMBRE'!$A$1:$T$889,9,FALSE)</f>
        <v>3 AÑOS</v>
      </c>
      <c r="J1059" s="68" t="str">
        <f>VLOOKUP(A1059,'BASE REGISTRO SEPTIEMBRE'!$A$1:$T$889,10,FALSE)</f>
        <v>01-12-2020 hasta el 01-12-2023.</v>
      </c>
      <c r="K1059" s="68" t="str">
        <f>VLOOKUP(A1059,'BASE REGISTRO SEPTIEMBRE'!$A$1:$T$889,11,FALSE)</f>
        <v>Marina Inés Bustos Pino</v>
      </c>
      <c r="L1059" s="68" t="str">
        <f>VLOOKUP(A1059,'BASE REGISTRO SEPTIEMBRE'!$A$1:$T$889,12,FALSE)</f>
        <v xml:space="preserve">4 Oriente N° 143, Viña del Mar
</v>
      </c>
      <c r="M1059" s="68" t="str">
        <f>VLOOKUP(A1059,'BASE REGISTRO SEPTIEMBRE'!$A$1:$T$889,13,FALSE)</f>
        <v>v</v>
      </c>
      <c r="N1059" s="68" t="str">
        <f>VLOOKUP(A1059,'BASE REGISTRO SEPTIEMBRE'!$A$1:$T$889,14,FALSE)</f>
        <v>Viña del Mar</v>
      </c>
      <c r="O1059" s="68">
        <f>VLOOKUP(A1059,'BASE REGISTRO SEPTIEMBRE'!$A$1:$T$889,15,FALSE)</f>
        <v>582262569</v>
      </c>
      <c r="P1059" s="68" t="str">
        <f>VLOOKUP(A1059,'BASE REGISTRO SEPTIEMBRE'!$A$1:$T$889,16,FALSE)</f>
        <v>fundacion.prodere@gmail.com</v>
      </c>
      <c r="Q1059" s="68">
        <f>VLOOKUP(A1059,'BASE REGISTRO SEPTIEMBRE'!$A$1:$T$889,17,FALSE)</f>
        <v>0</v>
      </c>
      <c r="R1059" s="68">
        <f>VLOOKUP(A1059,'BASE REGISTRO SEPTIEMBRE'!$A$1:$T$889,18,FALSE)</f>
        <v>93401</v>
      </c>
      <c r="S1059" s="68" t="str">
        <f>VLOOKUP(A1059,'BASE REGISTRO SEPTIEMBRE'!$A$1:$T$889,19,FALSE)</f>
        <v xml:space="preserve">Antecedentes financieros correspondientes al año 2020, remitidos para aprobación del Sub Departamento de Supervisión Financiera Nacional. </v>
      </c>
      <c r="T1059" s="188">
        <f>VLOOKUP(A1059,'BASE REGISTRO SEPTIEMBRE'!$A$1:$T$889,20,FALSE)</f>
        <v>43798</v>
      </c>
      <c r="U1059" s="175">
        <v>7691</v>
      </c>
      <c r="V1059" s="186">
        <v>12335565</v>
      </c>
      <c r="W1059" s="186">
        <v>61488042</v>
      </c>
      <c r="X1059" s="187">
        <v>44469</v>
      </c>
      <c r="Y1059" s="80" t="s">
        <v>6489</v>
      </c>
      <c r="Z1059" s="80" t="s">
        <v>6490</v>
      </c>
      <c r="AA1059" s="175" t="s">
        <v>6618</v>
      </c>
    </row>
    <row r="1060" spans="1:27" ht="15.75" customHeight="1" x14ac:dyDescent="0.2">
      <c r="A1060" s="185">
        <v>7691</v>
      </c>
      <c r="B1060" s="68" t="str">
        <f>VLOOKUP(A1060,'BASE REGISTRO SEPTIEMBRE'!$A$1:$T$889,2,FALSE)</f>
        <v>Fundación Profesionales Asociados para el Desarrollo Regional o Fundación PRODERE</v>
      </c>
      <c r="C1060" s="68">
        <f>VLOOKUP(A1060,'BASE REGISTRO SEPTIEMBRE'!$A$1:$T$889,3,FALSE)</f>
        <v>651539544</v>
      </c>
      <c r="D1060" s="68">
        <f>VLOOKUP(A1060,'BASE REGISTRO SEPTIEMBRE'!$A$1:$T$889,4,FALSE)</f>
        <v>0</v>
      </c>
      <c r="E1060" s="68" t="str">
        <f>VLOOKUP(A1060,'BASE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0" s="68" t="str">
        <f>VLOOKUP(A1060,'BASE REGISTRO SEPTIEMBRE'!$A$1:$T$889,6,FALSE)</f>
        <v>Certificado de Vigencia de Persona Jurídica sin Fines de Lucro, Folio Nº 500395474238, de fecha 25 de junio de 2021, del Servicio de Registro Civil e Identificación.</v>
      </c>
      <c r="G1060" s="68" t="str">
        <f>VLOOKUP(A1060,'BASE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0" s="68" t="str">
        <f>VLOOKUP(A1060,'BASE REGISTRO SEPTIEMBRE'!$A$1:$T$889,8,FALSE)</f>
        <v xml:space="preserve">Presidente: 
Marina Inés Bustos Pino, 
Vicepresidente:
Evelyn Paola Garrote Jirón, 
Tesorero: 
Rodrigo Alberto Díaz Bustos,
Secretaria: 
Carlos Eduardo Valdivia Espergue, 
</v>
      </c>
      <c r="I1060" s="68" t="str">
        <f>VLOOKUP(A1060,'BASE REGISTRO SEPTIEMBRE'!$A$1:$T$889,9,FALSE)</f>
        <v>3 AÑOS</v>
      </c>
      <c r="J1060" s="68" t="str">
        <f>VLOOKUP(A1060,'BASE REGISTRO SEPTIEMBRE'!$A$1:$T$889,10,FALSE)</f>
        <v>01-12-2020 hasta el 01-12-2023.</v>
      </c>
      <c r="K1060" s="68" t="str">
        <f>VLOOKUP(A1060,'BASE REGISTRO SEPTIEMBRE'!$A$1:$T$889,11,FALSE)</f>
        <v>Marina Inés Bustos Pino</v>
      </c>
      <c r="L1060" s="68" t="str">
        <f>VLOOKUP(A1060,'BASE REGISTRO SEPTIEMBRE'!$A$1:$T$889,12,FALSE)</f>
        <v xml:space="preserve">4 Oriente N° 143, Viña del Mar
</v>
      </c>
      <c r="M1060" s="68" t="str">
        <f>VLOOKUP(A1060,'BASE REGISTRO SEPTIEMBRE'!$A$1:$T$889,13,FALSE)</f>
        <v>v</v>
      </c>
      <c r="N1060" s="68" t="str">
        <f>VLOOKUP(A1060,'BASE REGISTRO SEPTIEMBRE'!$A$1:$T$889,14,FALSE)</f>
        <v>Viña del Mar</v>
      </c>
      <c r="O1060" s="68">
        <f>VLOOKUP(A1060,'BASE REGISTRO SEPTIEMBRE'!$A$1:$T$889,15,FALSE)</f>
        <v>582262569</v>
      </c>
      <c r="P1060" s="68" t="str">
        <f>VLOOKUP(A1060,'BASE REGISTRO SEPTIEMBRE'!$A$1:$T$889,16,FALSE)</f>
        <v>fundacion.prodere@gmail.com</v>
      </c>
      <c r="Q1060" s="68">
        <f>VLOOKUP(A1060,'BASE REGISTRO SEPTIEMBRE'!$A$1:$T$889,17,FALSE)</f>
        <v>0</v>
      </c>
      <c r="R1060" s="68">
        <f>VLOOKUP(A1060,'BASE REGISTRO SEPTIEMBRE'!$A$1:$T$889,18,FALSE)</f>
        <v>93401</v>
      </c>
      <c r="S1060" s="68" t="str">
        <f>VLOOKUP(A1060,'BASE REGISTRO SEPTIEMBRE'!$A$1:$T$889,19,FALSE)</f>
        <v xml:space="preserve">Antecedentes financieros correspondientes al año 2020, remitidos para aprobación del Sub Departamento de Supervisión Financiera Nacional. </v>
      </c>
      <c r="T1060" s="188">
        <f>VLOOKUP(A1060,'BASE REGISTRO SEPTIEMBRE'!$A$1:$T$889,20,FALSE)</f>
        <v>43798</v>
      </c>
      <c r="U1060" s="175">
        <v>7691</v>
      </c>
      <c r="V1060" s="186">
        <v>16826975</v>
      </c>
      <c r="W1060" s="186">
        <v>88563036</v>
      </c>
      <c r="X1060" s="187">
        <v>44469</v>
      </c>
      <c r="Y1060" s="80" t="s">
        <v>6489</v>
      </c>
      <c r="Z1060" s="80" t="s">
        <v>6490</v>
      </c>
      <c r="AA1060" s="175" t="s">
        <v>6516</v>
      </c>
    </row>
    <row r="1061" spans="1:27" ht="15.75" customHeight="1" x14ac:dyDescent="0.2">
      <c r="A1061" s="185">
        <v>7691</v>
      </c>
      <c r="B1061" s="68" t="str">
        <f>VLOOKUP(A1061,'BASE REGISTRO SEPTIEMBRE'!$A$1:$T$889,2,FALSE)</f>
        <v>Fundación Profesionales Asociados para el Desarrollo Regional o Fundación PRODERE</v>
      </c>
      <c r="C1061" s="68">
        <f>VLOOKUP(A1061,'BASE REGISTRO SEPTIEMBRE'!$A$1:$T$889,3,FALSE)</f>
        <v>651539544</v>
      </c>
      <c r="D1061" s="68">
        <f>VLOOKUP(A1061,'BASE REGISTRO SEPTIEMBRE'!$A$1:$T$889,4,FALSE)</f>
        <v>0</v>
      </c>
      <c r="E1061" s="68" t="str">
        <f>VLOOKUP(A1061,'BASE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1" s="68" t="str">
        <f>VLOOKUP(A1061,'BASE REGISTRO SEPTIEMBRE'!$A$1:$T$889,6,FALSE)</f>
        <v>Certificado de Vigencia de Persona Jurídica sin Fines de Lucro, Folio Nº 500395474238, de fecha 25 de junio de 2021, del Servicio de Registro Civil e Identificación.</v>
      </c>
      <c r="G1061" s="68" t="str">
        <f>VLOOKUP(A1061,'BASE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1" s="68" t="str">
        <f>VLOOKUP(A1061,'BASE REGISTRO SEPTIEMBRE'!$A$1:$T$889,8,FALSE)</f>
        <v xml:space="preserve">Presidente: 
Marina Inés Bustos Pino, 
Vicepresidente:
Evelyn Paola Garrote Jirón, 
Tesorero: 
Rodrigo Alberto Díaz Bustos,
Secretaria: 
Carlos Eduardo Valdivia Espergue, 
</v>
      </c>
      <c r="I1061" s="68" t="str">
        <f>VLOOKUP(A1061,'BASE REGISTRO SEPTIEMBRE'!$A$1:$T$889,9,FALSE)</f>
        <v>3 AÑOS</v>
      </c>
      <c r="J1061" s="68" t="str">
        <f>VLOOKUP(A1061,'BASE REGISTRO SEPTIEMBRE'!$A$1:$T$889,10,FALSE)</f>
        <v>01-12-2020 hasta el 01-12-2023.</v>
      </c>
      <c r="K1061" s="68" t="str">
        <f>VLOOKUP(A1061,'BASE REGISTRO SEPTIEMBRE'!$A$1:$T$889,11,FALSE)</f>
        <v>Marina Inés Bustos Pino</v>
      </c>
      <c r="L1061" s="68" t="str">
        <f>VLOOKUP(A1061,'BASE REGISTRO SEPTIEMBRE'!$A$1:$T$889,12,FALSE)</f>
        <v xml:space="preserve">4 Oriente N° 143, Viña del Mar
</v>
      </c>
      <c r="M1061" s="68" t="str">
        <f>VLOOKUP(A1061,'BASE REGISTRO SEPTIEMBRE'!$A$1:$T$889,13,FALSE)</f>
        <v>v</v>
      </c>
      <c r="N1061" s="68" t="str">
        <f>VLOOKUP(A1061,'BASE REGISTRO SEPTIEMBRE'!$A$1:$T$889,14,FALSE)</f>
        <v>Viña del Mar</v>
      </c>
      <c r="O1061" s="68">
        <f>VLOOKUP(A1061,'BASE REGISTRO SEPTIEMBRE'!$A$1:$T$889,15,FALSE)</f>
        <v>582262569</v>
      </c>
      <c r="P1061" s="68" t="str">
        <f>VLOOKUP(A1061,'BASE REGISTRO SEPTIEMBRE'!$A$1:$T$889,16,FALSE)</f>
        <v>fundacion.prodere@gmail.com</v>
      </c>
      <c r="Q1061" s="68">
        <f>VLOOKUP(A1061,'BASE REGISTRO SEPTIEMBRE'!$A$1:$T$889,17,FALSE)</f>
        <v>0</v>
      </c>
      <c r="R1061" s="68">
        <f>VLOOKUP(A1061,'BASE REGISTRO SEPTIEMBRE'!$A$1:$T$889,18,FALSE)</f>
        <v>93401</v>
      </c>
      <c r="S1061" s="68" t="str">
        <f>VLOOKUP(A1061,'BASE REGISTRO SEPTIEMBRE'!$A$1:$T$889,19,FALSE)</f>
        <v xml:space="preserve">Antecedentes financieros correspondientes al año 2020, remitidos para aprobación del Sub Departamento de Supervisión Financiera Nacional. </v>
      </c>
      <c r="T1061" s="188">
        <f>VLOOKUP(A1061,'BASE REGISTRO SEPTIEMBRE'!$A$1:$T$889,20,FALSE)</f>
        <v>43798</v>
      </c>
      <c r="U1061" s="175">
        <v>7691</v>
      </c>
      <c r="V1061" s="186">
        <v>9014451</v>
      </c>
      <c r="W1061" s="186">
        <v>46537106</v>
      </c>
      <c r="X1061" s="187">
        <v>44469</v>
      </c>
      <c r="Y1061" s="80" t="s">
        <v>6489</v>
      </c>
      <c r="Z1061" s="80" t="s">
        <v>6490</v>
      </c>
      <c r="AA1061" s="175" t="s">
        <v>6517</v>
      </c>
    </row>
    <row r="1062" spans="1:27" ht="15.75" customHeight="1" x14ac:dyDescent="0.2">
      <c r="A1062" s="185">
        <v>7691</v>
      </c>
      <c r="B1062" s="68" t="str">
        <f>VLOOKUP(A1062,'BASE REGISTRO SEPTIEMBRE'!$A$1:$T$889,2,FALSE)</f>
        <v>Fundación Profesionales Asociados para el Desarrollo Regional o Fundación PRODERE</v>
      </c>
      <c r="C1062" s="68">
        <f>VLOOKUP(A1062,'BASE REGISTRO SEPTIEMBRE'!$A$1:$T$889,3,FALSE)</f>
        <v>651539544</v>
      </c>
      <c r="D1062" s="68">
        <f>VLOOKUP(A1062,'BASE REGISTRO SEPTIEMBRE'!$A$1:$T$889,4,FALSE)</f>
        <v>0</v>
      </c>
      <c r="E1062" s="68" t="str">
        <f>VLOOKUP(A1062,'BASE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2" s="68" t="str">
        <f>VLOOKUP(A1062,'BASE REGISTRO SEPTIEMBRE'!$A$1:$T$889,6,FALSE)</f>
        <v>Certificado de Vigencia de Persona Jurídica sin Fines de Lucro, Folio Nº 500395474238, de fecha 25 de junio de 2021, del Servicio de Registro Civil e Identificación.</v>
      </c>
      <c r="G1062" s="68" t="str">
        <f>VLOOKUP(A1062,'BASE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2" s="68" t="str">
        <f>VLOOKUP(A1062,'BASE REGISTRO SEPTIEMBRE'!$A$1:$T$889,8,FALSE)</f>
        <v xml:space="preserve">Presidente: 
Marina Inés Bustos Pino, 
Vicepresidente:
Evelyn Paola Garrote Jirón, 
Tesorero: 
Rodrigo Alberto Díaz Bustos,
Secretaria: 
Carlos Eduardo Valdivia Espergue, 
</v>
      </c>
      <c r="I1062" s="68" t="str">
        <f>VLOOKUP(A1062,'BASE REGISTRO SEPTIEMBRE'!$A$1:$T$889,9,FALSE)</f>
        <v>3 AÑOS</v>
      </c>
      <c r="J1062" s="68" t="str">
        <f>VLOOKUP(A1062,'BASE REGISTRO SEPTIEMBRE'!$A$1:$T$889,10,FALSE)</f>
        <v>01-12-2020 hasta el 01-12-2023.</v>
      </c>
      <c r="K1062" s="68" t="str">
        <f>VLOOKUP(A1062,'BASE REGISTRO SEPTIEMBRE'!$A$1:$T$889,11,FALSE)</f>
        <v>Marina Inés Bustos Pino</v>
      </c>
      <c r="L1062" s="68" t="str">
        <f>VLOOKUP(A1062,'BASE REGISTRO SEPTIEMBRE'!$A$1:$T$889,12,FALSE)</f>
        <v xml:space="preserve">4 Oriente N° 143, Viña del Mar
</v>
      </c>
      <c r="M1062" s="68" t="str">
        <f>VLOOKUP(A1062,'BASE REGISTRO SEPTIEMBRE'!$A$1:$T$889,13,FALSE)</f>
        <v>v</v>
      </c>
      <c r="N1062" s="68" t="str">
        <f>VLOOKUP(A1062,'BASE REGISTRO SEPTIEMBRE'!$A$1:$T$889,14,FALSE)</f>
        <v>Viña del Mar</v>
      </c>
      <c r="O1062" s="68">
        <f>VLOOKUP(A1062,'BASE REGISTRO SEPTIEMBRE'!$A$1:$T$889,15,FALSE)</f>
        <v>582262569</v>
      </c>
      <c r="P1062" s="68" t="str">
        <f>VLOOKUP(A1062,'BASE REGISTRO SEPTIEMBRE'!$A$1:$T$889,16,FALSE)</f>
        <v>fundacion.prodere@gmail.com</v>
      </c>
      <c r="Q1062" s="68">
        <f>VLOOKUP(A1062,'BASE REGISTRO SEPTIEMBRE'!$A$1:$T$889,17,FALSE)</f>
        <v>0</v>
      </c>
      <c r="R1062" s="68">
        <f>VLOOKUP(A1062,'BASE REGISTRO SEPTIEMBRE'!$A$1:$T$889,18,FALSE)</f>
        <v>93401</v>
      </c>
      <c r="S1062" s="68" t="str">
        <f>VLOOKUP(A1062,'BASE REGISTRO SEPTIEMBRE'!$A$1:$T$889,19,FALSE)</f>
        <v xml:space="preserve">Antecedentes financieros correspondientes al año 2020, remitidos para aprobación del Sub Departamento de Supervisión Financiera Nacional. </v>
      </c>
      <c r="T1062" s="188">
        <f>VLOOKUP(A1062,'BASE REGISTRO SEPTIEMBRE'!$A$1:$T$889,20,FALSE)</f>
        <v>43798</v>
      </c>
      <c r="U1062" s="175">
        <v>7691</v>
      </c>
      <c r="V1062" s="186">
        <v>3436760</v>
      </c>
      <c r="W1062" s="186">
        <v>27775781</v>
      </c>
      <c r="X1062" s="187">
        <v>44469</v>
      </c>
      <c r="Y1062" s="80" t="s">
        <v>6489</v>
      </c>
      <c r="Z1062" s="80" t="s">
        <v>6490</v>
      </c>
      <c r="AA1062" s="175" t="s">
        <v>7486</v>
      </c>
    </row>
    <row r="1063" spans="1:27" ht="15.75" customHeight="1" x14ac:dyDescent="0.2">
      <c r="A1063" s="185">
        <v>7691</v>
      </c>
      <c r="B1063" s="68" t="str">
        <f>VLOOKUP(A1063,'BASE REGISTRO SEPTIEMBRE'!$A$1:$T$889,2,FALSE)</f>
        <v>Fundación Profesionales Asociados para el Desarrollo Regional o Fundación PRODERE</v>
      </c>
      <c r="C1063" s="68">
        <f>VLOOKUP(A1063,'BASE REGISTRO SEPTIEMBRE'!$A$1:$T$889,3,FALSE)</f>
        <v>651539544</v>
      </c>
      <c r="D1063" s="68">
        <f>VLOOKUP(A1063,'BASE REGISTRO SEPTIEMBRE'!$A$1:$T$889,4,FALSE)</f>
        <v>0</v>
      </c>
      <c r="E1063" s="68" t="str">
        <f>VLOOKUP(A1063,'BASE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3" s="68" t="str">
        <f>VLOOKUP(A1063,'BASE REGISTRO SEPTIEMBRE'!$A$1:$T$889,6,FALSE)</f>
        <v>Certificado de Vigencia de Persona Jurídica sin Fines de Lucro, Folio Nº 500395474238, de fecha 25 de junio de 2021, del Servicio de Registro Civil e Identificación.</v>
      </c>
      <c r="G1063" s="68" t="str">
        <f>VLOOKUP(A1063,'BASE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3" s="68" t="str">
        <f>VLOOKUP(A1063,'BASE REGISTRO SEPTIEMBRE'!$A$1:$T$889,8,FALSE)</f>
        <v xml:space="preserve">Presidente: 
Marina Inés Bustos Pino, 
Vicepresidente:
Evelyn Paola Garrote Jirón, 
Tesorero: 
Rodrigo Alberto Díaz Bustos,
Secretaria: 
Carlos Eduardo Valdivia Espergue, 
</v>
      </c>
      <c r="I1063" s="68" t="str">
        <f>VLOOKUP(A1063,'BASE REGISTRO SEPTIEMBRE'!$A$1:$T$889,9,FALSE)</f>
        <v>3 AÑOS</v>
      </c>
      <c r="J1063" s="68" t="str">
        <f>VLOOKUP(A1063,'BASE REGISTRO SEPTIEMBRE'!$A$1:$T$889,10,FALSE)</f>
        <v>01-12-2020 hasta el 01-12-2023.</v>
      </c>
      <c r="K1063" s="68" t="str">
        <f>VLOOKUP(A1063,'BASE REGISTRO SEPTIEMBRE'!$A$1:$T$889,11,FALSE)</f>
        <v>Marina Inés Bustos Pino</v>
      </c>
      <c r="L1063" s="68" t="str">
        <f>VLOOKUP(A1063,'BASE REGISTRO SEPTIEMBRE'!$A$1:$T$889,12,FALSE)</f>
        <v xml:space="preserve">4 Oriente N° 143, Viña del Mar
</v>
      </c>
      <c r="M1063" s="68" t="str">
        <f>VLOOKUP(A1063,'BASE REGISTRO SEPTIEMBRE'!$A$1:$T$889,13,FALSE)</f>
        <v>v</v>
      </c>
      <c r="N1063" s="68" t="str">
        <f>VLOOKUP(A1063,'BASE REGISTRO SEPTIEMBRE'!$A$1:$T$889,14,FALSE)</f>
        <v>Viña del Mar</v>
      </c>
      <c r="O1063" s="68">
        <f>VLOOKUP(A1063,'BASE REGISTRO SEPTIEMBRE'!$A$1:$T$889,15,FALSE)</f>
        <v>582262569</v>
      </c>
      <c r="P1063" s="68" t="str">
        <f>VLOOKUP(A1063,'BASE REGISTRO SEPTIEMBRE'!$A$1:$T$889,16,FALSE)</f>
        <v>fundacion.prodere@gmail.com</v>
      </c>
      <c r="Q1063" s="68">
        <f>VLOOKUP(A1063,'BASE REGISTRO SEPTIEMBRE'!$A$1:$T$889,17,FALSE)</f>
        <v>0</v>
      </c>
      <c r="R1063" s="68">
        <f>VLOOKUP(A1063,'BASE REGISTRO SEPTIEMBRE'!$A$1:$T$889,18,FALSE)</f>
        <v>93401</v>
      </c>
      <c r="S1063" s="68" t="str">
        <f>VLOOKUP(A1063,'BASE REGISTRO SEPTIEMBRE'!$A$1:$T$889,19,FALSE)</f>
        <v xml:space="preserve">Antecedentes financieros correspondientes al año 2020, remitidos para aprobación del Sub Departamento de Supervisión Financiera Nacional. </v>
      </c>
      <c r="T1063" s="188">
        <f>VLOOKUP(A1063,'BASE REGISTRO SEPTIEMBRE'!$A$1:$T$889,20,FALSE)</f>
        <v>43798</v>
      </c>
      <c r="U1063" s="175">
        <v>7691</v>
      </c>
      <c r="V1063" s="186">
        <v>9803216</v>
      </c>
      <c r="W1063" s="186">
        <v>60340486</v>
      </c>
      <c r="X1063" s="187">
        <v>44469</v>
      </c>
      <c r="Y1063" s="80" t="s">
        <v>6489</v>
      </c>
      <c r="Z1063" s="80" t="s">
        <v>6490</v>
      </c>
      <c r="AA1063" s="175" t="s">
        <v>6561</v>
      </c>
    </row>
    <row r="1064" spans="1:27" ht="15.75" customHeight="1" x14ac:dyDescent="0.2">
      <c r="A1064" s="185">
        <v>7691</v>
      </c>
      <c r="B1064" s="68" t="str">
        <f>VLOOKUP(A1064,'BASE REGISTRO SEPTIEMBRE'!$A$1:$T$889,2,FALSE)</f>
        <v>Fundación Profesionales Asociados para el Desarrollo Regional o Fundación PRODERE</v>
      </c>
      <c r="C1064" s="68">
        <f>VLOOKUP(A1064,'BASE REGISTRO SEPTIEMBRE'!$A$1:$T$889,3,FALSE)</f>
        <v>651539544</v>
      </c>
      <c r="D1064" s="68">
        <f>VLOOKUP(A1064,'BASE REGISTRO SEPTIEMBRE'!$A$1:$T$889,4,FALSE)</f>
        <v>0</v>
      </c>
      <c r="E1064" s="68" t="str">
        <f>VLOOKUP(A1064,'BASE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4" s="68" t="str">
        <f>VLOOKUP(A1064,'BASE REGISTRO SEPTIEMBRE'!$A$1:$T$889,6,FALSE)</f>
        <v>Certificado de Vigencia de Persona Jurídica sin Fines de Lucro, Folio Nº 500395474238, de fecha 25 de junio de 2021, del Servicio de Registro Civil e Identificación.</v>
      </c>
      <c r="G1064" s="68" t="str">
        <f>VLOOKUP(A1064,'BASE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4" s="68" t="str">
        <f>VLOOKUP(A1064,'BASE REGISTRO SEPTIEMBRE'!$A$1:$T$889,8,FALSE)</f>
        <v xml:space="preserve">Presidente: 
Marina Inés Bustos Pino, 
Vicepresidente:
Evelyn Paola Garrote Jirón, 
Tesorero: 
Rodrigo Alberto Díaz Bustos,
Secretaria: 
Carlos Eduardo Valdivia Espergue, 
</v>
      </c>
      <c r="I1064" s="68" t="str">
        <f>VLOOKUP(A1064,'BASE REGISTRO SEPTIEMBRE'!$A$1:$T$889,9,FALSE)</f>
        <v>3 AÑOS</v>
      </c>
      <c r="J1064" s="68" t="str">
        <f>VLOOKUP(A1064,'BASE REGISTRO SEPTIEMBRE'!$A$1:$T$889,10,FALSE)</f>
        <v>01-12-2020 hasta el 01-12-2023.</v>
      </c>
      <c r="K1064" s="68" t="str">
        <f>VLOOKUP(A1064,'BASE REGISTRO SEPTIEMBRE'!$A$1:$T$889,11,FALSE)</f>
        <v>Marina Inés Bustos Pino</v>
      </c>
      <c r="L1064" s="68" t="str">
        <f>VLOOKUP(A1064,'BASE REGISTRO SEPTIEMBRE'!$A$1:$T$889,12,FALSE)</f>
        <v xml:space="preserve">4 Oriente N° 143, Viña del Mar
</v>
      </c>
      <c r="M1064" s="68" t="str">
        <f>VLOOKUP(A1064,'BASE REGISTRO SEPTIEMBRE'!$A$1:$T$889,13,FALSE)</f>
        <v>v</v>
      </c>
      <c r="N1064" s="68" t="str">
        <f>VLOOKUP(A1064,'BASE REGISTRO SEPTIEMBRE'!$A$1:$T$889,14,FALSE)</f>
        <v>Viña del Mar</v>
      </c>
      <c r="O1064" s="68">
        <f>VLOOKUP(A1064,'BASE REGISTRO SEPTIEMBRE'!$A$1:$T$889,15,FALSE)</f>
        <v>582262569</v>
      </c>
      <c r="P1064" s="68" t="str">
        <f>VLOOKUP(A1064,'BASE REGISTRO SEPTIEMBRE'!$A$1:$T$889,16,FALSE)</f>
        <v>fundacion.prodere@gmail.com</v>
      </c>
      <c r="Q1064" s="68">
        <f>VLOOKUP(A1064,'BASE REGISTRO SEPTIEMBRE'!$A$1:$T$889,17,FALSE)</f>
        <v>0</v>
      </c>
      <c r="R1064" s="68">
        <f>VLOOKUP(A1064,'BASE REGISTRO SEPTIEMBRE'!$A$1:$T$889,18,FALSE)</f>
        <v>93401</v>
      </c>
      <c r="S1064" s="68" t="str">
        <f>VLOOKUP(A1064,'BASE REGISTRO SEPTIEMBRE'!$A$1:$T$889,19,FALSE)</f>
        <v xml:space="preserve">Antecedentes financieros correspondientes al año 2020, remitidos para aprobación del Sub Departamento de Supervisión Financiera Nacional. </v>
      </c>
      <c r="T1064" s="188">
        <f>VLOOKUP(A1064,'BASE REGISTRO SEPTIEMBRE'!$A$1:$T$889,20,FALSE)</f>
        <v>43798</v>
      </c>
      <c r="U1064" s="175">
        <v>7691</v>
      </c>
      <c r="V1064" s="186">
        <v>13885418</v>
      </c>
      <c r="W1064" s="186">
        <v>88752816</v>
      </c>
      <c r="X1064" s="187">
        <v>44469</v>
      </c>
      <c r="Y1064" s="80" t="s">
        <v>6489</v>
      </c>
      <c r="Z1064" s="80" t="s">
        <v>6490</v>
      </c>
      <c r="AA1064" s="175" t="s">
        <v>171</v>
      </c>
    </row>
    <row r="1065" spans="1:27" ht="15.75" customHeight="1" x14ac:dyDescent="0.2">
      <c r="A1065" s="185">
        <v>7691</v>
      </c>
      <c r="B1065" s="68" t="str">
        <f>VLOOKUP(A1065,'BASE REGISTRO SEPTIEMBRE'!$A$1:$T$889,2,FALSE)</f>
        <v>Fundación Profesionales Asociados para el Desarrollo Regional o Fundación PRODERE</v>
      </c>
      <c r="C1065" s="68">
        <f>VLOOKUP(A1065,'BASE REGISTRO SEPTIEMBRE'!$A$1:$T$889,3,FALSE)</f>
        <v>651539544</v>
      </c>
      <c r="D1065" s="68">
        <f>VLOOKUP(A1065,'BASE REGISTRO SEPTIEMBRE'!$A$1:$T$889,4,FALSE)</f>
        <v>0</v>
      </c>
      <c r="E1065" s="68" t="str">
        <f>VLOOKUP(A1065,'BASE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5" s="68" t="str">
        <f>VLOOKUP(A1065,'BASE REGISTRO SEPTIEMBRE'!$A$1:$T$889,6,FALSE)</f>
        <v>Certificado de Vigencia de Persona Jurídica sin Fines de Lucro, Folio Nº 500395474238, de fecha 25 de junio de 2021, del Servicio de Registro Civil e Identificación.</v>
      </c>
      <c r="G1065" s="68" t="str">
        <f>VLOOKUP(A1065,'BASE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5" s="68" t="str">
        <f>VLOOKUP(A1065,'BASE REGISTRO SEPTIEMBRE'!$A$1:$T$889,8,FALSE)</f>
        <v xml:space="preserve">Presidente: 
Marina Inés Bustos Pino, 
Vicepresidente:
Evelyn Paola Garrote Jirón, 
Tesorero: 
Rodrigo Alberto Díaz Bustos,
Secretaria: 
Carlos Eduardo Valdivia Espergue, 
</v>
      </c>
      <c r="I1065" s="68" t="str">
        <f>VLOOKUP(A1065,'BASE REGISTRO SEPTIEMBRE'!$A$1:$T$889,9,FALSE)</f>
        <v>3 AÑOS</v>
      </c>
      <c r="J1065" s="68" t="str">
        <f>VLOOKUP(A1065,'BASE REGISTRO SEPTIEMBRE'!$A$1:$T$889,10,FALSE)</f>
        <v>01-12-2020 hasta el 01-12-2023.</v>
      </c>
      <c r="K1065" s="68" t="str">
        <f>VLOOKUP(A1065,'BASE REGISTRO SEPTIEMBRE'!$A$1:$T$889,11,FALSE)</f>
        <v>Marina Inés Bustos Pino</v>
      </c>
      <c r="L1065" s="68" t="str">
        <f>VLOOKUP(A1065,'BASE REGISTRO SEPTIEMBRE'!$A$1:$T$889,12,FALSE)</f>
        <v xml:space="preserve">4 Oriente N° 143, Viña del Mar
</v>
      </c>
      <c r="M1065" s="68" t="str">
        <f>VLOOKUP(A1065,'BASE REGISTRO SEPTIEMBRE'!$A$1:$T$889,13,FALSE)</f>
        <v>v</v>
      </c>
      <c r="N1065" s="68" t="str">
        <f>VLOOKUP(A1065,'BASE REGISTRO SEPTIEMBRE'!$A$1:$T$889,14,FALSE)</f>
        <v>Viña del Mar</v>
      </c>
      <c r="O1065" s="68">
        <f>VLOOKUP(A1065,'BASE REGISTRO SEPTIEMBRE'!$A$1:$T$889,15,FALSE)</f>
        <v>582262569</v>
      </c>
      <c r="P1065" s="68" t="str">
        <f>VLOOKUP(A1065,'BASE REGISTRO SEPTIEMBRE'!$A$1:$T$889,16,FALSE)</f>
        <v>fundacion.prodere@gmail.com</v>
      </c>
      <c r="Q1065" s="68">
        <f>VLOOKUP(A1065,'BASE REGISTRO SEPTIEMBRE'!$A$1:$T$889,17,FALSE)</f>
        <v>0</v>
      </c>
      <c r="R1065" s="68">
        <f>VLOOKUP(A1065,'BASE REGISTRO SEPTIEMBRE'!$A$1:$T$889,18,FALSE)</f>
        <v>93401</v>
      </c>
      <c r="S1065" s="68" t="str">
        <f>VLOOKUP(A1065,'BASE REGISTRO SEPTIEMBRE'!$A$1:$T$889,19,FALSE)</f>
        <v xml:space="preserve">Antecedentes financieros correspondientes al año 2020, remitidos para aprobación del Sub Departamento de Supervisión Financiera Nacional. </v>
      </c>
      <c r="T1065" s="188">
        <f>VLOOKUP(A1065,'BASE REGISTRO SEPTIEMBRE'!$A$1:$T$889,20,FALSE)</f>
        <v>43798</v>
      </c>
      <c r="U1065" s="175">
        <v>7691</v>
      </c>
      <c r="V1065" s="186">
        <v>6671880</v>
      </c>
      <c r="W1065" s="186">
        <v>42255240</v>
      </c>
      <c r="X1065" s="187">
        <v>44469</v>
      </c>
      <c r="Y1065" s="80" t="s">
        <v>6489</v>
      </c>
      <c r="Z1065" s="80" t="s">
        <v>6490</v>
      </c>
      <c r="AA1065" s="175" t="s">
        <v>6574</v>
      </c>
    </row>
    <row r="1066" spans="1:27" ht="15.75" customHeight="1" x14ac:dyDescent="0.2">
      <c r="A1066" s="185">
        <v>7691</v>
      </c>
      <c r="B1066" s="68" t="str">
        <f>VLOOKUP(A1066,'BASE REGISTRO SEPTIEMBRE'!$A$1:$T$889,2,FALSE)</f>
        <v>Fundación Profesionales Asociados para el Desarrollo Regional o Fundación PRODERE</v>
      </c>
      <c r="C1066" s="68">
        <f>VLOOKUP(A1066,'BASE REGISTRO SEPTIEMBRE'!$A$1:$T$889,3,FALSE)</f>
        <v>651539544</v>
      </c>
      <c r="D1066" s="68">
        <f>VLOOKUP(A1066,'BASE REGISTRO SEPTIEMBRE'!$A$1:$T$889,4,FALSE)</f>
        <v>0</v>
      </c>
      <c r="E1066" s="68" t="str">
        <f>VLOOKUP(A1066,'BASE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6" s="68" t="str">
        <f>VLOOKUP(A1066,'BASE REGISTRO SEPTIEMBRE'!$A$1:$T$889,6,FALSE)</f>
        <v>Certificado de Vigencia de Persona Jurídica sin Fines de Lucro, Folio Nº 500395474238, de fecha 25 de junio de 2021, del Servicio de Registro Civil e Identificación.</v>
      </c>
      <c r="G1066" s="68" t="str">
        <f>VLOOKUP(A1066,'BASE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6" s="68" t="str">
        <f>VLOOKUP(A1066,'BASE REGISTRO SEPTIEMBRE'!$A$1:$T$889,8,FALSE)</f>
        <v xml:space="preserve">Presidente: 
Marina Inés Bustos Pino, 
Vicepresidente:
Evelyn Paola Garrote Jirón, 
Tesorero: 
Rodrigo Alberto Díaz Bustos,
Secretaria: 
Carlos Eduardo Valdivia Espergue, 
</v>
      </c>
      <c r="I1066" s="68" t="str">
        <f>VLOOKUP(A1066,'BASE REGISTRO SEPTIEMBRE'!$A$1:$T$889,9,FALSE)</f>
        <v>3 AÑOS</v>
      </c>
      <c r="J1066" s="68" t="str">
        <f>VLOOKUP(A1066,'BASE REGISTRO SEPTIEMBRE'!$A$1:$T$889,10,FALSE)</f>
        <v>01-12-2020 hasta el 01-12-2023.</v>
      </c>
      <c r="K1066" s="68" t="str">
        <f>VLOOKUP(A1066,'BASE REGISTRO SEPTIEMBRE'!$A$1:$T$889,11,FALSE)</f>
        <v>Marina Inés Bustos Pino</v>
      </c>
      <c r="L1066" s="68" t="str">
        <f>VLOOKUP(A1066,'BASE REGISTRO SEPTIEMBRE'!$A$1:$T$889,12,FALSE)</f>
        <v xml:space="preserve">4 Oriente N° 143, Viña del Mar
</v>
      </c>
      <c r="M1066" s="68" t="str">
        <f>VLOOKUP(A1066,'BASE REGISTRO SEPTIEMBRE'!$A$1:$T$889,13,FALSE)</f>
        <v>v</v>
      </c>
      <c r="N1066" s="68" t="str">
        <f>VLOOKUP(A1066,'BASE REGISTRO SEPTIEMBRE'!$A$1:$T$889,14,FALSE)</f>
        <v>Viña del Mar</v>
      </c>
      <c r="O1066" s="68">
        <f>VLOOKUP(A1066,'BASE REGISTRO SEPTIEMBRE'!$A$1:$T$889,15,FALSE)</f>
        <v>582262569</v>
      </c>
      <c r="P1066" s="68" t="str">
        <f>VLOOKUP(A1066,'BASE REGISTRO SEPTIEMBRE'!$A$1:$T$889,16,FALSE)</f>
        <v>fundacion.prodere@gmail.com</v>
      </c>
      <c r="Q1066" s="68">
        <f>VLOOKUP(A1066,'BASE REGISTRO SEPTIEMBRE'!$A$1:$T$889,17,FALSE)</f>
        <v>0</v>
      </c>
      <c r="R1066" s="68">
        <f>VLOOKUP(A1066,'BASE REGISTRO SEPTIEMBRE'!$A$1:$T$889,18,FALSE)</f>
        <v>93401</v>
      </c>
      <c r="S1066" s="68" t="str">
        <f>VLOOKUP(A1066,'BASE REGISTRO SEPTIEMBRE'!$A$1:$T$889,19,FALSE)</f>
        <v xml:space="preserve">Antecedentes financieros correspondientes al año 2020, remitidos para aprobación del Sub Departamento de Supervisión Financiera Nacional. </v>
      </c>
      <c r="T1066" s="188">
        <f>VLOOKUP(A1066,'BASE REGISTRO SEPTIEMBRE'!$A$1:$T$889,20,FALSE)</f>
        <v>43798</v>
      </c>
      <c r="U1066" s="175">
        <v>7691</v>
      </c>
      <c r="V1066" s="186">
        <v>14826400</v>
      </c>
      <c r="W1066" s="186">
        <v>14826400</v>
      </c>
      <c r="X1066" s="187">
        <v>44469</v>
      </c>
      <c r="Y1066" s="80" t="s">
        <v>6489</v>
      </c>
      <c r="Z1066" s="80" t="s">
        <v>6490</v>
      </c>
      <c r="AA1066" s="175" t="s">
        <v>6544</v>
      </c>
    </row>
    <row r="1067" spans="1:27" ht="15.75" customHeight="1" x14ac:dyDescent="0.2">
      <c r="A1067" s="185">
        <v>7691</v>
      </c>
      <c r="B1067" s="68" t="str">
        <f>VLOOKUP(A1067,'BASE REGISTRO SEPTIEMBRE'!$A$1:$T$889,2,FALSE)</f>
        <v>Fundación Profesionales Asociados para el Desarrollo Regional o Fundación PRODERE</v>
      </c>
      <c r="C1067" s="68">
        <f>VLOOKUP(A1067,'BASE REGISTRO SEPTIEMBRE'!$A$1:$T$889,3,FALSE)</f>
        <v>651539544</v>
      </c>
      <c r="D1067" s="68">
        <f>VLOOKUP(A1067,'BASE REGISTRO SEPTIEMBRE'!$A$1:$T$889,4,FALSE)</f>
        <v>0</v>
      </c>
      <c r="E1067" s="68" t="str">
        <f>VLOOKUP(A1067,'BASE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1067" s="68" t="str">
        <f>VLOOKUP(A1067,'BASE REGISTRO SEPTIEMBRE'!$A$1:$T$889,6,FALSE)</f>
        <v>Certificado de Vigencia de Persona Jurídica sin Fines de Lucro, Folio Nº 500395474238, de fecha 25 de junio de 2021, del Servicio de Registro Civil e Identificación.</v>
      </c>
      <c r="G1067" s="68" t="str">
        <f>VLOOKUP(A1067,'BASE REGISTRO SEPTIEMBRE'!$A$1:$T$889,7,FALSE)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1067" s="68" t="str">
        <f>VLOOKUP(A1067,'BASE REGISTRO SEPTIEMBRE'!$A$1:$T$889,8,FALSE)</f>
        <v xml:space="preserve">Presidente: 
Marina Inés Bustos Pino, 
Vicepresidente:
Evelyn Paola Garrote Jirón, 
Tesorero: 
Rodrigo Alberto Díaz Bustos,
Secretaria: 
Carlos Eduardo Valdivia Espergue, 
</v>
      </c>
      <c r="I1067" s="68" t="str">
        <f>VLOOKUP(A1067,'BASE REGISTRO SEPTIEMBRE'!$A$1:$T$889,9,FALSE)</f>
        <v>3 AÑOS</v>
      </c>
      <c r="J1067" s="68" t="str">
        <f>VLOOKUP(A1067,'BASE REGISTRO SEPTIEMBRE'!$A$1:$T$889,10,FALSE)</f>
        <v>01-12-2020 hasta el 01-12-2023.</v>
      </c>
      <c r="K1067" s="68" t="str">
        <f>VLOOKUP(A1067,'BASE REGISTRO SEPTIEMBRE'!$A$1:$T$889,11,FALSE)</f>
        <v>Marina Inés Bustos Pino</v>
      </c>
      <c r="L1067" s="68" t="str">
        <f>VLOOKUP(A1067,'BASE REGISTRO SEPTIEMBRE'!$A$1:$T$889,12,FALSE)</f>
        <v xml:space="preserve">4 Oriente N° 143, Viña del Mar
</v>
      </c>
      <c r="M1067" s="68" t="str">
        <f>VLOOKUP(A1067,'BASE REGISTRO SEPTIEMBRE'!$A$1:$T$889,13,FALSE)</f>
        <v>v</v>
      </c>
      <c r="N1067" s="68" t="str">
        <f>VLOOKUP(A1067,'BASE REGISTRO SEPTIEMBRE'!$A$1:$T$889,14,FALSE)</f>
        <v>Viña del Mar</v>
      </c>
      <c r="O1067" s="68">
        <f>VLOOKUP(A1067,'BASE REGISTRO SEPTIEMBRE'!$A$1:$T$889,15,FALSE)</f>
        <v>582262569</v>
      </c>
      <c r="P1067" s="68" t="str">
        <f>VLOOKUP(A1067,'BASE REGISTRO SEPTIEMBRE'!$A$1:$T$889,16,FALSE)</f>
        <v>fundacion.prodere@gmail.com</v>
      </c>
      <c r="Q1067" s="68">
        <f>VLOOKUP(A1067,'BASE REGISTRO SEPTIEMBRE'!$A$1:$T$889,17,FALSE)</f>
        <v>0</v>
      </c>
      <c r="R1067" s="68">
        <f>VLOOKUP(A1067,'BASE REGISTRO SEPTIEMBRE'!$A$1:$T$889,18,FALSE)</f>
        <v>93401</v>
      </c>
      <c r="S1067" s="68" t="str">
        <f>VLOOKUP(A1067,'BASE REGISTRO SEPTIEMBRE'!$A$1:$T$889,19,FALSE)</f>
        <v xml:space="preserve">Antecedentes financieros correspondientes al año 2020, remitidos para aprobación del Sub Departamento de Supervisión Financiera Nacional. </v>
      </c>
      <c r="T1067" s="188">
        <f>VLOOKUP(A1067,'BASE REGISTRO SEPTIEMBRE'!$A$1:$T$889,20,FALSE)</f>
        <v>43798</v>
      </c>
      <c r="U1067" s="175">
        <v>7691</v>
      </c>
      <c r="V1067" s="186">
        <v>12000488</v>
      </c>
      <c r="W1067" s="186">
        <v>59495381</v>
      </c>
      <c r="X1067" s="187">
        <v>44469</v>
      </c>
      <c r="Y1067" s="80" t="s">
        <v>6489</v>
      </c>
      <c r="Z1067" s="80" t="s">
        <v>6490</v>
      </c>
      <c r="AA1067" s="175" t="s">
        <v>6514</v>
      </c>
    </row>
    <row r="1068" spans="1:27" ht="15.75" customHeight="1" x14ac:dyDescent="0.2">
      <c r="A1068" s="185">
        <v>7692</v>
      </c>
      <c r="B1068" s="68" t="str">
        <f>VLOOKUP(A1068,'BASE REGISTRO SEPTIEMBRE'!$A$1:$T$889,2,FALSE)</f>
        <v>Fundación Pares</v>
      </c>
      <c r="C1068" s="68">
        <f>VLOOKUP(A1068,'BASE REGISTRO SEPTIEMBRE'!$A$1:$T$889,3,FALSE)</f>
        <v>651883474</v>
      </c>
      <c r="D1068" s="68">
        <f>VLOOKUP(A1068,'BASE REGISTRO SEPTIEMBRE'!$A$1:$T$889,4,FALSE)</f>
        <v>0</v>
      </c>
      <c r="E1068" s="68" t="str">
        <f>VLOOKUP(A1068,'BASE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68" s="68" t="str">
        <f>VLOOKUP(A1068,'BASE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68" s="68" t="str">
        <f>VLOOKUP(A1068,'BASE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68" s="68" t="str">
        <f>VLOOKUP(A1068,'BASE REGISTRO SEPTIEMBRE'!$A$1:$T$889,8,FALSE)</f>
        <v xml:space="preserve">Directorio 
Presidenta: Camila Belén Rivera Gómez, 
Directora: Camila Alejandra Cordero Valenzuela,
Tesorera: Valeska Andrea Vergara Baygorria, 
Secretario: Christian Luis Menares Papagallo,
</v>
      </c>
      <c r="I1068" s="68" t="str">
        <f>VLOOKUP(A1068,'BASE REGISTRO SEPTIEMBRE'!$A$1:$T$889,9,FALSE)</f>
        <v>De acuerdo a Estatutos Directorio definitivo dura 2 años</v>
      </c>
      <c r="J1068" s="68" t="str">
        <f>VLOOKUP(A1068,'BASE REGISTRO SEPTIEMBRE'!$A$1:$T$889,10,FALSE)</f>
        <v>Inicio 15 de mayo de 2021 hasta el 15 de mayo de 2023</v>
      </c>
      <c r="K1068" s="68" t="str">
        <f>VLOOKUP(A1068,'BASE REGISTRO SEPTIEMBRE'!$A$1:$T$889,11,FALSE)</f>
        <v>Camila Rivera Gómez</v>
      </c>
      <c r="L1068" s="68" t="str">
        <f>VLOOKUP(A1068,'BASE REGISTRO SEPTIEMBRE'!$A$1:$T$889,12,FALSE)</f>
        <v>Calle Santiago N° 710, oficina 200, Comuna de Villa Alemana. Región de Valparaíso</v>
      </c>
      <c r="M1068" s="68" t="str">
        <f>VLOOKUP(A1068,'BASE REGISTRO SEPTIEMBRE'!$A$1:$T$889,13,FALSE)</f>
        <v>V</v>
      </c>
      <c r="N1068" s="68" t="str">
        <f>VLOOKUP(A1068,'BASE REGISTRO SEPTIEMBRE'!$A$1:$T$889,14,FALSE)</f>
        <v>Villa Alemana</v>
      </c>
      <c r="O1068" s="68" t="str">
        <f>VLOOKUP(A1068,'BASE REGISTRO SEPTIEMBRE'!$A$1:$T$889,15,FALSE)</f>
        <v xml:space="preserve">Fono: 966910337
</v>
      </c>
      <c r="P1068" s="68" t="str">
        <f>VLOOKUP(A1068,'BASE REGISTRO SEPTIEMBRE'!$A$1:$T$889,16,FALSE)</f>
        <v xml:space="preserve">Correo electrónico: f.pares2019@gmail.com
</v>
      </c>
      <c r="Q1068" s="68">
        <f>VLOOKUP(A1068,'BASE REGISTRO SEPTIEMBRE'!$A$1:$T$889,17,FALSE)</f>
        <v>0</v>
      </c>
      <c r="R1068" s="68">
        <f>VLOOKUP(A1068,'BASE REGISTRO SEPTIEMBRE'!$A$1:$T$889,18,FALSE)</f>
        <v>93401</v>
      </c>
      <c r="S1068" s="68" t="str">
        <f>VLOOKUP(A1068,'BASE REGISTRO SEPTIEMBRE'!$A$1:$T$889,19,FALSE)</f>
        <v>Certificado Financiero 2020, aprobados por el Subdepartamento de Supervisión financiera.</v>
      </c>
      <c r="T1068" s="188">
        <f>VLOOKUP(A1068,'BASE REGISTRO SEPTIEMBRE'!$A$1:$T$889,20,FALSE)</f>
        <v>43802</v>
      </c>
      <c r="U1068" s="175">
        <v>7692</v>
      </c>
      <c r="V1068" s="186">
        <v>23405943</v>
      </c>
      <c r="W1068" s="186">
        <v>149608270</v>
      </c>
      <c r="X1068" s="187">
        <v>44469</v>
      </c>
      <c r="Y1068" s="80" t="s">
        <v>6489</v>
      </c>
      <c r="Z1068" s="80" t="s">
        <v>6490</v>
      </c>
      <c r="AA1068" s="175" t="s">
        <v>6492</v>
      </c>
    </row>
    <row r="1069" spans="1:27" ht="15.75" customHeight="1" x14ac:dyDescent="0.2">
      <c r="A1069" s="185">
        <v>7692</v>
      </c>
      <c r="B1069" s="68" t="str">
        <f>VLOOKUP(A1069,'BASE REGISTRO SEPTIEMBRE'!$A$1:$T$889,2,FALSE)</f>
        <v>Fundación Pares</v>
      </c>
      <c r="C1069" s="68">
        <f>VLOOKUP(A1069,'BASE REGISTRO SEPTIEMBRE'!$A$1:$T$889,3,FALSE)</f>
        <v>651883474</v>
      </c>
      <c r="D1069" s="68">
        <f>VLOOKUP(A1069,'BASE REGISTRO SEPTIEMBRE'!$A$1:$T$889,4,FALSE)</f>
        <v>0</v>
      </c>
      <c r="E1069" s="68" t="str">
        <f>VLOOKUP(A1069,'BASE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69" s="68" t="str">
        <f>VLOOKUP(A1069,'BASE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69" s="68" t="str">
        <f>VLOOKUP(A1069,'BASE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69" s="68" t="str">
        <f>VLOOKUP(A1069,'BASE REGISTRO SEPTIEMBRE'!$A$1:$T$889,8,FALSE)</f>
        <v xml:space="preserve">Directorio 
Presidenta: Camila Belén Rivera Gómez, 
Directora: Camila Alejandra Cordero Valenzuela,
Tesorera: Valeska Andrea Vergara Baygorria, 
Secretario: Christian Luis Menares Papagallo,
</v>
      </c>
      <c r="I1069" s="68" t="str">
        <f>VLOOKUP(A1069,'BASE REGISTRO SEPTIEMBRE'!$A$1:$T$889,9,FALSE)</f>
        <v>De acuerdo a Estatutos Directorio definitivo dura 2 años</v>
      </c>
      <c r="J1069" s="68" t="str">
        <f>VLOOKUP(A1069,'BASE REGISTRO SEPTIEMBRE'!$A$1:$T$889,10,FALSE)</f>
        <v>Inicio 15 de mayo de 2021 hasta el 15 de mayo de 2023</v>
      </c>
      <c r="K1069" s="68" t="str">
        <f>VLOOKUP(A1069,'BASE REGISTRO SEPTIEMBRE'!$A$1:$T$889,11,FALSE)</f>
        <v>Camila Rivera Gómez</v>
      </c>
      <c r="L1069" s="68" t="str">
        <f>VLOOKUP(A1069,'BASE REGISTRO SEPTIEMBRE'!$A$1:$T$889,12,FALSE)</f>
        <v>Calle Santiago N° 710, oficina 200, Comuna de Villa Alemana. Región de Valparaíso</v>
      </c>
      <c r="M1069" s="68" t="str">
        <f>VLOOKUP(A1069,'BASE REGISTRO SEPTIEMBRE'!$A$1:$T$889,13,FALSE)</f>
        <v>V</v>
      </c>
      <c r="N1069" s="68" t="str">
        <f>VLOOKUP(A1069,'BASE REGISTRO SEPTIEMBRE'!$A$1:$T$889,14,FALSE)</f>
        <v>Villa Alemana</v>
      </c>
      <c r="O1069" s="68" t="str">
        <f>VLOOKUP(A1069,'BASE REGISTRO SEPTIEMBRE'!$A$1:$T$889,15,FALSE)</f>
        <v xml:space="preserve">Fono: 966910337
</v>
      </c>
      <c r="P1069" s="68" t="str">
        <f>VLOOKUP(A1069,'BASE REGISTRO SEPTIEMBRE'!$A$1:$T$889,16,FALSE)</f>
        <v xml:space="preserve">Correo electrónico: f.pares2019@gmail.com
</v>
      </c>
      <c r="Q1069" s="68">
        <f>VLOOKUP(A1069,'BASE REGISTRO SEPTIEMBRE'!$A$1:$T$889,17,FALSE)</f>
        <v>0</v>
      </c>
      <c r="R1069" s="68">
        <f>VLOOKUP(A1069,'BASE REGISTRO SEPTIEMBRE'!$A$1:$T$889,18,FALSE)</f>
        <v>93401</v>
      </c>
      <c r="S1069" s="68" t="str">
        <f>VLOOKUP(A1069,'BASE REGISTRO SEPTIEMBRE'!$A$1:$T$889,19,FALSE)</f>
        <v>Certificado Financiero 2020, aprobados por el Subdepartamento de Supervisión financiera.</v>
      </c>
      <c r="T1069" s="188">
        <f>VLOOKUP(A1069,'BASE REGISTRO SEPTIEMBRE'!$A$1:$T$889,20,FALSE)</f>
        <v>43802</v>
      </c>
      <c r="U1069" s="175">
        <v>7692</v>
      </c>
      <c r="V1069" s="186">
        <v>12082528</v>
      </c>
      <c r="W1069" s="186">
        <v>76227472</v>
      </c>
      <c r="X1069" s="187">
        <v>44469</v>
      </c>
      <c r="Y1069" s="80" t="s">
        <v>6489</v>
      </c>
      <c r="Z1069" s="80" t="s">
        <v>6490</v>
      </c>
      <c r="AA1069" s="175" t="s">
        <v>6493</v>
      </c>
    </row>
    <row r="1070" spans="1:27" ht="15.75" customHeight="1" x14ac:dyDescent="0.2">
      <c r="A1070" s="185">
        <v>7692</v>
      </c>
      <c r="B1070" s="68" t="str">
        <f>VLOOKUP(A1070,'BASE REGISTRO SEPTIEMBRE'!$A$1:$T$889,2,FALSE)</f>
        <v>Fundación Pares</v>
      </c>
      <c r="C1070" s="68">
        <f>VLOOKUP(A1070,'BASE REGISTRO SEPTIEMBRE'!$A$1:$T$889,3,FALSE)</f>
        <v>651883474</v>
      </c>
      <c r="D1070" s="68">
        <f>VLOOKUP(A1070,'BASE REGISTRO SEPTIEMBRE'!$A$1:$T$889,4,FALSE)</f>
        <v>0</v>
      </c>
      <c r="E1070" s="68" t="str">
        <f>VLOOKUP(A1070,'BASE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0" s="68" t="str">
        <f>VLOOKUP(A1070,'BASE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0" s="68" t="str">
        <f>VLOOKUP(A1070,'BASE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0" s="68" t="str">
        <f>VLOOKUP(A1070,'BASE REGISTRO SEPTIEMBRE'!$A$1:$T$889,8,FALSE)</f>
        <v xml:space="preserve">Directorio 
Presidenta: Camila Belén Rivera Gómez, 
Directora: Camila Alejandra Cordero Valenzuela,
Tesorera: Valeska Andrea Vergara Baygorria, 
Secretario: Christian Luis Menares Papagallo,
</v>
      </c>
      <c r="I1070" s="68" t="str">
        <f>VLOOKUP(A1070,'BASE REGISTRO SEPTIEMBRE'!$A$1:$T$889,9,FALSE)</f>
        <v>De acuerdo a Estatutos Directorio definitivo dura 2 años</v>
      </c>
      <c r="J1070" s="68" t="str">
        <f>VLOOKUP(A1070,'BASE REGISTRO SEPTIEMBRE'!$A$1:$T$889,10,FALSE)</f>
        <v>Inicio 15 de mayo de 2021 hasta el 15 de mayo de 2023</v>
      </c>
      <c r="K1070" s="68" t="str">
        <f>VLOOKUP(A1070,'BASE REGISTRO SEPTIEMBRE'!$A$1:$T$889,11,FALSE)</f>
        <v>Camila Rivera Gómez</v>
      </c>
      <c r="L1070" s="68" t="str">
        <f>VLOOKUP(A1070,'BASE REGISTRO SEPTIEMBRE'!$A$1:$T$889,12,FALSE)</f>
        <v>Calle Santiago N° 710, oficina 200, Comuna de Villa Alemana. Región de Valparaíso</v>
      </c>
      <c r="M1070" s="68" t="str">
        <f>VLOOKUP(A1070,'BASE REGISTRO SEPTIEMBRE'!$A$1:$T$889,13,FALSE)</f>
        <v>V</v>
      </c>
      <c r="N1070" s="68" t="str">
        <f>VLOOKUP(A1070,'BASE REGISTRO SEPTIEMBRE'!$A$1:$T$889,14,FALSE)</f>
        <v>Villa Alemana</v>
      </c>
      <c r="O1070" s="68" t="str">
        <f>VLOOKUP(A1070,'BASE REGISTRO SEPTIEMBRE'!$A$1:$T$889,15,FALSE)</f>
        <v xml:space="preserve">Fono: 966910337
</v>
      </c>
      <c r="P1070" s="68" t="str">
        <f>VLOOKUP(A1070,'BASE REGISTRO SEPTIEMBRE'!$A$1:$T$889,16,FALSE)</f>
        <v xml:space="preserve">Correo electrónico: f.pares2019@gmail.com
</v>
      </c>
      <c r="Q1070" s="68">
        <f>VLOOKUP(A1070,'BASE REGISTRO SEPTIEMBRE'!$A$1:$T$889,17,FALSE)</f>
        <v>0</v>
      </c>
      <c r="R1070" s="68">
        <f>VLOOKUP(A1070,'BASE REGISTRO SEPTIEMBRE'!$A$1:$T$889,18,FALSE)</f>
        <v>93401</v>
      </c>
      <c r="S1070" s="68" t="str">
        <f>VLOOKUP(A1070,'BASE REGISTRO SEPTIEMBRE'!$A$1:$T$889,19,FALSE)</f>
        <v>Certificado Financiero 2020, aprobados por el Subdepartamento de Supervisión financiera.</v>
      </c>
      <c r="T1070" s="188">
        <f>VLOOKUP(A1070,'BASE REGISTRO SEPTIEMBRE'!$A$1:$T$889,20,FALSE)</f>
        <v>43802</v>
      </c>
      <c r="U1070" s="175">
        <v>7692</v>
      </c>
      <c r="V1070" s="186">
        <v>8994683</v>
      </c>
      <c r="W1070" s="186">
        <v>37757900</v>
      </c>
      <c r="X1070" s="187">
        <v>44469</v>
      </c>
      <c r="Y1070" s="80" t="s">
        <v>6489</v>
      </c>
      <c r="Z1070" s="80" t="s">
        <v>6490</v>
      </c>
      <c r="AA1070" s="175" t="s">
        <v>6549</v>
      </c>
    </row>
    <row r="1071" spans="1:27" ht="15.75" customHeight="1" x14ac:dyDescent="0.2">
      <c r="A1071" s="185">
        <v>7692</v>
      </c>
      <c r="B1071" s="68" t="str">
        <f>VLOOKUP(A1071,'BASE REGISTRO SEPTIEMBRE'!$A$1:$T$889,2,FALSE)</f>
        <v>Fundación Pares</v>
      </c>
      <c r="C1071" s="68">
        <f>VLOOKUP(A1071,'BASE REGISTRO SEPTIEMBRE'!$A$1:$T$889,3,FALSE)</f>
        <v>651883474</v>
      </c>
      <c r="D1071" s="68">
        <f>VLOOKUP(A1071,'BASE REGISTRO SEPTIEMBRE'!$A$1:$T$889,4,FALSE)</f>
        <v>0</v>
      </c>
      <c r="E1071" s="68" t="str">
        <f>VLOOKUP(A1071,'BASE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1" s="68" t="str">
        <f>VLOOKUP(A1071,'BASE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1" s="68" t="str">
        <f>VLOOKUP(A1071,'BASE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1" s="68" t="str">
        <f>VLOOKUP(A1071,'BASE REGISTRO SEPTIEMBRE'!$A$1:$T$889,8,FALSE)</f>
        <v xml:space="preserve">Directorio 
Presidenta: Camila Belén Rivera Gómez, 
Directora: Camila Alejandra Cordero Valenzuela,
Tesorera: Valeska Andrea Vergara Baygorria, 
Secretario: Christian Luis Menares Papagallo,
</v>
      </c>
      <c r="I1071" s="68" t="str">
        <f>VLOOKUP(A1071,'BASE REGISTRO SEPTIEMBRE'!$A$1:$T$889,9,FALSE)</f>
        <v>De acuerdo a Estatutos Directorio definitivo dura 2 años</v>
      </c>
      <c r="J1071" s="68" t="str">
        <f>VLOOKUP(A1071,'BASE REGISTRO SEPTIEMBRE'!$A$1:$T$889,10,FALSE)</f>
        <v>Inicio 15 de mayo de 2021 hasta el 15 de mayo de 2023</v>
      </c>
      <c r="K1071" s="68" t="str">
        <f>VLOOKUP(A1071,'BASE REGISTRO SEPTIEMBRE'!$A$1:$T$889,11,FALSE)</f>
        <v>Camila Rivera Gómez</v>
      </c>
      <c r="L1071" s="68" t="str">
        <f>VLOOKUP(A1071,'BASE REGISTRO SEPTIEMBRE'!$A$1:$T$889,12,FALSE)</f>
        <v>Calle Santiago N° 710, oficina 200, Comuna de Villa Alemana. Región de Valparaíso</v>
      </c>
      <c r="M1071" s="68" t="str">
        <f>VLOOKUP(A1071,'BASE REGISTRO SEPTIEMBRE'!$A$1:$T$889,13,FALSE)</f>
        <v>V</v>
      </c>
      <c r="N1071" s="68" t="str">
        <f>VLOOKUP(A1071,'BASE REGISTRO SEPTIEMBRE'!$A$1:$T$889,14,FALSE)</f>
        <v>Villa Alemana</v>
      </c>
      <c r="O1071" s="68" t="str">
        <f>VLOOKUP(A1071,'BASE REGISTRO SEPTIEMBRE'!$A$1:$T$889,15,FALSE)</f>
        <v xml:space="preserve">Fono: 966910337
</v>
      </c>
      <c r="P1071" s="68" t="str">
        <f>VLOOKUP(A1071,'BASE REGISTRO SEPTIEMBRE'!$A$1:$T$889,16,FALSE)</f>
        <v xml:space="preserve">Correo electrónico: f.pares2019@gmail.com
</v>
      </c>
      <c r="Q1071" s="68">
        <f>VLOOKUP(A1071,'BASE REGISTRO SEPTIEMBRE'!$A$1:$T$889,17,FALSE)</f>
        <v>0</v>
      </c>
      <c r="R1071" s="68">
        <f>VLOOKUP(A1071,'BASE REGISTRO SEPTIEMBRE'!$A$1:$T$889,18,FALSE)</f>
        <v>93401</v>
      </c>
      <c r="S1071" s="68" t="str">
        <f>VLOOKUP(A1071,'BASE REGISTRO SEPTIEMBRE'!$A$1:$T$889,19,FALSE)</f>
        <v>Certificado Financiero 2020, aprobados por el Subdepartamento de Supervisión financiera.</v>
      </c>
      <c r="T1071" s="188">
        <f>VLOOKUP(A1071,'BASE REGISTRO SEPTIEMBRE'!$A$1:$T$889,20,FALSE)</f>
        <v>43802</v>
      </c>
      <c r="U1071" s="175">
        <v>7692</v>
      </c>
      <c r="V1071" s="186">
        <v>25896778</v>
      </c>
      <c r="W1071" s="186">
        <v>158247107</v>
      </c>
      <c r="X1071" s="187">
        <v>44469</v>
      </c>
      <c r="Y1071" s="80" t="s">
        <v>6489</v>
      </c>
      <c r="Z1071" s="80" t="s">
        <v>6490</v>
      </c>
      <c r="AA1071" s="175" t="s">
        <v>6565</v>
      </c>
    </row>
    <row r="1072" spans="1:27" ht="15.75" customHeight="1" x14ac:dyDescent="0.2">
      <c r="A1072" s="185">
        <v>7692</v>
      </c>
      <c r="B1072" s="68" t="str">
        <f>VLOOKUP(A1072,'BASE REGISTRO SEPTIEMBRE'!$A$1:$T$889,2,FALSE)</f>
        <v>Fundación Pares</v>
      </c>
      <c r="C1072" s="68">
        <f>VLOOKUP(A1072,'BASE REGISTRO SEPTIEMBRE'!$A$1:$T$889,3,FALSE)</f>
        <v>651883474</v>
      </c>
      <c r="D1072" s="68">
        <f>VLOOKUP(A1072,'BASE REGISTRO SEPTIEMBRE'!$A$1:$T$889,4,FALSE)</f>
        <v>0</v>
      </c>
      <c r="E1072" s="68" t="str">
        <f>VLOOKUP(A1072,'BASE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2" s="68" t="str">
        <f>VLOOKUP(A1072,'BASE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2" s="68" t="str">
        <f>VLOOKUP(A1072,'BASE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2" s="68" t="str">
        <f>VLOOKUP(A1072,'BASE REGISTRO SEPTIEMBRE'!$A$1:$T$889,8,FALSE)</f>
        <v xml:space="preserve">Directorio 
Presidenta: Camila Belén Rivera Gómez, 
Directora: Camila Alejandra Cordero Valenzuela,
Tesorera: Valeska Andrea Vergara Baygorria, 
Secretario: Christian Luis Menares Papagallo,
</v>
      </c>
      <c r="I1072" s="68" t="str">
        <f>VLOOKUP(A1072,'BASE REGISTRO SEPTIEMBRE'!$A$1:$T$889,9,FALSE)</f>
        <v>De acuerdo a Estatutos Directorio definitivo dura 2 años</v>
      </c>
      <c r="J1072" s="68" t="str">
        <f>VLOOKUP(A1072,'BASE REGISTRO SEPTIEMBRE'!$A$1:$T$889,10,FALSE)</f>
        <v>Inicio 15 de mayo de 2021 hasta el 15 de mayo de 2023</v>
      </c>
      <c r="K1072" s="68" t="str">
        <f>VLOOKUP(A1072,'BASE REGISTRO SEPTIEMBRE'!$A$1:$T$889,11,FALSE)</f>
        <v>Camila Rivera Gómez</v>
      </c>
      <c r="L1072" s="68" t="str">
        <f>VLOOKUP(A1072,'BASE REGISTRO SEPTIEMBRE'!$A$1:$T$889,12,FALSE)</f>
        <v>Calle Santiago N° 710, oficina 200, Comuna de Villa Alemana. Región de Valparaíso</v>
      </c>
      <c r="M1072" s="68" t="str">
        <f>VLOOKUP(A1072,'BASE REGISTRO SEPTIEMBRE'!$A$1:$T$889,13,FALSE)</f>
        <v>V</v>
      </c>
      <c r="N1072" s="68" t="str">
        <f>VLOOKUP(A1072,'BASE REGISTRO SEPTIEMBRE'!$A$1:$T$889,14,FALSE)</f>
        <v>Villa Alemana</v>
      </c>
      <c r="O1072" s="68" t="str">
        <f>VLOOKUP(A1072,'BASE REGISTRO SEPTIEMBRE'!$A$1:$T$889,15,FALSE)</f>
        <v xml:space="preserve">Fono: 966910337
</v>
      </c>
      <c r="P1072" s="68" t="str">
        <f>VLOOKUP(A1072,'BASE REGISTRO SEPTIEMBRE'!$A$1:$T$889,16,FALSE)</f>
        <v xml:space="preserve">Correo electrónico: f.pares2019@gmail.com
</v>
      </c>
      <c r="Q1072" s="68">
        <f>VLOOKUP(A1072,'BASE REGISTRO SEPTIEMBRE'!$A$1:$T$889,17,FALSE)</f>
        <v>0</v>
      </c>
      <c r="R1072" s="68">
        <f>VLOOKUP(A1072,'BASE REGISTRO SEPTIEMBRE'!$A$1:$T$889,18,FALSE)</f>
        <v>93401</v>
      </c>
      <c r="S1072" s="68" t="str">
        <f>VLOOKUP(A1072,'BASE REGISTRO SEPTIEMBRE'!$A$1:$T$889,19,FALSE)</f>
        <v>Certificado Financiero 2020, aprobados por el Subdepartamento de Supervisión financiera.</v>
      </c>
      <c r="T1072" s="188">
        <f>VLOOKUP(A1072,'BASE REGISTRO SEPTIEMBRE'!$A$1:$T$889,20,FALSE)</f>
        <v>43802</v>
      </c>
      <c r="U1072" s="175">
        <v>7692</v>
      </c>
      <c r="V1072" s="186">
        <v>14875821</v>
      </c>
      <c r="W1072" s="186">
        <v>74922740</v>
      </c>
      <c r="X1072" s="187">
        <v>44469</v>
      </c>
      <c r="Y1072" s="80" t="s">
        <v>6489</v>
      </c>
      <c r="Z1072" s="80" t="s">
        <v>6490</v>
      </c>
      <c r="AA1072" s="175" t="s">
        <v>229</v>
      </c>
    </row>
    <row r="1073" spans="1:27" ht="15.75" customHeight="1" x14ac:dyDescent="0.2">
      <c r="A1073" s="185">
        <v>7692</v>
      </c>
      <c r="B1073" s="68" t="str">
        <f>VLOOKUP(A1073,'BASE REGISTRO SEPTIEMBRE'!$A$1:$T$889,2,FALSE)</f>
        <v>Fundación Pares</v>
      </c>
      <c r="C1073" s="68">
        <f>VLOOKUP(A1073,'BASE REGISTRO SEPTIEMBRE'!$A$1:$T$889,3,FALSE)</f>
        <v>651883474</v>
      </c>
      <c r="D1073" s="68">
        <f>VLOOKUP(A1073,'BASE REGISTRO SEPTIEMBRE'!$A$1:$T$889,4,FALSE)</f>
        <v>0</v>
      </c>
      <c r="E1073" s="68" t="str">
        <f>VLOOKUP(A1073,'BASE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3" s="68" t="str">
        <f>VLOOKUP(A1073,'BASE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3" s="68" t="str">
        <f>VLOOKUP(A1073,'BASE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3" s="68" t="str">
        <f>VLOOKUP(A1073,'BASE REGISTRO SEPTIEMBRE'!$A$1:$T$889,8,FALSE)</f>
        <v xml:space="preserve">Directorio 
Presidenta: Camila Belén Rivera Gómez, 
Directora: Camila Alejandra Cordero Valenzuela,
Tesorera: Valeska Andrea Vergara Baygorria, 
Secretario: Christian Luis Menares Papagallo,
</v>
      </c>
      <c r="I1073" s="68" t="str">
        <f>VLOOKUP(A1073,'BASE REGISTRO SEPTIEMBRE'!$A$1:$T$889,9,FALSE)</f>
        <v>De acuerdo a Estatutos Directorio definitivo dura 2 años</v>
      </c>
      <c r="J1073" s="68" t="str">
        <f>VLOOKUP(A1073,'BASE REGISTRO SEPTIEMBRE'!$A$1:$T$889,10,FALSE)</f>
        <v>Inicio 15 de mayo de 2021 hasta el 15 de mayo de 2023</v>
      </c>
      <c r="K1073" s="68" t="str">
        <f>VLOOKUP(A1073,'BASE REGISTRO SEPTIEMBRE'!$A$1:$T$889,11,FALSE)</f>
        <v>Camila Rivera Gómez</v>
      </c>
      <c r="L1073" s="68" t="str">
        <f>VLOOKUP(A1073,'BASE REGISTRO SEPTIEMBRE'!$A$1:$T$889,12,FALSE)</f>
        <v>Calle Santiago N° 710, oficina 200, Comuna de Villa Alemana. Región de Valparaíso</v>
      </c>
      <c r="M1073" s="68" t="str">
        <f>VLOOKUP(A1073,'BASE REGISTRO SEPTIEMBRE'!$A$1:$T$889,13,FALSE)</f>
        <v>V</v>
      </c>
      <c r="N1073" s="68" t="str">
        <f>VLOOKUP(A1073,'BASE REGISTRO SEPTIEMBRE'!$A$1:$T$889,14,FALSE)</f>
        <v>Villa Alemana</v>
      </c>
      <c r="O1073" s="68" t="str">
        <f>VLOOKUP(A1073,'BASE REGISTRO SEPTIEMBRE'!$A$1:$T$889,15,FALSE)</f>
        <v xml:space="preserve">Fono: 966910337
</v>
      </c>
      <c r="P1073" s="68" t="str">
        <f>VLOOKUP(A1073,'BASE REGISTRO SEPTIEMBRE'!$A$1:$T$889,16,FALSE)</f>
        <v xml:space="preserve">Correo electrónico: f.pares2019@gmail.com
</v>
      </c>
      <c r="Q1073" s="68">
        <f>VLOOKUP(A1073,'BASE REGISTRO SEPTIEMBRE'!$A$1:$T$889,17,FALSE)</f>
        <v>0</v>
      </c>
      <c r="R1073" s="68">
        <f>VLOOKUP(A1073,'BASE REGISTRO SEPTIEMBRE'!$A$1:$T$889,18,FALSE)</f>
        <v>93401</v>
      </c>
      <c r="S1073" s="68" t="str">
        <f>VLOOKUP(A1073,'BASE REGISTRO SEPTIEMBRE'!$A$1:$T$889,19,FALSE)</f>
        <v>Certificado Financiero 2020, aprobados por el Subdepartamento de Supervisión financiera.</v>
      </c>
      <c r="T1073" s="188">
        <f>VLOOKUP(A1073,'BASE REGISTRO SEPTIEMBRE'!$A$1:$T$889,20,FALSE)</f>
        <v>43802</v>
      </c>
      <c r="U1073" s="175">
        <v>7692</v>
      </c>
      <c r="V1073" s="186">
        <v>13096653</v>
      </c>
      <c r="W1073" s="186">
        <v>76701908</v>
      </c>
      <c r="X1073" s="187">
        <v>44469</v>
      </c>
      <c r="Y1073" s="80" t="s">
        <v>6489</v>
      </c>
      <c r="Z1073" s="80" t="s">
        <v>6490</v>
      </c>
      <c r="AA1073" s="175" t="s">
        <v>6551</v>
      </c>
    </row>
    <row r="1074" spans="1:27" ht="15.75" customHeight="1" x14ac:dyDescent="0.2">
      <c r="A1074" s="185">
        <v>7692</v>
      </c>
      <c r="B1074" s="68" t="str">
        <f>VLOOKUP(A1074,'BASE REGISTRO SEPTIEMBRE'!$A$1:$T$889,2,FALSE)</f>
        <v>Fundación Pares</v>
      </c>
      <c r="C1074" s="68">
        <f>VLOOKUP(A1074,'BASE REGISTRO SEPTIEMBRE'!$A$1:$T$889,3,FALSE)</f>
        <v>651883474</v>
      </c>
      <c r="D1074" s="68">
        <f>VLOOKUP(A1074,'BASE REGISTRO SEPTIEMBRE'!$A$1:$T$889,4,FALSE)</f>
        <v>0</v>
      </c>
      <c r="E1074" s="68" t="str">
        <f>VLOOKUP(A1074,'BASE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4" s="68" t="str">
        <f>VLOOKUP(A1074,'BASE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4" s="68" t="str">
        <f>VLOOKUP(A1074,'BASE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4" s="68" t="str">
        <f>VLOOKUP(A1074,'BASE REGISTRO SEPTIEMBRE'!$A$1:$T$889,8,FALSE)</f>
        <v xml:space="preserve">Directorio 
Presidenta: Camila Belén Rivera Gómez, 
Directora: Camila Alejandra Cordero Valenzuela,
Tesorera: Valeska Andrea Vergara Baygorria, 
Secretario: Christian Luis Menares Papagallo,
</v>
      </c>
      <c r="I1074" s="68" t="str">
        <f>VLOOKUP(A1074,'BASE REGISTRO SEPTIEMBRE'!$A$1:$T$889,9,FALSE)</f>
        <v>De acuerdo a Estatutos Directorio definitivo dura 2 años</v>
      </c>
      <c r="J1074" s="68" t="str">
        <f>VLOOKUP(A1074,'BASE REGISTRO SEPTIEMBRE'!$A$1:$T$889,10,FALSE)</f>
        <v>Inicio 15 de mayo de 2021 hasta el 15 de mayo de 2023</v>
      </c>
      <c r="K1074" s="68" t="str">
        <f>VLOOKUP(A1074,'BASE REGISTRO SEPTIEMBRE'!$A$1:$T$889,11,FALSE)</f>
        <v>Camila Rivera Gómez</v>
      </c>
      <c r="L1074" s="68" t="str">
        <f>VLOOKUP(A1074,'BASE REGISTRO SEPTIEMBRE'!$A$1:$T$889,12,FALSE)</f>
        <v>Calle Santiago N° 710, oficina 200, Comuna de Villa Alemana. Región de Valparaíso</v>
      </c>
      <c r="M1074" s="68" t="str">
        <f>VLOOKUP(A1074,'BASE REGISTRO SEPTIEMBRE'!$A$1:$T$889,13,FALSE)</f>
        <v>V</v>
      </c>
      <c r="N1074" s="68" t="str">
        <f>VLOOKUP(A1074,'BASE REGISTRO SEPTIEMBRE'!$A$1:$T$889,14,FALSE)</f>
        <v>Villa Alemana</v>
      </c>
      <c r="O1074" s="68" t="str">
        <f>VLOOKUP(A1074,'BASE REGISTRO SEPTIEMBRE'!$A$1:$T$889,15,FALSE)</f>
        <v xml:space="preserve">Fono: 966910337
</v>
      </c>
      <c r="P1074" s="68" t="str">
        <f>VLOOKUP(A1074,'BASE REGISTRO SEPTIEMBRE'!$A$1:$T$889,16,FALSE)</f>
        <v xml:space="preserve">Correo electrónico: f.pares2019@gmail.com
</v>
      </c>
      <c r="Q1074" s="68">
        <f>VLOOKUP(A1074,'BASE REGISTRO SEPTIEMBRE'!$A$1:$T$889,17,FALSE)</f>
        <v>0</v>
      </c>
      <c r="R1074" s="68">
        <f>VLOOKUP(A1074,'BASE REGISTRO SEPTIEMBRE'!$A$1:$T$889,18,FALSE)</f>
        <v>93401</v>
      </c>
      <c r="S1074" s="68" t="str">
        <f>VLOOKUP(A1074,'BASE REGISTRO SEPTIEMBRE'!$A$1:$T$889,19,FALSE)</f>
        <v>Certificado Financiero 2020, aprobados por el Subdepartamento de Supervisión financiera.</v>
      </c>
      <c r="T1074" s="188">
        <f>VLOOKUP(A1074,'BASE REGISTRO SEPTIEMBRE'!$A$1:$T$889,20,FALSE)</f>
        <v>43802</v>
      </c>
      <c r="U1074" s="175">
        <v>7692</v>
      </c>
      <c r="V1074" s="186">
        <v>12355333</v>
      </c>
      <c r="W1074" s="186">
        <v>78332812</v>
      </c>
      <c r="X1074" s="187">
        <v>44469</v>
      </c>
      <c r="Y1074" s="80" t="s">
        <v>6489</v>
      </c>
      <c r="Z1074" s="80" t="s">
        <v>6490</v>
      </c>
      <c r="AA1074" s="175" t="s">
        <v>6566</v>
      </c>
    </row>
    <row r="1075" spans="1:27" ht="15.75" customHeight="1" x14ac:dyDescent="0.2">
      <c r="A1075" s="185">
        <v>7692</v>
      </c>
      <c r="B1075" s="68" t="str">
        <f>VLOOKUP(A1075,'BASE REGISTRO SEPTIEMBRE'!$A$1:$T$889,2,FALSE)</f>
        <v>Fundación Pares</v>
      </c>
      <c r="C1075" s="68">
        <f>VLOOKUP(A1075,'BASE REGISTRO SEPTIEMBRE'!$A$1:$T$889,3,FALSE)</f>
        <v>651883474</v>
      </c>
      <c r="D1075" s="68">
        <f>VLOOKUP(A1075,'BASE REGISTRO SEPTIEMBRE'!$A$1:$T$889,4,FALSE)</f>
        <v>0</v>
      </c>
      <c r="E1075" s="68" t="str">
        <f>VLOOKUP(A1075,'BASE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5" s="68" t="str">
        <f>VLOOKUP(A1075,'BASE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5" s="68" t="str">
        <f>VLOOKUP(A1075,'BASE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5" s="68" t="str">
        <f>VLOOKUP(A1075,'BASE REGISTRO SEPTIEMBRE'!$A$1:$T$889,8,FALSE)</f>
        <v xml:space="preserve">Directorio 
Presidenta: Camila Belén Rivera Gómez, 
Directora: Camila Alejandra Cordero Valenzuela,
Tesorera: Valeska Andrea Vergara Baygorria, 
Secretario: Christian Luis Menares Papagallo,
</v>
      </c>
      <c r="I1075" s="68" t="str">
        <f>VLOOKUP(A1075,'BASE REGISTRO SEPTIEMBRE'!$A$1:$T$889,9,FALSE)</f>
        <v>De acuerdo a Estatutos Directorio definitivo dura 2 años</v>
      </c>
      <c r="J1075" s="68" t="str">
        <f>VLOOKUP(A1075,'BASE REGISTRO SEPTIEMBRE'!$A$1:$T$889,10,FALSE)</f>
        <v>Inicio 15 de mayo de 2021 hasta el 15 de mayo de 2023</v>
      </c>
      <c r="K1075" s="68" t="str">
        <f>VLOOKUP(A1075,'BASE REGISTRO SEPTIEMBRE'!$A$1:$T$889,11,FALSE)</f>
        <v>Camila Rivera Gómez</v>
      </c>
      <c r="L1075" s="68" t="str">
        <f>VLOOKUP(A1075,'BASE REGISTRO SEPTIEMBRE'!$A$1:$T$889,12,FALSE)</f>
        <v>Calle Santiago N° 710, oficina 200, Comuna de Villa Alemana. Región de Valparaíso</v>
      </c>
      <c r="M1075" s="68" t="str">
        <f>VLOOKUP(A1075,'BASE REGISTRO SEPTIEMBRE'!$A$1:$T$889,13,FALSE)</f>
        <v>V</v>
      </c>
      <c r="N1075" s="68" t="str">
        <f>VLOOKUP(A1075,'BASE REGISTRO SEPTIEMBRE'!$A$1:$T$889,14,FALSE)</f>
        <v>Villa Alemana</v>
      </c>
      <c r="O1075" s="68" t="str">
        <f>VLOOKUP(A1075,'BASE REGISTRO SEPTIEMBRE'!$A$1:$T$889,15,FALSE)</f>
        <v xml:space="preserve">Fono: 966910337
</v>
      </c>
      <c r="P1075" s="68" t="str">
        <f>VLOOKUP(A1075,'BASE REGISTRO SEPTIEMBRE'!$A$1:$T$889,16,FALSE)</f>
        <v xml:space="preserve">Correo electrónico: f.pares2019@gmail.com
</v>
      </c>
      <c r="Q1075" s="68">
        <f>VLOOKUP(A1075,'BASE REGISTRO SEPTIEMBRE'!$A$1:$T$889,17,FALSE)</f>
        <v>0</v>
      </c>
      <c r="R1075" s="68">
        <f>VLOOKUP(A1075,'BASE REGISTRO SEPTIEMBRE'!$A$1:$T$889,18,FALSE)</f>
        <v>93401</v>
      </c>
      <c r="S1075" s="68" t="str">
        <f>VLOOKUP(A1075,'BASE REGISTRO SEPTIEMBRE'!$A$1:$T$889,19,FALSE)</f>
        <v>Certificado Financiero 2020, aprobados por el Subdepartamento de Supervisión financiera.</v>
      </c>
      <c r="T1075" s="188">
        <f>VLOOKUP(A1075,'BASE REGISTRO SEPTIEMBRE'!$A$1:$T$889,20,FALSE)</f>
        <v>43802</v>
      </c>
      <c r="U1075" s="175">
        <v>7692</v>
      </c>
      <c r="V1075" s="186">
        <v>13393181</v>
      </c>
      <c r="W1075" s="186">
        <v>79222396</v>
      </c>
      <c r="X1075" s="187">
        <v>44469</v>
      </c>
      <c r="Y1075" s="80" t="s">
        <v>6489</v>
      </c>
      <c r="Z1075" s="80" t="s">
        <v>6490</v>
      </c>
      <c r="AA1075" s="175" t="s">
        <v>6548</v>
      </c>
    </row>
    <row r="1076" spans="1:27" ht="15.75" customHeight="1" x14ac:dyDescent="0.2">
      <c r="A1076" s="185">
        <v>7692</v>
      </c>
      <c r="B1076" s="68" t="str">
        <f>VLOOKUP(A1076,'BASE REGISTRO SEPTIEMBRE'!$A$1:$T$889,2,FALSE)</f>
        <v>Fundación Pares</v>
      </c>
      <c r="C1076" s="68">
        <f>VLOOKUP(A1076,'BASE REGISTRO SEPTIEMBRE'!$A$1:$T$889,3,FALSE)</f>
        <v>651883474</v>
      </c>
      <c r="D1076" s="68">
        <f>VLOOKUP(A1076,'BASE REGISTRO SEPTIEMBRE'!$A$1:$T$889,4,FALSE)</f>
        <v>0</v>
      </c>
      <c r="E1076" s="68" t="str">
        <f>VLOOKUP(A1076,'BASE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6" s="68" t="str">
        <f>VLOOKUP(A1076,'BASE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6" s="68" t="str">
        <f>VLOOKUP(A1076,'BASE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6" s="68" t="str">
        <f>VLOOKUP(A1076,'BASE REGISTRO SEPTIEMBRE'!$A$1:$T$889,8,FALSE)</f>
        <v xml:space="preserve">Directorio 
Presidenta: Camila Belén Rivera Gómez, 
Directora: Camila Alejandra Cordero Valenzuela,
Tesorera: Valeska Andrea Vergara Baygorria, 
Secretario: Christian Luis Menares Papagallo,
</v>
      </c>
      <c r="I1076" s="68" t="str">
        <f>VLOOKUP(A1076,'BASE REGISTRO SEPTIEMBRE'!$A$1:$T$889,9,FALSE)</f>
        <v>De acuerdo a Estatutos Directorio definitivo dura 2 años</v>
      </c>
      <c r="J1076" s="68" t="str">
        <f>VLOOKUP(A1076,'BASE REGISTRO SEPTIEMBRE'!$A$1:$T$889,10,FALSE)</f>
        <v>Inicio 15 de mayo de 2021 hasta el 15 de mayo de 2023</v>
      </c>
      <c r="K1076" s="68" t="str">
        <f>VLOOKUP(A1076,'BASE REGISTRO SEPTIEMBRE'!$A$1:$T$889,11,FALSE)</f>
        <v>Camila Rivera Gómez</v>
      </c>
      <c r="L1076" s="68" t="str">
        <f>VLOOKUP(A1076,'BASE REGISTRO SEPTIEMBRE'!$A$1:$T$889,12,FALSE)</f>
        <v>Calle Santiago N° 710, oficina 200, Comuna de Villa Alemana. Región de Valparaíso</v>
      </c>
      <c r="M1076" s="68" t="str">
        <f>VLOOKUP(A1076,'BASE REGISTRO SEPTIEMBRE'!$A$1:$T$889,13,FALSE)</f>
        <v>V</v>
      </c>
      <c r="N1076" s="68" t="str">
        <f>VLOOKUP(A1076,'BASE REGISTRO SEPTIEMBRE'!$A$1:$T$889,14,FALSE)</f>
        <v>Villa Alemana</v>
      </c>
      <c r="O1076" s="68" t="str">
        <f>VLOOKUP(A1076,'BASE REGISTRO SEPTIEMBRE'!$A$1:$T$889,15,FALSE)</f>
        <v xml:space="preserve">Fono: 966910337
</v>
      </c>
      <c r="P1076" s="68" t="str">
        <f>VLOOKUP(A1076,'BASE REGISTRO SEPTIEMBRE'!$A$1:$T$889,16,FALSE)</f>
        <v xml:space="preserve">Correo electrónico: f.pares2019@gmail.com
</v>
      </c>
      <c r="Q1076" s="68">
        <f>VLOOKUP(A1076,'BASE REGISTRO SEPTIEMBRE'!$A$1:$T$889,17,FALSE)</f>
        <v>0</v>
      </c>
      <c r="R1076" s="68">
        <f>VLOOKUP(A1076,'BASE REGISTRO SEPTIEMBRE'!$A$1:$T$889,18,FALSE)</f>
        <v>93401</v>
      </c>
      <c r="S1076" s="68" t="str">
        <f>VLOOKUP(A1076,'BASE REGISTRO SEPTIEMBRE'!$A$1:$T$889,19,FALSE)</f>
        <v>Certificado Financiero 2020, aprobados por el Subdepartamento de Supervisión financiera.</v>
      </c>
      <c r="T1076" s="188">
        <f>VLOOKUP(A1076,'BASE REGISTRO SEPTIEMBRE'!$A$1:$T$889,20,FALSE)</f>
        <v>43802</v>
      </c>
      <c r="U1076" s="175">
        <v>7692</v>
      </c>
      <c r="V1076" s="186">
        <v>21621833</v>
      </c>
      <c r="W1076" s="186">
        <v>131856116</v>
      </c>
      <c r="X1076" s="187">
        <v>44469</v>
      </c>
      <c r="Y1076" s="80" t="s">
        <v>6489</v>
      </c>
      <c r="Z1076" s="80" t="s">
        <v>6490</v>
      </c>
      <c r="AA1076" s="175" t="s">
        <v>6529</v>
      </c>
    </row>
    <row r="1077" spans="1:27" ht="15.75" customHeight="1" x14ac:dyDescent="0.2">
      <c r="A1077" s="185">
        <v>7692</v>
      </c>
      <c r="B1077" s="68" t="str">
        <f>VLOOKUP(A1077,'BASE REGISTRO SEPTIEMBRE'!$A$1:$T$889,2,FALSE)</f>
        <v>Fundación Pares</v>
      </c>
      <c r="C1077" s="68">
        <f>VLOOKUP(A1077,'BASE REGISTRO SEPTIEMBRE'!$A$1:$T$889,3,FALSE)</f>
        <v>651883474</v>
      </c>
      <c r="D1077" s="68">
        <f>VLOOKUP(A1077,'BASE REGISTRO SEPTIEMBRE'!$A$1:$T$889,4,FALSE)</f>
        <v>0</v>
      </c>
      <c r="E1077" s="68" t="str">
        <f>VLOOKUP(A1077,'BASE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7" s="68" t="str">
        <f>VLOOKUP(A1077,'BASE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7" s="68" t="str">
        <f>VLOOKUP(A1077,'BASE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7" s="68" t="str">
        <f>VLOOKUP(A1077,'BASE REGISTRO SEPTIEMBRE'!$A$1:$T$889,8,FALSE)</f>
        <v xml:space="preserve">Directorio 
Presidenta: Camila Belén Rivera Gómez, 
Directora: Camila Alejandra Cordero Valenzuela,
Tesorera: Valeska Andrea Vergara Baygorria, 
Secretario: Christian Luis Menares Papagallo,
</v>
      </c>
      <c r="I1077" s="68" t="str">
        <f>VLOOKUP(A1077,'BASE REGISTRO SEPTIEMBRE'!$A$1:$T$889,9,FALSE)</f>
        <v>De acuerdo a Estatutos Directorio definitivo dura 2 años</v>
      </c>
      <c r="J1077" s="68" t="str">
        <f>VLOOKUP(A1077,'BASE REGISTRO SEPTIEMBRE'!$A$1:$T$889,10,FALSE)</f>
        <v>Inicio 15 de mayo de 2021 hasta el 15 de mayo de 2023</v>
      </c>
      <c r="K1077" s="68" t="str">
        <f>VLOOKUP(A1077,'BASE REGISTRO SEPTIEMBRE'!$A$1:$T$889,11,FALSE)</f>
        <v>Camila Rivera Gómez</v>
      </c>
      <c r="L1077" s="68" t="str">
        <f>VLOOKUP(A1077,'BASE REGISTRO SEPTIEMBRE'!$A$1:$T$889,12,FALSE)</f>
        <v>Calle Santiago N° 710, oficina 200, Comuna de Villa Alemana. Región de Valparaíso</v>
      </c>
      <c r="M1077" s="68" t="str">
        <f>VLOOKUP(A1077,'BASE REGISTRO SEPTIEMBRE'!$A$1:$T$889,13,FALSE)</f>
        <v>V</v>
      </c>
      <c r="N1077" s="68" t="str">
        <f>VLOOKUP(A1077,'BASE REGISTRO SEPTIEMBRE'!$A$1:$T$889,14,FALSE)</f>
        <v>Villa Alemana</v>
      </c>
      <c r="O1077" s="68" t="str">
        <f>VLOOKUP(A1077,'BASE REGISTRO SEPTIEMBRE'!$A$1:$T$889,15,FALSE)</f>
        <v xml:space="preserve">Fono: 966910337
</v>
      </c>
      <c r="P1077" s="68" t="str">
        <f>VLOOKUP(A1077,'BASE REGISTRO SEPTIEMBRE'!$A$1:$T$889,16,FALSE)</f>
        <v xml:space="preserve">Correo electrónico: f.pares2019@gmail.com
</v>
      </c>
      <c r="Q1077" s="68">
        <f>VLOOKUP(A1077,'BASE REGISTRO SEPTIEMBRE'!$A$1:$T$889,17,FALSE)</f>
        <v>0</v>
      </c>
      <c r="R1077" s="68">
        <f>VLOOKUP(A1077,'BASE REGISTRO SEPTIEMBRE'!$A$1:$T$889,18,FALSE)</f>
        <v>93401</v>
      </c>
      <c r="S1077" s="68" t="str">
        <f>VLOOKUP(A1077,'BASE REGISTRO SEPTIEMBRE'!$A$1:$T$889,19,FALSE)</f>
        <v>Certificado Financiero 2020, aprobados por el Subdepartamento de Supervisión financiera.</v>
      </c>
      <c r="T1077" s="188">
        <f>VLOOKUP(A1077,'BASE REGISTRO SEPTIEMBRE'!$A$1:$T$889,20,FALSE)</f>
        <v>43802</v>
      </c>
      <c r="U1077" s="175">
        <v>7692</v>
      </c>
      <c r="V1077" s="186">
        <v>2965280</v>
      </c>
      <c r="W1077" s="186">
        <v>42329372</v>
      </c>
      <c r="X1077" s="187">
        <v>44469</v>
      </c>
      <c r="Y1077" s="80" t="s">
        <v>6489</v>
      </c>
      <c r="Z1077" s="80" t="s">
        <v>6490</v>
      </c>
      <c r="AA1077" s="175" t="s">
        <v>6530</v>
      </c>
    </row>
    <row r="1078" spans="1:27" ht="15.75" customHeight="1" x14ac:dyDescent="0.2">
      <c r="A1078" s="185">
        <v>7692</v>
      </c>
      <c r="B1078" s="68" t="str">
        <f>VLOOKUP(A1078,'BASE REGISTRO SEPTIEMBRE'!$A$1:$T$889,2,FALSE)</f>
        <v>Fundación Pares</v>
      </c>
      <c r="C1078" s="68">
        <f>VLOOKUP(A1078,'BASE REGISTRO SEPTIEMBRE'!$A$1:$T$889,3,FALSE)</f>
        <v>651883474</v>
      </c>
      <c r="D1078" s="68">
        <f>VLOOKUP(A1078,'BASE REGISTRO SEPTIEMBRE'!$A$1:$T$889,4,FALSE)</f>
        <v>0</v>
      </c>
      <c r="E1078" s="68" t="str">
        <f>VLOOKUP(A1078,'BASE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8" s="68" t="str">
        <f>VLOOKUP(A1078,'BASE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8" s="68" t="str">
        <f>VLOOKUP(A1078,'BASE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8" s="68" t="str">
        <f>VLOOKUP(A1078,'BASE REGISTRO SEPTIEMBRE'!$A$1:$T$889,8,FALSE)</f>
        <v xml:space="preserve">Directorio 
Presidenta: Camila Belén Rivera Gómez, 
Directora: Camila Alejandra Cordero Valenzuela,
Tesorera: Valeska Andrea Vergara Baygorria, 
Secretario: Christian Luis Menares Papagallo,
</v>
      </c>
      <c r="I1078" s="68" t="str">
        <f>VLOOKUP(A1078,'BASE REGISTRO SEPTIEMBRE'!$A$1:$T$889,9,FALSE)</f>
        <v>De acuerdo a Estatutos Directorio definitivo dura 2 años</v>
      </c>
      <c r="J1078" s="68" t="str">
        <f>VLOOKUP(A1078,'BASE REGISTRO SEPTIEMBRE'!$A$1:$T$889,10,FALSE)</f>
        <v>Inicio 15 de mayo de 2021 hasta el 15 de mayo de 2023</v>
      </c>
      <c r="K1078" s="68" t="str">
        <f>VLOOKUP(A1078,'BASE REGISTRO SEPTIEMBRE'!$A$1:$T$889,11,FALSE)</f>
        <v>Camila Rivera Gómez</v>
      </c>
      <c r="L1078" s="68" t="str">
        <f>VLOOKUP(A1078,'BASE REGISTRO SEPTIEMBRE'!$A$1:$T$889,12,FALSE)</f>
        <v>Calle Santiago N° 710, oficina 200, Comuna de Villa Alemana. Región de Valparaíso</v>
      </c>
      <c r="M1078" s="68" t="str">
        <f>VLOOKUP(A1078,'BASE REGISTRO SEPTIEMBRE'!$A$1:$T$889,13,FALSE)</f>
        <v>V</v>
      </c>
      <c r="N1078" s="68" t="str">
        <f>VLOOKUP(A1078,'BASE REGISTRO SEPTIEMBRE'!$A$1:$T$889,14,FALSE)</f>
        <v>Villa Alemana</v>
      </c>
      <c r="O1078" s="68" t="str">
        <f>VLOOKUP(A1078,'BASE REGISTRO SEPTIEMBRE'!$A$1:$T$889,15,FALSE)</f>
        <v xml:space="preserve">Fono: 966910337
</v>
      </c>
      <c r="P1078" s="68" t="str">
        <f>VLOOKUP(A1078,'BASE REGISTRO SEPTIEMBRE'!$A$1:$T$889,16,FALSE)</f>
        <v xml:space="preserve">Correo electrónico: f.pares2019@gmail.com
</v>
      </c>
      <c r="Q1078" s="68">
        <f>VLOOKUP(A1078,'BASE REGISTRO SEPTIEMBRE'!$A$1:$T$889,17,FALSE)</f>
        <v>0</v>
      </c>
      <c r="R1078" s="68">
        <f>VLOOKUP(A1078,'BASE REGISTRO SEPTIEMBRE'!$A$1:$T$889,18,FALSE)</f>
        <v>93401</v>
      </c>
      <c r="S1078" s="68" t="str">
        <f>VLOOKUP(A1078,'BASE REGISTRO SEPTIEMBRE'!$A$1:$T$889,19,FALSE)</f>
        <v>Certificado Financiero 2020, aprobados por el Subdepartamento de Supervisión financiera.</v>
      </c>
      <c r="T1078" s="188">
        <f>VLOOKUP(A1078,'BASE REGISTRO SEPTIEMBRE'!$A$1:$T$889,20,FALSE)</f>
        <v>43802</v>
      </c>
      <c r="U1078" s="175">
        <v>7692</v>
      </c>
      <c r="V1078" s="186">
        <v>18582421</v>
      </c>
      <c r="W1078" s="186">
        <v>77591492</v>
      </c>
      <c r="X1078" s="187">
        <v>44469</v>
      </c>
      <c r="Y1078" s="80" t="s">
        <v>6489</v>
      </c>
      <c r="Z1078" s="80" t="s">
        <v>6490</v>
      </c>
      <c r="AA1078" s="175" t="s">
        <v>7480</v>
      </c>
    </row>
    <row r="1079" spans="1:27" ht="15.75" customHeight="1" x14ac:dyDescent="0.2">
      <c r="A1079" s="185">
        <v>7692</v>
      </c>
      <c r="B1079" s="68" t="str">
        <f>VLOOKUP(A1079,'BASE REGISTRO SEPTIEMBRE'!$A$1:$T$889,2,FALSE)</f>
        <v>Fundación Pares</v>
      </c>
      <c r="C1079" s="68">
        <f>VLOOKUP(A1079,'BASE REGISTRO SEPTIEMBRE'!$A$1:$T$889,3,FALSE)</f>
        <v>651883474</v>
      </c>
      <c r="D1079" s="68">
        <f>VLOOKUP(A1079,'BASE REGISTRO SEPTIEMBRE'!$A$1:$T$889,4,FALSE)</f>
        <v>0</v>
      </c>
      <c r="E1079" s="68" t="str">
        <f>VLOOKUP(A1079,'BASE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79" s="68" t="str">
        <f>VLOOKUP(A1079,'BASE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79" s="68" t="str">
        <f>VLOOKUP(A1079,'BASE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79" s="68" t="str">
        <f>VLOOKUP(A1079,'BASE REGISTRO SEPTIEMBRE'!$A$1:$T$889,8,FALSE)</f>
        <v xml:space="preserve">Directorio 
Presidenta: Camila Belén Rivera Gómez, 
Directora: Camila Alejandra Cordero Valenzuela,
Tesorera: Valeska Andrea Vergara Baygorria, 
Secretario: Christian Luis Menares Papagallo,
</v>
      </c>
      <c r="I1079" s="68" t="str">
        <f>VLOOKUP(A1079,'BASE REGISTRO SEPTIEMBRE'!$A$1:$T$889,9,FALSE)</f>
        <v>De acuerdo a Estatutos Directorio definitivo dura 2 años</v>
      </c>
      <c r="J1079" s="68" t="str">
        <f>VLOOKUP(A1079,'BASE REGISTRO SEPTIEMBRE'!$A$1:$T$889,10,FALSE)</f>
        <v>Inicio 15 de mayo de 2021 hasta el 15 de mayo de 2023</v>
      </c>
      <c r="K1079" s="68" t="str">
        <f>VLOOKUP(A1079,'BASE REGISTRO SEPTIEMBRE'!$A$1:$T$889,11,FALSE)</f>
        <v>Camila Rivera Gómez</v>
      </c>
      <c r="L1079" s="68" t="str">
        <f>VLOOKUP(A1079,'BASE REGISTRO SEPTIEMBRE'!$A$1:$T$889,12,FALSE)</f>
        <v>Calle Santiago N° 710, oficina 200, Comuna de Villa Alemana. Región de Valparaíso</v>
      </c>
      <c r="M1079" s="68" t="str">
        <f>VLOOKUP(A1079,'BASE REGISTRO SEPTIEMBRE'!$A$1:$T$889,13,FALSE)</f>
        <v>V</v>
      </c>
      <c r="N1079" s="68" t="str">
        <f>VLOOKUP(A1079,'BASE REGISTRO SEPTIEMBRE'!$A$1:$T$889,14,FALSE)</f>
        <v>Villa Alemana</v>
      </c>
      <c r="O1079" s="68" t="str">
        <f>VLOOKUP(A1079,'BASE REGISTRO SEPTIEMBRE'!$A$1:$T$889,15,FALSE)</f>
        <v xml:space="preserve">Fono: 966910337
</v>
      </c>
      <c r="P1079" s="68" t="str">
        <f>VLOOKUP(A1079,'BASE REGISTRO SEPTIEMBRE'!$A$1:$T$889,16,FALSE)</f>
        <v xml:space="preserve">Correo electrónico: f.pares2019@gmail.com
</v>
      </c>
      <c r="Q1079" s="68">
        <f>VLOOKUP(A1079,'BASE REGISTRO SEPTIEMBRE'!$A$1:$T$889,17,FALSE)</f>
        <v>0</v>
      </c>
      <c r="R1079" s="68">
        <f>VLOOKUP(A1079,'BASE REGISTRO SEPTIEMBRE'!$A$1:$T$889,18,FALSE)</f>
        <v>93401</v>
      </c>
      <c r="S1079" s="68" t="str">
        <f>VLOOKUP(A1079,'BASE REGISTRO SEPTIEMBRE'!$A$1:$T$889,19,FALSE)</f>
        <v>Certificado Financiero 2020, aprobados por el Subdepartamento de Supervisión financiera.</v>
      </c>
      <c r="T1079" s="188">
        <f>VLOOKUP(A1079,'BASE REGISTRO SEPTIEMBRE'!$A$1:$T$889,20,FALSE)</f>
        <v>43802</v>
      </c>
      <c r="U1079" s="175">
        <v>7692</v>
      </c>
      <c r="V1079" s="186">
        <v>9239812</v>
      </c>
      <c r="W1079" s="186">
        <v>66706941</v>
      </c>
      <c r="X1079" s="187">
        <v>44469</v>
      </c>
      <c r="Y1079" s="80" t="s">
        <v>6489</v>
      </c>
      <c r="Z1079" s="80" t="s">
        <v>6490</v>
      </c>
      <c r="AA1079" s="175" t="s">
        <v>6491</v>
      </c>
    </row>
    <row r="1080" spans="1:27" ht="15.75" customHeight="1" x14ac:dyDescent="0.2">
      <c r="A1080" s="185">
        <v>7692</v>
      </c>
      <c r="B1080" s="68" t="str">
        <f>VLOOKUP(A1080,'BASE REGISTRO SEPTIEMBRE'!$A$1:$T$889,2,FALSE)</f>
        <v>Fundación Pares</v>
      </c>
      <c r="C1080" s="68">
        <f>VLOOKUP(A1080,'BASE REGISTRO SEPTIEMBRE'!$A$1:$T$889,3,FALSE)</f>
        <v>651883474</v>
      </c>
      <c r="D1080" s="68">
        <f>VLOOKUP(A1080,'BASE REGISTRO SEPTIEMBRE'!$A$1:$T$889,4,FALSE)</f>
        <v>0</v>
      </c>
      <c r="E1080" s="68" t="str">
        <f>VLOOKUP(A1080,'BASE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0" s="68" t="str">
        <f>VLOOKUP(A1080,'BASE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0" s="68" t="str">
        <f>VLOOKUP(A1080,'BASE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0" s="68" t="str">
        <f>VLOOKUP(A1080,'BASE REGISTRO SEPTIEMBRE'!$A$1:$T$889,8,FALSE)</f>
        <v xml:space="preserve">Directorio 
Presidenta: Camila Belén Rivera Gómez, 
Directora: Camila Alejandra Cordero Valenzuela,
Tesorera: Valeska Andrea Vergara Baygorria, 
Secretario: Christian Luis Menares Papagallo,
</v>
      </c>
      <c r="I1080" s="68" t="str">
        <f>VLOOKUP(A1080,'BASE REGISTRO SEPTIEMBRE'!$A$1:$T$889,9,FALSE)</f>
        <v>De acuerdo a Estatutos Directorio definitivo dura 2 años</v>
      </c>
      <c r="J1080" s="68" t="str">
        <f>VLOOKUP(A1080,'BASE REGISTRO SEPTIEMBRE'!$A$1:$T$889,10,FALSE)</f>
        <v>Inicio 15 de mayo de 2021 hasta el 15 de mayo de 2023</v>
      </c>
      <c r="K1080" s="68" t="str">
        <f>VLOOKUP(A1080,'BASE REGISTRO SEPTIEMBRE'!$A$1:$T$889,11,FALSE)</f>
        <v>Camila Rivera Gómez</v>
      </c>
      <c r="L1080" s="68" t="str">
        <f>VLOOKUP(A1080,'BASE REGISTRO SEPTIEMBRE'!$A$1:$T$889,12,FALSE)</f>
        <v>Calle Santiago N° 710, oficina 200, Comuna de Villa Alemana. Región de Valparaíso</v>
      </c>
      <c r="M1080" s="68" t="str">
        <f>VLOOKUP(A1080,'BASE REGISTRO SEPTIEMBRE'!$A$1:$T$889,13,FALSE)</f>
        <v>V</v>
      </c>
      <c r="N1080" s="68" t="str">
        <f>VLOOKUP(A1080,'BASE REGISTRO SEPTIEMBRE'!$A$1:$T$889,14,FALSE)</f>
        <v>Villa Alemana</v>
      </c>
      <c r="O1080" s="68" t="str">
        <f>VLOOKUP(A1080,'BASE REGISTRO SEPTIEMBRE'!$A$1:$T$889,15,FALSE)</f>
        <v xml:space="preserve">Fono: 966910337
</v>
      </c>
      <c r="P1080" s="68" t="str">
        <f>VLOOKUP(A1080,'BASE REGISTRO SEPTIEMBRE'!$A$1:$T$889,16,FALSE)</f>
        <v xml:space="preserve">Correo electrónico: f.pares2019@gmail.com
</v>
      </c>
      <c r="Q1080" s="68">
        <f>VLOOKUP(A1080,'BASE REGISTRO SEPTIEMBRE'!$A$1:$T$889,17,FALSE)</f>
        <v>0</v>
      </c>
      <c r="R1080" s="68">
        <f>VLOOKUP(A1080,'BASE REGISTRO SEPTIEMBRE'!$A$1:$T$889,18,FALSE)</f>
        <v>93401</v>
      </c>
      <c r="S1080" s="68" t="str">
        <f>VLOOKUP(A1080,'BASE REGISTRO SEPTIEMBRE'!$A$1:$T$889,19,FALSE)</f>
        <v>Certificado Financiero 2020, aprobados por el Subdepartamento de Supervisión financiera.</v>
      </c>
      <c r="T1080" s="188">
        <f>VLOOKUP(A1080,'BASE REGISTRO SEPTIEMBRE'!$A$1:$T$889,20,FALSE)</f>
        <v>43802</v>
      </c>
      <c r="U1080" s="175">
        <v>7692</v>
      </c>
      <c r="V1080" s="186">
        <v>5117589</v>
      </c>
      <c r="W1080" s="186">
        <v>42978287</v>
      </c>
      <c r="X1080" s="187">
        <v>44469</v>
      </c>
      <c r="Y1080" s="80" t="s">
        <v>6489</v>
      </c>
      <c r="Z1080" s="80" t="s">
        <v>6490</v>
      </c>
      <c r="AA1080" s="175" t="s">
        <v>6531</v>
      </c>
    </row>
    <row r="1081" spans="1:27" ht="15.75" customHeight="1" x14ac:dyDescent="0.2">
      <c r="A1081" s="185">
        <v>7692</v>
      </c>
      <c r="B1081" s="68" t="str">
        <f>VLOOKUP(A1081,'BASE REGISTRO SEPTIEMBRE'!$A$1:$T$889,2,FALSE)</f>
        <v>Fundación Pares</v>
      </c>
      <c r="C1081" s="68">
        <f>VLOOKUP(A1081,'BASE REGISTRO SEPTIEMBRE'!$A$1:$T$889,3,FALSE)</f>
        <v>651883474</v>
      </c>
      <c r="D1081" s="68">
        <f>VLOOKUP(A1081,'BASE REGISTRO SEPTIEMBRE'!$A$1:$T$889,4,FALSE)</f>
        <v>0</v>
      </c>
      <c r="E1081" s="68" t="str">
        <f>VLOOKUP(A1081,'BASE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1" s="68" t="str">
        <f>VLOOKUP(A1081,'BASE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1" s="68" t="str">
        <f>VLOOKUP(A1081,'BASE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1" s="68" t="str">
        <f>VLOOKUP(A1081,'BASE REGISTRO SEPTIEMBRE'!$A$1:$T$889,8,FALSE)</f>
        <v xml:space="preserve">Directorio 
Presidenta: Camila Belén Rivera Gómez, 
Directora: Camila Alejandra Cordero Valenzuela,
Tesorera: Valeska Andrea Vergara Baygorria, 
Secretario: Christian Luis Menares Papagallo,
</v>
      </c>
      <c r="I1081" s="68" t="str">
        <f>VLOOKUP(A1081,'BASE REGISTRO SEPTIEMBRE'!$A$1:$T$889,9,FALSE)</f>
        <v>De acuerdo a Estatutos Directorio definitivo dura 2 años</v>
      </c>
      <c r="J1081" s="68" t="str">
        <f>VLOOKUP(A1081,'BASE REGISTRO SEPTIEMBRE'!$A$1:$T$889,10,FALSE)</f>
        <v>Inicio 15 de mayo de 2021 hasta el 15 de mayo de 2023</v>
      </c>
      <c r="K1081" s="68" t="str">
        <f>VLOOKUP(A1081,'BASE REGISTRO SEPTIEMBRE'!$A$1:$T$889,11,FALSE)</f>
        <v>Camila Rivera Gómez</v>
      </c>
      <c r="L1081" s="68" t="str">
        <f>VLOOKUP(A1081,'BASE REGISTRO SEPTIEMBRE'!$A$1:$T$889,12,FALSE)</f>
        <v>Calle Santiago N° 710, oficina 200, Comuna de Villa Alemana. Región de Valparaíso</v>
      </c>
      <c r="M1081" s="68" t="str">
        <f>VLOOKUP(A1081,'BASE REGISTRO SEPTIEMBRE'!$A$1:$T$889,13,FALSE)</f>
        <v>V</v>
      </c>
      <c r="N1081" s="68" t="str">
        <f>VLOOKUP(A1081,'BASE REGISTRO SEPTIEMBRE'!$A$1:$T$889,14,FALSE)</f>
        <v>Villa Alemana</v>
      </c>
      <c r="O1081" s="68" t="str">
        <f>VLOOKUP(A1081,'BASE REGISTRO SEPTIEMBRE'!$A$1:$T$889,15,FALSE)</f>
        <v xml:space="preserve">Fono: 966910337
</v>
      </c>
      <c r="P1081" s="68" t="str">
        <f>VLOOKUP(A1081,'BASE REGISTRO SEPTIEMBRE'!$A$1:$T$889,16,FALSE)</f>
        <v xml:space="preserve">Correo electrónico: f.pares2019@gmail.com
</v>
      </c>
      <c r="Q1081" s="68">
        <f>VLOOKUP(A1081,'BASE REGISTRO SEPTIEMBRE'!$A$1:$T$889,17,FALSE)</f>
        <v>0</v>
      </c>
      <c r="R1081" s="68">
        <f>VLOOKUP(A1081,'BASE REGISTRO SEPTIEMBRE'!$A$1:$T$889,18,FALSE)</f>
        <v>93401</v>
      </c>
      <c r="S1081" s="68" t="str">
        <f>VLOOKUP(A1081,'BASE REGISTRO SEPTIEMBRE'!$A$1:$T$889,19,FALSE)</f>
        <v>Certificado Financiero 2020, aprobados por el Subdepartamento de Supervisión financiera.</v>
      </c>
      <c r="T1081" s="188">
        <f>VLOOKUP(A1081,'BASE REGISTRO SEPTIEMBRE'!$A$1:$T$889,20,FALSE)</f>
        <v>43802</v>
      </c>
      <c r="U1081" s="175">
        <v>7692</v>
      </c>
      <c r="V1081" s="186">
        <v>9217079</v>
      </c>
      <c r="W1081" s="186">
        <v>66669380</v>
      </c>
      <c r="X1081" s="187">
        <v>44469</v>
      </c>
      <c r="Y1081" s="80" t="s">
        <v>6489</v>
      </c>
      <c r="Z1081" s="80" t="s">
        <v>6490</v>
      </c>
      <c r="AA1081" s="175" t="s">
        <v>6534</v>
      </c>
    </row>
    <row r="1082" spans="1:27" ht="15.75" customHeight="1" x14ac:dyDescent="0.2">
      <c r="A1082" s="185">
        <v>7692</v>
      </c>
      <c r="B1082" s="68" t="str">
        <f>VLOOKUP(A1082,'BASE REGISTRO SEPTIEMBRE'!$A$1:$T$889,2,FALSE)</f>
        <v>Fundación Pares</v>
      </c>
      <c r="C1082" s="68">
        <f>VLOOKUP(A1082,'BASE REGISTRO SEPTIEMBRE'!$A$1:$T$889,3,FALSE)</f>
        <v>651883474</v>
      </c>
      <c r="D1082" s="68">
        <f>VLOOKUP(A1082,'BASE REGISTRO SEPTIEMBRE'!$A$1:$T$889,4,FALSE)</f>
        <v>0</v>
      </c>
      <c r="E1082" s="68" t="str">
        <f>VLOOKUP(A1082,'BASE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2" s="68" t="str">
        <f>VLOOKUP(A1082,'BASE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2" s="68" t="str">
        <f>VLOOKUP(A1082,'BASE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2" s="68" t="str">
        <f>VLOOKUP(A1082,'BASE REGISTRO SEPTIEMBRE'!$A$1:$T$889,8,FALSE)</f>
        <v xml:space="preserve">Directorio 
Presidenta: Camila Belén Rivera Gómez, 
Directora: Camila Alejandra Cordero Valenzuela,
Tesorera: Valeska Andrea Vergara Baygorria, 
Secretario: Christian Luis Menares Papagallo,
</v>
      </c>
      <c r="I1082" s="68" t="str">
        <f>VLOOKUP(A1082,'BASE REGISTRO SEPTIEMBRE'!$A$1:$T$889,9,FALSE)</f>
        <v>De acuerdo a Estatutos Directorio definitivo dura 2 años</v>
      </c>
      <c r="J1082" s="68" t="str">
        <f>VLOOKUP(A1082,'BASE REGISTRO SEPTIEMBRE'!$A$1:$T$889,10,FALSE)</f>
        <v>Inicio 15 de mayo de 2021 hasta el 15 de mayo de 2023</v>
      </c>
      <c r="K1082" s="68" t="str">
        <f>VLOOKUP(A1082,'BASE REGISTRO SEPTIEMBRE'!$A$1:$T$889,11,FALSE)</f>
        <v>Camila Rivera Gómez</v>
      </c>
      <c r="L1082" s="68" t="str">
        <f>VLOOKUP(A1082,'BASE REGISTRO SEPTIEMBRE'!$A$1:$T$889,12,FALSE)</f>
        <v>Calle Santiago N° 710, oficina 200, Comuna de Villa Alemana. Región de Valparaíso</v>
      </c>
      <c r="M1082" s="68" t="str">
        <f>VLOOKUP(A1082,'BASE REGISTRO SEPTIEMBRE'!$A$1:$T$889,13,FALSE)</f>
        <v>V</v>
      </c>
      <c r="N1082" s="68" t="str">
        <f>VLOOKUP(A1082,'BASE REGISTRO SEPTIEMBRE'!$A$1:$T$889,14,FALSE)</f>
        <v>Villa Alemana</v>
      </c>
      <c r="O1082" s="68" t="str">
        <f>VLOOKUP(A1082,'BASE REGISTRO SEPTIEMBRE'!$A$1:$T$889,15,FALSE)</f>
        <v xml:space="preserve">Fono: 966910337
</v>
      </c>
      <c r="P1082" s="68" t="str">
        <f>VLOOKUP(A1082,'BASE REGISTRO SEPTIEMBRE'!$A$1:$T$889,16,FALSE)</f>
        <v xml:space="preserve">Correo electrónico: f.pares2019@gmail.com
</v>
      </c>
      <c r="Q1082" s="68">
        <f>VLOOKUP(A1082,'BASE REGISTRO SEPTIEMBRE'!$A$1:$T$889,17,FALSE)</f>
        <v>0</v>
      </c>
      <c r="R1082" s="68">
        <f>VLOOKUP(A1082,'BASE REGISTRO SEPTIEMBRE'!$A$1:$T$889,18,FALSE)</f>
        <v>93401</v>
      </c>
      <c r="S1082" s="68" t="str">
        <f>VLOOKUP(A1082,'BASE REGISTRO SEPTIEMBRE'!$A$1:$T$889,19,FALSE)</f>
        <v>Certificado Financiero 2020, aprobados por el Subdepartamento de Supervisión financiera.</v>
      </c>
      <c r="T1082" s="188">
        <f>VLOOKUP(A1082,'BASE REGISTRO SEPTIEMBRE'!$A$1:$T$889,20,FALSE)</f>
        <v>43802</v>
      </c>
      <c r="U1082" s="175">
        <v>7692</v>
      </c>
      <c r="V1082" s="186">
        <v>9155302</v>
      </c>
      <c r="W1082" s="186">
        <v>58593938</v>
      </c>
      <c r="X1082" s="187">
        <v>44469</v>
      </c>
      <c r="Y1082" s="80" t="s">
        <v>6489</v>
      </c>
      <c r="Z1082" s="80" t="s">
        <v>6490</v>
      </c>
      <c r="AA1082" s="175" t="s">
        <v>6535</v>
      </c>
    </row>
    <row r="1083" spans="1:27" ht="15.75" customHeight="1" x14ac:dyDescent="0.2">
      <c r="A1083" s="185">
        <v>7692</v>
      </c>
      <c r="B1083" s="68" t="str">
        <f>VLOOKUP(A1083,'BASE REGISTRO SEPTIEMBRE'!$A$1:$T$889,2,FALSE)</f>
        <v>Fundación Pares</v>
      </c>
      <c r="C1083" s="68">
        <f>VLOOKUP(A1083,'BASE REGISTRO SEPTIEMBRE'!$A$1:$T$889,3,FALSE)</f>
        <v>651883474</v>
      </c>
      <c r="D1083" s="68">
        <f>VLOOKUP(A1083,'BASE REGISTRO SEPTIEMBRE'!$A$1:$T$889,4,FALSE)</f>
        <v>0</v>
      </c>
      <c r="E1083" s="68" t="str">
        <f>VLOOKUP(A1083,'BASE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3" s="68" t="str">
        <f>VLOOKUP(A1083,'BASE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3" s="68" t="str">
        <f>VLOOKUP(A1083,'BASE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3" s="68" t="str">
        <f>VLOOKUP(A1083,'BASE REGISTRO SEPTIEMBRE'!$A$1:$T$889,8,FALSE)</f>
        <v xml:space="preserve">Directorio 
Presidenta: Camila Belén Rivera Gómez, 
Directora: Camila Alejandra Cordero Valenzuela,
Tesorera: Valeska Andrea Vergara Baygorria, 
Secretario: Christian Luis Menares Papagallo,
</v>
      </c>
      <c r="I1083" s="68" t="str">
        <f>VLOOKUP(A1083,'BASE REGISTRO SEPTIEMBRE'!$A$1:$T$889,9,FALSE)</f>
        <v>De acuerdo a Estatutos Directorio definitivo dura 2 años</v>
      </c>
      <c r="J1083" s="68" t="str">
        <f>VLOOKUP(A1083,'BASE REGISTRO SEPTIEMBRE'!$A$1:$T$889,10,FALSE)</f>
        <v>Inicio 15 de mayo de 2021 hasta el 15 de mayo de 2023</v>
      </c>
      <c r="K1083" s="68" t="str">
        <f>VLOOKUP(A1083,'BASE REGISTRO SEPTIEMBRE'!$A$1:$T$889,11,FALSE)</f>
        <v>Camila Rivera Gómez</v>
      </c>
      <c r="L1083" s="68" t="str">
        <f>VLOOKUP(A1083,'BASE REGISTRO SEPTIEMBRE'!$A$1:$T$889,12,FALSE)</f>
        <v>Calle Santiago N° 710, oficina 200, Comuna de Villa Alemana. Región de Valparaíso</v>
      </c>
      <c r="M1083" s="68" t="str">
        <f>VLOOKUP(A1083,'BASE REGISTRO SEPTIEMBRE'!$A$1:$T$889,13,FALSE)</f>
        <v>V</v>
      </c>
      <c r="N1083" s="68" t="str">
        <f>VLOOKUP(A1083,'BASE REGISTRO SEPTIEMBRE'!$A$1:$T$889,14,FALSE)</f>
        <v>Villa Alemana</v>
      </c>
      <c r="O1083" s="68" t="str">
        <f>VLOOKUP(A1083,'BASE REGISTRO SEPTIEMBRE'!$A$1:$T$889,15,FALSE)</f>
        <v xml:space="preserve">Fono: 966910337
</v>
      </c>
      <c r="P1083" s="68" t="str">
        <f>VLOOKUP(A1083,'BASE REGISTRO SEPTIEMBRE'!$A$1:$T$889,16,FALSE)</f>
        <v xml:space="preserve">Correo electrónico: f.pares2019@gmail.com
</v>
      </c>
      <c r="Q1083" s="68">
        <f>VLOOKUP(A1083,'BASE REGISTRO SEPTIEMBRE'!$A$1:$T$889,17,FALSE)</f>
        <v>0</v>
      </c>
      <c r="R1083" s="68">
        <f>VLOOKUP(A1083,'BASE REGISTRO SEPTIEMBRE'!$A$1:$T$889,18,FALSE)</f>
        <v>93401</v>
      </c>
      <c r="S1083" s="68" t="str">
        <f>VLOOKUP(A1083,'BASE REGISTRO SEPTIEMBRE'!$A$1:$T$889,19,FALSE)</f>
        <v>Certificado Financiero 2020, aprobados por el Subdepartamento de Supervisión financiera.</v>
      </c>
      <c r="T1083" s="188">
        <f>VLOOKUP(A1083,'BASE REGISTRO SEPTIEMBRE'!$A$1:$T$889,20,FALSE)</f>
        <v>43802</v>
      </c>
      <c r="U1083" s="175">
        <v>7692</v>
      </c>
      <c r="V1083" s="186">
        <v>11614013</v>
      </c>
      <c r="W1083" s="186">
        <v>77591492</v>
      </c>
      <c r="X1083" s="187">
        <v>44469</v>
      </c>
      <c r="Y1083" s="80" t="s">
        <v>6489</v>
      </c>
      <c r="Z1083" s="80" t="s">
        <v>6490</v>
      </c>
      <c r="AA1083" s="175" t="s">
        <v>6622</v>
      </c>
    </row>
    <row r="1084" spans="1:27" ht="15.75" customHeight="1" x14ac:dyDescent="0.2">
      <c r="A1084" s="185">
        <v>7692</v>
      </c>
      <c r="B1084" s="68" t="str">
        <f>VLOOKUP(A1084,'BASE REGISTRO SEPTIEMBRE'!$A$1:$T$889,2,FALSE)</f>
        <v>Fundación Pares</v>
      </c>
      <c r="C1084" s="68">
        <f>VLOOKUP(A1084,'BASE REGISTRO SEPTIEMBRE'!$A$1:$T$889,3,FALSE)</f>
        <v>651883474</v>
      </c>
      <c r="D1084" s="68">
        <f>VLOOKUP(A1084,'BASE REGISTRO SEPTIEMBRE'!$A$1:$T$889,4,FALSE)</f>
        <v>0</v>
      </c>
      <c r="E1084" s="68" t="str">
        <f>VLOOKUP(A1084,'BASE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4" s="68" t="str">
        <f>VLOOKUP(A1084,'BASE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4" s="68" t="str">
        <f>VLOOKUP(A1084,'BASE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4" s="68" t="str">
        <f>VLOOKUP(A1084,'BASE REGISTRO SEPTIEMBRE'!$A$1:$T$889,8,FALSE)</f>
        <v xml:space="preserve">Directorio 
Presidenta: Camila Belén Rivera Gómez, 
Directora: Camila Alejandra Cordero Valenzuela,
Tesorera: Valeska Andrea Vergara Baygorria, 
Secretario: Christian Luis Menares Papagallo,
</v>
      </c>
      <c r="I1084" s="68" t="str">
        <f>VLOOKUP(A1084,'BASE REGISTRO SEPTIEMBRE'!$A$1:$T$889,9,FALSE)</f>
        <v>De acuerdo a Estatutos Directorio definitivo dura 2 años</v>
      </c>
      <c r="J1084" s="68" t="str">
        <f>VLOOKUP(A1084,'BASE REGISTRO SEPTIEMBRE'!$A$1:$T$889,10,FALSE)</f>
        <v>Inicio 15 de mayo de 2021 hasta el 15 de mayo de 2023</v>
      </c>
      <c r="K1084" s="68" t="str">
        <f>VLOOKUP(A1084,'BASE REGISTRO SEPTIEMBRE'!$A$1:$T$889,11,FALSE)</f>
        <v>Camila Rivera Gómez</v>
      </c>
      <c r="L1084" s="68" t="str">
        <f>VLOOKUP(A1084,'BASE REGISTRO SEPTIEMBRE'!$A$1:$T$889,12,FALSE)</f>
        <v>Calle Santiago N° 710, oficina 200, Comuna de Villa Alemana. Región de Valparaíso</v>
      </c>
      <c r="M1084" s="68" t="str">
        <f>VLOOKUP(A1084,'BASE REGISTRO SEPTIEMBRE'!$A$1:$T$889,13,FALSE)</f>
        <v>V</v>
      </c>
      <c r="N1084" s="68" t="str">
        <f>VLOOKUP(A1084,'BASE REGISTRO SEPTIEMBRE'!$A$1:$T$889,14,FALSE)</f>
        <v>Villa Alemana</v>
      </c>
      <c r="O1084" s="68" t="str">
        <f>VLOOKUP(A1084,'BASE REGISTRO SEPTIEMBRE'!$A$1:$T$889,15,FALSE)</f>
        <v xml:space="preserve">Fono: 966910337
</v>
      </c>
      <c r="P1084" s="68" t="str">
        <f>VLOOKUP(A1084,'BASE REGISTRO SEPTIEMBRE'!$A$1:$T$889,16,FALSE)</f>
        <v xml:space="preserve">Correo electrónico: f.pares2019@gmail.com
</v>
      </c>
      <c r="Q1084" s="68">
        <f>VLOOKUP(A1084,'BASE REGISTRO SEPTIEMBRE'!$A$1:$T$889,17,FALSE)</f>
        <v>0</v>
      </c>
      <c r="R1084" s="68">
        <f>VLOOKUP(A1084,'BASE REGISTRO SEPTIEMBRE'!$A$1:$T$889,18,FALSE)</f>
        <v>93401</v>
      </c>
      <c r="S1084" s="68" t="str">
        <f>VLOOKUP(A1084,'BASE REGISTRO SEPTIEMBRE'!$A$1:$T$889,19,FALSE)</f>
        <v>Certificado Financiero 2020, aprobados por el Subdepartamento de Supervisión financiera.</v>
      </c>
      <c r="T1084" s="188">
        <f>VLOOKUP(A1084,'BASE REGISTRO SEPTIEMBRE'!$A$1:$T$889,20,FALSE)</f>
        <v>43802</v>
      </c>
      <c r="U1084" s="175">
        <v>7692</v>
      </c>
      <c r="V1084" s="186">
        <v>18137629</v>
      </c>
      <c r="W1084" s="186">
        <v>84856428</v>
      </c>
      <c r="X1084" s="187">
        <v>44469</v>
      </c>
      <c r="Y1084" s="80" t="s">
        <v>6489</v>
      </c>
      <c r="Z1084" s="80" t="s">
        <v>6490</v>
      </c>
      <c r="AA1084" s="175" t="s">
        <v>6575</v>
      </c>
    </row>
    <row r="1085" spans="1:27" ht="15.75" customHeight="1" x14ac:dyDescent="0.2">
      <c r="A1085" s="185">
        <v>7692</v>
      </c>
      <c r="B1085" s="68" t="str">
        <f>VLOOKUP(A1085,'BASE REGISTRO SEPTIEMBRE'!$A$1:$T$889,2,FALSE)</f>
        <v>Fundación Pares</v>
      </c>
      <c r="C1085" s="68">
        <f>VLOOKUP(A1085,'BASE REGISTRO SEPTIEMBRE'!$A$1:$T$889,3,FALSE)</f>
        <v>651883474</v>
      </c>
      <c r="D1085" s="68">
        <f>VLOOKUP(A1085,'BASE REGISTRO SEPTIEMBRE'!$A$1:$T$889,4,FALSE)</f>
        <v>0</v>
      </c>
      <c r="E1085" s="68" t="str">
        <f>VLOOKUP(A1085,'BASE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5" s="68" t="str">
        <f>VLOOKUP(A1085,'BASE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5" s="68" t="str">
        <f>VLOOKUP(A1085,'BASE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5" s="68" t="str">
        <f>VLOOKUP(A1085,'BASE REGISTRO SEPTIEMBRE'!$A$1:$T$889,8,FALSE)</f>
        <v xml:space="preserve">Directorio 
Presidenta: Camila Belén Rivera Gómez, 
Directora: Camila Alejandra Cordero Valenzuela,
Tesorera: Valeska Andrea Vergara Baygorria, 
Secretario: Christian Luis Menares Papagallo,
</v>
      </c>
      <c r="I1085" s="68" t="str">
        <f>VLOOKUP(A1085,'BASE REGISTRO SEPTIEMBRE'!$A$1:$T$889,9,FALSE)</f>
        <v>De acuerdo a Estatutos Directorio definitivo dura 2 años</v>
      </c>
      <c r="J1085" s="68" t="str">
        <f>VLOOKUP(A1085,'BASE REGISTRO SEPTIEMBRE'!$A$1:$T$889,10,FALSE)</f>
        <v>Inicio 15 de mayo de 2021 hasta el 15 de mayo de 2023</v>
      </c>
      <c r="K1085" s="68" t="str">
        <f>VLOOKUP(A1085,'BASE REGISTRO SEPTIEMBRE'!$A$1:$T$889,11,FALSE)</f>
        <v>Camila Rivera Gómez</v>
      </c>
      <c r="L1085" s="68" t="str">
        <f>VLOOKUP(A1085,'BASE REGISTRO SEPTIEMBRE'!$A$1:$T$889,12,FALSE)</f>
        <v>Calle Santiago N° 710, oficina 200, Comuna de Villa Alemana. Región de Valparaíso</v>
      </c>
      <c r="M1085" s="68" t="str">
        <f>VLOOKUP(A1085,'BASE REGISTRO SEPTIEMBRE'!$A$1:$T$889,13,FALSE)</f>
        <v>V</v>
      </c>
      <c r="N1085" s="68" t="str">
        <f>VLOOKUP(A1085,'BASE REGISTRO SEPTIEMBRE'!$A$1:$T$889,14,FALSE)</f>
        <v>Villa Alemana</v>
      </c>
      <c r="O1085" s="68" t="str">
        <f>VLOOKUP(A1085,'BASE REGISTRO SEPTIEMBRE'!$A$1:$T$889,15,FALSE)</f>
        <v xml:space="preserve">Fono: 966910337
</v>
      </c>
      <c r="P1085" s="68" t="str">
        <f>VLOOKUP(A1085,'BASE REGISTRO SEPTIEMBRE'!$A$1:$T$889,16,FALSE)</f>
        <v xml:space="preserve">Correo electrónico: f.pares2019@gmail.com
</v>
      </c>
      <c r="Q1085" s="68">
        <f>VLOOKUP(A1085,'BASE REGISTRO SEPTIEMBRE'!$A$1:$T$889,17,FALSE)</f>
        <v>0</v>
      </c>
      <c r="R1085" s="68">
        <f>VLOOKUP(A1085,'BASE REGISTRO SEPTIEMBRE'!$A$1:$T$889,18,FALSE)</f>
        <v>93401</v>
      </c>
      <c r="S1085" s="68" t="str">
        <f>VLOOKUP(A1085,'BASE REGISTRO SEPTIEMBRE'!$A$1:$T$889,19,FALSE)</f>
        <v>Certificado Financiero 2020, aprobados por el Subdepartamento de Supervisión financiera.</v>
      </c>
      <c r="T1085" s="188">
        <f>VLOOKUP(A1085,'BASE REGISTRO SEPTIEMBRE'!$A$1:$T$889,20,FALSE)</f>
        <v>43802</v>
      </c>
      <c r="U1085" s="175">
        <v>7692</v>
      </c>
      <c r="V1085" s="186">
        <v>23178605</v>
      </c>
      <c r="W1085" s="186">
        <v>88711292</v>
      </c>
      <c r="X1085" s="187">
        <v>44469</v>
      </c>
      <c r="Y1085" s="80" t="s">
        <v>6489</v>
      </c>
      <c r="Z1085" s="80" t="s">
        <v>6490</v>
      </c>
      <c r="AA1085" s="175" t="s">
        <v>5595</v>
      </c>
    </row>
    <row r="1086" spans="1:27" ht="15.75" customHeight="1" x14ac:dyDescent="0.2">
      <c r="A1086" s="185">
        <v>7692</v>
      </c>
      <c r="B1086" s="68" t="str">
        <f>VLOOKUP(A1086,'BASE REGISTRO SEPTIEMBRE'!$A$1:$T$889,2,FALSE)</f>
        <v>Fundación Pares</v>
      </c>
      <c r="C1086" s="68">
        <f>VLOOKUP(A1086,'BASE REGISTRO SEPTIEMBRE'!$A$1:$T$889,3,FALSE)</f>
        <v>651883474</v>
      </c>
      <c r="D1086" s="68">
        <f>VLOOKUP(A1086,'BASE REGISTRO SEPTIEMBRE'!$A$1:$T$889,4,FALSE)</f>
        <v>0</v>
      </c>
      <c r="E1086" s="68" t="str">
        <f>VLOOKUP(A1086,'BASE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6" s="68" t="str">
        <f>VLOOKUP(A1086,'BASE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6" s="68" t="str">
        <f>VLOOKUP(A1086,'BASE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6" s="68" t="str">
        <f>VLOOKUP(A1086,'BASE REGISTRO SEPTIEMBRE'!$A$1:$T$889,8,FALSE)</f>
        <v xml:space="preserve">Directorio 
Presidenta: Camila Belén Rivera Gómez, 
Directora: Camila Alejandra Cordero Valenzuela,
Tesorera: Valeska Andrea Vergara Baygorria, 
Secretario: Christian Luis Menares Papagallo,
</v>
      </c>
      <c r="I1086" s="68" t="str">
        <f>VLOOKUP(A1086,'BASE REGISTRO SEPTIEMBRE'!$A$1:$T$889,9,FALSE)</f>
        <v>De acuerdo a Estatutos Directorio definitivo dura 2 años</v>
      </c>
      <c r="J1086" s="68" t="str">
        <f>VLOOKUP(A1086,'BASE REGISTRO SEPTIEMBRE'!$A$1:$T$889,10,FALSE)</f>
        <v>Inicio 15 de mayo de 2021 hasta el 15 de mayo de 2023</v>
      </c>
      <c r="K1086" s="68" t="str">
        <f>VLOOKUP(A1086,'BASE REGISTRO SEPTIEMBRE'!$A$1:$T$889,11,FALSE)</f>
        <v>Camila Rivera Gómez</v>
      </c>
      <c r="L1086" s="68" t="str">
        <f>VLOOKUP(A1086,'BASE REGISTRO SEPTIEMBRE'!$A$1:$T$889,12,FALSE)</f>
        <v>Calle Santiago N° 710, oficina 200, Comuna de Villa Alemana. Región de Valparaíso</v>
      </c>
      <c r="M1086" s="68" t="str">
        <f>VLOOKUP(A1086,'BASE REGISTRO SEPTIEMBRE'!$A$1:$T$889,13,FALSE)</f>
        <v>V</v>
      </c>
      <c r="N1086" s="68" t="str">
        <f>VLOOKUP(A1086,'BASE REGISTRO SEPTIEMBRE'!$A$1:$T$889,14,FALSE)</f>
        <v>Villa Alemana</v>
      </c>
      <c r="O1086" s="68" t="str">
        <f>VLOOKUP(A1086,'BASE REGISTRO SEPTIEMBRE'!$A$1:$T$889,15,FALSE)</f>
        <v xml:space="preserve">Fono: 966910337
</v>
      </c>
      <c r="P1086" s="68" t="str">
        <f>VLOOKUP(A1086,'BASE REGISTRO SEPTIEMBRE'!$A$1:$T$889,16,FALSE)</f>
        <v xml:space="preserve">Correo electrónico: f.pares2019@gmail.com
</v>
      </c>
      <c r="Q1086" s="68">
        <f>VLOOKUP(A1086,'BASE REGISTRO SEPTIEMBRE'!$A$1:$T$889,17,FALSE)</f>
        <v>0</v>
      </c>
      <c r="R1086" s="68">
        <f>VLOOKUP(A1086,'BASE REGISTRO SEPTIEMBRE'!$A$1:$T$889,18,FALSE)</f>
        <v>93401</v>
      </c>
      <c r="S1086" s="68" t="str">
        <f>VLOOKUP(A1086,'BASE REGISTRO SEPTIEMBRE'!$A$1:$T$889,19,FALSE)</f>
        <v>Certificado Financiero 2020, aprobados por el Subdepartamento de Supervisión financiera.</v>
      </c>
      <c r="T1086" s="188">
        <f>VLOOKUP(A1086,'BASE REGISTRO SEPTIEMBRE'!$A$1:$T$889,20,FALSE)</f>
        <v>43802</v>
      </c>
      <c r="U1086" s="175">
        <v>7692</v>
      </c>
      <c r="V1086" s="186">
        <v>8796997</v>
      </c>
      <c r="W1086" s="186">
        <v>73143572</v>
      </c>
      <c r="X1086" s="187">
        <v>44469</v>
      </c>
      <c r="Y1086" s="80" t="s">
        <v>6489</v>
      </c>
      <c r="Z1086" s="80" t="s">
        <v>6490</v>
      </c>
      <c r="AA1086" s="175" t="s">
        <v>6544</v>
      </c>
    </row>
    <row r="1087" spans="1:27" ht="15.75" customHeight="1" x14ac:dyDescent="0.2">
      <c r="A1087" s="185">
        <v>7692</v>
      </c>
      <c r="B1087" s="68" t="str">
        <f>VLOOKUP(A1087,'BASE REGISTRO SEPTIEMBRE'!$A$1:$T$889,2,FALSE)</f>
        <v>Fundación Pares</v>
      </c>
      <c r="C1087" s="68">
        <f>VLOOKUP(A1087,'BASE REGISTRO SEPTIEMBRE'!$A$1:$T$889,3,FALSE)</f>
        <v>651883474</v>
      </c>
      <c r="D1087" s="68">
        <f>VLOOKUP(A1087,'BASE REGISTRO SEPTIEMBRE'!$A$1:$T$889,4,FALSE)</f>
        <v>0</v>
      </c>
      <c r="E1087" s="68" t="str">
        <f>VLOOKUP(A1087,'BASE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87" s="68" t="str">
        <f>VLOOKUP(A1087,'BASE REGISTRO SEPTIEMBRE'!$A$1:$T$889,6,FALSE)</f>
        <v>Certificado de Vigencia de Persona Jurídica sin fines de lucro Folio N° 500252111385, de 03 de septiembre de 2019.Se acompaña certificado de directorio de Persona Jurídica sin fines de lucro Folio N° 5500375556810, de 09 de marzo de 2021.</v>
      </c>
      <c r="G1087" s="68" t="str">
        <f>VLOOKUP(A1087,'BASE REGISTRO SEPTIEMBRE'!$A$1:$T$889,7,FALSE)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87" s="68" t="str">
        <f>VLOOKUP(A1087,'BASE REGISTRO SEPTIEMBRE'!$A$1:$T$889,8,FALSE)</f>
        <v xml:space="preserve">Directorio 
Presidenta: Camila Belén Rivera Gómez, 
Directora: Camila Alejandra Cordero Valenzuela,
Tesorera: Valeska Andrea Vergara Baygorria, 
Secretario: Christian Luis Menares Papagallo,
</v>
      </c>
      <c r="I1087" s="68" t="str">
        <f>VLOOKUP(A1087,'BASE REGISTRO SEPTIEMBRE'!$A$1:$T$889,9,FALSE)</f>
        <v>De acuerdo a Estatutos Directorio definitivo dura 2 años</v>
      </c>
      <c r="J1087" s="68" t="str">
        <f>VLOOKUP(A1087,'BASE REGISTRO SEPTIEMBRE'!$A$1:$T$889,10,FALSE)</f>
        <v>Inicio 15 de mayo de 2021 hasta el 15 de mayo de 2023</v>
      </c>
      <c r="K1087" s="68" t="str">
        <f>VLOOKUP(A1087,'BASE REGISTRO SEPTIEMBRE'!$A$1:$T$889,11,FALSE)</f>
        <v>Camila Rivera Gómez</v>
      </c>
      <c r="L1087" s="68" t="str">
        <f>VLOOKUP(A1087,'BASE REGISTRO SEPTIEMBRE'!$A$1:$T$889,12,FALSE)</f>
        <v>Calle Santiago N° 710, oficina 200, Comuna de Villa Alemana. Región de Valparaíso</v>
      </c>
      <c r="M1087" s="68" t="str">
        <f>VLOOKUP(A1087,'BASE REGISTRO SEPTIEMBRE'!$A$1:$T$889,13,FALSE)</f>
        <v>V</v>
      </c>
      <c r="N1087" s="68" t="str">
        <f>VLOOKUP(A1087,'BASE REGISTRO SEPTIEMBRE'!$A$1:$T$889,14,FALSE)</f>
        <v>Villa Alemana</v>
      </c>
      <c r="O1087" s="68" t="str">
        <f>VLOOKUP(A1087,'BASE REGISTRO SEPTIEMBRE'!$A$1:$T$889,15,FALSE)</f>
        <v xml:space="preserve">Fono: 966910337
</v>
      </c>
      <c r="P1087" s="68" t="str">
        <f>VLOOKUP(A1087,'BASE REGISTRO SEPTIEMBRE'!$A$1:$T$889,16,FALSE)</f>
        <v xml:space="preserve">Correo electrónico: f.pares2019@gmail.com
</v>
      </c>
      <c r="Q1087" s="68">
        <f>VLOOKUP(A1087,'BASE REGISTRO SEPTIEMBRE'!$A$1:$T$889,17,FALSE)</f>
        <v>0</v>
      </c>
      <c r="R1087" s="68">
        <f>VLOOKUP(A1087,'BASE REGISTRO SEPTIEMBRE'!$A$1:$T$889,18,FALSE)</f>
        <v>93401</v>
      </c>
      <c r="S1087" s="68" t="str">
        <f>VLOOKUP(A1087,'BASE REGISTRO SEPTIEMBRE'!$A$1:$T$889,19,FALSE)</f>
        <v>Certificado Financiero 2020, aprobados por el Subdepartamento de Supervisión financiera.</v>
      </c>
      <c r="T1087" s="188">
        <f>VLOOKUP(A1087,'BASE REGISTRO SEPTIEMBRE'!$A$1:$T$889,20,FALSE)</f>
        <v>43802</v>
      </c>
      <c r="U1087" s="175">
        <v>7692</v>
      </c>
      <c r="V1087" s="186">
        <v>11577936</v>
      </c>
      <c r="W1087" s="186">
        <v>61220548</v>
      </c>
      <c r="X1087" s="187">
        <v>44469</v>
      </c>
      <c r="Y1087" s="80" t="s">
        <v>6489</v>
      </c>
      <c r="Z1087" s="80" t="s">
        <v>6490</v>
      </c>
      <c r="AA1087" s="175" t="s">
        <v>6545</v>
      </c>
    </row>
    <row r="1088" spans="1:27" ht="15.75" customHeight="1" x14ac:dyDescent="0.2">
      <c r="A1088" s="185">
        <v>7694</v>
      </c>
      <c r="B1088" s="68" t="str">
        <f>VLOOKUP(A1088,'BASE REGISTRO SEPTIEMBRE'!$A$1:$T$889,2,FALSE)</f>
        <v xml:space="preserve">ORGANIZACIÓN NO GUBERNAMENTAL PARA EL DESARROLLO DE LA EDUCACIÓN CRATEDUC – ONG CRATEDUC </v>
      </c>
      <c r="C1088" s="68">
        <f>VLOOKUP(A1088,'BASE REGISTRO SEPTIEMBRE'!$A$1:$T$889,3,FALSE)</f>
        <v>732489002</v>
      </c>
      <c r="D1088" s="68">
        <f>VLOOKUP(A1088,'BASE REGISTRO SEPTIEMBRE'!$A$1:$T$889,4,FALSE)</f>
        <v>0</v>
      </c>
      <c r="E1088" s="68" t="str">
        <f>VLOOKUP(A1088,'BASE REGISTRO SEPTIEMBRE'!$A$1:$T$889,5,FALSE)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1088" s="68" t="str">
        <f>VLOOKUP(A1088,'BASE REGISTRO SEPTIEMBRE'!$A$1:$T$889,6,FALSE)</f>
        <v>Certificado de Vigencia Folio N.º 500402853935, otorgado el 10 de agosto de 2021, del Servicio de Registro Civil e Identificación.</v>
      </c>
      <c r="G1088" s="68" t="str">
        <f>VLOOKUP(A1088,'BASE REGISTRO SEPTIEMBRE'!$A$1:$T$889,7,FALSE)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88" s="68" t="str">
        <f>VLOOKUP(A1088,'BASE REGISTRO SEPTIEMBRE'!$A$1:$T$889,8,FALSE)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1088" s="68" t="str">
        <f>VLOOKUP(A1088,'BASE REGISTRO SEPTIEMBRE'!$A$1:$T$889,9,FALSE)</f>
        <v>2 años</v>
      </c>
      <c r="J1088" s="68" t="str">
        <f>VLOOKUP(A1088,'BASE REGISTRO SEPTIEMBRE'!$A$1:$T$889,10,FALSE)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1088" s="68" t="str">
        <f>VLOOKUP(A1088,'BASE REGISTRO SEPTIEMBRE'!$A$1:$T$889,11,FALSE)</f>
        <v xml:space="preserve">Presidente: 
Francisco Javier Herrera Alcaino
</v>
      </c>
      <c r="L1088" s="68" t="str">
        <f>VLOOKUP(A1088,'BASE REGISTRO SEPTIEMBRE'!$A$1:$T$889,12,FALSE)</f>
        <v xml:space="preserve">Calle 1 Norte N°550, segundo piso, comuna de Talca, región del Maule.
</v>
      </c>
      <c r="M1088" s="68" t="str">
        <f>VLOOKUP(A1088,'BASE REGISTRO SEPTIEMBRE'!$A$1:$T$889,13,FALSE)</f>
        <v>VII</v>
      </c>
      <c r="N1088" s="68" t="str">
        <f>VLOOKUP(A1088,'BASE REGISTRO SEPTIEMBRE'!$A$1:$T$889,14,FALSE)</f>
        <v>Talca</v>
      </c>
      <c r="O1088" s="68" t="str">
        <f>VLOOKUP(A1088,'BASE REGISTRO SEPTIEMBRE'!$A$1:$T$889,15,FALSE)</f>
        <v>(71)2219243- 985665102</v>
      </c>
      <c r="P1088" s="68" t="str">
        <f>VLOOKUP(A1088,'BASE REGISTRO SEPTIEMBRE'!$A$1:$T$889,16,FALSE)</f>
        <v>direccion@crateduc.cl</v>
      </c>
      <c r="Q1088" s="68">
        <f>VLOOKUP(A1088,'BASE REGISTRO SEPTIEMBRE'!$A$1:$T$889,17,FALSE)</f>
        <v>0</v>
      </c>
      <c r="R1088" s="68">
        <f>VLOOKUP(A1088,'BASE REGISTRO SEPTIEMBRE'!$A$1:$T$889,18,FALSE)</f>
        <v>93401</v>
      </c>
      <c r="S1088" s="68" t="str">
        <f>VLOOKUP(A1088,'BASE REGISTRO SEPTIEMBRE'!$A$1:$T$889,19,FALSE)</f>
        <v>Antecedentes financieros correspondientes al año 2020 aprobados por el Sub Departamento de Supervisión Financiera Nacional.</v>
      </c>
      <c r="T1088" s="188">
        <f>VLOOKUP(A1088,'BASE REGISTRO SEPTIEMBRE'!$A$1:$T$889,20,FALSE)</f>
        <v>43812</v>
      </c>
      <c r="U1088" s="175">
        <v>7694</v>
      </c>
      <c r="V1088" s="186">
        <v>25847357</v>
      </c>
      <c r="W1088" s="186">
        <v>115794183</v>
      </c>
      <c r="X1088" s="187">
        <v>44469</v>
      </c>
      <c r="Y1088" s="80" t="s">
        <v>6489</v>
      </c>
      <c r="Z1088" s="80" t="s">
        <v>6490</v>
      </c>
      <c r="AA1088" s="175" t="s">
        <v>6522</v>
      </c>
    </row>
    <row r="1089" spans="1:27" ht="15.75" customHeight="1" x14ac:dyDescent="0.2">
      <c r="A1089" s="185">
        <v>7694</v>
      </c>
      <c r="B1089" s="68" t="str">
        <f>VLOOKUP(A1089,'BASE REGISTRO SEPTIEMBRE'!$A$1:$T$889,2,FALSE)</f>
        <v xml:space="preserve">ORGANIZACIÓN NO GUBERNAMENTAL PARA EL DESARROLLO DE LA EDUCACIÓN CRATEDUC – ONG CRATEDUC </v>
      </c>
      <c r="C1089" s="68">
        <f>VLOOKUP(A1089,'BASE REGISTRO SEPTIEMBRE'!$A$1:$T$889,3,FALSE)</f>
        <v>732489002</v>
      </c>
      <c r="D1089" s="68">
        <f>VLOOKUP(A1089,'BASE REGISTRO SEPTIEMBRE'!$A$1:$T$889,4,FALSE)</f>
        <v>0</v>
      </c>
      <c r="E1089" s="68" t="str">
        <f>VLOOKUP(A1089,'BASE REGISTRO SEPTIEMBRE'!$A$1:$T$889,5,FALSE)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1089" s="68" t="str">
        <f>VLOOKUP(A1089,'BASE REGISTRO SEPTIEMBRE'!$A$1:$T$889,6,FALSE)</f>
        <v>Certificado de Vigencia Folio N.º 500402853935, otorgado el 10 de agosto de 2021, del Servicio de Registro Civil e Identificación.</v>
      </c>
      <c r="G1089" s="68" t="str">
        <f>VLOOKUP(A1089,'BASE REGISTRO SEPTIEMBRE'!$A$1:$T$889,7,FALSE)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89" s="68" t="str">
        <f>VLOOKUP(A1089,'BASE REGISTRO SEPTIEMBRE'!$A$1:$T$889,8,FALSE)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1089" s="68" t="str">
        <f>VLOOKUP(A1089,'BASE REGISTRO SEPTIEMBRE'!$A$1:$T$889,9,FALSE)</f>
        <v>2 años</v>
      </c>
      <c r="J1089" s="68" t="str">
        <f>VLOOKUP(A1089,'BASE REGISTRO SEPTIEMBRE'!$A$1:$T$889,10,FALSE)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1089" s="68" t="str">
        <f>VLOOKUP(A1089,'BASE REGISTRO SEPTIEMBRE'!$A$1:$T$889,11,FALSE)</f>
        <v xml:space="preserve">Presidente: 
Francisco Javier Herrera Alcaino
</v>
      </c>
      <c r="L1089" s="68" t="str">
        <f>VLOOKUP(A1089,'BASE REGISTRO SEPTIEMBRE'!$A$1:$T$889,12,FALSE)</f>
        <v xml:space="preserve">Calle 1 Norte N°550, segundo piso, comuna de Talca, región del Maule.
</v>
      </c>
      <c r="M1089" s="68" t="str">
        <f>VLOOKUP(A1089,'BASE REGISTRO SEPTIEMBRE'!$A$1:$T$889,13,FALSE)</f>
        <v>VII</v>
      </c>
      <c r="N1089" s="68" t="str">
        <f>VLOOKUP(A1089,'BASE REGISTRO SEPTIEMBRE'!$A$1:$T$889,14,FALSE)</f>
        <v>Talca</v>
      </c>
      <c r="O1089" s="68" t="str">
        <f>VLOOKUP(A1089,'BASE REGISTRO SEPTIEMBRE'!$A$1:$T$889,15,FALSE)</f>
        <v>(71)2219243- 985665102</v>
      </c>
      <c r="P1089" s="68" t="str">
        <f>VLOOKUP(A1089,'BASE REGISTRO SEPTIEMBRE'!$A$1:$T$889,16,FALSE)</f>
        <v>direccion@crateduc.cl</v>
      </c>
      <c r="Q1089" s="68">
        <f>VLOOKUP(A1089,'BASE REGISTRO SEPTIEMBRE'!$A$1:$T$889,17,FALSE)</f>
        <v>0</v>
      </c>
      <c r="R1089" s="68">
        <f>VLOOKUP(A1089,'BASE REGISTRO SEPTIEMBRE'!$A$1:$T$889,18,FALSE)</f>
        <v>93401</v>
      </c>
      <c r="S1089" s="68" t="str">
        <f>VLOOKUP(A1089,'BASE REGISTRO SEPTIEMBRE'!$A$1:$T$889,19,FALSE)</f>
        <v>Antecedentes financieros correspondientes al año 2020 aprobados por el Sub Departamento de Supervisión Financiera Nacional.</v>
      </c>
      <c r="T1089" s="188">
        <f>VLOOKUP(A1089,'BASE REGISTRO SEPTIEMBRE'!$A$1:$T$889,20,FALSE)</f>
        <v>43812</v>
      </c>
      <c r="U1089" s="175">
        <v>7694</v>
      </c>
      <c r="V1089" s="186">
        <v>14727558</v>
      </c>
      <c r="W1089" s="186">
        <v>84955274</v>
      </c>
      <c r="X1089" s="187">
        <v>44469</v>
      </c>
      <c r="Y1089" s="80" t="s">
        <v>6489</v>
      </c>
      <c r="Z1089" s="80" t="s">
        <v>6490</v>
      </c>
      <c r="AA1089" s="175" t="s">
        <v>6599</v>
      </c>
    </row>
    <row r="1090" spans="1:27" ht="15.75" customHeight="1" x14ac:dyDescent="0.2">
      <c r="A1090" s="185">
        <v>7694</v>
      </c>
      <c r="B1090" s="68" t="str">
        <f>VLOOKUP(A1090,'BASE REGISTRO SEPTIEMBRE'!$A$1:$T$889,2,FALSE)</f>
        <v xml:space="preserve">ORGANIZACIÓN NO GUBERNAMENTAL PARA EL DESARROLLO DE LA EDUCACIÓN CRATEDUC – ONG CRATEDUC </v>
      </c>
      <c r="C1090" s="68">
        <f>VLOOKUP(A1090,'BASE REGISTRO SEPTIEMBRE'!$A$1:$T$889,3,FALSE)</f>
        <v>732489002</v>
      </c>
      <c r="D1090" s="68">
        <f>VLOOKUP(A1090,'BASE REGISTRO SEPTIEMBRE'!$A$1:$T$889,4,FALSE)</f>
        <v>0</v>
      </c>
      <c r="E1090" s="68" t="str">
        <f>VLOOKUP(A1090,'BASE REGISTRO SEPTIEMBRE'!$A$1:$T$889,5,FALSE)</f>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
      <c r="F1090" s="68" t="str">
        <f>VLOOKUP(A1090,'BASE REGISTRO SEPTIEMBRE'!$A$1:$T$889,6,FALSE)</f>
        <v>Certificado de Vigencia Folio N.º 500402853935, otorgado el 10 de agosto de 2021, del Servicio de Registro Civil e Identificación.</v>
      </c>
      <c r="G1090" s="68" t="str">
        <f>VLOOKUP(A1090,'BASE REGISTRO SEPTIEMBRE'!$A$1:$T$889,7,FALSE)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90" s="68" t="str">
        <f>VLOOKUP(A1090,'BASE REGISTRO SEPTIEMBRE'!$A$1:$T$889,8,FALSE)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
      <c r="I1090" s="68" t="str">
        <f>VLOOKUP(A1090,'BASE REGISTRO SEPTIEMBRE'!$A$1:$T$889,9,FALSE)</f>
        <v>2 años</v>
      </c>
      <c r="J1090" s="68" t="str">
        <f>VLOOKUP(A1090,'BASE REGISTRO SEPTIEMBRE'!$A$1:$T$889,10,FALSE)</f>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
      <c r="K1090" s="68" t="str">
        <f>VLOOKUP(A1090,'BASE REGISTRO SEPTIEMBRE'!$A$1:$T$889,11,FALSE)</f>
        <v xml:space="preserve">Presidente: 
Francisco Javier Herrera Alcaino
</v>
      </c>
      <c r="L1090" s="68" t="str">
        <f>VLOOKUP(A1090,'BASE REGISTRO SEPTIEMBRE'!$A$1:$T$889,12,FALSE)</f>
        <v xml:space="preserve">Calle 1 Norte N°550, segundo piso, comuna de Talca, región del Maule.
</v>
      </c>
      <c r="M1090" s="68" t="str">
        <f>VLOOKUP(A1090,'BASE REGISTRO SEPTIEMBRE'!$A$1:$T$889,13,FALSE)</f>
        <v>VII</v>
      </c>
      <c r="N1090" s="68" t="str">
        <f>VLOOKUP(A1090,'BASE REGISTRO SEPTIEMBRE'!$A$1:$T$889,14,FALSE)</f>
        <v>Talca</v>
      </c>
      <c r="O1090" s="68" t="str">
        <f>VLOOKUP(A1090,'BASE REGISTRO SEPTIEMBRE'!$A$1:$T$889,15,FALSE)</f>
        <v>(71)2219243- 985665102</v>
      </c>
      <c r="P1090" s="68" t="str">
        <f>VLOOKUP(A1090,'BASE REGISTRO SEPTIEMBRE'!$A$1:$T$889,16,FALSE)</f>
        <v>direccion@crateduc.cl</v>
      </c>
      <c r="Q1090" s="68">
        <f>VLOOKUP(A1090,'BASE REGISTRO SEPTIEMBRE'!$A$1:$T$889,17,FALSE)</f>
        <v>0</v>
      </c>
      <c r="R1090" s="68">
        <f>VLOOKUP(A1090,'BASE REGISTRO SEPTIEMBRE'!$A$1:$T$889,18,FALSE)</f>
        <v>93401</v>
      </c>
      <c r="S1090" s="68" t="str">
        <f>VLOOKUP(A1090,'BASE REGISTRO SEPTIEMBRE'!$A$1:$T$889,19,FALSE)</f>
        <v>Antecedentes financieros correspondientes al año 2020 aprobados por el Sub Departamento de Supervisión Financiera Nacional.</v>
      </c>
      <c r="T1090" s="188">
        <f>VLOOKUP(A1090,'BASE REGISTRO SEPTIEMBRE'!$A$1:$T$889,20,FALSE)</f>
        <v>43812</v>
      </c>
      <c r="U1090" s="175">
        <v>7694</v>
      </c>
      <c r="V1090" s="186">
        <v>19422584</v>
      </c>
      <c r="W1090" s="186">
        <v>75614640</v>
      </c>
      <c r="X1090" s="187">
        <v>44469</v>
      </c>
      <c r="Y1090" s="80" t="s">
        <v>6489</v>
      </c>
      <c r="Z1090" s="80" t="s">
        <v>6490</v>
      </c>
      <c r="AA1090" s="175" t="s">
        <v>6508</v>
      </c>
    </row>
    <row r="1091" spans="1:27" ht="15.75" customHeight="1" x14ac:dyDescent="0.2">
      <c r="A1091" s="185">
        <v>7696</v>
      </c>
      <c r="B1091" s="68" t="str">
        <f>VLOOKUP(A1091,'BASE REGISTRO SEPTIEMBRE'!$A$1:$T$889,2,FALSE)</f>
        <v xml:space="preserve">Organización No Gubernamental de Desarrollo Paihuén </v>
      </c>
      <c r="C1091" s="68">
        <f>VLOOKUP(A1091,'BASE REGISTRO SEPTIEMBRE'!$A$1:$T$889,3,FALSE)</f>
        <v>651902215</v>
      </c>
      <c r="D1091" s="68">
        <f>VLOOKUP(A1091,'BASE REGISTRO SEPTIEMBRE'!$A$1:$T$889,4,FALSE)</f>
        <v>0</v>
      </c>
      <c r="E1091" s="68" t="str">
        <f>VLOOKUP(A1091,'BASE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1" s="68" t="str">
        <f>VLOOKUP(A1091,'BASE REGISTRO SEPTIEMBRE'!$A$1:$T$889,6,FALSE)</f>
        <v>Certificado de Vigencia Folio Nº 500377123734, otorgado el 16 de marzo de 2021, del Servicio de Registro Civil e Identificación.</v>
      </c>
      <c r="G1091" s="68" t="str">
        <f>VLOOKUP(A1091,'BASE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1" s="68" t="str">
        <f>VLOOKUP(A1091,'BASE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1" s="68" t="str">
        <f>VLOOKUP(A1091,'BASE REGISTRO SEPTIEMBRE'!$A$1:$T$889,9,FALSE)</f>
        <v>1 año</v>
      </c>
      <c r="J1091" s="68" t="str">
        <f>VLOOKUP(A1091,'BASE REGISTRO SEPTIEMBRE'!$A$1:$T$889,10,FALSE)</f>
        <v>Del 15 de junio de 2020 al15 de junio de 2021.</v>
      </c>
      <c r="K1091" s="68" t="str">
        <f>VLOOKUP(A1091,'BASE REGISTRO SEPTIEMBRE'!$A$1:$T$889,11,FALSE)</f>
        <v xml:space="preserve">Patricia Mabel de la Fuente Riveros
</v>
      </c>
      <c r="L1091" s="68" t="str">
        <f>VLOOKUP(A1091,'BASE REGISTRO SEPTIEMBRE'!$A$1:$T$889,12,FALSE)</f>
        <v xml:space="preserve">Calle El Roble N° 214, comuna de Chillan, región del Ñuble.
</v>
      </c>
      <c r="M1091" s="68" t="str">
        <f>VLOOKUP(A1091,'BASE REGISTRO SEPTIEMBRE'!$A$1:$T$889,13,FALSE)</f>
        <v>XVI</v>
      </c>
      <c r="N1091" s="68" t="str">
        <f>VLOOKUP(A1091,'BASE REGISTRO SEPTIEMBRE'!$A$1:$T$889,14,FALSE)</f>
        <v>Chillán</v>
      </c>
      <c r="O1091" s="68" t="str">
        <f>VLOOKUP(A1091,'BASE REGISTRO SEPTIEMBRE'!$A$1:$T$889,15,FALSE)</f>
        <v>Teléfono: 
988892887</v>
      </c>
      <c r="P1091" s="68" t="str">
        <f>VLOOKUP(A1091,'BASE REGISTRO SEPTIEMBRE'!$A$1:$T$889,16,FALSE)</f>
        <v>ongpaihuen@gmail.com</v>
      </c>
      <c r="Q1091" s="68">
        <f>VLOOKUP(A1091,'BASE REGISTRO SEPTIEMBRE'!$A$1:$T$889,17,FALSE)</f>
        <v>0</v>
      </c>
      <c r="R1091" s="68">
        <f>VLOOKUP(A1091,'BASE REGISTRO SEPTIEMBRE'!$A$1:$T$889,18,FALSE)</f>
        <v>93401</v>
      </c>
      <c r="S1091" s="68" t="str">
        <f>VLOOKUP(A1091,'BASE REGISTRO SEPTIEMBRE'!$A$1:$T$889,19,FALSE)</f>
        <v>Antecedentes financieros correspondientes al año 2020, aprobados por el Sub Departamento de Supervisión Financiera Nacional.</v>
      </c>
      <c r="T1091" s="188">
        <f>VLOOKUP(A1091,'BASE REGISTRO SEPTIEMBRE'!$A$1:$T$889,20,FALSE)</f>
        <v>43858</v>
      </c>
      <c r="U1091" s="175">
        <v>7696</v>
      </c>
      <c r="V1091" s="186">
        <v>15690780</v>
      </c>
      <c r="W1091" s="186">
        <v>72397316</v>
      </c>
      <c r="X1091" s="187">
        <v>44469</v>
      </c>
      <c r="Y1091" s="80" t="s">
        <v>6489</v>
      </c>
      <c r="Z1091" s="80" t="s">
        <v>6490</v>
      </c>
      <c r="AA1091" s="175" t="s">
        <v>7477</v>
      </c>
    </row>
    <row r="1092" spans="1:27" ht="15.75" customHeight="1" x14ac:dyDescent="0.2">
      <c r="A1092" s="185">
        <v>7696</v>
      </c>
      <c r="B1092" s="68" t="str">
        <f>VLOOKUP(A1092,'BASE REGISTRO SEPTIEMBRE'!$A$1:$T$889,2,FALSE)</f>
        <v xml:space="preserve">Organización No Gubernamental de Desarrollo Paihuén </v>
      </c>
      <c r="C1092" s="68">
        <f>VLOOKUP(A1092,'BASE REGISTRO SEPTIEMBRE'!$A$1:$T$889,3,FALSE)</f>
        <v>651902215</v>
      </c>
      <c r="D1092" s="68">
        <f>VLOOKUP(A1092,'BASE REGISTRO SEPTIEMBRE'!$A$1:$T$889,4,FALSE)</f>
        <v>0</v>
      </c>
      <c r="E1092" s="68" t="str">
        <f>VLOOKUP(A1092,'BASE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2" s="68" t="str">
        <f>VLOOKUP(A1092,'BASE REGISTRO SEPTIEMBRE'!$A$1:$T$889,6,FALSE)</f>
        <v>Certificado de Vigencia Folio Nº 500377123734, otorgado el 16 de marzo de 2021, del Servicio de Registro Civil e Identificación.</v>
      </c>
      <c r="G1092" s="68" t="str">
        <f>VLOOKUP(A1092,'BASE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2" s="68" t="str">
        <f>VLOOKUP(A1092,'BASE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2" s="68" t="str">
        <f>VLOOKUP(A1092,'BASE REGISTRO SEPTIEMBRE'!$A$1:$T$889,9,FALSE)</f>
        <v>1 año</v>
      </c>
      <c r="J1092" s="68" t="str">
        <f>VLOOKUP(A1092,'BASE REGISTRO SEPTIEMBRE'!$A$1:$T$889,10,FALSE)</f>
        <v>Del 15 de junio de 2020 al15 de junio de 2021.</v>
      </c>
      <c r="K1092" s="68" t="str">
        <f>VLOOKUP(A1092,'BASE REGISTRO SEPTIEMBRE'!$A$1:$T$889,11,FALSE)</f>
        <v xml:space="preserve">Patricia Mabel de la Fuente Riveros
</v>
      </c>
      <c r="L1092" s="68" t="str">
        <f>VLOOKUP(A1092,'BASE REGISTRO SEPTIEMBRE'!$A$1:$T$889,12,FALSE)</f>
        <v xml:space="preserve">Calle El Roble N° 214, comuna de Chillan, región del Ñuble.
</v>
      </c>
      <c r="M1092" s="68" t="str">
        <f>VLOOKUP(A1092,'BASE REGISTRO SEPTIEMBRE'!$A$1:$T$889,13,FALSE)</f>
        <v>XVI</v>
      </c>
      <c r="N1092" s="68" t="str">
        <f>VLOOKUP(A1092,'BASE REGISTRO SEPTIEMBRE'!$A$1:$T$889,14,FALSE)</f>
        <v>Chillán</v>
      </c>
      <c r="O1092" s="68" t="str">
        <f>VLOOKUP(A1092,'BASE REGISTRO SEPTIEMBRE'!$A$1:$T$889,15,FALSE)</f>
        <v>Teléfono: 
988892887</v>
      </c>
      <c r="P1092" s="68" t="str">
        <f>VLOOKUP(A1092,'BASE REGISTRO SEPTIEMBRE'!$A$1:$T$889,16,FALSE)</f>
        <v>ongpaihuen@gmail.com</v>
      </c>
      <c r="Q1092" s="68">
        <f>VLOOKUP(A1092,'BASE REGISTRO SEPTIEMBRE'!$A$1:$T$889,17,FALSE)</f>
        <v>0</v>
      </c>
      <c r="R1092" s="68">
        <f>VLOOKUP(A1092,'BASE REGISTRO SEPTIEMBRE'!$A$1:$T$889,18,FALSE)</f>
        <v>93401</v>
      </c>
      <c r="S1092" s="68" t="str">
        <f>VLOOKUP(A1092,'BASE REGISTRO SEPTIEMBRE'!$A$1:$T$889,19,FALSE)</f>
        <v>Antecedentes financieros correspondientes al año 2020, aprobados por el Sub Departamento de Supervisión Financiera Nacional.</v>
      </c>
      <c r="T1092" s="188">
        <f>VLOOKUP(A1092,'BASE REGISTRO SEPTIEMBRE'!$A$1:$T$889,20,FALSE)</f>
        <v>43858</v>
      </c>
      <c r="U1092" s="175">
        <v>7696</v>
      </c>
      <c r="V1092" s="186">
        <v>66819620</v>
      </c>
      <c r="W1092" s="186">
        <v>153527377</v>
      </c>
      <c r="X1092" s="187">
        <v>44469</v>
      </c>
      <c r="Y1092" s="80" t="s">
        <v>6489</v>
      </c>
      <c r="Z1092" s="80" t="s">
        <v>6490</v>
      </c>
      <c r="AA1092" s="175" t="s">
        <v>6519</v>
      </c>
    </row>
    <row r="1093" spans="1:27" ht="15.75" customHeight="1" x14ac:dyDescent="0.2">
      <c r="A1093" s="185">
        <v>7696</v>
      </c>
      <c r="B1093" s="68" t="str">
        <f>VLOOKUP(A1093,'BASE REGISTRO SEPTIEMBRE'!$A$1:$T$889,2,FALSE)</f>
        <v xml:space="preserve">Organización No Gubernamental de Desarrollo Paihuén </v>
      </c>
      <c r="C1093" s="68">
        <f>VLOOKUP(A1093,'BASE REGISTRO SEPTIEMBRE'!$A$1:$T$889,3,FALSE)</f>
        <v>651902215</v>
      </c>
      <c r="D1093" s="68">
        <f>VLOOKUP(A1093,'BASE REGISTRO SEPTIEMBRE'!$A$1:$T$889,4,FALSE)</f>
        <v>0</v>
      </c>
      <c r="E1093" s="68" t="str">
        <f>VLOOKUP(A1093,'BASE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3" s="68" t="str">
        <f>VLOOKUP(A1093,'BASE REGISTRO SEPTIEMBRE'!$A$1:$T$889,6,FALSE)</f>
        <v>Certificado de Vigencia Folio Nº 500377123734, otorgado el 16 de marzo de 2021, del Servicio de Registro Civil e Identificación.</v>
      </c>
      <c r="G1093" s="68" t="str">
        <f>VLOOKUP(A1093,'BASE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3" s="68" t="str">
        <f>VLOOKUP(A1093,'BASE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3" s="68" t="str">
        <f>VLOOKUP(A1093,'BASE REGISTRO SEPTIEMBRE'!$A$1:$T$889,9,FALSE)</f>
        <v>1 año</v>
      </c>
      <c r="J1093" s="68" t="str">
        <f>VLOOKUP(A1093,'BASE REGISTRO SEPTIEMBRE'!$A$1:$T$889,10,FALSE)</f>
        <v>Del 15 de junio de 2020 al15 de junio de 2021.</v>
      </c>
      <c r="K1093" s="68" t="str">
        <f>VLOOKUP(A1093,'BASE REGISTRO SEPTIEMBRE'!$A$1:$T$889,11,FALSE)</f>
        <v xml:space="preserve">Patricia Mabel de la Fuente Riveros
</v>
      </c>
      <c r="L1093" s="68" t="str">
        <f>VLOOKUP(A1093,'BASE REGISTRO SEPTIEMBRE'!$A$1:$T$889,12,FALSE)</f>
        <v xml:space="preserve">Calle El Roble N° 214, comuna de Chillan, región del Ñuble.
</v>
      </c>
      <c r="M1093" s="68" t="str">
        <f>VLOOKUP(A1093,'BASE REGISTRO SEPTIEMBRE'!$A$1:$T$889,13,FALSE)</f>
        <v>XVI</v>
      </c>
      <c r="N1093" s="68" t="str">
        <f>VLOOKUP(A1093,'BASE REGISTRO SEPTIEMBRE'!$A$1:$T$889,14,FALSE)</f>
        <v>Chillán</v>
      </c>
      <c r="O1093" s="68" t="str">
        <f>VLOOKUP(A1093,'BASE REGISTRO SEPTIEMBRE'!$A$1:$T$889,15,FALSE)</f>
        <v>Teléfono: 
988892887</v>
      </c>
      <c r="P1093" s="68" t="str">
        <f>VLOOKUP(A1093,'BASE REGISTRO SEPTIEMBRE'!$A$1:$T$889,16,FALSE)</f>
        <v>ongpaihuen@gmail.com</v>
      </c>
      <c r="Q1093" s="68">
        <f>VLOOKUP(A1093,'BASE REGISTRO SEPTIEMBRE'!$A$1:$T$889,17,FALSE)</f>
        <v>0</v>
      </c>
      <c r="R1093" s="68">
        <f>VLOOKUP(A1093,'BASE REGISTRO SEPTIEMBRE'!$A$1:$T$889,18,FALSE)</f>
        <v>93401</v>
      </c>
      <c r="S1093" s="68" t="str">
        <f>VLOOKUP(A1093,'BASE REGISTRO SEPTIEMBRE'!$A$1:$T$889,19,FALSE)</f>
        <v>Antecedentes financieros correspondientes al año 2020, aprobados por el Sub Departamento de Supervisión Financiera Nacional.</v>
      </c>
      <c r="T1093" s="188">
        <f>VLOOKUP(A1093,'BASE REGISTRO SEPTIEMBRE'!$A$1:$T$889,20,FALSE)</f>
        <v>43858</v>
      </c>
      <c r="U1093" s="175">
        <v>7696</v>
      </c>
      <c r="V1093" s="186">
        <v>15634439</v>
      </c>
      <c r="W1093" s="186">
        <v>93299574</v>
      </c>
      <c r="X1093" s="187">
        <v>44469</v>
      </c>
      <c r="Y1093" s="80" t="s">
        <v>6489</v>
      </c>
      <c r="Z1093" s="80" t="s">
        <v>6490</v>
      </c>
      <c r="AA1093" s="175" t="s">
        <v>148</v>
      </c>
    </row>
    <row r="1094" spans="1:27" ht="15.75" customHeight="1" x14ac:dyDescent="0.2">
      <c r="A1094" s="185">
        <v>7696</v>
      </c>
      <c r="B1094" s="68" t="str">
        <f>VLOOKUP(A1094,'BASE REGISTRO SEPTIEMBRE'!$A$1:$T$889,2,FALSE)</f>
        <v xml:space="preserve">Organización No Gubernamental de Desarrollo Paihuén </v>
      </c>
      <c r="C1094" s="68">
        <f>VLOOKUP(A1094,'BASE REGISTRO SEPTIEMBRE'!$A$1:$T$889,3,FALSE)</f>
        <v>651902215</v>
      </c>
      <c r="D1094" s="68">
        <f>VLOOKUP(A1094,'BASE REGISTRO SEPTIEMBRE'!$A$1:$T$889,4,FALSE)</f>
        <v>0</v>
      </c>
      <c r="E1094" s="68" t="str">
        <f>VLOOKUP(A1094,'BASE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4" s="68" t="str">
        <f>VLOOKUP(A1094,'BASE REGISTRO SEPTIEMBRE'!$A$1:$T$889,6,FALSE)</f>
        <v>Certificado de Vigencia Folio Nº 500377123734, otorgado el 16 de marzo de 2021, del Servicio de Registro Civil e Identificación.</v>
      </c>
      <c r="G1094" s="68" t="str">
        <f>VLOOKUP(A1094,'BASE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4" s="68" t="str">
        <f>VLOOKUP(A1094,'BASE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4" s="68" t="str">
        <f>VLOOKUP(A1094,'BASE REGISTRO SEPTIEMBRE'!$A$1:$T$889,9,FALSE)</f>
        <v>1 año</v>
      </c>
      <c r="J1094" s="68" t="str">
        <f>VLOOKUP(A1094,'BASE REGISTRO SEPTIEMBRE'!$A$1:$T$889,10,FALSE)</f>
        <v>Del 15 de junio de 2020 al15 de junio de 2021.</v>
      </c>
      <c r="K1094" s="68" t="str">
        <f>VLOOKUP(A1094,'BASE REGISTRO SEPTIEMBRE'!$A$1:$T$889,11,FALSE)</f>
        <v xml:space="preserve">Patricia Mabel de la Fuente Riveros
</v>
      </c>
      <c r="L1094" s="68" t="str">
        <f>VLOOKUP(A1094,'BASE REGISTRO SEPTIEMBRE'!$A$1:$T$889,12,FALSE)</f>
        <v xml:space="preserve">Calle El Roble N° 214, comuna de Chillan, región del Ñuble.
</v>
      </c>
      <c r="M1094" s="68" t="str">
        <f>VLOOKUP(A1094,'BASE REGISTRO SEPTIEMBRE'!$A$1:$T$889,13,FALSE)</f>
        <v>XVI</v>
      </c>
      <c r="N1094" s="68" t="str">
        <f>VLOOKUP(A1094,'BASE REGISTRO SEPTIEMBRE'!$A$1:$T$889,14,FALSE)</f>
        <v>Chillán</v>
      </c>
      <c r="O1094" s="68" t="str">
        <f>VLOOKUP(A1094,'BASE REGISTRO SEPTIEMBRE'!$A$1:$T$889,15,FALSE)</f>
        <v>Teléfono: 
988892887</v>
      </c>
      <c r="P1094" s="68" t="str">
        <f>VLOOKUP(A1094,'BASE REGISTRO SEPTIEMBRE'!$A$1:$T$889,16,FALSE)</f>
        <v>ongpaihuen@gmail.com</v>
      </c>
      <c r="Q1094" s="68">
        <f>VLOOKUP(A1094,'BASE REGISTRO SEPTIEMBRE'!$A$1:$T$889,17,FALSE)</f>
        <v>0</v>
      </c>
      <c r="R1094" s="68">
        <f>VLOOKUP(A1094,'BASE REGISTRO SEPTIEMBRE'!$A$1:$T$889,18,FALSE)</f>
        <v>93401</v>
      </c>
      <c r="S1094" s="68" t="str">
        <f>VLOOKUP(A1094,'BASE REGISTRO SEPTIEMBRE'!$A$1:$T$889,19,FALSE)</f>
        <v>Antecedentes financieros correspondientes al año 2020, aprobados por el Sub Departamento de Supervisión Financiera Nacional.</v>
      </c>
      <c r="T1094" s="188">
        <f>VLOOKUP(A1094,'BASE REGISTRO SEPTIEMBRE'!$A$1:$T$889,20,FALSE)</f>
        <v>43858</v>
      </c>
      <c r="U1094" s="175">
        <v>7696</v>
      </c>
      <c r="V1094" s="186">
        <v>9390053</v>
      </c>
      <c r="W1094" s="186">
        <v>54857679</v>
      </c>
      <c r="X1094" s="187">
        <v>44469</v>
      </c>
      <c r="Y1094" s="80" t="s">
        <v>6489</v>
      </c>
      <c r="Z1094" s="80" t="s">
        <v>6490</v>
      </c>
      <c r="AA1094" s="175" t="s">
        <v>6576</v>
      </c>
    </row>
    <row r="1095" spans="1:27" ht="15.75" customHeight="1" x14ac:dyDescent="0.2">
      <c r="A1095" s="185">
        <v>7696</v>
      </c>
      <c r="B1095" s="68" t="str">
        <f>VLOOKUP(A1095,'BASE REGISTRO SEPTIEMBRE'!$A$1:$T$889,2,FALSE)</f>
        <v xml:space="preserve">Organización No Gubernamental de Desarrollo Paihuén </v>
      </c>
      <c r="C1095" s="68">
        <f>VLOOKUP(A1095,'BASE REGISTRO SEPTIEMBRE'!$A$1:$T$889,3,FALSE)</f>
        <v>651902215</v>
      </c>
      <c r="D1095" s="68">
        <f>VLOOKUP(A1095,'BASE REGISTRO SEPTIEMBRE'!$A$1:$T$889,4,FALSE)</f>
        <v>0</v>
      </c>
      <c r="E1095" s="68" t="str">
        <f>VLOOKUP(A1095,'BASE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5" s="68" t="str">
        <f>VLOOKUP(A1095,'BASE REGISTRO SEPTIEMBRE'!$A$1:$T$889,6,FALSE)</f>
        <v>Certificado de Vigencia Folio Nº 500377123734, otorgado el 16 de marzo de 2021, del Servicio de Registro Civil e Identificación.</v>
      </c>
      <c r="G1095" s="68" t="str">
        <f>VLOOKUP(A1095,'BASE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5" s="68" t="str">
        <f>VLOOKUP(A1095,'BASE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5" s="68" t="str">
        <f>VLOOKUP(A1095,'BASE REGISTRO SEPTIEMBRE'!$A$1:$T$889,9,FALSE)</f>
        <v>1 año</v>
      </c>
      <c r="J1095" s="68" t="str">
        <f>VLOOKUP(A1095,'BASE REGISTRO SEPTIEMBRE'!$A$1:$T$889,10,FALSE)</f>
        <v>Del 15 de junio de 2020 al15 de junio de 2021.</v>
      </c>
      <c r="K1095" s="68" t="str">
        <f>VLOOKUP(A1095,'BASE REGISTRO SEPTIEMBRE'!$A$1:$T$889,11,FALSE)</f>
        <v xml:space="preserve">Patricia Mabel de la Fuente Riveros
</v>
      </c>
      <c r="L1095" s="68" t="str">
        <f>VLOOKUP(A1095,'BASE REGISTRO SEPTIEMBRE'!$A$1:$T$889,12,FALSE)</f>
        <v xml:space="preserve">Calle El Roble N° 214, comuna de Chillan, región del Ñuble.
</v>
      </c>
      <c r="M1095" s="68" t="str">
        <f>VLOOKUP(A1095,'BASE REGISTRO SEPTIEMBRE'!$A$1:$T$889,13,FALSE)</f>
        <v>XVI</v>
      </c>
      <c r="N1095" s="68" t="str">
        <f>VLOOKUP(A1095,'BASE REGISTRO SEPTIEMBRE'!$A$1:$T$889,14,FALSE)</f>
        <v>Chillán</v>
      </c>
      <c r="O1095" s="68" t="str">
        <f>VLOOKUP(A1095,'BASE REGISTRO SEPTIEMBRE'!$A$1:$T$889,15,FALSE)</f>
        <v>Teléfono: 
988892887</v>
      </c>
      <c r="P1095" s="68" t="str">
        <f>VLOOKUP(A1095,'BASE REGISTRO SEPTIEMBRE'!$A$1:$T$889,16,FALSE)</f>
        <v>ongpaihuen@gmail.com</v>
      </c>
      <c r="Q1095" s="68">
        <f>VLOOKUP(A1095,'BASE REGISTRO SEPTIEMBRE'!$A$1:$T$889,17,FALSE)</f>
        <v>0</v>
      </c>
      <c r="R1095" s="68">
        <f>VLOOKUP(A1095,'BASE REGISTRO SEPTIEMBRE'!$A$1:$T$889,18,FALSE)</f>
        <v>93401</v>
      </c>
      <c r="S1095" s="68" t="str">
        <f>VLOOKUP(A1095,'BASE REGISTRO SEPTIEMBRE'!$A$1:$T$889,19,FALSE)</f>
        <v>Antecedentes financieros correspondientes al año 2020, aprobados por el Sub Departamento de Supervisión Financiera Nacional.</v>
      </c>
      <c r="T1095" s="188">
        <f>VLOOKUP(A1095,'BASE REGISTRO SEPTIEMBRE'!$A$1:$T$889,20,FALSE)</f>
        <v>43858</v>
      </c>
      <c r="U1095" s="175">
        <v>7696</v>
      </c>
      <c r="V1095" s="186">
        <v>17099287</v>
      </c>
      <c r="W1095" s="186">
        <v>85806311</v>
      </c>
      <c r="X1095" s="187">
        <v>44469</v>
      </c>
      <c r="Y1095" s="80" t="s">
        <v>6489</v>
      </c>
      <c r="Z1095" s="80" t="s">
        <v>6490</v>
      </c>
      <c r="AA1095" s="175" t="s">
        <v>6502</v>
      </c>
    </row>
    <row r="1096" spans="1:27" ht="15.75" customHeight="1" x14ac:dyDescent="0.2">
      <c r="A1096" s="185">
        <v>7696</v>
      </c>
      <c r="B1096" s="68" t="str">
        <f>VLOOKUP(A1096,'BASE REGISTRO SEPTIEMBRE'!$A$1:$T$889,2,FALSE)</f>
        <v xml:space="preserve">Organización No Gubernamental de Desarrollo Paihuén </v>
      </c>
      <c r="C1096" s="68">
        <f>VLOOKUP(A1096,'BASE REGISTRO SEPTIEMBRE'!$A$1:$T$889,3,FALSE)</f>
        <v>651902215</v>
      </c>
      <c r="D1096" s="68">
        <f>VLOOKUP(A1096,'BASE REGISTRO SEPTIEMBRE'!$A$1:$T$889,4,FALSE)</f>
        <v>0</v>
      </c>
      <c r="E1096" s="68" t="str">
        <f>VLOOKUP(A1096,'BASE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6" s="68" t="str">
        <f>VLOOKUP(A1096,'BASE REGISTRO SEPTIEMBRE'!$A$1:$T$889,6,FALSE)</f>
        <v>Certificado de Vigencia Folio Nº 500377123734, otorgado el 16 de marzo de 2021, del Servicio de Registro Civil e Identificación.</v>
      </c>
      <c r="G1096" s="68" t="str">
        <f>VLOOKUP(A1096,'BASE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6" s="68" t="str">
        <f>VLOOKUP(A1096,'BASE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6" s="68" t="str">
        <f>VLOOKUP(A1096,'BASE REGISTRO SEPTIEMBRE'!$A$1:$T$889,9,FALSE)</f>
        <v>1 año</v>
      </c>
      <c r="J1096" s="68" t="str">
        <f>VLOOKUP(A1096,'BASE REGISTRO SEPTIEMBRE'!$A$1:$T$889,10,FALSE)</f>
        <v>Del 15 de junio de 2020 al15 de junio de 2021.</v>
      </c>
      <c r="K1096" s="68" t="str">
        <f>VLOOKUP(A1096,'BASE REGISTRO SEPTIEMBRE'!$A$1:$T$889,11,FALSE)</f>
        <v xml:space="preserve">Patricia Mabel de la Fuente Riveros
</v>
      </c>
      <c r="L1096" s="68" t="str">
        <f>VLOOKUP(A1096,'BASE REGISTRO SEPTIEMBRE'!$A$1:$T$889,12,FALSE)</f>
        <v xml:space="preserve">Calle El Roble N° 214, comuna de Chillan, región del Ñuble.
</v>
      </c>
      <c r="M1096" s="68" t="str">
        <f>VLOOKUP(A1096,'BASE REGISTRO SEPTIEMBRE'!$A$1:$T$889,13,FALSE)</f>
        <v>XVI</v>
      </c>
      <c r="N1096" s="68" t="str">
        <f>VLOOKUP(A1096,'BASE REGISTRO SEPTIEMBRE'!$A$1:$T$889,14,FALSE)</f>
        <v>Chillán</v>
      </c>
      <c r="O1096" s="68" t="str">
        <f>VLOOKUP(A1096,'BASE REGISTRO SEPTIEMBRE'!$A$1:$T$889,15,FALSE)</f>
        <v>Teléfono: 
988892887</v>
      </c>
      <c r="P1096" s="68" t="str">
        <f>VLOOKUP(A1096,'BASE REGISTRO SEPTIEMBRE'!$A$1:$T$889,16,FALSE)</f>
        <v>ongpaihuen@gmail.com</v>
      </c>
      <c r="Q1096" s="68">
        <f>VLOOKUP(A1096,'BASE REGISTRO SEPTIEMBRE'!$A$1:$T$889,17,FALSE)</f>
        <v>0</v>
      </c>
      <c r="R1096" s="68">
        <f>VLOOKUP(A1096,'BASE REGISTRO SEPTIEMBRE'!$A$1:$T$889,18,FALSE)</f>
        <v>93401</v>
      </c>
      <c r="S1096" s="68" t="str">
        <f>VLOOKUP(A1096,'BASE REGISTRO SEPTIEMBRE'!$A$1:$T$889,19,FALSE)</f>
        <v>Antecedentes financieros correspondientes al año 2020, aprobados por el Sub Departamento de Supervisión Financiera Nacional.</v>
      </c>
      <c r="T1096" s="188">
        <f>VLOOKUP(A1096,'BASE REGISTRO SEPTIEMBRE'!$A$1:$T$889,20,FALSE)</f>
        <v>43858</v>
      </c>
      <c r="U1096" s="175">
        <v>7696</v>
      </c>
      <c r="V1096" s="186">
        <v>9859556</v>
      </c>
      <c r="W1096" s="186">
        <v>63101161</v>
      </c>
      <c r="X1096" s="187">
        <v>44469</v>
      </c>
      <c r="Y1096" s="80" t="s">
        <v>6489</v>
      </c>
      <c r="Z1096" s="80" t="s">
        <v>6490</v>
      </c>
      <c r="AA1096" s="175" t="s">
        <v>6491</v>
      </c>
    </row>
    <row r="1097" spans="1:27" ht="15.75" customHeight="1" x14ac:dyDescent="0.2">
      <c r="A1097" s="185">
        <v>7696</v>
      </c>
      <c r="B1097" s="68" t="str">
        <f>VLOOKUP(A1097,'BASE REGISTRO SEPTIEMBRE'!$A$1:$T$889,2,FALSE)</f>
        <v xml:space="preserve">Organización No Gubernamental de Desarrollo Paihuén </v>
      </c>
      <c r="C1097" s="68">
        <f>VLOOKUP(A1097,'BASE REGISTRO SEPTIEMBRE'!$A$1:$T$889,3,FALSE)</f>
        <v>651902215</v>
      </c>
      <c r="D1097" s="68">
        <f>VLOOKUP(A1097,'BASE REGISTRO SEPTIEMBRE'!$A$1:$T$889,4,FALSE)</f>
        <v>0</v>
      </c>
      <c r="E1097" s="68" t="str">
        <f>VLOOKUP(A1097,'BASE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7" s="68" t="str">
        <f>VLOOKUP(A1097,'BASE REGISTRO SEPTIEMBRE'!$A$1:$T$889,6,FALSE)</f>
        <v>Certificado de Vigencia Folio Nº 500377123734, otorgado el 16 de marzo de 2021, del Servicio de Registro Civil e Identificación.</v>
      </c>
      <c r="G1097" s="68" t="str">
        <f>VLOOKUP(A1097,'BASE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7" s="68" t="str">
        <f>VLOOKUP(A1097,'BASE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7" s="68" t="str">
        <f>VLOOKUP(A1097,'BASE REGISTRO SEPTIEMBRE'!$A$1:$T$889,9,FALSE)</f>
        <v>1 año</v>
      </c>
      <c r="J1097" s="68" t="str">
        <f>VLOOKUP(A1097,'BASE REGISTRO SEPTIEMBRE'!$A$1:$T$889,10,FALSE)</f>
        <v>Del 15 de junio de 2020 al15 de junio de 2021.</v>
      </c>
      <c r="K1097" s="68" t="str">
        <f>VLOOKUP(A1097,'BASE REGISTRO SEPTIEMBRE'!$A$1:$T$889,11,FALSE)</f>
        <v xml:space="preserve">Patricia Mabel de la Fuente Riveros
</v>
      </c>
      <c r="L1097" s="68" t="str">
        <f>VLOOKUP(A1097,'BASE REGISTRO SEPTIEMBRE'!$A$1:$T$889,12,FALSE)</f>
        <v xml:space="preserve">Calle El Roble N° 214, comuna de Chillan, región del Ñuble.
</v>
      </c>
      <c r="M1097" s="68" t="str">
        <f>VLOOKUP(A1097,'BASE REGISTRO SEPTIEMBRE'!$A$1:$T$889,13,FALSE)</f>
        <v>XVI</v>
      </c>
      <c r="N1097" s="68" t="str">
        <f>VLOOKUP(A1097,'BASE REGISTRO SEPTIEMBRE'!$A$1:$T$889,14,FALSE)</f>
        <v>Chillán</v>
      </c>
      <c r="O1097" s="68" t="str">
        <f>VLOOKUP(A1097,'BASE REGISTRO SEPTIEMBRE'!$A$1:$T$889,15,FALSE)</f>
        <v>Teléfono: 
988892887</v>
      </c>
      <c r="P1097" s="68" t="str">
        <f>VLOOKUP(A1097,'BASE REGISTRO SEPTIEMBRE'!$A$1:$T$889,16,FALSE)</f>
        <v>ongpaihuen@gmail.com</v>
      </c>
      <c r="Q1097" s="68">
        <f>VLOOKUP(A1097,'BASE REGISTRO SEPTIEMBRE'!$A$1:$T$889,17,FALSE)</f>
        <v>0</v>
      </c>
      <c r="R1097" s="68">
        <f>VLOOKUP(A1097,'BASE REGISTRO SEPTIEMBRE'!$A$1:$T$889,18,FALSE)</f>
        <v>93401</v>
      </c>
      <c r="S1097" s="68" t="str">
        <f>VLOOKUP(A1097,'BASE REGISTRO SEPTIEMBRE'!$A$1:$T$889,19,FALSE)</f>
        <v>Antecedentes financieros correspondientes al año 2020, aprobados por el Sub Departamento de Supervisión Financiera Nacional.</v>
      </c>
      <c r="T1097" s="188">
        <f>VLOOKUP(A1097,'BASE REGISTRO SEPTIEMBRE'!$A$1:$T$889,20,FALSE)</f>
        <v>43858</v>
      </c>
      <c r="U1097" s="175">
        <v>7696</v>
      </c>
      <c r="V1097" s="186">
        <v>8676410</v>
      </c>
      <c r="W1097" s="186">
        <v>46368088</v>
      </c>
      <c r="X1097" s="187">
        <v>44469</v>
      </c>
      <c r="Y1097" s="80" t="s">
        <v>6489</v>
      </c>
      <c r="Z1097" s="80" t="s">
        <v>6490</v>
      </c>
      <c r="AA1097" s="175" t="s">
        <v>6535</v>
      </c>
    </row>
    <row r="1098" spans="1:27" ht="15.75" customHeight="1" x14ac:dyDescent="0.2">
      <c r="A1098" s="185">
        <v>7696</v>
      </c>
      <c r="B1098" s="68" t="str">
        <f>VLOOKUP(A1098,'BASE REGISTRO SEPTIEMBRE'!$A$1:$T$889,2,FALSE)</f>
        <v xml:space="preserve">Organización No Gubernamental de Desarrollo Paihuén </v>
      </c>
      <c r="C1098" s="68">
        <f>VLOOKUP(A1098,'BASE REGISTRO SEPTIEMBRE'!$A$1:$T$889,3,FALSE)</f>
        <v>651902215</v>
      </c>
      <c r="D1098" s="68">
        <f>VLOOKUP(A1098,'BASE REGISTRO SEPTIEMBRE'!$A$1:$T$889,4,FALSE)</f>
        <v>0</v>
      </c>
      <c r="E1098" s="68" t="str">
        <f>VLOOKUP(A1098,'BASE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8" s="68" t="str">
        <f>VLOOKUP(A1098,'BASE REGISTRO SEPTIEMBRE'!$A$1:$T$889,6,FALSE)</f>
        <v>Certificado de Vigencia Folio Nº 500377123734, otorgado el 16 de marzo de 2021, del Servicio de Registro Civil e Identificación.</v>
      </c>
      <c r="G1098" s="68" t="str">
        <f>VLOOKUP(A1098,'BASE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8" s="68" t="str">
        <f>VLOOKUP(A1098,'BASE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8" s="68" t="str">
        <f>VLOOKUP(A1098,'BASE REGISTRO SEPTIEMBRE'!$A$1:$T$889,9,FALSE)</f>
        <v>1 año</v>
      </c>
      <c r="J1098" s="68" t="str">
        <f>VLOOKUP(A1098,'BASE REGISTRO SEPTIEMBRE'!$A$1:$T$889,10,FALSE)</f>
        <v>Del 15 de junio de 2020 al15 de junio de 2021.</v>
      </c>
      <c r="K1098" s="68" t="str">
        <f>VLOOKUP(A1098,'BASE REGISTRO SEPTIEMBRE'!$A$1:$T$889,11,FALSE)</f>
        <v xml:space="preserve">Patricia Mabel de la Fuente Riveros
</v>
      </c>
      <c r="L1098" s="68" t="str">
        <f>VLOOKUP(A1098,'BASE REGISTRO SEPTIEMBRE'!$A$1:$T$889,12,FALSE)</f>
        <v xml:space="preserve">Calle El Roble N° 214, comuna de Chillan, región del Ñuble.
</v>
      </c>
      <c r="M1098" s="68" t="str">
        <f>VLOOKUP(A1098,'BASE REGISTRO SEPTIEMBRE'!$A$1:$T$889,13,FALSE)</f>
        <v>XVI</v>
      </c>
      <c r="N1098" s="68" t="str">
        <f>VLOOKUP(A1098,'BASE REGISTRO SEPTIEMBRE'!$A$1:$T$889,14,FALSE)</f>
        <v>Chillán</v>
      </c>
      <c r="O1098" s="68" t="str">
        <f>VLOOKUP(A1098,'BASE REGISTRO SEPTIEMBRE'!$A$1:$T$889,15,FALSE)</f>
        <v>Teléfono: 
988892887</v>
      </c>
      <c r="P1098" s="68" t="str">
        <f>VLOOKUP(A1098,'BASE REGISTRO SEPTIEMBRE'!$A$1:$T$889,16,FALSE)</f>
        <v>ongpaihuen@gmail.com</v>
      </c>
      <c r="Q1098" s="68">
        <f>VLOOKUP(A1098,'BASE REGISTRO SEPTIEMBRE'!$A$1:$T$889,17,FALSE)</f>
        <v>0</v>
      </c>
      <c r="R1098" s="68">
        <f>VLOOKUP(A1098,'BASE REGISTRO SEPTIEMBRE'!$A$1:$T$889,18,FALSE)</f>
        <v>93401</v>
      </c>
      <c r="S1098" s="68" t="str">
        <f>VLOOKUP(A1098,'BASE REGISTRO SEPTIEMBRE'!$A$1:$T$889,19,FALSE)</f>
        <v>Antecedentes financieros correspondientes al año 2020, aprobados por el Sub Departamento de Supervisión Financiera Nacional.</v>
      </c>
      <c r="T1098" s="188">
        <f>VLOOKUP(A1098,'BASE REGISTRO SEPTIEMBRE'!$A$1:$T$889,20,FALSE)</f>
        <v>43858</v>
      </c>
      <c r="U1098" s="175">
        <v>7696</v>
      </c>
      <c r="V1098" s="186">
        <v>21448859</v>
      </c>
      <c r="W1098" s="186">
        <v>107936193</v>
      </c>
      <c r="X1098" s="187">
        <v>44469</v>
      </c>
      <c r="Y1098" s="80" t="s">
        <v>6489</v>
      </c>
      <c r="Z1098" s="80" t="s">
        <v>6490</v>
      </c>
      <c r="AA1098" s="175" t="s">
        <v>6507</v>
      </c>
    </row>
    <row r="1099" spans="1:27" ht="15.75" customHeight="1" x14ac:dyDescent="0.2">
      <c r="A1099" s="185">
        <v>7696</v>
      </c>
      <c r="B1099" s="68" t="str">
        <f>VLOOKUP(A1099,'BASE REGISTRO SEPTIEMBRE'!$A$1:$T$889,2,FALSE)</f>
        <v xml:space="preserve">Organización No Gubernamental de Desarrollo Paihuén </v>
      </c>
      <c r="C1099" s="68">
        <f>VLOOKUP(A1099,'BASE REGISTRO SEPTIEMBRE'!$A$1:$T$889,3,FALSE)</f>
        <v>651902215</v>
      </c>
      <c r="D1099" s="68">
        <f>VLOOKUP(A1099,'BASE REGISTRO SEPTIEMBRE'!$A$1:$T$889,4,FALSE)</f>
        <v>0</v>
      </c>
      <c r="E1099" s="68" t="str">
        <f>VLOOKUP(A1099,'BASE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99" s="68" t="str">
        <f>VLOOKUP(A1099,'BASE REGISTRO SEPTIEMBRE'!$A$1:$T$889,6,FALSE)</f>
        <v>Certificado de Vigencia Folio Nº 500377123734, otorgado el 16 de marzo de 2021, del Servicio de Registro Civil e Identificación.</v>
      </c>
      <c r="G1099" s="68" t="str">
        <f>VLOOKUP(A1099,'BASE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99" s="68" t="str">
        <f>VLOOKUP(A1099,'BASE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99" s="68" t="str">
        <f>VLOOKUP(A1099,'BASE REGISTRO SEPTIEMBRE'!$A$1:$T$889,9,FALSE)</f>
        <v>1 año</v>
      </c>
      <c r="J1099" s="68" t="str">
        <f>VLOOKUP(A1099,'BASE REGISTRO SEPTIEMBRE'!$A$1:$T$889,10,FALSE)</f>
        <v>Del 15 de junio de 2020 al15 de junio de 2021.</v>
      </c>
      <c r="K1099" s="68" t="str">
        <f>VLOOKUP(A1099,'BASE REGISTRO SEPTIEMBRE'!$A$1:$T$889,11,FALSE)</f>
        <v xml:space="preserve">Patricia Mabel de la Fuente Riveros
</v>
      </c>
      <c r="L1099" s="68" t="str">
        <f>VLOOKUP(A1099,'BASE REGISTRO SEPTIEMBRE'!$A$1:$T$889,12,FALSE)</f>
        <v xml:space="preserve">Calle El Roble N° 214, comuna de Chillan, región del Ñuble.
</v>
      </c>
      <c r="M1099" s="68" t="str">
        <f>VLOOKUP(A1099,'BASE REGISTRO SEPTIEMBRE'!$A$1:$T$889,13,FALSE)</f>
        <v>XVI</v>
      </c>
      <c r="N1099" s="68" t="str">
        <f>VLOOKUP(A1099,'BASE REGISTRO SEPTIEMBRE'!$A$1:$T$889,14,FALSE)</f>
        <v>Chillán</v>
      </c>
      <c r="O1099" s="68" t="str">
        <f>VLOOKUP(A1099,'BASE REGISTRO SEPTIEMBRE'!$A$1:$T$889,15,FALSE)</f>
        <v>Teléfono: 
988892887</v>
      </c>
      <c r="P1099" s="68" t="str">
        <f>VLOOKUP(A1099,'BASE REGISTRO SEPTIEMBRE'!$A$1:$T$889,16,FALSE)</f>
        <v>ongpaihuen@gmail.com</v>
      </c>
      <c r="Q1099" s="68">
        <f>VLOOKUP(A1099,'BASE REGISTRO SEPTIEMBRE'!$A$1:$T$889,17,FALSE)</f>
        <v>0</v>
      </c>
      <c r="R1099" s="68">
        <f>VLOOKUP(A1099,'BASE REGISTRO SEPTIEMBRE'!$A$1:$T$889,18,FALSE)</f>
        <v>93401</v>
      </c>
      <c r="S1099" s="68" t="str">
        <f>VLOOKUP(A1099,'BASE REGISTRO SEPTIEMBRE'!$A$1:$T$889,19,FALSE)</f>
        <v>Antecedentes financieros correspondientes al año 2020, aprobados por el Sub Departamento de Supervisión Financiera Nacional.</v>
      </c>
      <c r="T1099" s="188">
        <f>VLOOKUP(A1099,'BASE REGISTRO SEPTIEMBRE'!$A$1:$T$889,20,FALSE)</f>
        <v>43858</v>
      </c>
      <c r="U1099" s="175">
        <v>7696</v>
      </c>
      <c r="V1099" s="186">
        <v>10000407</v>
      </c>
      <c r="W1099" s="186">
        <v>62481419</v>
      </c>
      <c r="X1099" s="187">
        <v>44469</v>
      </c>
      <c r="Y1099" s="80" t="s">
        <v>6489</v>
      </c>
      <c r="Z1099" s="80" t="s">
        <v>6490</v>
      </c>
      <c r="AA1099" s="175" t="s">
        <v>6571</v>
      </c>
    </row>
    <row r="1100" spans="1:27" ht="15.75" customHeight="1" x14ac:dyDescent="0.2">
      <c r="A1100" s="185">
        <v>7696</v>
      </c>
      <c r="B1100" s="68" t="str">
        <f>VLOOKUP(A1100,'BASE REGISTRO SEPTIEMBRE'!$A$1:$T$889,2,FALSE)</f>
        <v xml:space="preserve">Organización No Gubernamental de Desarrollo Paihuén </v>
      </c>
      <c r="C1100" s="68">
        <f>VLOOKUP(A1100,'BASE REGISTRO SEPTIEMBRE'!$A$1:$T$889,3,FALSE)</f>
        <v>651902215</v>
      </c>
      <c r="D1100" s="68">
        <f>VLOOKUP(A1100,'BASE REGISTRO SEPTIEMBRE'!$A$1:$T$889,4,FALSE)</f>
        <v>0</v>
      </c>
      <c r="E1100" s="68" t="str">
        <f>VLOOKUP(A1100,'BASE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100" s="68" t="str">
        <f>VLOOKUP(A1100,'BASE REGISTRO SEPTIEMBRE'!$A$1:$T$889,6,FALSE)</f>
        <v>Certificado de Vigencia Folio Nº 500377123734, otorgado el 16 de marzo de 2021, del Servicio de Registro Civil e Identificación.</v>
      </c>
      <c r="G1100" s="68" t="str">
        <f>VLOOKUP(A1100,'BASE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100" s="68" t="str">
        <f>VLOOKUP(A1100,'BASE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100" s="68" t="str">
        <f>VLOOKUP(A1100,'BASE REGISTRO SEPTIEMBRE'!$A$1:$T$889,9,FALSE)</f>
        <v>1 año</v>
      </c>
      <c r="J1100" s="68" t="str">
        <f>VLOOKUP(A1100,'BASE REGISTRO SEPTIEMBRE'!$A$1:$T$889,10,FALSE)</f>
        <v>Del 15 de junio de 2020 al15 de junio de 2021.</v>
      </c>
      <c r="K1100" s="68" t="str">
        <f>VLOOKUP(A1100,'BASE REGISTRO SEPTIEMBRE'!$A$1:$T$889,11,FALSE)</f>
        <v xml:space="preserve">Patricia Mabel de la Fuente Riveros
</v>
      </c>
      <c r="L1100" s="68" t="str">
        <f>VLOOKUP(A1100,'BASE REGISTRO SEPTIEMBRE'!$A$1:$T$889,12,FALSE)</f>
        <v xml:space="preserve">Calle El Roble N° 214, comuna de Chillan, región del Ñuble.
</v>
      </c>
      <c r="M1100" s="68" t="str">
        <f>VLOOKUP(A1100,'BASE REGISTRO SEPTIEMBRE'!$A$1:$T$889,13,FALSE)</f>
        <v>XVI</v>
      </c>
      <c r="N1100" s="68" t="str">
        <f>VLOOKUP(A1100,'BASE REGISTRO SEPTIEMBRE'!$A$1:$T$889,14,FALSE)</f>
        <v>Chillán</v>
      </c>
      <c r="O1100" s="68" t="str">
        <f>VLOOKUP(A1100,'BASE REGISTRO SEPTIEMBRE'!$A$1:$T$889,15,FALSE)</f>
        <v>Teléfono: 
988892887</v>
      </c>
      <c r="P1100" s="68" t="str">
        <f>VLOOKUP(A1100,'BASE REGISTRO SEPTIEMBRE'!$A$1:$T$889,16,FALSE)</f>
        <v>ongpaihuen@gmail.com</v>
      </c>
      <c r="Q1100" s="68">
        <f>VLOOKUP(A1100,'BASE REGISTRO SEPTIEMBRE'!$A$1:$T$889,17,FALSE)</f>
        <v>0</v>
      </c>
      <c r="R1100" s="68">
        <f>VLOOKUP(A1100,'BASE REGISTRO SEPTIEMBRE'!$A$1:$T$889,18,FALSE)</f>
        <v>93401</v>
      </c>
      <c r="S1100" s="68" t="str">
        <f>VLOOKUP(A1100,'BASE REGISTRO SEPTIEMBRE'!$A$1:$T$889,19,FALSE)</f>
        <v>Antecedentes financieros correspondientes al año 2020, aprobados por el Sub Departamento de Supervisión Financiera Nacional.</v>
      </c>
      <c r="T1100" s="188">
        <f>VLOOKUP(A1100,'BASE REGISTRO SEPTIEMBRE'!$A$1:$T$889,20,FALSE)</f>
        <v>43858</v>
      </c>
      <c r="U1100" s="175">
        <v>7696</v>
      </c>
      <c r="V1100" s="186">
        <v>20113494</v>
      </c>
      <c r="W1100" s="186">
        <v>82989295</v>
      </c>
      <c r="X1100" s="187">
        <v>44469</v>
      </c>
      <c r="Y1100" s="80" t="s">
        <v>6489</v>
      </c>
      <c r="Z1100" s="80" t="s">
        <v>6490</v>
      </c>
      <c r="AA1100" s="175" t="s">
        <v>181</v>
      </c>
    </row>
    <row r="1101" spans="1:27" ht="15.75" customHeight="1" x14ac:dyDescent="0.2">
      <c r="A1101" s="185">
        <v>7696</v>
      </c>
      <c r="B1101" s="68" t="str">
        <f>VLOOKUP(A1101,'BASE REGISTRO SEPTIEMBRE'!$A$1:$T$889,2,FALSE)</f>
        <v xml:space="preserve">Organización No Gubernamental de Desarrollo Paihuén </v>
      </c>
      <c r="C1101" s="68">
        <f>VLOOKUP(A1101,'BASE REGISTRO SEPTIEMBRE'!$A$1:$T$889,3,FALSE)</f>
        <v>651902215</v>
      </c>
      <c r="D1101" s="68">
        <f>VLOOKUP(A1101,'BASE REGISTRO SEPTIEMBRE'!$A$1:$T$889,4,FALSE)</f>
        <v>0</v>
      </c>
      <c r="E1101" s="68" t="str">
        <f>VLOOKUP(A1101,'BASE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101" s="68" t="str">
        <f>VLOOKUP(A1101,'BASE REGISTRO SEPTIEMBRE'!$A$1:$T$889,6,FALSE)</f>
        <v>Certificado de Vigencia Folio Nº 500377123734, otorgado el 16 de marzo de 2021, del Servicio de Registro Civil e Identificación.</v>
      </c>
      <c r="G1101" s="68" t="str">
        <f>VLOOKUP(A1101,'BASE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101" s="68" t="str">
        <f>VLOOKUP(A1101,'BASE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101" s="68" t="str">
        <f>VLOOKUP(A1101,'BASE REGISTRO SEPTIEMBRE'!$A$1:$T$889,9,FALSE)</f>
        <v>1 año</v>
      </c>
      <c r="J1101" s="68" t="str">
        <f>VLOOKUP(A1101,'BASE REGISTRO SEPTIEMBRE'!$A$1:$T$889,10,FALSE)</f>
        <v>Del 15 de junio de 2020 al15 de junio de 2021.</v>
      </c>
      <c r="K1101" s="68" t="str">
        <f>VLOOKUP(A1101,'BASE REGISTRO SEPTIEMBRE'!$A$1:$T$889,11,FALSE)</f>
        <v xml:space="preserve">Patricia Mabel de la Fuente Riveros
</v>
      </c>
      <c r="L1101" s="68" t="str">
        <f>VLOOKUP(A1101,'BASE REGISTRO SEPTIEMBRE'!$A$1:$T$889,12,FALSE)</f>
        <v xml:space="preserve">Calle El Roble N° 214, comuna de Chillan, región del Ñuble.
</v>
      </c>
      <c r="M1101" s="68" t="str">
        <f>VLOOKUP(A1101,'BASE REGISTRO SEPTIEMBRE'!$A$1:$T$889,13,FALSE)</f>
        <v>XVI</v>
      </c>
      <c r="N1101" s="68" t="str">
        <f>VLOOKUP(A1101,'BASE REGISTRO SEPTIEMBRE'!$A$1:$T$889,14,FALSE)</f>
        <v>Chillán</v>
      </c>
      <c r="O1101" s="68" t="str">
        <f>VLOOKUP(A1101,'BASE REGISTRO SEPTIEMBRE'!$A$1:$T$889,15,FALSE)</f>
        <v>Teléfono: 
988892887</v>
      </c>
      <c r="P1101" s="68" t="str">
        <f>VLOOKUP(A1101,'BASE REGISTRO SEPTIEMBRE'!$A$1:$T$889,16,FALSE)</f>
        <v>ongpaihuen@gmail.com</v>
      </c>
      <c r="Q1101" s="68">
        <f>VLOOKUP(A1101,'BASE REGISTRO SEPTIEMBRE'!$A$1:$T$889,17,FALSE)</f>
        <v>0</v>
      </c>
      <c r="R1101" s="68">
        <f>VLOOKUP(A1101,'BASE REGISTRO SEPTIEMBRE'!$A$1:$T$889,18,FALSE)</f>
        <v>93401</v>
      </c>
      <c r="S1101" s="68" t="str">
        <f>VLOOKUP(A1101,'BASE REGISTRO SEPTIEMBRE'!$A$1:$T$889,19,FALSE)</f>
        <v>Antecedentes financieros correspondientes al año 2020, aprobados por el Sub Departamento de Supervisión Financiera Nacional.</v>
      </c>
      <c r="T1101" s="188">
        <f>VLOOKUP(A1101,'BASE REGISTRO SEPTIEMBRE'!$A$1:$T$889,20,FALSE)</f>
        <v>43858</v>
      </c>
      <c r="U1101" s="175">
        <v>7696</v>
      </c>
      <c r="V1101" s="186">
        <v>18458868</v>
      </c>
      <c r="W1101" s="186">
        <v>78357524</v>
      </c>
      <c r="X1101" s="187">
        <v>44469</v>
      </c>
      <c r="Y1101" s="80" t="s">
        <v>6489</v>
      </c>
      <c r="Z1101" s="80" t="s">
        <v>6490</v>
      </c>
      <c r="AA1101" s="175" t="s">
        <v>6498</v>
      </c>
    </row>
    <row r="1102" spans="1:27" ht="15.75" customHeight="1" x14ac:dyDescent="0.2">
      <c r="A1102" s="185">
        <v>7696</v>
      </c>
      <c r="B1102" s="68" t="str">
        <f>VLOOKUP(A1102,'BASE REGISTRO SEPTIEMBRE'!$A$1:$T$889,2,FALSE)</f>
        <v xml:space="preserve">Organización No Gubernamental de Desarrollo Paihuén </v>
      </c>
      <c r="C1102" s="68">
        <f>VLOOKUP(A1102,'BASE REGISTRO SEPTIEMBRE'!$A$1:$T$889,3,FALSE)</f>
        <v>651902215</v>
      </c>
      <c r="D1102" s="68">
        <f>VLOOKUP(A1102,'BASE REGISTRO SEPTIEMBRE'!$A$1:$T$889,4,FALSE)</f>
        <v>0</v>
      </c>
      <c r="E1102" s="68" t="str">
        <f>VLOOKUP(A1102,'BASE REGISTRO SEPTIEMBRE'!$A$1:$T$889,5,FALSE)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102" s="68" t="str">
        <f>VLOOKUP(A1102,'BASE REGISTRO SEPTIEMBRE'!$A$1:$T$889,6,FALSE)</f>
        <v>Certificado de Vigencia Folio Nº 500377123734, otorgado el 16 de marzo de 2021, del Servicio de Registro Civil e Identificación.</v>
      </c>
      <c r="G1102" s="68" t="str">
        <f>VLOOKUP(A1102,'BASE REGISTRO SEPTIEMBRE'!$A$1:$T$889,7,FALSE)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102" s="68" t="str">
        <f>VLOOKUP(A1102,'BASE REGISTRO SEPTIEMBRE'!$A$1:$T$889,8,FALSE)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102" s="68" t="str">
        <f>VLOOKUP(A1102,'BASE REGISTRO SEPTIEMBRE'!$A$1:$T$889,9,FALSE)</f>
        <v>1 año</v>
      </c>
      <c r="J1102" s="68" t="str">
        <f>VLOOKUP(A1102,'BASE REGISTRO SEPTIEMBRE'!$A$1:$T$889,10,FALSE)</f>
        <v>Del 15 de junio de 2020 al15 de junio de 2021.</v>
      </c>
      <c r="K1102" s="68" t="str">
        <f>VLOOKUP(A1102,'BASE REGISTRO SEPTIEMBRE'!$A$1:$T$889,11,FALSE)</f>
        <v xml:space="preserve">Patricia Mabel de la Fuente Riveros
</v>
      </c>
      <c r="L1102" s="68" t="str">
        <f>VLOOKUP(A1102,'BASE REGISTRO SEPTIEMBRE'!$A$1:$T$889,12,FALSE)</f>
        <v xml:space="preserve">Calle El Roble N° 214, comuna de Chillan, región del Ñuble.
</v>
      </c>
      <c r="M1102" s="68" t="str">
        <f>VLOOKUP(A1102,'BASE REGISTRO SEPTIEMBRE'!$A$1:$T$889,13,FALSE)</f>
        <v>XVI</v>
      </c>
      <c r="N1102" s="68" t="str">
        <f>VLOOKUP(A1102,'BASE REGISTRO SEPTIEMBRE'!$A$1:$T$889,14,FALSE)</f>
        <v>Chillán</v>
      </c>
      <c r="O1102" s="68" t="str">
        <f>VLOOKUP(A1102,'BASE REGISTRO SEPTIEMBRE'!$A$1:$T$889,15,FALSE)</f>
        <v>Teléfono: 
988892887</v>
      </c>
      <c r="P1102" s="68" t="str">
        <f>VLOOKUP(A1102,'BASE REGISTRO SEPTIEMBRE'!$A$1:$T$889,16,FALSE)</f>
        <v>ongpaihuen@gmail.com</v>
      </c>
      <c r="Q1102" s="68">
        <f>VLOOKUP(A1102,'BASE REGISTRO SEPTIEMBRE'!$A$1:$T$889,17,FALSE)</f>
        <v>0</v>
      </c>
      <c r="R1102" s="68">
        <f>VLOOKUP(A1102,'BASE REGISTRO SEPTIEMBRE'!$A$1:$T$889,18,FALSE)</f>
        <v>93401</v>
      </c>
      <c r="S1102" s="68" t="str">
        <f>VLOOKUP(A1102,'BASE REGISTRO SEPTIEMBRE'!$A$1:$T$889,19,FALSE)</f>
        <v>Antecedentes financieros correspondientes al año 2020, aprobados por el Sub Departamento de Supervisión Financiera Nacional.</v>
      </c>
      <c r="T1102" s="188">
        <f>VLOOKUP(A1102,'BASE REGISTRO SEPTIEMBRE'!$A$1:$T$889,20,FALSE)</f>
        <v>43858</v>
      </c>
      <c r="U1102" s="175">
        <v>7696</v>
      </c>
      <c r="V1102" s="186">
        <v>13465337</v>
      </c>
      <c r="W1102" s="186">
        <v>53692328</v>
      </c>
      <c r="X1102" s="187">
        <v>44469</v>
      </c>
      <c r="Y1102" s="80" t="s">
        <v>6489</v>
      </c>
      <c r="Z1102" s="80" t="s">
        <v>6490</v>
      </c>
      <c r="AA1102" s="175" t="s">
        <v>6591</v>
      </c>
    </row>
    <row r="1103" spans="1:27" ht="15.75" customHeight="1" x14ac:dyDescent="0.2">
      <c r="A1103" s="185">
        <v>7704</v>
      </c>
      <c r="B1103" s="68" t="str">
        <f>VLOOKUP(A1103,'BASE REGISTRO SEPTIEMBRE'!$A$1:$T$889,2,FALSE)</f>
        <v>Organización No Gubernamental de Desarrollo Familiar- CORDEFAM</v>
      </c>
      <c r="C1103" s="68">
        <f>VLOOKUP(A1103,'BASE REGISTRO SEPTIEMBRE'!$A$1:$T$889,3,FALSE)</f>
        <v>651908876</v>
      </c>
      <c r="D1103" s="68">
        <f>VLOOKUP(A1103,'BASE REGISTRO SEPTIEMBRE'!$A$1:$T$889,4,FALSE)</f>
        <v>0</v>
      </c>
      <c r="E1103" s="68" t="str">
        <f>VLOOKUP(A1103,'BASE REGISTRO SEPTIEMBRE'!$A$1:$T$889,5,FALSE)</f>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
      <c r="F1103" s="68" t="str">
        <f>VLOOKUP(A1103,'BASE REGISTRO SEPTIEMBRE'!$A$1:$T$889,6,FALSE)</f>
        <v>Certificado de Vigencia Folio Nº 500405779658, de  fecha 27 de agosto de 2021, del Servicio de Registro Civil e Identificación.</v>
      </c>
      <c r="G1103" s="68" t="str">
        <f>VLOOKUP(A1103,'BASE REGISTRO SEPTIEMBRE'!$A$1:$T$889,7,FALSE)</f>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
      <c r="H1103" s="68" t="str">
        <f>VLOOKUP(A1103,'BASE REGISTRO SEPTIEMBRE'!$A$1:$T$889,8,FALSE)</f>
        <v>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v>
      </c>
      <c r="I1103" s="68" t="str">
        <f>VLOOKUP(A1103,'BASE REGISTRO SEPTIEMBRE'!$A$1:$T$889,9,FALSE)</f>
        <v>3 AÑOS (MÁXIMO 5 AÑOS)</v>
      </c>
      <c r="J1103" s="68" t="str">
        <f>VLOOKUP(A1103,'BASE REGISTRO SEPTIEMBRE'!$A$1:$T$889,10,FALSE)</f>
        <v>Hasta el 29 de septiembre de 2023 o 2025</v>
      </c>
      <c r="K1103" s="68" t="str">
        <f>VLOOKUP(A1103,'BASE REGISTRO SEPTIEMBRE'!$A$1:$T$889,11,FALSE)</f>
        <v xml:space="preserve">1° representante legal:
Presidenta:
Priscilla Andrea Sabando Zamora, 
2° representante legal:
Tesorero:
Edwin Antonio Vera Marin, 
3° representante legal:
Secretaria: 
Diana Carolina Alcon Henríquez, </v>
      </c>
      <c r="L1103" s="68" t="str">
        <f>VLOOKUP(A1103,'BASE REGISTRO SEPTIEMBRE'!$A$1:$T$889,12,FALSE)</f>
        <v>Pedro Aguirre Cerda N°1246, Población Maipú oriente</v>
      </c>
      <c r="M1103" s="68" t="str">
        <f>VLOOKUP(A1103,'BASE REGISTRO SEPTIEMBRE'!$A$1:$T$889,13,FALSE)</f>
        <v>XV</v>
      </c>
      <c r="N1103" s="68" t="str">
        <f>VLOOKUP(A1103,'BASE REGISTRO SEPTIEMBRE'!$A$1:$T$889,14,FALSE)</f>
        <v xml:space="preserve">Arica </v>
      </c>
      <c r="O1103" s="68" t="str">
        <f>VLOOKUP(A1103,'BASE REGISTRO SEPTIEMBRE'!$A$1:$T$889,15,FALSE)</f>
        <v>32-3273967- 552955290-988397269.</v>
      </c>
      <c r="P1103" s="68" t="str">
        <f>VLOOKUP(A1103,'BASE REGISTRO SEPTIEMBRE'!$A$1:$T$889,16,FALSE)</f>
        <v>Cordefam.arica@gmail.com</v>
      </c>
      <c r="Q1103" s="68">
        <f>VLOOKUP(A1103,'BASE REGISTRO SEPTIEMBRE'!$A$1:$T$889,17,FALSE)</f>
        <v>0</v>
      </c>
      <c r="R1103" s="68">
        <f>VLOOKUP(A1103,'BASE REGISTRO SEPTIEMBRE'!$A$1:$T$889,18,FALSE)</f>
        <v>93401</v>
      </c>
      <c r="S1103" s="68" t="str">
        <f>VLOOKUP(A1103,'BASE REGISTRO SEPTIEMBRE'!$A$1:$T$889,19,FALSE)</f>
        <v xml:space="preserve">Antecedentes financieros correspondientes al año 2020, aprobados por el Sub Departamento de Supervisión Financiera Nacional. </v>
      </c>
      <c r="T1103" s="188">
        <f>VLOOKUP(A1103,'BASE REGISTRO SEPTIEMBRE'!$A$1:$T$889,20,FALSE)</f>
        <v>43934</v>
      </c>
      <c r="U1103" s="175">
        <v>7704</v>
      </c>
      <c r="V1103" s="186">
        <v>21002090</v>
      </c>
      <c r="W1103" s="186">
        <v>98241712</v>
      </c>
      <c r="X1103" s="187">
        <v>44469</v>
      </c>
      <c r="Y1103" s="80" t="s">
        <v>6489</v>
      </c>
      <c r="Z1103" s="80" t="s">
        <v>6490</v>
      </c>
      <c r="AA1103" s="175" t="s">
        <v>6509</v>
      </c>
    </row>
    <row r="1104" spans="1:27" ht="15.75" customHeight="1" x14ac:dyDescent="0.2">
      <c r="A1104" s="185">
        <v>7706</v>
      </c>
      <c r="B1104" s="68" t="str">
        <f>VLOOKUP(A1104,'BASE REGISTRO SEPTIEMBRE'!$A$1:$T$889,2,FALSE)</f>
        <v>Organización No Gubernamental de Desarrollo – ALTA TIERRA</v>
      </c>
      <c r="C1104" s="68">
        <f>VLOOKUP(A1104,'BASE REGISTRO SEPTIEMBRE'!$A$1:$T$889,3,FALSE)</f>
        <v>650837746</v>
      </c>
      <c r="D1104" s="68">
        <f>VLOOKUP(A1104,'BASE REGISTRO SEPTIEMBRE'!$A$1:$T$889,4,FALSE)</f>
        <v>0</v>
      </c>
      <c r="E1104" s="68" t="str">
        <f>VLOOKUP(A1104,'BASE REGISTRO SEPTIEMBRE'!$A$1:$T$889,5,FALSE)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104" s="68" t="str">
        <f>VLOOKUP(A1104,'BASE REGISTRO SEPTIEMBRE'!$A$1:$T$889,6,FALSE)</f>
        <v>Certificado de Vigencia Folio Nº 500402836951, otorgado el 10 de agosto de 2021, del Servicio de Registro Civil e Identificación.</v>
      </c>
      <c r="G1104" s="68" t="str">
        <f>VLOOKUP(A1104,'BASE REGISTRO SEPTIEMBRE'!$A$1:$T$889,7,FALSE)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104" s="68" t="str">
        <f>VLOOKUP(A1104,'BASE REGISTRO SEPTIEMBRE'!$A$1:$T$889,8,FALSE)</f>
        <v xml:space="preserve">Presidente: 
Amanda Elizabeth Alarcón Herrera
 Vicepresidente:
Fernando Rodrigo Valdivia Muñóz
Secretario:
Claudia Vlaeska Valdes Olave
Tesorero:
Christian Enrique Assis González
</v>
      </c>
      <c r="I1104" s="68" t="str">
        <f>VLOOKUP(A1104,'BASE REGISTRO SEPTIEMBRE'!$A$1:$T$889,9,FALSE)</f>
        <v>5 AÑOS</v>
      </c>
      <c r="J1104" s="68" t="str">
        <f>VLOOKUP(A1104,'BASE REGISTRO SEPTIEMBRE'!$A$1:$T$889,10,FALSE)</f>
        <v>20.05.20 al 20.05.25</v>
      </c>
      <c r="K1104" s="68" t="str">
        <f>VLOOKUP(A1104,'BASE REGISTRO SEPTIEMBRE'!$A$1:$T$889,11,FALSE)</f>
        <v xml:space="preserve">Amanda Elizabeth Alarcón Herrera
</v>
      </c>
      <c r="L1104" s="68" t="str">
        <f>VLOOKUP(A1104,'BASE REGISTRO SEPTIEMBRE'!$A$1:$T$889,12,FALSE)</f>
        <v xml:space="preserve">Calle Prat N° 146, comuna de Curicó, Región del Maule
</v>
      </c>
      <c r="M1104" s="68" t="str">
        <f>VLOOKUP(A1104,'BASE REGISTRO SEPTIEMBRE'!$A$1:$T$889,13,FALSE)</f>
        <v>VII</v>
      </c>
      <c r="N1104" s="68" t="str">
        <f>VLOOKUP(A1104,'BASE REGISTRO SEPTIEMBRE'!$A$1:$T$889,14,FALSE)</f>
        <v>Curicó</v>
      </c>
      <c r="O1104" s="68" t="str">
        <f>VLOOKUP(A1104,'BASE REGISTRO SEPTIEMBRE'!$A$1:$T$889,15,FALSE)</f>
        <v xml:space="preserve">Teléfono: 75-23111132/ 0990174873
</v>
      </c>
      <c r="P1104" s="68" t="str">
        <f>VLOOKUP(A1104,'BASE REGISTRO SEPTIEMBRE'!$A$1:$T$889,16,FALSE)</f>
        <v xml:space="preserve">Correo electrónico: altatierraong@gmail.com </v>
      </c>
      <c r="Q1104" s="68">
        <f>VLOOKUP(A1104,'BASE REGISTRO SEPTIEMBRE'!$A$1:$T$889,17,FALSE)</f>
        <v>0</v>
      </c>
      <c r="R1104" s="68">
        <f>VLOOKUP(A1104,'BASE REGISTRO SEPTIEMBRE'!$A$1:$T$889,18,FALSE)</f>
        <v>93401</v>
      </c>
      <c r="S1104" s="68" t="str">
        <f>VLOOKUP(A1104,'BASE REGISTRO SEPTIEMBRE'!$A$1:$T$889,19,FALSE)</f>
        <v xml:space="preserve">Antecedentes financieros correspondientes al año 2020, aprobados por el Sub Depto de Supervisión Financiera Nacional. </v>
      </c>
      <c r="T1104" s="188">
        <f>VLOOKUP(A1104,'BASE REGISTRO SEPTIEMBRE'!$A$1:$T$889,20,FALSE)</f>
        <v>43990</v>
      </c>
      <c r="U1104" s="175">
        <v>7706</v>
      </c>
      <c r="V1104" s="186">
        <v>15623066</v>
      </c>
      <c r="W1104" s="186">
        <v>93276450</v>
      </c>
      <c r="X1104" s="187">
        <v>44469</v>
      </c>
      <c r="Y1104" s="80" t="s">
        <v>6489</v>
      </c>
      <c r="Z1104" s="80" t="s">
        <v>6490</v>
      </c>
      <c r="AA1104" s="175" t="s">
        <v>6522</v>
      </c>
    </row>
    <row r="1105" spans="1:27" ht="15.75" customHeight="1" x14ac:dyDescent="0.2">
      <c r="A1105" s="185">
        <v>7706</v>
      </c>
      <c r="B1105" s="68" t="str">
        <f>VLOOKUP(A1105,'BASE REGISTRO SEPTIEMBRE'!$A$1:$T$889,2,FALSE)</f>
        <v>Organización No Gubernamental de Desarrollo – ALTA TIERRA</v>
      </c>
      <c r="C1105" s="68">
        <f>VLOOKUP(A1105,'BASE REGISTRO SEPTIEMBRE'!$A$1:$T$889,3,FALSE)</f>
        <v>650837746</v>
      </c>
      <c r="D1105" s="68">
        <f>VLOOKUP(A1105,'BASE REGISTRO SEPTIEMBRE'!$A$1:$T$889,4,FALSE)</f>
        <v>0</v>
      </c>
      <c r="E1105" s="68" t="str">
        <f>VLOOKUP(A1105,'BASE REGISTRO SEPTIEMBRE'!$A$1:$T$889,5,FALSE)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105" s="68" t="str">
        <f>VLOOKUP(A1105,'BASE REGISTRO SEPTIEMBRE'!$A$1:$T$889,6,FALSE)</f>
        <v>Certificado de Vigencia Folio Nº 500402836951, otorgado el 10 de agosto de 2021, del Servicio de Registro Civil e Identificación.</v>
      </c>
      <c r="G1105" s="68" t="str">
        <f>VLOOKUP(A1105,'BASE REGISTRO SEPTIEMBRE'!$A$1:$T$889,7,FALSE)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105" s="68" t="str">
        <f>VLOOKUP(A1105,'BASE REGISTRO SEPTIEMBRE'!$A$1:$T$889,8,FALSE)</f>
        <v xml:space="preserve">Presidente: 
Amanda Elizabeth Alarcón Herrera
 Vicepresidente:
Fernando Rodrigo Valdivia Muñóz
Secretario:
Claudia Vlaeska Valdes Olave
Tesorero:
Christian Enrique Assis González
</v>
      </c>
      <c r="I1105" s="68" t="str">
        <f>VLOOKUP(A1105,'BASE REGISTRO SEPTIEMBRE'!$A$1:$T$889,9,FALSE)</f>
        <v>5 AÑOS</v>
      </c>
      <c r="J1105" s="68" t="str">
        <f>VLOOKUP(A1105,'BASE REGISTRO SEPTIEMBRE'!$A$1:$T$889,10,FALSE)</f>
        <v>20.05.20 al 20.05.25</v>
      </c>
      <c r="K1105" s="68" t="str">
        <f>VLOOKUP(A1105,'BASE REGISTRO SEPTIEMBRE'!$A$1:$T$889,11,FALSE)</f>
        <v xml:space="preserve">Amanda Elizabeth Alarcón Herrera
</v>
      </c>
      <c r="L1105" s="68" t="str">
        <f>VLOOKUP(A1105,'BASE REGISTRO SEPTIEMBRE'!$A$1:$T$889,12,FALSE)</f>
        <v xml:space="preserve">Calle Prat N° 146, comuna de Curicó, Región del Maule
</v>
      </c>
      <c r="M1105" s="68" t="str">
        <f>VLOOKUP(A1105,'BASE REGISTRO SEPTIEMBRE'!$A$1:$T$889,13,FALSE)</f>
        <v>VII</v>
      </c>
      <c r="N1105" s="68" t="str">
        <f>VLOOKUP(A1105,'BASE REGISTRO SEPTIEMBRE'!$A$1:$T$889,14,FALSE)</f>
        <v>Curicó</v>
      </c>
      <c r="O1105" s="68" t="str">
        <f>VLOOKUP(A1105,'BASE REGISTRO SEPTIEMBRE'!$A$1:$T$889,15,FALSE)</f>
        <v xml:space="preserve">Teléfono: 75-23111132/ 0990174873
</v>
      </c>
      <c r="P1105" s="68" t="str">
        <f>VLOOKUP(A1105,'BASE REGISTRO SEPTIEMBRE'!$A$1:$T$889,16,FALSE)</f>
        <v xml:space="preserve">Correo electrónico: altatierraong@gmail.com </v>
      </c>
      <c r="Q1105" s="68">
        <f>VLOOKUP(A1105,'BASE REGISTRO SEPTIEMBRE'!$A$1:$T$889,17,FALSE)</f>
        <v>0</v>
      </c>
      <c r="R1105" s="68">
        <f>VLOOKUP(A1105,'BASE REGISTRO SEPTIEMBRE'!$A$1:$T$889,18,FALSE)</f>
        <v>93401</v>
      </c>
      <c r="S1105" s="68" t="str">
        <f>VLOOKUP(A1105,'BASE REGISTRO SEPTIEMBRE'!$A$1:$T$889,19,FALSE)</f>
        <v xml:space="preserve">Antecedentes financieros correspondientes al año 2020, aprobados por el Sub Depto de Supervisión Financiera Nacional. </v>
      </c>
      <c r="T1105" s="188">
        <f>VLOOKUP(A1105,'BASE REGISTRO SEPTIEMBRE'!$A$1:$T$889,20,FALSE)</f>
        <v>43990</v>
      </c>
      <c r="U1105" s="175">
        <v>7706</v>
      </c>
      <c r="V1105" s="186">
        <v>14885572</v>
      </c>
      <c r="W1105" s="186">
        <v>129299987</v>
      </c>
      <c r="X1105" s="187">
        <v>44469</v>
      </c>
      <c r="Y1105" s="80" t="s">
        <v>6489</v>
      </c>
      <c r="Z1105" s="80" t="s">
        <v>6490</v>
      </c>
      <c r="AA1105" s="175" t="s">
        <v>6508</v>
      </c>
    </row>
    <row r="1106" spans="1:27" ht="15.75" customHeight="1" x14ac:dyDescent="0.2">
      <c r="A1106" s="185">
        <v>7708</v>
      </c>
      <c r="B1106" s="68" t="str">
        <f>VLOOKUP(A1106,'BASE REGISTRO SEPTIEMBRE'!$A$1:$T$889,2,FALSE)</f>
        <v>Fundación Trabajo con Sentido</v>
      </c>
      <c r="C1106" s="68">
        <f>VLOOKUP(A1106,'BASE REGISTRO SEPTIEMBRE'!$A$1:$T$889,3,FALSE)</f>
        <v>651932017</v>
      </c>
      <c r="D1106" s="68">
        <f>VLOOKUP(A1106,'BASE REGISTRO SEPTIEMBRE'!$A$1:$T$889,4,FALSE)</f>
        <v>0</v>
      </c>
      <c r="E1106" s="68" t="str">
        <f>VLOOKUP(A1106,'BASE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06" s="68" t="str">
        <f>VLOOKUP(A1106,'BASE REGISTRO SEPTIEMBRE'!$A$1:$T$889,6,FALSE)</f>
        <v>Certificado de Vigencia folio Nº 500403752958, de fecha 16 de agosto de 2021, del Servicio de Registro Civil e Identificación.</v>
      </c>
      <c r="G1106" s="68" t="str">
        <f>VLOOKUP(A1106,'BASE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06" s="68" t="str">
        <f>VLOOKUP(A1106,'BASE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06" s="68" t="str">
        <f>VLOOKUP(A1106,'BASE REGISTRO SEPTIEMBRE'!$A$1:$T$889,9,FALSE)</f>
        <v>5 años</v>
      </c>
      <c r="J1106" s="68" t="str">
        <f>VLOOKUP(A1106,'BASE REGISTRO SEPTIEMBRE'!$A$1:$T$889,10,FALSE)</f>
        <v>Del 17.09.2019 al 17.09.2024</v>
      </c>
      <c r="K1106" s="68" t="str">
        <f>VLOOKUP(A1106,'BASE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06" s="68" t="str">
        <f>VLOOKUP(A1106,'BASE REGISTRO SEPTIEMBRE'!$A$1:$T$889,12,FALSE)</f>
        <v>Avenida Bulnes N°317 oficina 511, comuna de Santiago, región Metropolitana.
T</v>
      </c>
      <c r="M1106" s="68" t="str">
        <f>VLOOKUP(A1106,'BASE REGISTRO SEPTIEMBRE'!$A$1:$T$889,13,FALSE)</f>
        <v>XIII</v>
      </c>
      <c r="N1106" s="68" t="str">
        <f>VLOOKUP(A1106,'BASE REGISTRO SEPTIEMBRE'!$A$1:$T$889,14,FALSE)</f>
        <v>Santiago</v>
      </c>
      <c r="O1106" s="68" t="str">
        <f>VLOOKUP(A1106,'BASE REGISTRO SEPTIEMBRE'!$A$1:$T$889,15,FALSE)</f>
        <v xml:space="preserve">teléfono: 224367000
</v>
      </c>
      <c r="P1106" s="68" t="str">
        <f>VLOOKUP(A1106,'BASE REGISTRO SEPTIEMBRE'!$A$1:$T$889,16,FALSE)</f>
        <v>Correo electrónico: ftrabajoconsentido@gmail.com</v>
      </c>
      <c r="Q1106" s="68">
        <f>VLOOKUP(A1106,'BASE REGISTRO SEPTIEMBRE'!$A$1:$T$889,17,FALSE)</f>
        <v>0</v>
      </c>
      <c r="R1106" s="68">
        <f>VLOOKUP(A1106,'BASE REGISTRO SEPTIEMBRE'!$A$1:$T$889,18,FALSE)</f>
        <v>93401</v>
      </c>
      <c r="S1106" s="68" t="str">
        <f>VLOOKUP(A1106,'BASE REGISTRO SEPTIEMBRE'!$A$1:$T$889,19,FALSE)</f>
        <v xml:space="preserve">Antecedentes financieros correspondientes al año 2020, aprobados por el sub Depto de Supervisión Financiera Nacional. </v>
      </c>
      <c r="T1106" s="188">
        <f>VLOOKUP(A1106,'BASE REGISTRO SEPTIEMBRE'!$A$1:$T$889,20,FALSE)</f>
        <v>44034</v>
      </c>
      <c r="U1106" s="175">
        <v>7708</v>
      </c>
      <c r="V1106" s="186">
        <v>6760838</v>
      </c>
      <c r="W1106" s="186">
        <v>45466640</v>
      </c>
      <c r="X1106" s="187">
        <v>44469</v>
      </c>
      <c r="Y1106" s="80" t="s">
        <v>6489</v>
      </c>
      <c r="Z1106" s="80" t="s">
        <v>6490</v>
      </c>
      <c r="AA1106" s="175" t="s">
        <v>6561</v>
      </c>
    </row>
    <row r="1107" spans="1:27" ht="15.75" customHeight="1" x14ac:dyDescent="0.2">
      <c r="A1107" s="185">
        <v>7708</v>
      </c>
      <c r="B1107" s="68" t="str">
        <f>VLOOKUP(A1107,'BASE REGISTRO SEPTIEMBRE'!$A$1:$T$889,2,FALSE)</f>
        <v>Fundación Trabajo con Sentido</v>
      </c>
      <c r="C1107" s="68">
        <f>VLOOKUP(A1107,'BASE REGISTRO SEPTIEMBRE'!$A$1:$T$889,3,FALSE)</f>
        <v>651932017</v>
      </c>
      <c r="D1107" s="68">
        <f>VLOOKUP(A1107,'BASE REGISTRO SEPTIEMBRE'!$A$1:$T$889,4,FALSE)</f>
        <v>0</v>
      </c>
      <c r="E1107" s="68" t="str">
        <f>VLOOKUP(A1107,'BASE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07" s="68" t="str">
        <f>VLOOKUP(A1107,'BASE REGISTRO SEPTIEMBRE'!$A$1:$T$889,6,FALSE)</f>
        <v>Certificado de Vigencia folio Nº 500403752958, de fecha 16 de agosto de 2021, del Servicio de Registro Civil e Identificación.</v>
      </c>
      <c r="G1107" s="68" t="str">
        <f>VLOOKUP(A1107,'BASE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07" s="68" t="str">
        <f>VLOOKUP(A1107,'BASE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07" s="68" t="str">
        <f>VLOOKUP(A1107,'BASE REGISTRO SEPTIEMBRE'!$A$1:$T$889,9,FALSE)</f>
        <v>5 años</v>
      </c>
      <c r="J1107" s="68" t="str">
        <f>VLOOKUP(A1107,'BASE REGISTRO SEPTIEMBRE'!$A$1:$T$889,10,FALSE)</f>
        <v>Del 17.09.2019 al 17.09.2024</v>
      </c>
      <c r="K1107" s="68" t="str">
        <f>VLOOKUP(A1107,'BASE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07" s="68" t="str">
        <f>VLOOKUP(A1107,'BASE REGISTRO SEPTIEMBRE'!$A$1:$T$889,12,FALSE)</f>
        <v>Avenida Bulnes N°317 oficina 511, comuna de Santiago, región Metropolitana.
T</v>
      </c>
      <c r="M1107" s="68" t="str">
        <f>VLOOKUP(A1107,'BASE REGISTRO SEPTIEMBRE'!$A$1:$T$889,13,FALSE)</f>
        <v>XIII</v>
      </c>
      <c r="N1107" s="68" t="str">
        <f>VLOOKUP(A1107,'BASE REGISTRO SEPTIEMBRE'!$A$1:$T$889,14,FALSE)</f>
        <v>Santiago</v>
      </c>
      <c r="O1107" s="68" t="str">
        <f>VLOOKUP(A1107,'BASE REGISTRO SEPTIEMBRE'!$A$1:$T$889,15,FALSE)</f>
        <v xml:space="preserve">teléfono: 224367000
</v>
      </c>
      <c r="P1107" s="68" t="str">
        <f>VLOOKUP(A1107,'BASE REGISTRO SEPTIEMBRE'!$A$1:$T$889,16,FALSE)</f>
        <v>Correo electrónico: ftrabajoconsentido@gmail.com</v>
      </c>
      <c r="Q1107" s="68">
        <f>VLOOKUP(A1107,'BASE REGISTRO SEPTIEMBRE'!$A$1:$T$889,17,FALSE)</f>
        <v>0</v>
      </c>
      <c r="R1107" s="68">
        <f>VLOOKUP(A1107,'BASE REGISTRO SEPTIEMBRE'!$A$1:$T$889,18,FALSE)</f>
        <v>93401</v>
      </c>
      <c r="S1107" s="68" t="str">
        <f>VLOOKUP(A1107,'BASE REGISTRO SEPTIEMBRE'!$A$1:$T$889,19,FALSE)</f>
        <v xml:space="preserve">Antecedentes financieros correspondientes al año 2020, aprobados por el sub Depto de Supervisión Financiera Nacional. </v>
      </c>
      <c r="T1107" s="188">
        <f>VLOOKUP(A1107,'BASE REGISTRO SEPTIEMBRE'!$A$1:$T$889,20,FALSE)</f>
        <v>44034</v>
      </c>
      <c r="U1107" s="175">
        <v>7708</v>
      </c>
      <c r="V1107" s="186">
        <v>14925243</v>
      </c>
      <c r="W1107" s="186">
        <v>57674697</v>
      </c>
      <c r="X1107" s="187">
        <v>44469</v>
      </c>
      <c r="Y1107" s="80" t="s">
        <v>6489</v>
      </c>
      <c r="Z1107" s="80" t="s">
        <v>6490</v>
      </c>
      <c r="AA1107" s="175" t="s">
        <v>7481</v>
      </c>
    </row>
    <row r="1108" spans="1:27" ht="15.75" customHeight="1" x14ac:dyDescent="0.2">
      <c r="A1108" s="185">
        <v>7708</v>
      </c>
      <c r="B1108" s="68" t="str">
        <f>VLOOKUP(A1108,'BASE REGISTRO SEPTIEMBRE'!$A$1:$T$889,2,FALSE)</f>
        <v>Fundación Trabajo con Sentido</v>
      </c>
      <c r="C1108" s="68">
        <f>VLOOKUP(A1108,'BASE REGISTRO SEPTIEMBRE'!$A$1:$T$889,3,FALSE)</f>
        <v>651932017</v>
      </c>
      <c r="D1108" s="68">
        <f>VLOOKUP(A1108,'BASE REGISTRO SEPTIEMBRE'!$A$1:$T$889,4,FALSE)</f>
        <v>0</v>
      </c>
      <c r="E1108" s="68" t="str">
        <f>VLOOKUP(A1108,'BASE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08" s="68" t="str">
        <f>VLOOKUP(A1108,'BASE REGISTRO SEPTIEMBRE'!$A$1:$T$889,6,FALSE)</f>
        <v>Certificado de Vigencia folio Nº 500403752958, de fecha 16 de agosto de 2021, del Servicio de Registro Civil e Identificación.</v>
      </c>
      <c r="G1108" s="68" t="str">
        <f>VLOOKUP(A1108,'BASE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08" s="68" t="str">
        <f>VLOOKUP(A1108,'BASE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08" s="68" t="str">
        <f>VLOOKUP(A1108,'BASE REGISTRO SEPTIEMBRE'!$A$1:$T$889,9,FALSE)</f>
        <v>5 años</v>
      </c>
      <c r="J1108" s="68" t="str">
        <f>VLOOKUP(A1108,'BASE REGISTRO SEPTIEMBRE'!$A$1:$T$889,10,FALSE)</f>
        <v>Del 17.09.2019 al 17.09.2024</v>
      </c>
      <c r="K1108" s="68" t="str">
        <f>VLOOKUP(A1108,'BASE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08" s="68" t="str">
        <f>VLOOKUP(A1108,'BASE REGISTRO SEPTIEMBRE'!$A$1:$T$889,12,FALSE)</f>
        <v>Avenida Bulnes N°317 oficina 511, comuna de Santiago, región Metropolitana.
T</v>
      </c>
      <c r="M1108" s="68" t="str">
        <f>VLOOKUP(A1108,'BASE REGISTRO SEPTIEMBRE'!$A$1:$T$889,13,FALSE)</f>
        <v>XIII</v>
      </c>
      <c r="N1108" s="68" t="str">
        <f>VLOOKUP(A1108,'BASE REGISTRO SEPTIEMBRE'!$A$1:$T$889,14,FALSE)</f>
        <v>Santiago</v>
      </c>
      <c r="O1108" s="68" t="str">
        <f>VLOOKUP(A1108,'BASE REGISTRO SEPTIEMBRE'!$A$1:$T$889,15,FALSE)</f>
        <v xml:space="preserve">teléfono: 224367000
</v>
      </c>
      <c r="P1108" s="68" t="str">
        <f>VLOOKUP(A1108,'BASE REGISTRO SEPTIEMBRE'!$A$1:$T$889,16,FALSE)</f>
        <v>Correo electrónico: ftrabajoconsentido@gmail.com</v>
      </c>
      <c r="Q1108" s="68">
        <f>VLOOKUP(A1108,'BASE REGISTRO SEPTIEMBRE'!$A$1:$T$889,17,FALSE)</f>
        <v>0</v>
      </c>
      <c r="R1108" s="68">
        <f>VLOOKUP(A1108,'BASE REGISTRO SEPTIEMBRE'!$A$1:$T$889,18,FALSE)</f>
        <v>93401</v>
      </c>
      <c r="S1108" s="68" t="str">
        <f>VLOOKUP(A1108,'BASE REGISTRO SEPTIEMBRE'!$A$1:$T$889,19,FALSE)</f>
        <v xml:space="preserve">Antecedentes financieros correspondientes al año 2020, aprobados por el sub Depto de Supervisión Financiera Nacional. </v>
      </c>
      <c r="T1108" s="188">
        <f>VLOOKUP(A1108,'BASE REGISTRO SEPTIEMBRE'!$A$1:$T$889,20,FALSE)</f>
        <v>44034</v>
      </c>
      <c r="U1108" s="175">
        <v>7708</v>
      </c>
      <c r="V1108" s="186">
        <v>7190804</v>
      </c>
      <c r="W1108" s="186">
        <v>38919300</v>
      </c>
      <c r="X1108" s="187">
        <v>44469</v>
      </c>
      <c r="Y1108" s="80" t="s">
        <v>6489</v>
      </c>
      <c r="Z1108" s="80" t="s">
        <v>6490</v>
      </c>
      <c r="AA1108" s="175" t="s">
        <v>6688</v>
      </c>
    </row>
    <row r="1109" spans="1:27" ht="15.75" customHeight="1" x14ac:dyDescent="0.2">
      <c r="A1109" s="185">
        <v>7708</v>
      </c>
      <c r="B1109" s="68" t="str">
        <f>VLOOKUP(A1109,'BASE REGISTRO SEPTIEMBRE'!$A$1:$T$889,2,FALSE)</f>
        <v>Fundación Trabajo con Sentido</v>
      </c>
      <c r="C1109" s="68">
        <f>VLOOKUP(A1109,'BASE REGISTRO SEPTIEMBRE'!$A$1:$T$889,3,FALSE)</f>
        <v>651932017</v>
      </c>
      <c r="D1109" s="68">
        <f>VLOOKUP(A1109,'BASE REGISTRO SEPTIEMBRE'!$A$1:$T$889,4,FALSE)</f>
        <v>0</v>
      </c>
      <c r="E1109" s="68" t="str">
        <f>VLOOKUP(A1109,'BASE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09" s="68" t="str">
        <f>VLOOKUP(A1109,'BASE REGISTRO SEPTIEMBRE'!$A$1:$T$889,6,FALSE)</f>
        <v>Certificado de Vigencia folio Nº 500403752958, de fecha 16 de agosto de 2021, del Servicio de Registro Civil e Identificación.</v>
      </c>
      <c r="G1109" s="68" t="str">
        <f>VLOOKUP(A1109,'BASE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09" s="68" t="str">
        <f>VLOOKUP(A1109,'BASE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09" s="68" t="str">
        <f>VLOOKUP(A1109,'BASE REGISTRO SEPTIEMBRE'!$A$1:$T$889,9,FALSE)</f>
        <v>5 años</v>
      </c>
      <c r="J1109" s="68" t="str">
        <f>VLOOKUP(A1109,'BASE REGISTRO SEPTIEMBRE'!$A$1:$T$889,10,FALSE)</f>
        <v>Del 17.09.2019 al 17.09.2024</v>
      </c>
      <c r="K1109" s="68" t="str">
        <f>VLOOKUP(A1109,'BASE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09" s="68" t="str">
        <f>VLOOKUP(A1109,'BASE REGISTRO SEPTIEMBRE'!$A$1:$T$889,12,FALSE)</f>
        <v>Avenida Bulnes N°317 oficina 511, comuna de Santiago, región Metropolitana.
T</v>
      </c>
      <c r="M1109" s="68" t="str">
        <f>VLOOKUP(A1109,'BASE REGISTRO SEPTIEMBRE'!$A$1:$T$889,13,FALSE)</f>
        <v>XIII</v>
      </c>
      <c r="N1109" s="68" t="str">
        <f>VLOOKUP(A1109,'BASE REGISTRO SEPTIEMBRE'!$A$1:$T$889,14,FALSE)</f>
        <v>Santiago</v>
      </c>
      <c r="O1109" s="68" t="str">
        <f>VLOOKUP(A1109,'BASE REGISTRO SEPTIEMBRE'!$A$1:$T$889,15,FALSE)</f>
        <v xml:space="preserve">teléfono: 224367000
</v>
      </c>
      <c r="P1109" s="68" t="str">
        <f>VLOOKUP(A1109,'BASE REGISTRO SEPTIEMBRE'!$A$1:$T$889,16,FALSE)</f>
        <v>Correo electrónico: ftrabajoconsentido@gmail.com</v>
      </c>
      <c r="Q1109" s="68">
        <f>VLOOKUP(A1109,'BASE REGISTRO SEPTIEMBRE'!$A$1:$T$889,17,FALSE)</f>
        <v>0</v>
      </c>
      <c r="R1109" s="68">
        <f>VLOOKUP(A1109,'BASE REGISTRO SEPTIEMBRE'!$A$1:$T$889,18,FALSE)</f>
        <v>93401</v>
      </c>
      <c r="S1109" s="68" t="str">
        <f>VLOOKUP(A1109,'BASE REGISTRO SEPTIEMBRE'!$A$1:$T$889,19,FALSE)</f>
        <v xml:space="preserve">Antecedentes financieros correspondientes al año 2020, aprobados por el sub Depto de Supervisión Financiera Nacional. </v>
      </c>
      <c r="T1109" s="188">
        <f>VLOOKUP(A1109,'BASE REGISTRO SEPTIEMBRE'!$A$1:$T$889,20,FALSE)</f>
        <v>44034</v>
      </c>
      <c r="U1109" s="175">
        <v>7708</v>
      </c>
      <c r="V1109" s="186">
        <v>11861120</v>
      </c>
      <c r="W1109" s="186">
        <v>11861120</v>
      </c>
      <c r="X1109" s="187">
        <v>44469</v>
      </c>
      <c r="Y1109" s="80" t="s">
        <v>6489</v>
      </c>
      <c r="Z1109" s="80" t="s">
        <v>6490</v>
      </c>
      <c r="AA1109" s="175" t="s">
        <v>6541</v>
      </c>
    </row>
    <row r="1110" spans="1:27" ht="15.75" customHeight="1" x14ac:dyDescent="0.2">
      <c r="A1110" s="185">
        <v>7708</v>
      </c>
      <c r="B1110" s="68" t="str">
        <f>VLOOKUP(A1110,'BASE REGISTRO SEPTIEMBRE'!$A$1:$T$889,2,FALSE)</f>
        <v>Fundación Trabajo con Sentido</v>
      </c>
      <c r="C1110" s="68">
        <f>VLOOKUP(A1110,'BASE REGISTRO SEPTIEMBRE'!$A$1:$T$889,3,FALSE)</f>
        <v>651932017</v>
      </c>
      <c r="D1110" s="68">
        <f>VLOOKUP(A1110,'BASE REGISTRO SEPTIEMBRE'!$A$1:$T$889,4,FALSE)</f>
        <v>0</v>
      </c>
      <c r="E1110" s="68" t="str">
        <f>VLOOKUP(A1110,'BASE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10" s="68" t="str">
        <f>VLOOKUP(A1110,'BASE REGISTRO SEPTIEMBRE'!$A$1:$T$889,6,FALSE)</f>
        <v>Certificado de Vigencia folio Nº 500403752958, de fecha 16 de agosto de 2021, del Servicio de Registro Civil e Identificación.</v>
      </c>
      <c r="G1110" s="68" t="str">
        <f>VLOOKUP(A1110,'BASE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10" s="68" t="str">
        <f>VLOOKUP(A1110,'BASE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10" s="68" t="str">
        <f>VLOOKUP(A1110,'BASE REGISTRO SEPTIEMBRE'!$A$1:$T$889,9,FALSE)</f>
        <v>5 años</v>
      </c>
      <c r="J1110" s="68" t="str">
        <f>VLOOKUP(A1110,'BASE REGISTRO SEPTIEMBRE'!$A$1:$T$889,10,FALSE)</f>
        <v>Del 17.09.2019 al 17.09.2024</v>
      </c>
      <c r="K1110" s="68" t="str">
        <f>VLOOKUP(A1110,'BASE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10" s="68" t="str">
        <f>VLOOKUP(A1110,'BASE REGISTRO SEPTIEMBRE'!$A$1:$T$889,12,FALSE)</f>
        <v>Avenida Bulnes N°317 oficina 511, comuna de Santiago, región Metropolitana.
T</v>
      </c>
      <c r="M1110" s="68" t="str">
        <f>VLOOKUP(A1110,'BASE REGISTRO SEPTIEMBRE'!$A$1:$T$889,13,FALSE)</f>
        <v>XIII</v>
      </c>
      <c r="N1110" s="68" t="str">
        <f>VLOOKUP(A1110,'BASE REGISTRO SEPTIEMBRE'!$A$1:$T$889,14,FALSE)</f>
        <v>Santiago</v>
      </c>
      <c r="O1110" s="68" t="str">
        <f>VLOOKUP(A1110,'BASE REGISTRO SEPTIEMBRE'!$A$1:$T$889,15,FALSE)</f>
        <v xml:space="preserve">teléfono: 224367000
</v>
      </c>
      <c r="P1110" s="68" t="str">
        <f>VLOOKUP(A1110,'BASE REGISTRO SEPTIEMBRE'!$A$1:$T$889,16,FALSE)</f>
        <v>Correo electrónico: ftrabajoconsentido@gmail.com</v>
      </c>
      <c r="Q1110" s="68">
        <f>VLOOKUP(A1110,'BASE REGISTRO SEPTIEMBRE'!$A$1:$T$889,17,FALSE)</f>
        <v>0</v>
      </c>
      <c r="R1110" s="68">
        <f>VLOOKUP(A1110,'BASE REGISTRO SEPTIEMBRE'!$A$1:$T$889,18,FALSE)</f>
        <v>93401</v>
      </c>
      <c r="S1110" s="68" t="str">
        <f>VLOOKUP(A1110,'BASE REGISTRO SEPTIEMBRE'!$A$1:$T$889,19,FALSE)</f>
        <v xml:space="preserve">Antecedentes financieros correspondientes al año 2020, aprobados por el sub Depto de Supervisión Financiera Nacional. </v>
      </c>
      <c r="T1110" s="188">
        <f>VLOOKUP(A1110,'BASE REGISTRO SEPTIEMBRE'!$A$1:$T$889,20,FALSE)</f>
        <v>44034</v>
      </c>
      <c r="U1110" s="175">
        <v>7708</v>
      </c>
      <c r="V1110" s="186">
        <v>9686581</v>
      </c>
      <c r="W1110" s="186">
        <v>59157335</v>
      </c>
      <c r="X1110" s="187">
        <v>44469</v>
      </c>
      <c r="Y1110" s="80" t="s">
        <v>6489</v>
      </c>
      <c r="Z1110" s="80" t="s">
        <v>6490</v>
      </c>
      <c r="AA1110" s="175" t="s">
        <v>6595</v>
      </c>
    </row>
    <row r="1111" spans="1:27" ht="15.75" customHeight="1" x14ac:dyDescent="0.2">
      <c r="A1111" s="185">
        <v>7708</v>
      </c>
      <c r="B1111" s="68" t="str">
        <f>VLOOKUP(A1111,'BASE REGISTRO SEPTIEMBRE'!$A$1:$T$889,2,FALSE)</f>
        <v>Fundación Trabajo con Sentido</v>
      </c>
      <c r="C1111" s="68">
        <f>VLOOKUP(A1111,'BASE REGISTRO SEPTIEMBRE'!$A$1:$T$889,3,FALSE)</f>
        <v>651932017</v>
      </c>
      <c r="D1111" s="68">
        <f>VLOOKUP(A1111,'BASE REGISTRO SEPTIEMBRE'!$A$1:$T$889,4,FALSE)</f>
        <v>0</v>
      </c>
      <c r="E1111" s="68" t="str">
        <f>VLOOKUP(A1111,'BASE REGISTRO SEPTIEMBRE'!$A$1:$T$889,5,FALSE)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111" s="68" t="str">
        <f>VLOOKUP(A1111,'BASE REGISTRO SEPTIEMBRE'!$A$1:$T$889,6,FALSE)</f>
        <v>Certificado de Vigencia folio Nº 500403752958, de fecha 16 de agosto de 2021, del Servicio de Registro Civil e Identificación.</v>
      </c>
      <c r="G1111" s="68" t="str">
        <f>VLOOKUP(A1111,'BASE REGISTRO SEPTIEMBRE'!$A$1:$T$889,7,FALSE)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111" s="68" t="str">
        <f>VLOOKUP(A1111,'BASE REGISTRO SEPTIEMBRE'!$A$1:$T$889,8,FALSE)</f>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
      <c r="I1111" s="68" t="str">
        <f>VLOOKUP(A1111,'BASE REGISTRO SEPTIEMBRE'!$A$1:$T$889,9,FALSE)</f>
        <v>5 años</v>
      </c>
      <c r="J1111" s="68" t="str">
        <f>VLOOKUP(A1111,'BASE REGISTRO SEPTIEMBRE'!$A$1:$T$889,10,FALSE)</f>
        <v>Del 17.09.2019 al 17.09.2024</v>
      </c>
      <c r="K1111" s="68" t="str">
        <f>VLOOKUP(A1111,'BASE REGISTRO SEPTIEMBRE'!$A$1:$T$889,11,FALSE)</f>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
      <c r="L1111" s="68" t="str">
        <f>VLOOKUP(A1111,'BASE REGISTRO SEPTIEMBRE'!$A$1:$T$889,12,FALSE)</f>
        <v>Avenida Bulnes N°317 oficina 511, comuna de Santiago, región Metropolitana.
T</v>
      </c>
      <c r="M1111" s="68" t="str">
        <f>VLOOKUP(A1111,'BASE REGISTRO SEPTIEMBRE'!$A$1:$T$889,13,FALSE)</f>
        <v>XIII</v>
      </c>
      <c r="N1111" s="68" t="str">
        <f>VLOOKUP(A1111,'BASE REGISTRO SEPTIEMBRE'!$A$1:$T$889,14,FALSE)</f>
        <v>Santiago</v>
      </c>
      <c r="O1111" s="68" t="str">
        <f>VLOOKUP(A1111,'BASE REGISTRO SEPTIEMBRE'!$A$1:$T$889,15,FALSE)</f>
        <v xml:space="preserve">teléfono: 224367000
</v>
      </c>
      <c r="P1111" s="68" t="str">
        <f>VLOOKUP(A1111,'BASE REGISTRO SEPTIEMBRE'!$A$1:$T$889,16,FALSE)</f>
        <v>Correo electrónico: ftrabajoconsentido@gmail.com</v>
      </c>
      <c r="Q1111" s="68">
        <f>VLOOKUP(A1111,'BASE REGISTRO SEPTIEMBRE'!$A$1:$T$889,17,FALSE)</f>
        <v>0</v>
      </c>
      <c r="R1111" s="68">
        <f>VLOOKUP(A1111,'BASE REGISTRO SEPTIEMBRE'!$A$1:$T$889,18,FALSE)</f>
        <v>93401</v>
      </c>
      <c r="S1111" s="68" t="str">
        <f>VLOOKUP(A1111,'BASE REGISTRO SEPTIEMBRE'!$A$1:$T$889,19,FALSE)</f>
        <v xml:space="preserve">Antecedentes financieros correspondientes al año 2020, aprobados por el sub Depto de Supervisión Financiera Nacional. </v>
      </c>
      <c r="T1111" s="188">
        <f>VLOOKUP(A1111,'BASE REGISTRO SEPTIEMBRE'!$A$1:$T$889,20,FALSE)</f>
        <v>44034</v>
      </c>
      <c r="U1111" s="175">
        <v>7708</v>
      </c>
      <c r="V1111" s="186">
        <v>7783860</v>
      </c>
      <c r="W1111" s="186">
        <v>43663748</v>
      </c>
      <c r="X1111" s="187">
        <v>44469</v>
      </c>
      <c r="Y1111" s="80" t="s">
        <v>6489</v>
      </c>
      <c r="Z1111" s="80" t="s">
        <v>6490</v>
      </c>
      <c r="AA1111" s="175" t="s">
        <v>6543</v>
      </c>
    </row>
    <row r="1112" spans="1:27" ht="15.75" customHeight="1" x14ac:dyDescent="0.2">
      <c r="A1112" s="185">
        <v>7713</v>
      </c>
      <c r="B1112" s="68" t="str">
        <f>VLOOKUP(A1112,'BASE REGISTRO SEPTIEMBRE'!$A$1:$T$889,2,FALSE)</f>
        <v>FUNDACIÓN CREESER</v>
      </c>
      <c r="C1112" s="68">
        <f>VLOOKUP(A1112,'BASE REGISTRO SEPTIEMBRE'!$A$1:$T$889,3,FALSE)</f>
        <v>651868661</v>
      </c>
      <c r="D1112" s="68">
        <f>VLOOKUP(A1112,'BASE REGISTRO SEPTIEMBRE'!$A$1:$T$889,4,FALSE)</f>
        <v>0</v>
      </c>
      <c r="E1112" s="68" t="str">
        <f>VLOOKUP(A1112,'BASE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1112" s="68" t="str">
        <f>VLOOKUP(A1112,'BASE REGISTRO SEPTIEMBRE'!$A$1:$T$889,6,FALSE)</f>
        <v>Certificado de Vigencia de persona jurídica sin fin de lucro folio Nº 500396313644, de fecha 01 de julio de 2021, emitido por el Servicio de Registro Civil e Identificación.</v>
      </c>
      <c r="G1112" s="68" t="str">
        <f>VLOOKUP(A1112,'BASE REGISTRO SEPTIEMBRE'!$A$1:$T$889,7,FALSE)</f>
        <v>La acción de fortalecer la familia en contexto de riesgo y vulnerabilidad social, con la finalidad de promover el desarrollo de la misma mediante la articulación y gestión de los recursos dispuestos en los diversos entornos y contextos que la rodean.</v>
      </c>
      <c r="H1112" s="68" t="str">
        <f>VLOOKUP(A1112,'BASE REGISTRO SEPTIEMBRE'!$A$1:$T$889,8,FALSE)</f>
        <v xml:space="preserve">Presidente:
Felipe Evaristo Bobadilla Zapata
Vicepresidenta:
Carolina Andrea Arancibia Tamayo
Secretaria:
Myriam Betsabe Flores Vega
Tesorero:
Alejandro Ignacio Guerrero Guerrero
</v>
      </c>
      <c r="I1112" s="68" t="str">
        <f>VLOOKUP(A1112,'BASE REGISTRO SEPTIEMBRE'!$A$1:$T$889,9,FALSE)</f>
        <v>3 AÑOS.</v>
      </c>
      <c r="J1112" s="68" t="str">
        <f>VLOOKUP(A1112,'BASE REGISTRO SEPTIEMBRE'!$A$1:$T$889,10,FALSE)</f>
        <v>De 07 de julio de 2019 al 07 de julio de 2022.</v>
      </c>
      <c r="K1112" s="68" t="str">
        <f>VLOOKUP(A1112,'BASE REGISTRO SEPTIEMBRE'!$A$1:$T$889,11,FALSE)</f>
        <v xml:space="preserve">Felipe Evaristo Bobadilla Zapata
</v>
      </c>
      <c r="L1112" s="68" t="str">
        <f>VLOOKUP(A1112,'BASE REGISTRO SEPTIEMBRE'!$A$1:$T$889,12,FALSE)</f>
        <v>Colo Colo N° 735, Comuna de Rengo, Región del Libertador General Bernardo O´Higgins.</v>
      </c>
      <c r="M1112" s="68" t="str">
        <f>VLOOKUP(A1112,'BASE REGISTRO SEPTIEMBRE'!$A$1:$T$889,13,FALSE)</f>
        <v>VI</v>
      </c>
      <c r="N1112" s="68" t="str">
        <f>VLOOKUP(A1112,'BASE REGISTRO SEPTIEMBRE'!$A$1:$T$889,14,FALSE)</f>
        <v>Rengo</v>
      </c>
      <c r="O1112" s="68" t="str">
        <f>VLOOKUP(A1112,'BASE REGISTRO SEPTIEMBRE'!$A$1:$T$889,15,FALSE)</f>
        <v>56976979477 - 56995723973</v>
      </c>
      <c r="P1112" s="68" t="str">
        <f>VLOOKUP(A1112,'BASE REGISTRO SEPTIEMBRE'!$A$1:$T$889,16,FALSE)</f>
        <v>Fundación.creeser1@gmail.com</v>
      </c>
      <c r="Q1112" s="68">
        <f>VLOOKUP(A1112,'BASE REGISTRO SEPTIEMBRE'!$A$1:$T$889,17,FALSE)</f>
        <v>0</v>
      </c>
      <c r="R1112" s="68">
        <f>VLOOKUP(A1112,'BASE REGISTRO SEPTIEMBRE'!$A$1:$T$889,18,FALSE)</f>
        <v>94301</v>
      </c>
      <c r="S1112" s="68" t="str">
        <f>VLOOKUP(A1112,'BASE REGISTRO SEPTIEMBRE'!$A$1:$T$889,19,FALSE)</f>
        <v xml:space="preserve">Antecedentes Financieros correspondientes al año 2021, pendientes de aprobación por Supervisión Financiera. </v>
      </c>
      <c r="T1112" s="188">
        <f>VLOOKUP(A1112,'BASE REGISTRO SEPTIEMBRE'!$A$1:$T$889,20,FALSE)</f>
        <v>44102</v>
      </c>
      <c r="U1112" s="175">
        <v>7713</v>
      </c>
      <c r="V1112" s="186">
        <v>5665709</v>
      </c>
      <c r="W1112" s="186">
        <v>53986671</v>
      </c>
      <c r="X1112" s="187">
        <v>44469</v>
      </c>
      <c r="Y1112" s="80" t="s">
        <v>6489</v>
      </c>
      <c r="Z1112" s="80" t="s">
        <v>6490</v>
      </c>
      <c r="AA1112" s="175" t="s">
        <v>6526</v>
      </c>
    </row>
    <row r="1113" spans="1:27" ht="15.75" customHeight="1" x14ac:dyDescent="0.2">
      <c r="A1113" s="185">
        <v>7713</v>
      </c>
      <c r="B1113" s="68" t="str">
        <f>VLOOKUP(A1113,'BASE REGISTRO SEPTIEMBRE'!$A$1:$T$889,2,FALSE)</f>
        <v>FUNDACIÓN CREESER</v>
      </c>
      <c r="C1113" s="68">
        <f>VLOOKUP(A1113,'BASE REGISTRO SEPTIEMBRE'!$A$1:$T$889,3,FALSE)</f>
        <v>651868661</v>
      </c>
      <c r="D1113" s="68">
        <f>VLOOKUP(A1113,'BASE REGISTRO SEPTIEMBRE'!$A$1:$T$889,4,FALSE)</f>
        <v>0</v>
      </c>
      <c r="E1113" s="68" t="str">
        <f>VLOOKUP(A1113,'BASE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1113" s="68" t="str">
        <f>VLOOKUP(A1113,'BASE REGISTRO SEPTIEMBRE'!$A$1:$T$889,6,FALSE)</f>
        <v>Certificado de Vigencia de persona jurídica sin fin de lucro folio Nº 500396313644, de fecha 01 de julio de 2021, emitido por el Servicio de Registro Civil e Identificación.</v>
      </c>
      <c r="G1113" s="68" t="str">
        <f>VLOOKUP(A1113,'BASE REGISTRO SEPTIEMBRE'!$A$1:$T$889,7,FALSE)</f>
        <v>La acción de fortalecer la familia en contexto de riesgo y vulnerabilidad social, con la finalidad de promover el desarrollo de la misma mediante la articulación y gestión de los recursos dispuestos en los diversos entornos y contextos que la rodean.</v>
      </c>
      <c r="H1113" s="68" t="str">
        <f>VLOOKUP(A1113,'BASE REGISTRO SEPTIEMBRE'!$A$1:$T$889,8,FALSE)</f>
        <v xml:space="preserve">Presidente:
Felipe Evaristo Bobadilla Zapata
Vicepresidenta:
Carolina Andrea Arancibia Tamayo
Secretaria:
Myriam Betsabe Flores Vega
Tesorero:
Alejandro Ignacio Guerrero Guerrero
</v>
      </c>
      <c r="I1113" s="68" t="str">
        <f>VLOOKUP(A1113,'BASE REGISTRO SEPTIEMBRE'!$A$1:$T$889,9,FALSE)</f>
        <v>3 AÑOS.</v>
      </c>
      <c r="J1113" s="68" t="str">
        <f>VLOOKUP(A1113,'BASE REGISTRO SEPTIEMBRE'!$A$1:$T$889,10,FALSE)</f>
        <v>De 07 de julio de 2019 al 07 de julio de 2022.</v>
      </c>
      <c r="K1113" s="68" t="str">
        <f>VLOOKUP(A1113,'BASE REGISTRO SEPTIEMBRE'!$A$1:$T$889,11,FALSE)</f>
        <v xml:space="preserve">Felipe Evaristo Bobadilla Zapata
</v>
      </c>
      <c r="L1113" s="68" t="str">
        <f>VLOOKUP(A1113,'BASE REGISTRO SEPTIEMBRE'!$A$1:$T$889,12,FALSE)</f>
        <v>Colo Colo N° 735, Comuna de Rengo, Región del Libertador General Bernardo O´Higgins.</v>
      </c>
      <c r="M1113" s="68" t="str">
        <f>VLOOKUP(A1113,'BASE REGISTRO SEPTIEMBRE'!$A$1:$T$889,13,FALSE)</f>
        <v>VI</v>
      </c>
      <c r="N1113" s="68" t="str">
        <f>VLOOKUP(A1113,'BASE REGISTRO SEPTIEMBRE'!$A$1:$T$889,14,FALSE)</f>
        <v>Rengo</v>
      </c>
      <c r="O1113" s="68" t="str">
        <f>VLOOKUP(A1113,'BASE REGISTRO SEPTIEMBRE'!$A$1:$T$889,15,FALSE)</f>
        <v>56976979477 - 56995723973</v>
      </c>
      <c r="P1113" s="68" t="str">
        <f>VLOOKUP(A1113,'BASE REGISTRO SEPTIEMBRE'!$A$1:$T$889,16,FALSE)</f>
        <v>Fundación.creeser1@gmail.com</v>
      </c>
      <c r="Q1113" s="68">
        <f>VLOOKUP(A1113,'BASE REGISTRO SEPTIEMBRE'!$A$1:$T$889,17,FALSE)</f>
        <v>0</v>
      </c>
      <c r="R1113" s="68">
        <f>VLOOKUP(A1113,'BASE REGISTRO SEPTIEMBRE'!$A$1:$T$889,18,FALSE)</f>
        <v>94301</v>
      </c>
      <c r="S1113" s="68" t="str">
        <f>VLOOKUP(A1113,'BASE REGISTRO SEPTIEMBRE'!$A$1:$T$889,19,FALSE)</f>
        <v xml:space="preserve">Antecedentes Financieros correspondientes al año 2021, pendientes de aprobación por Supervisión Financiera. </v>
      </c>
      <c r="T1113" s="188">
        <f>VLOOKUP(A1113,'BASE REGISTRO SEPTIEMBRE'!$A$1:$T$889,20,FALSE)</f>
        <v>44102</v>
      </c>
      <c r="U1113" s="175">
        <v>7713</v>
      </c>
      <c r="V1113" s="186">
        <v>1817096</v>
      </c>
      <c r="W1113" s="186">
        <v>11276684</v>
      </c>
      <c r="X1113" s="187">
        <v>44469</v>
      </c>
      <c r="Y1113" s="80" t="s">
        <v>6489</v>
      </c>
      <c r="Z1113" s="80" t="s">
        <v>6490</v>
      </c>
      <c r="AA1113" s="175" t="s">
        <v>6574</v>
      </c>
    </row>
    <row r="1114" spans="1:27" ht="15.75" customHeight="1" x14ac:dyDescent="0.2">
      <c r="A1114" s="185">
        <v>7714</v>
      </c>
      <c r="B1114" s="68" t="str">
        <f>VLOOKUP(A1114,'BASE REGISTRO SEPTIEMBRE'!$A$1:$T$889,2,FALSE)</f>
        <v>FUNDACIÓN DOLMA POR LOS DERECHOS DE LA INFANCIA Y ANCIANIDAD</v>
      </c>
      <c r="C1114" s="68">
        <f>VLOOKUP(A1114,'BASE REGISTRO SEPTIEMBRE'!$A$1:$T$889,3,FALSE)</f>
        <v>651935253</v>
      </c>
      <c r="D1114" s="68">
        <f>VLOOKUP(A1114,'BASE REGISTRO SEPTIEMBRE'!$A$1:$T$889,4,FALSE)</f>
        <v>0</v>
      </c>
      <c r="E1114" s="68" t="str">
        <f>VLOOKUP(A1114,'BASE REGISTRO SEPTIEMBRE'!$A$1:$T$889,5,FALSE)</f>
        <v>Corporación de Derecho PrivadoInscripción N° 305986 con fecha 06 de enero de 2020</v>
      </c>
      <c r="F1114" s="68" t="str">
        <f>VLOOKUP(A1114,'BASE REGISTRO SEPTIEMBRE'!$A$1:$T$889,6,FALSE)</f>
        <v>Se acompaña Certificado de Vigencia Folio 500396941815, de fecha 05 de julio de 2021.</v>
      </c>
      <c r="G1114" s="68" t="str">
        <f>VLOOKUP(A1114,'BASE REGISTRO SEPTIEMBRE'!$A$1:$T$889,7,FALSE)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1114" s="68" t="str">
        <f>VLOOKUP(A1114,'BASE REGISTRO SEPTIEMBRE'!$A$1:$T$889,8,FALSE)</f>
        <v>Presidenta:
Lorena Grez Mauna, 
Secretaria:
Nadezna Lagos Ortiz, 
Tesorero:
Andrés Grez Mauna,
Se acompaña Certificado de Directorio, Folio 500396941804, de fecha 05 de julio de 2021, emitido por el Servicio de Registro Civil e Identificación.</v>
      </c>
      <c r="I1114" s="68" t="str">
        <f>VLOOKUP(A1114,'BASE REGISTRO SEPTIEMBRE'!$A$1:$T$889,9,FALSE)</f>
        <v>Durarán cinco años en sus cargos.</v>
      </c>
      <c r="J1114" s="68" t="str">
        <f>VLOOKUP(A1114,'BASE REGISTRO SEPTIEMBRE'!$A$1:$T$889,10,FALSE)</f>
        <v>De 30 de noviembre de 2020 al 30 de noviembre de 2025</v>
      </c>
      <c r="K1114" s="68" t="str">
        <f>VLOOKUP(A1114,'BASE REGISTRO SEPTIEMBRE'!$A$1:$T$889,11,FALSE)</f>
        <v xml:space="preserve">Presidenta: Lorena Grez Mauna,
Directora Ejecutiva: Rossana Janet Grez Mauna 
</v>
      </c>
      <c r="L1114" s="68" t="str">
        <f>VLOOKUP(A1114,'BASE REGISTRO SEPTIEMBRE'!$A$1:$T$889,12,FALSE)</f>
        <v>Avenida Irarrázaval N° 2401, oficina 823, Ñuñoa Región Metropolitana.</v>
      </c>
      <c r="M1114" s="68" t="str">
        <f>VLOOKUP(A1114,'BASE REGISTRO SEPTIEMBRE'!$A$1:$T$889,13,FALSE)</f>
        <v>XIII</v>
      </c>
      <c r="N1114" s="68" t="str">
        <f>VLOOKUP(A1114,'BASE REGISTRO SEPTIEMBRE'!$A$1:$T$889,14,FALSE)</f>
        <v>Ñuñoa</v>
      </c>
      <c r="O1114" s="68" t="str">
        <f>VLOOKUP(A1114,'BASE REGISTRO SEPTIEMBRE'!$A$1:$T$889,15,FALSE)</f>
        <v>Fono 56-934436879</v>
      </c>
      <c r="P1114" s="68" t="str">
        <f>VLOOKUP(A1114,'BASE REGISTRO SEPTIEMBRE'!$A$1:$T$889,16,FALSE)</f>
        <v>contacto@fundaciondolma.cl 
 rgrez@fundaciondolma.cl</v>
      </c>
      <c r="Q1114" s="68">
        <f>VLOOKUP(A1114,'BASE REGISTRO SEPTIEMBRE'!$A$1:$T$889,17,FALSE)</f>
        <v>0</v>
      </c>
      <c r="R1114" s="68">
        <f>VLOOKUP(A1114,'BASE REGISTRO SEPTIEMBRE'!$A$1:$T$889,18,FALSE)</f>
        <v>93401</v>
      </c>
      <c r="S1114" s="68" t="str">
        <f>VLOOKUP(A1114,'BASE REGISTRO SEPTIEMBRE'!$A$1:$T$889,19,FALSE)</f>
        <v xml:space="preserve">Se acompaña Certificado Financiero al año 2020, APROBADOS POR USUFI </v>
      </c>
      <c r="T1114" s="188">
        <f>VLOOKUP(A1114,'BASE REGISTRO SEPTIEMBRE'!$A$1:$T$889,20,FALSE)</f>
        <v>44104</v>
      </c>
      <c r="U1114" s="175">
        <v>7714</v>
      </c>
      <c r="V1114" s="186">
        <v>7865899</v>
      </c>
      <c r="W1114" s="186">
        <v>93345046</v>
      </c>
      <c r="X1114" s="187">
        <v>44469</v>
      </c>
      <c r="Y1114" s="80" t="s">
        <v>6489</v>
      </c>
      <c r="Z1114" s="80" t="s">
        <v>6490</v>
      </c>
      <c r="AA1114" s="175" t="s">
        <v>6619</v>
      </c>
    </row>
    <row r="1115" spans="1:27" ht="15.75" customHeight="1" x14ac:dyDescent="0.2">
      <c r="A1115" s="185">
        <v>7714</v>
      </c>
      <c r="B1115" s="68" t="str">
        <f>VLOOKUP(A1115,'BASE REGISTRO SEPTIEMBRE'!$A$1:$T$889,2,FALSE)</f>
        <v>FUNDACIÓN DOLMA POR LOS DERECHOS DE LA INFANCIA Y ANCIANIDAD</v>
      </c>
      <c r="C1115" s="68">
        <f>VLOOKUP(A1115,'BASE REGISTRO SEPTIEMBRE'!$A$1:$T$889,3,FALSE)</f>
        <v>651935253</v>
      </c>
      <c r="D1115" s="68">
        <f>VLOOKUP(A1115,'BASE REGISTRO SEPTIEMBRE'!$A$1:$T$889,4,FALSE)</f>
        <v>0</v>
      </c>
      <c r="E1115" s="68" t="str">
        <f>VLOOKUP(A1115,'BASE REGISTRO SEPTIEMBRE'!$A$1:$T$889,5,FALSE)</f>
        <v>Corporación de Derecho PrivadoInscripción N° 305986 con fecha 06 de enero de 2020</v>
      </c>
      <c r="F1115" s="68" t="str">
        <f>VLOOKUP(A1115,'BASE REGISTRO SEPTIEMBRE'!$A$1:$T$889,6,FALSE)</f>
        <v>Se acompaña Certificado de Vigencia Folio 500396941815, de fecha 05 de julio de 2021.</v>
      </c>
      <c r="G1115" s="68" t="str">
        <f>VLOOKUP(A1115,'BASE REGISTRO SEPTIEMBRE'!$A$1:$T$889,7,FALSE)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1115" s="68" t="str">
        <f>VLOOKUP(A1115,'BASE REGISTRO SEPTIEMBRE'!$A$1:$T$889,8,FALSE)</f>
        <v>Presidenta:
Lorena Grez Mauna, 
Secretaria:
Nadezna Lagos Ortiz, 
Tesorero:
Andrés Grez Mauna,
Se acompaña Certificado de Directorio, Folio 500396941804, de fecha 05 de julio de 2021, emitido por el Servicio de Registro Civil e Identificación.</v>
      </c>
      <c r="I1115" s="68" t="str">
        <f>VLOOKUP(A1115,'BASE REGISTRO SEPTIEMBRE'!$A$1:$T$889,9,FALSE)</f>
        <v>Durarán cinco años en sus cargos.</v>
      </c>
      <c r="J1115" s="68" t="str">
        <f>VLOOKUP(A1115,'BASE REGISTRO SEPTIEMBRE'!$A$1:$T$889,10,FALSE)</f>
        <v>De 30 de noviembre de 2020 al 30 de noviembre de 2025</v>
      </c>
      <c r="K1115" s="68" t="str">
        <f>VLOOKUP(A1115,'BASE REGISTRO SEPTIEMBRE'!$A$1:$T$889,11,FALSE)</f>
        <v xml:space="preserve">Presidenta: Lorena Grez Mauna,
Directora Ejecutiva: Rossana Janet Grez Mauna 
</v>
      </c>
      <c r="L1115" s="68" t="str">
        <f>VLOOKUP(A1115,'BASE REGISTRO SEPTIEMBRE'!$A$1:$T$889,12,FALSE)</f>
        <v>Avenida Irarrázaval N° 2401, oficina 823, Ñuñoa Región Metropolitana.</v>
      </c>
      <c r="M1115" s="68" t="str">
        <f>VLOOKUP(A1115,'BASE REGISTRO SEPTIEMBRE'!$A$1:$T$889,13,FALSE)</f>
        <v>XIII</v>
      </c>
      <c r="N1115" s="68" t="str">
        <f>VLOOKUP(A1115,'BASE REGISTRO SEPTIEMBRE'!$A$1:$T$889,14,FALSE)</f>
        <v>Ñuñoa</v>
      </c>
      <c r="O1115" s="68" t="str">
        <f>VLOOKUP(A1115,'BASE REGISTRO SEPTIEMBRE'!$A$1:$T$889,15,FALSE)</f>
        <v>Fono 56-934436879</v>
      </c>
      <c r="P1115" s="68" t="str">
        <f>VLOOKUP(A1115,'BASE REGISTRO SEPTIEMBRE'!$A$1:$T$889,16,FALSE)</f>
        <v>contacto@fundaciondolma.cl 
 rgrez@fundaciondolma.cl</v>
      </c>
      <c r="Q1115" s="68">
        <f>VLOOKUP(A1115,'BASE REGISTRO SEPTIEMBRE'!$A$1:$T$889,17,FALSE)</f>
        <v>0</v>
      </c>
      <c r="R1115" s="68">
        <f>VLOOKUP(A1115,'BASE REGISTRO SEPTIEMBRE'!$A$1:$T$889,18,FALSE)</f>
        <v>93401</v>
      </c>
      <c r="S1115" s="68" t="str">
        <f>VLOOKUP(A1115,'BASE REGISTRO SEPTIEMBRE'!$A$1:$T$889,19,FALSE)</f>
        <v xml:space="preserve">Se acompaña Certificado Financiero al año 2020, APROBADOS POR USUFI </v>
      </c>
      <c r="T1115" s="188">
        <f>VLOOKUP(A1115,'BASE REGISTRO SEPTIEMBRE'!$A$1:$T$889,20,FALSE)</f>
        <v>44104</v>
      </c>
      <c r="U1115" s="175">
        <v>7714</v>
      </c>
      <c r="V1115" s="186">
        <v>11366907</v>
      </c>
      <c r="W1115" s="186">
        <v>80023037</v>
      </c>
      <c r="X1115" s="187">
        <v>44469</v>
      </c>
      <c r="Y1115" s="80" t="s">
        <v>6489</v>
      </c>
      <c r="Z1115" s="80" t="s">
        <v>6490</v>
      </c>
      <c r="AA1115" s="175" t="s">
        <v>7199</v>
      </c>
    </row>
    <row r="1116" spans="1:27" ht="15.75" customHeight="1" x14ac:dyDescent="0.2">
      <c r="A1116" s="185">
        <v>7717</v>
      </c>
      <c r="B1116" s="68" t="str">
        <f>VLOOKUP(A1116,'BASE REGISTRO SEPTIEMBRE'!$A$1:$T$889,2,FALSE)</f>
        <v>Corporación Vivo Inclusión.</v>
      </c>
      <c r="C1116" s="68">
        <f>VLOOKUP(A1116,'BASE REGISTRO SEPTIEMBRE'!$A$1:$T$889,3,FALSE)</f>
        <v>533344577</v>
      </c>
      <c r="D1116" s="68">
        <f>VLOOKUP(A1116,'BASE REGISTRO SEPTIEMBRE'!$A$1:$T$889,4,FALSE)</f>
        <v>0</v>
      </c>
      <c r="E1116" s="68" t="str">
        <f>VLOOKUP(A1116,'BASE REGISTRO SEPTIEMBRE'!$A$1:$T$889,5,FALSE)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
      <c r="F1116" s="68" t="str">
        <f>VLOOKUP(A1116,'BASE REGISTRO SEPTIEMBRE'!$A$1:$T$889,6,FALSE)</f>
        <v xml:space="preserve">Certificado de Vigencia de Persona Jurídica sin fines de Lucro, folio Nº 500340980709, de fecha 17 de agosto de 2020, emitida por el Servicio de Registro Civil e Identificación.
</v>
      </c>
      <c r="G1116" s="68" t="str">
        <f>VLOOKUP(A1116,'BASE REGISTRO SEPTIEMBRE'!$A$1:$T$889,7,FALSE)</f>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
      <c r="H1116" s="68" t="str">
        <f>VLOOKUP(A1116,'BASE REGISTRO SEPTIEMBRE'!$A$1:$T$889,8,FALSE)</f>
        <v xml:space="preserve">Presidente: 
Fernando Gómez Carmona
Secretaria: 
Claudia Soledad Cos Rosales
Tesorera: 
Sandra Zelada González
 </v>
      </c>
      <c r="I1116" s="68" t="str">
        <f>VLOOKUP(A1116,'BASE REGISTRO SEPTIEMBRE'!$A$1:$T$889,9,FALSE)</f>
        <v>2 AÑOS</v>
      </c>
      <c r="J1116" s="68" t="str">
        <f>VLOOKUP(A1116,'BASE REGISTRO SEPTIEMBRE'!$A$1:$T$889,10,FALSE)</f>
        <v>Directorio inicial durará hasta la primera Asamblea Ordinaria de Socios que se celebrará dentro de los 90 días posteriores al respectivo registro en el Servicio de Registro Civil e Identificación, es decir hasta el 13 de noviembre de 2020.</v>
      </c>
      <c r="K1116" s="68" t="str">
        <f>VLOOKUP(A1116,'BASE REGISTRO SEPTIEMBRE'!$A$1:$T$889,11,FALSE)</f>
        <v>Presidente: 
Fernando Gómez Carmona</v>
      </c>
      <c r="L1116" s="68" t="str">
        <f>VLOOKUP(A1116,'BASE REGISTRO SEPTIEMBRE'!$A$1:$T$889,12,FALSE)</f>
        <v>Calle Roma N° 198, Villa San Francisco, comuna de Limache, Región de Valparaíso.</v>
      </c>
      <c r="M1116" s="68" t="str">
        <f>VLOOKUP(A1116,'BASE REGISTRO SEPTIEMBRE'!$A$1:$T$889,13,FALSE)</f>
        <v>V</v>
      </c>
      <c r="N1116" s="68" t="str">
        <f>VLOOKUP(A1116,'BASE REGISTRO SEPTIEMBRE'!$A$1:$T$889,14,FALSE)</f>
        <v>Valparaíso</v>
      </c>
      <c r="O1116" s="68">
        <f>VLOOKUP(A1116,'BASE REGISTRO SEPTIEMBRE'!$A$1:$T$889,15,FALSE)</f>
        <v>56977591646</v>
      </c>
      <c r="P1116" s="68" t="str">
        <f>VLOOKUP(A1116,'BASE REGISTRO SEPTIEMBRE'!$A$1:$T$889,16,FALSE)</f>
        <v>fernando.gomez@gmail.com</v>
      </c>
      <c r="Q1116" s="68">
        <f>VLOOKUP(A1116,'BASE REGISTRO SEPTIEMBRE'!$A$1:$T$889,17,FALSE)</f>
        <v>0</v>
      </c>
      <c r="R1116" s="68">
        <f>VLOOKUP(A1116,'BASE REGISTRO SEPTIEMBRE'!$A$1:$T$889,18,FALSE)</f>
        <v>93401</v>
      </c>
      <c r="S1116" s="68" t="str">
        <f>VLOOKUP(A1116,'BASE REGISTRO SEPTIEMBRE'!$A$1:$T$889,19,FALSE)</f>
        <v>Se acompaña certificado financiero correspondiente al año 2020, aprobado por el Sub Departamento de Supervisión Financiera Nacional.</v>
      </c>
      <c r="T1116" s="188">
        <f>VLOOKUP(A1116,'BASE REGISTRO SEPTIEMBRE'!$A$1:$T$889,20,FALSE)</f>
        <v>44050</v>
      </c>
      <c r="U1116" s="175">
        <v>7717</v>
      </c>
      <c r="V1116" s="186">
        <v>9831784</v>
      </c>
      <c r="W1116" s="186">
        <v>62737482</v>
      </c>
      <c r="X1116" s="187">
        <v>44469</v>
      </c>
      <c r="Y1116" s="80" t="s">
        <v>6489</v>
      </c>
      <c r="Z1116" s="80" t="s">
        <v>6490</v>
      </c>
      <c r="AA1116" s="175" t="s">
        <v>6609</v>
      </c>
    </row>
    <row r="1117" spans="1:27" ht="15.75" customHeight="1" x14ac:dyDescent="0.2">
      <c r="A1117" s="185">
        <v>7723</v>
      </c>
      <c r="B1117" s="68" t="str">
        <f>VLOOKUP(A1117,'BASE REGISTRO SEPTIEMBRE'!$A$1:$T$889,2,FALSE)</f>
        <v>Corporación Ayuda y Protege al Niño, Niña y Adolescente</v>
      </c>
      <c r="C1117" s="68">
        <f>VLOOKUP(A1117,'BASE REGISTRO SEPTIEMBRE'!$A$1:$T$889,3,FALSE)</f>
        <v>651927862</v>
      </c>
      <c r="D1117" s="68">
        <f>VLOOKUP(A1117,'BASE REGISTRO SEPTIEMBRE'!$A$1:$T$889,4,FALSE)</f>
        <v>0</v>
      </c>
      <c r="E1117" s="68" t="str">
        <f>VLOOKUP(A1117,'BASE REGISTRO SEPTIEMBRE'!$A$1:$T$889,5,FALSE)</f>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
      <c r="F1117" s="68" t="str">
        <f>VLOOKUP(A1117,'BASE REGISTRO SEPTIEMBRE'!$A$1:$T$889,6,FALSE)</f>
        <v>Certificado de Vigencia extendido por el SRCeI, Folio Nº500351248414, otorgado el 19 de octubre de 2020</v>
      </c>
      <c r="G1117" s="68" t="str">
        <f>VLOOKUP(A1117,'BASE REGISTRO SEPTIEMBRE'!$A$1:$T$889,7,FALSE)</f>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
      <c r="H1117" s="68" t="str">
        <f>VLOOKUP(A1117,'BASE REGISTRO SEPTIEMBRE'!$A$1:$T$889,8,FALSE)</f>
        <v xml:space="preserve">Presidente: 
GIONANNI FRANCESCO PASTORINI RIQUELME                                                  
Secretaria:
VERÓNICA CECILIA ORTÍZ RODRIGUEZ
Tesorera:
VALENTINA PAZSANDOVAL DÍAZ
Directora:
DANIA INÉS PINCHEIRA PASCAL
</v>
      </c>
      <c r="I1117" s="68" t="str">
        <f>VLOOKUP(A1117,'BASE REGISTRO SEPTIEMBRE'!$A$1:$T$889,9,FALSE)</f>
        <v>4 años</v>
      </c>
      <c r="J1117" s="68" t="str">
        <f>VLOOKUP(A1117,'BASE REGISTRO SEPTIEMBRE'!$A$1:$T$889,10,FALSE)</f>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
      <c r="K1117" s="68" t="str">
        <f>VLOOKUP(A1117,'BASE REGISTRO SEPTIEMBRE'!$A$1:$T$889,11,FALSE)</f>
        <v xml:space="preserve">GIONANNI FRANCESCO PASTORINI RIQUELME                                                 </v>
      </c>
      <c r="L1117" s="68" t="str">
        <f>VLOOKUP(A1117,'BASE REGISTRO SEPTIEMBRE'!$A$1:$T$889,12,FALSE)</f>
        <v xml:space="preserve">Enrique Soro Nº1998, comuna de San Pedro de La Paz, región del Biobío.  </v>
      </c>
      <c r="M1117" s="68" t="str">
        <f>VLOOKUP(A1117,'BASE REGISTRO SEPTIEMBRE'!$A$1:$T$889,13,FALSE)</f>
        <v>VIII</v>
      </c>
      <c r="N1117" s="68" t="str">
        <f>VLOOKUP(A1117,'BASE REGISTRO SEPTIEMBRE'!$A$1:$T$889,14,FALSE)</f>
        <v>San Pedro de la Paz</v>
      </c>
      <c r="O1117" s="68" t="str">
        <f>VLOOKUP(A1117,'BASE REGISTRO SEPTIEMBRE'!$A$1:$T$889,15,FALSE)</f>
        <v>41-2947165</v>
      </c>
      <c r="P1117" s="68" t="str">
        <f>VLOOKUP(A1117,'BASE REGISTRO SEPTIEMBRE'!$A$1:$T$889,16,FALSE)</f>
        <v>hogarbernarditaserrano@gmail.com</v>
      </c>
      <c r="Q1117" s="68">
        <f>VLOOKUP(A1117,'BASE REGISTRO SEPTIEMBRE'!$A$1:$T$889,17,FALSE)</f>
        <v>0</v>
      </c>
      <c r="R1117" s="68">
        <f>VLOOKUP(A1117,'BASE REGISTRO SEPTIEMBRE'!$A$1:$T$889,18,FALSE)</f>
        <v>93401</v>
      </c>
      <c r="S1117" s="68" t="str">
        <f>VLOOKUP(A1117,'BASE REGISTRO SEPTIEMBRE'!$A$1:$T$889,19,FALSE)</f>
        <v>Certificado de Antecedentes Financieros del año 2020, aprobados por Subdepartamento de Supervisión Nacional.</v>
      </c>
      <c r="T1117" s="188">
        <f>VLOOKUP(A1117,'BASE REGISTRO SEPTIEMBRE'!$A$1:$T$889,20,FALSE)</f>
        <v>44187</v>
      </c>
      <c r="U1117" s="175">
        <v>7723</v>
      </c>
      <c r="V1117" s="186">
        <v>19872331</v>
      </c>
      <c r="W1117" s="186">
        <v>107948787</v>
      </c>
      <c r="X1117" s="187">
        <v>44469</v>
      </c>
      <c r="Y1117" s="80" t="s">
        <v>6489</v>
      </c>
      <c r="Z1117" s="80" t="s">
        <v>6490</v>
      </c>
      <c r="AA1117" s="175" t="s">
        <v>6542</v>
      </c>
    </row>
    <row r="1118" spans="1:27" ht="15.75" customHeight="1" x14ac:dyDescent="0.2">
      <c r="A1118" s="185">
        <v>7729</v>
      </c>
      <c r="B1118" s="68" t="str">
        <f>VLOOKUP(A1118,'BASE REGISTRO SEPTIEMBRE'!$A$1:$T$889,2,FALSE)</f>
        <v>Intendencia II Región Antofagasta</v>
      </c>
      <c r="C1118" s="68">
        <f>VLOOKUP(A1118,'BASE REGISTRO SEPTIEMBRE'!$A$1:$T$889,3,FALSE)</f>
        <v>605110207</v>
      </c>
      <c r="D1118" s="68">
        <f>VLOOKUP(A1118,'BASE REGISTRO SEPTIEMBRE'!$A$1:$T$889,4,FALSE)</f>
        <v>0</v>
      </c>
      <c r="E1118" s="68" t="str">
        <f>VLOOKUP(A1118,'BASE REGISTRO SEPTIEMBRE'!$A$1:$T$889,5,FALSE)</f>
        <v xml:space="preserve">Constitución Política de la República, artículo 112.
Decreto N° 100, de 2005, que fija el texto refundido, coordinado y sistematizado de la Constitución Política de la República de Chile, artículos 115 bis, 116 y 117. </v>
      </c>
      <c r="F1118" s="68" t="str">
        <f>VLOOKUP(A1118,'BASE REGISTRO SEPTIEMBRE'!$A$1:$T$889,6,FALSE)</f>
        <v>Indefinida</v>
      </c>
      <c r="G1118" s="68" t="str">
        <f>VLOOKUP(A1118,'BASE REGISTRO SEPTIEMBRE'!$A$1:$T$889,7,FALSE)</f>
        <v>D.F.L. Nº 1-19.175, de 2005, del Ministerio del Interior, que fija el texto refundido, coordinado, sistematizado y actualizado de la Ley N° 19.175, Orgánica Constitucional sobre Gobierno y Administración Regional.</v>
      </c>
      <c r="H1118" s="68" t="str">
        <f>VLOOKUP(A1118,'BASE REGISTRO SEPTIEMBRE'!$A$1:$T$889,8,FALSE)</f>
        <v>no tiene</v>
      </c>
      <c r="I1118" s="68" t="str">
        <f>VLOOKUP(A1118,'BASE REGISTRO SEPTIEMBRE'!$A$1:$T$889,9,FALSE)</f>
        <v>no tiene</v>
      </c>
      <c r="J1118" s="68" t="str">
        <f>VLOOKUP(A1118,'BASE REGISTRO SEPTIEMBRE'!$A$1:$T$889,10,FALSE)</f>
        <v>no tiene</v>
      </c>
      <c r="K1118" s="68" t="str">
        <f>VLOOKUP(A1118,'BASE REGISTRO SEPTIEMBRE'!$A$1:$T$889,11,FALSE)</f>
        <v>Rodrigo Felipe Andrés Saavedra Burgos,</v>
      </c>
      <c r="L1118" s="68" t="str">
        <f>VLOOKUP(A1118,'BASE REGISTRO SEPTIEMBRE'!$A$1:$T$889,12,FALSE)</f>
        <v>Arturo Prat N° 384, comuna de Antofagasta, Región de Antofagasta</v>
      </c>
      <c r="M1118" s="68" t="str">
        <f>VLOOKUP(A1118,'BASE REGISTRO SEPTIEMBRE'!$A$1:$T$889,13,FALSE)</f>
        <v>II</v>
      </c>
      <c r="N1118" s="68" t="str">
        <f>VLOOKUP(A1118,'BASE REGISTRO SEPTIEMBRE'!$A$1:$T$889,14,FALSE)</f>
        <v>Antofagasta</v>
      </c>
      <c r="O1118" s="68" t="str">
        <f>VLOOKUP(A1118,'BASE REGISTRO SEPTIEMBRE'!$A$1:$T$889,15,FALSE)</f>
        <v>(055) 2461000</v>
      </c>
      <c r="P1118" s="68" t="str">
        <f>VLOOKUP(A1118,'BASE REGISTRO SEPTIEMBRE'!$A$1:$T$889,16,FALSE)</f>
        <v xml:space="preserve">
iantofagasta@interior.gov.cl
</v>
      </c>
      <c r="Q1118" s="68">
        <f>VLOOKUP(A1118,'BASE REGISTRO SEPTIEMBRE'!$A$1:$T$889,17,FALSE)</f>
        <v>0</v>
      </c>
      <c r="R1118" s="68">
        <f>VLOOKUP(A1118,'BASE REGISTRO SEPTIEMBRE'!$A$1:$T$889,18,FALSE)</f>
        <v>91001</v>
      </c>
      <c r="S1118" s="68" t="str">
        <f>VLOOKUP(A1118,'BASE REGISTRO SEPTIEMBRE'!$A$1:$T$889,19,FALSE)</f>
        <v>No se acompañan. Aplica Informe Jurídico Nº 09, de  fecha 14 de marzo de 2011 del Departamento Jurídico y Dictamen Nº 070791, de 2009, de la Contraloría General de la República.</v>
      </c>
      <c r="T1118" s="188">
        <f>VLOOKUP(A1118,'BASE REGISTRO SEPTIEMBRE'!$A$1:$T$889,20,FALSE)</f>
        <v>44294</v>
      </c>
      <c r="U1118" s="175">
        <v>7729</v>
      </c>
      <c r="V1118" s="186">
        <v>10073677</v>
      </c>
      <c r="W1118" s="186">
        <v>50368385</v>
      </c>
      <c r="X1118" s="187">
        <v>44469</v>
      </c>
      <c r="Y1118" s="80" t="s">
        <v>6489</v>
      </c>
      <c r="Z1118" s="80" t="s">
        <v>6490</v>
      </c>
      <c r="AA1118" s="175" t="s">
        <v>6492</v>
      </c>
    </row>
    <row r="1119" spans="1:27" ht="15.75" customHeight="1" x14ac:dyDescent="0.2">
      <c r="A1119" s="185">
        <v>7703</v>
      </c>
      <c r="B1119" s="68" t="str">
        <f>VLOOKUP(A1119,'BASE REGISTRO SEPTIEMBRE'!$A$1:$T$889,2,FALSE)</f>
        <v>Fundación Integrando Niños con un Toque de Luz</v>
      </c>
      <c r="C1119" s="68">
        <f>VLOOKUP(A1119,'BASE REGISTRO SEPTIEMBRE'!$A$1:$T$889,3,FALSE)</f>
        <v>651811481</v>
      </c>
      <c r="D1119" s="68">
        <f>VLOOKUP(A1119,'BASE REGISTRO SEPTIEMBRE'!$A$1:$T$889,4,FALSE)</f>
        <v>0</v>
      </c>
      <c r="E1119" s="68" t="str">
        <f>VLOOKUP(A1119,'BASE REGISTRO SEPTIEMBRE'!$A$1:$T$889,5,FALSE)</f>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
      <c r="F1119" s="68" t="str">
        <f>VLOOKUP(A1119,'BASE REGISTRO SEPTIEMBRE'!$A$1:$T$889,6,FALSE)</f>
        <v>Certificado de Vigencia Folio Nº 500343354798, emitido con fecha 31 de agosto de 2020, por parte del Servicio de Registro Civil e Identificación.</v>
      </c>
      <c r="G1119" s="68" t="str">
        <f>VLOOKUP(A1119,'BASE REGISTRO SEPTIEMBRE'!$A$1:$T$889,7,FALSE)</f>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
      <c r="H1119" s="68" t="str">
        <f>VLOOKUP(A1119,'BASE REGISTRO SEPTIEMBRE'!$A$1:$T$889,8,FALSE)</f>
        <v>Presidente: Pilar Francisca Zamora Mora, 
Secretario: Angelo Paolo GonzalezMora, 
Tesorero: Franco javier Zamora Mora</v>
      </c>
      <c r="I1119" s="68" t="str">
        <f>VLOOKUP(A1119,'BASE REGISTRO SEPTIEMBRE'!$A$1:$T$889,9,FALSE)</f>
        <v>5 años</v>
      </c>
      <c r="J1119" s="68" t="str">
        <f>VLOOKUP(A1119,'BASE REGISTRO SEPTIEMBRE'!$A$1:$T$889,10,FALSE)</f>
        <v>Del 27 de marzo de 2019 al 27 de marzo de 2024</v>
      </c>
      <c r="K1119" s="68" t="str">
        <f>VLOOKUP(A1119,'BASE REGISTRO SEPTIEMBRE'!$A$1:$T$889,11,FALSE)</f>
        <v xml:space="preserve">Presidente: Pilar Francisca Zamora </v>
      </c>
      <c r="L1119" s="68" t="str">
        <f>VLOOKUP(A1119,'BASE REGISTRO SEPTIEMBRE'!$A$1:$T$889,12,FALSE)</f>
        <v>Avenida Einstein Nº 449, manzanal de Rancagua, Región del Libertador Bernardo O’Higgins</v>
      </c>
      <c r="M1119" s="68" t="str">
        <f>VLOOKUP(A1119,'BASE REGISTRO SEPTIEMBRE'!$A$1:$T$889,13,FALSE)</f>
        <v>VI</v>
      </c>
      <c r="N1119" s="68" t="str">
        <f>VLOOKUP(A1119,'BASE REGISTRO SEPTIEMBRE'!$A$1:$T$889,14,FALSE)</f>
        <v xml:space="preserve">Rancagua </v>
      </c>
      <c r="O1119" s="68">
        <f>VLOOKUP(A1119,'BASE REGISTRO SEPTIEMBRE'!$A$1:$T$889,15,FALSE)</f>
        <v>964560714</v>
      </c>
      <c r="P1119" s="68" t="str">
        <f>VLOOKUP(A1119,'BASE REGISTRO SEPTIEMBRE'!$A$1:$T$889,16,FALSE)</f>
        <v>Pilar.zamora@fundacionintegrando.cl</v>
      </c>
      <c r="Q1119" s="68">
        <f>VLOOKUP(A1119,'BASE REGISTRO SEPTIEMBRE'!$A$1:$T$889,17,FALSE)</f>
        <v>0</v>
      </c>
      <c r="R1119" s="68">
        <f>VLOOKUP(A1119,'BASE REGISTRO SEPTIEMBRE'!$A$1:$T$889,18,FALSE)</f>
        <v>93401</v>
      </c>
      <c r="S1119" s="68" t="str">
        <f>VLOOKUP(A1119,'BASE REGISTRO SEPTIEMBRE'!$A$1:$T$889,19,FALSE)</f>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
      <c r="T1119" s="188">
        <f>VLOOKUP(A1119,'BASE REGISTRO SEPTIEMBRE'!$A$1:$T$889,20,FALSE)</f>
        <v>43927</v>
      </c>
      <c r="U1119" s="175">
        <v>7739</v>
      </c>
      <c r="V1119" s="186">
        <v>34532978</v>
      </c>
      <c r="W1119" s="186">
        <v>34532978</v>
      </c>
      <c r="X1119" s="187">
        <v>44469</v>
      </c>
      <c r="Y1119" s="80" t="s">
        <v>6489</v>
      </c>
      <c r="Z1119" s="80" t="s">
        <v>6490</v>
      </c>
      <c r="AA1119" s="175" t="s">
        <v>6673</v>
      </c>
    </row>
  </sheetData>
  <autoFilter ref="A7:AA1119" xr:uid="{00000000-0009-0000-0000-000001000000}"/>
  <mergeCells count="4">
    <mergeCell ref="B1:P1"/>
    <mergeCell ref="B2:P2"/>
    <mergeCell ref="B3:P3"/>
    <mergeCell ref="B4:P4"/>
  </mergeCell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04"/>
  <sheetViews>
    <sheetView workbookViewId="0">
      <selection activeCell="B2" sqref="B2:B1113"/>
    </sheetView>
  </sheetViews>
  <sheetFormatPr baseColWidth="10" defaultRowHeight="12.75" x14ac:dyDescent="0.2"/>
  <cols>
    <col min="1" max="1" width="9" style="178" customWidth="1"/>
    <col min="2" max="2" width="8.7109375" style="178" bestFit="1" customWidth="1"/>
    <col min="3" max="3" width="19.42578125" style="178" customWidth="1"/>
    <col min="4" max="4" width="11.7109375" style="181" customWidth="1"/>
    <col min="5" max="5" width="12.28515625" style="179" bestFit="1" customWidth="1"/>
    <col min="6" max="6" width="13.140625" style="179" bestFit="1" customWidth="1"/>
    <col min="7" max="16384" width="11.42578125" style="180"/>
  </cols>
  <sheetData>
    <row r="1" spans="1:6" x14ac:dyDescent="0.2">
      <c r="A1" s="183" t="s">
        <v>7196</v>
      </c>
      <c r="B1" s="183" t="s">
        <v>7197</v>
      </c>
      <c r="C1" s="183" t="s">
        <v>7195</v>
      </c>
      <c r="D1" s="183" t="s">
        <v>13</v>
      </c>
      <c r="E1" s="184" t="s">
        <v>8928</v>
      </c>
      <c r="F1" s="184" t="s">
        <v>7508</v>
      </c>
    </row>
    <row r="2" spans="1:6" x14ac:dyDescent="0.2">
      <c r="A2" s="175">
        <v>150</v>
      </c>
      <c r="B2" s="175">
        <v>700700003</v>
      </c>
      <c r="C2" s="175" t="s">
        <v>6823</v>
      </c>
      <c r="D2" s="175" t="s">
        <v>6491</v>
      </c>
      <c r="E2" s="182">
        <v>91927247</v>
      </c>
      <c r="F2" s="182">
        <v>385824736</v>
      </c>
    </row>
    <row r="3" spans="1:6" x14ac:dyDescent="0.2">
      <c r="A3" s="175">
        <v>225</v>
      </c>
      <c r="B3" s="175">
        <v>704164009</v>
      </c>
      <c r="C3" s="175" t="s">
        <v>6824</v>
      </c>
      <c r="D3" s="175" t="s">
        <v>6492</v>
      </c>
      <c r="E3" s="182">
        <v>6249431</v>
      </c>
      <c r="F3" s="182">
        <v>63926448</v>
      </c>
    </row>
    <row r="4" spans="1:6" x14ac:dyDescent="0.2">
      <c r="A4" s="175">
        <v>225</v>
      </c>
      <c r="B4" s="175">
        <v>704164009</v>
      </c>
      <c r="C4" s="175" t="s">
        <v>6824</v>
      </c>
      <c r="D4" s="175" t="s">
        <v>6493</v>
      </c>
      <c r="E4" s="182">
        <v>4854784</v>
      </c>
      <c r="F4" s="182">
        <v>49198813</v>
      </c>
    </row>
    <row r="5" spans="1:6" x14ac:dyDescent="0.2">
      <c r="A5" s="175">
        <v>250</v>
      </c>
      <c r="B5" s="175">
        <v>818329008</v>
      </c>
      <c r="C5" s="175" t="s">
        <v>6825</v>
      </c>
      <c r="D5" s="175" t="s">
        <v>6494</v>
      </c>
      <c r="E5" s="182">
        <v>5074077</v>
      </c>
      <c r="F5" s="182">
        <v>46642487</v>
      </c>
    </row>
    <row r="6" spans="1:6" x14ac:dyDescent="0.2">
      <c r="A6" s="175">
        <v>250</v>
      </c>
      <c r="B6" s="175">
        <v>818329008</v>
      </c>
      <c r="C6" s="175" t="s">
        <v>6825</v>
      </c>
      <c r="D6" s="175" t="s">
        <v>6495</v>
      </c>
      <c r="E6" s="182">
        <v>21356223</v>
      </c>
      <c r="F6" s="182">
        <v>147631616</v>
      </c>
    </row>
    <row r="7" spans="1:6" x14ac:dyDescent="0.2">
      <c r="A7" s="175">
        <v>250</v>
      </c>
      <c r="B7" s="175">
        <v>818329008</v>
      </c>
      <c r="C7" s="175" t="s">
        <v>6825</v>
      </c>
      <c r="D7" s="175" t="s">
        <v>6496</v>
      </c>
      <c r="E7" s="182">
        <v>1592976</v>
      </c>
      <c r="F7" s="182">
        <v>9292360</v>
      </c>
    </row>
    <row r="8" spans="1:6" x14ac:dyDescent="0.2">
      <c r="A8" s="175">
        <v>250</v>
      </c>
      <c r="B8" s="175">
        <v>818329008</v>
      </c>
      <c r="C8" s="175" t="s">
        <v>6825</v>
      </c>
      <c r="D8" s="175" t="s">
        <v>6497</v>
      </c>
      <c r="E8" s="182">
        <v>9901449</v>
      </c>
      <c r="F8" s="182">
        <v>78439586</v>
      </c>
    </row>
    <row r="9" spans="1:6" x14ac:dyDescent="0.2">
      <c r="A9" s="175">
        <v>250</v>
      </c>
      <c r="B9" s="175">
        <v>818329008</v>
      </c>
      <c r="C9" s="175" t="s">
        <v>6825</v>
      </c>
      <c r="D9" s="175" t="s">
        <v>6498</v>
      </c>
      <c r="E9" s="182">
        <v>102526209</v>
      </c>
      <c r="F9" s="182">
        <v>629221272</v>
      </c>
    </row>
    <row r="10" spans="1:6" x14ac:dyDescent="0.2">
      <c r="A10" s="175">
        <v>250</v>
      </c>
      <c r="B10" s="175">
        <v>818329008</v>
      </c>
      <c r="C10" s="175" t="s">
        <v>6825</v>
      </c>
      <c r="D10" s="175" t="s">
        <v>7475</v>
      </c>
      <c r="E10" s="182">
        <v>33370720</v>
      </c>
      <c r="F10" s="182">
        <v>373218710</v>
      </c>
    </row>
    <row r="11" spans="1:6" x14ac:dyDescent="0.2">
      <c r="A11" s="175">
        <v>400</v>
      </c>
      <c r="B11" s="175">
        <v>700134407</v>
      </c>
      <c r="C11" s="175" t="s">
        <v>6826</v>
      </c>
      <c r="D11" s="175" t="s">
        <v>6498</v>
      </c>
      <c r="E11" s="182">
        <v>27566760</v>
      </c>
      <c r="F11" s="182">
        <v>248312421</v>
      </c>
    </row>
    <row r="12" spans="1:6" x14ac:dyDescent="0.2">
      <c r="A12" s="175">
        <v>1050</v>
      </c>
      <c r="B12" s="175">
        <v>700006700</v>
      </c>
      <c r="C12" s="175" t="s">
        <v>6827</v>
      </c>
      <c r="D12" s="175" t="s">
        <v>148</v>
      </c>
      <c r="E12" s="182">
        <v>45947872</v>
      </c>
      <c r="F12" s="182">
        <v>390349772</v>
      </c>
    </row>
    <row r="13" spans="1:6" x14ac:dyDescent="0.2">
      <c r="A13" s="175">
        <v>1050</v>
      </c>
      <c r="B13" s="175">
        <v>700006700</v>
      </c>
      <c r="C13" s="175" t="s">
        <v>6827</v>
      </c>
      <c r="D13" s="175" t="s">
        <v>6500</v>
      </c>
      <c r="E13" s="182">
        <v>22125816</v>
      </c>
      <c r="F13" s="182">
        <v>209393592</v>
      </c>
    </row>
    <row r="14" spans="1:6" x14ac:dyDescent="0.2">
      <c r="A14" s="175">
        <v>1150</v>
      </c>
      <c r="B14" s="175">
        <v>706724001</v>
      </c>
      <c r="C14" s="175" t="s">
        <v>6828</v>
      </c>
      <c r="D14" s="175" t="s">
        <v>6501</v>
      </c>
      <c r="E14" s="182">
        <v>33689892</v>
      </c>
      <c r="F14" s="182">
        <v>273028501</v>
      </c>
    </row>
    <row r="15" spans="1:6" x14ac:dyDescent="0.2">
      <c r="A15" s="175">
        <v>1200</v>
      </c>
      <c r="B15" s="175">
        <v>702002001</v>
      </c>
      <c r="C15" s="175" t="s">
        <v>7476</v>
      </c>
      <c r="D15" s="175" t="s">
        <v>6502</v>
      </c>
      <c r="E15" s="182">
        <v>30491142</v>
      </c>
      <c r="F15" s="182">
        <v>251790752</v>
      </c>
    </row>
    <row r="16" spans="1:6" x14ac:dyDescent="0.2">
      <c r="A16" s="175">
        <v>1250</v>
      </c>
      <c r="B16" s="175">
        <v>826902000</v>
      </c>
      <c r="C16" s="175" t="s">
        <v>6829</v>
      </c>
      <c r="D16" s="175" t="s">
        <v>6503</v>
      </c>
      <c r="E16" s="182">
        <v>38324353</v>
      </c>
      <c r="F16" s="182">
        <v>339997396</v>
      </c>
    </row>
    <row r="17" spans="1:6" x14ac:dyDescent="0.2">
      <c r="A17" s="175">
        <v>1450</v>
      </c>
      <c r="B17" s="175">
        <v>700813002</v>
      </c>
      <c r="C17" s="175" t="s">
        <v>6830</v>
      </c>
      <c r="D17" s="175" t="s">
        <v>6504</v>
      </c>
      <c r="E17" s="182">
        <v>19038132</v>
      </c>
      <c r="F17" s="182">
        <v>235428793</v>
      </c>
    </row>
    <row r="18" spans="1:6" x14ac:dyDescent="0.2">
      <c r="A18" s="175">
        <v>1500</v>
      </c>
      <c r="B18" s="175">
        <v>821567009</v>
      </c>
      <c r="C18" s="175" t="s">
        <v>6831</v>
      </c>
      <c r="D18" s="175" t="s">
        <v>6505</v>
      </c>
      <c r="E18" s="182">
        <v>33775714</v>
      </c>
      <c r="F18" s="182">
        <v>319185318</v>
      </c>
    </row>
    <row r="19" spans="1:6" x14ac:dyDescent="0.2">
      <c r="A19" s="175">
        <v>1500</v>
      </c>
      <c r="B19" s="175">
        <v>821567009</v>
      </c>
      <c r="C19" s="175" t="s">
        <v>6831</v>
      </c>
      <c r="D19" s="175" t="s">
        <v>6507</v>
      </c>
      <c r="E19" s="182">
        <v>32181477</v>
      </c>
      <c r="F19" s="182">
        <v>318929120</v>
      </c>
    </row>
    <row r="20" spans="1:6" x14ac:dyDescent="0.2">
      <c r="A20" s="175">
        <v>1550</v>
      </c>
      <c r="B20" s="175">
        <v>700230201</v>
      </c>
      <c r="C20" s="175" t="s">
        <v>6832</v>
      </c>
      <c r="D20" s="175" t="s">
        <v>6508</v>
      </c>
      <c r="E20" s="182">
        <v>14507460</v>
      </c>
      <c r="F20" s="182">
        <v>108886500</v>
      </c>
    </row>
    <row r="21" spans="1:6" x14ac:dyDescent="0.2">
      <c r="A21" s="175">
        <v>1700</v>
      </c>
      <c r="B21" s="175">
        <v>711524002</v>
      </c>
      <c r="C21" s="175" t="s">
        <v>6846</v>
      </c>
      <c r="D21" s="175" t="s">
        <v>6534</v>
      </c>
      <c r="E21" s="182">
        <v>33121488</v>
      </c>
      <c r="F21" s="182">
        <v>164093276</v>
      </c>
    </row>
    <row r="22" spans="1:6" x14ac:dyDescent="0.2">
      <c r="A22" s="175">
        <v>1750</v>
      </c>
      <c r="B22" s="175">
        <v>817951724</v>
      </c>
      <c r="C22" s="175" t="s">
        <v>6833</v>
      </c>
      <c r="D22" s="175" t="s">
        <v>6509</v>
      </c>
      <c r="E22" s="182">
        <v>14209553</v>
      </c>
      <c r="F22" s="182">
        <v>157417773</v>
      </c>
    </row>
    <row r="23" spans="1:6" x14ac:dyDescent="0.2">
      <c r="A23" s="175">
        <v>1750</v>
      </c>
      <c r="B23" s="175">
        <v>817951724</v>
      </c>
      <c r="C23" s="175" t="s">
        <v>6833</v>
      </c>
      <c r="D23" s="175" t="s">
        <v>7477</v>
      </c>
      <c r="E23" s="182">
        <v>29374980</v>
      </c>
      <c r="F23" s="182">
        <v>213645756</v>
      </c>
    </row>
    <row r="24" spans="1:6" x14ac:dyDescent="0.2">
      <c r="A24" s="175">
        <v>1750</v>
      </c>
      <c r="B24" s="175">
        <v>817951724</v>
      </c>
      <c r="C24" s="175" t="s">
        <v>6833</v>
      </c>
      <c r="D24" s="175" t="s">
        <v>148</v>
      </c>
      <c r="E24" s="182">
        <v>3423068</v>
      </c>
      <c r="F24" s="182">
        <v>33049698</v>
      </c>
    </row>
    <row r="25" spans="1:6" x14ac:dyDescent="0.2">
      <c r="A25" s="175">
        <v>1750</v>
      </c>
      <c r="B25" s="175">
        <v>817951724</v>
      </c>
      <c r="C25" s="175" t="s">
        <v>6833</v>
      </c>
      <c r="D25" s="175" t="s">
        <v>7199</v>
      </c>
      <c r="E25" s="182">
        <v>15133108</v>
      </c>
      <c r="F25" s="182">
        <v>141122549</v>
      </c>
    </row>
    <row r="26" spans="1:6" x14ac:dyDescent="0.2">
      <c r="A26" s="175">
        <v>1750</v>
      </c>
      <c r="B26" s="175">
        <v>817951724</v>
      </c>
      <c r="C26" s="175" t="s">
        <v>6833</v>
      </c>
      <c r="D26" s="175" t="s">
        <v>6511</v>
      </c>
      <c r="E26" s="182">
        <v>16907010</v>
      </c>
      <c r="F26" s="182">
        <v>199522347</v>
      </c>
    </row>
    <row r="27" spans="1:6" x14ac:dyDescent="0.2">
      <c r="A27" s="175">
        <v>1750</v>
      </c>
      <c r="B27" s="175">
        <v>817951724</v>
      </c>
      <c r="C27" s="175" t="s">
        <v>6833</v>
      </c>
      <c r="D27" s="175" t="s">
        <v>171</v>
      </c>
      <c r="E27" s="182">
        <v>39809918</v>
      </c>
      <c r="F27" s="182">
        <v>61768986</v>
      </c>
    </row>
    <row r="28" spans="1:6" x14ac:dyDescent="0.2">
      <c r="A28" s="175">
        <v>1750</v>
      </c>
      <c r="B28" s="175">
        <v>817951724</v>
      </c>
      <c r="C28" s="175" t="s">
        <v>6833</v>
      </c>
      <c r="D28" s="175" t="s">
        <v>6512</v>
      </c>
      <c r="E28" s="182">
        <v>24660096</v>
      </c>
      <c r="F28" s="182">
        <v>252380670</v>
      </c>
    </row>
    <row r="29" spans="1:6" x14ac:dyDescent="0.2">
      <c r="A29" s="175">
        <v>1750</v>
      </c>
      <c r="B29" s="175">
        <v>817951724</v>
      </c>
      <c r="C29" s="175" t="s">
        <v>6833</v>
      </c>
      <c r="D29" s="175" t="s">
        <v>6513</v>
      </c>
      <c r="E29" s="182">
        <v>8142797</v>
      </c>
      <c r="F29" s="182">
        <v>71100489</v>
      </c>
    </row>
    <row r="30" spans="1:6" x14ac:dyDescent="0.2">
      <c r="A30" s="175">
        <v>1750</v>
      </c>
      <c r="B30" s="175">
        <v>817951724</v>
      </c>
      <c r="C30" s="175" t="s">
        <v>6833</v>
      </c>
      <c r="D30" s="175" t="s">
        <v>6495</v>
      </c>
      <c r="E30" s="182">
        <v>31595748</v>
      </c>
      <c r="F30" s="182">
        <v>249784148</v>
      </c>
    </row>
    <row r="31" spans="1:6" x14ac:dyDescent="0.2">
      <c r="A31" s="175">
        <v>1750</v>
      </c>
      <c r="B31" s="175">
        <v>817951724</v>
      </c>
      <c r="C31" s="175" t="s">
        <v>6833</v>
      </c>
      <c r="D31" s="175" t="s">
        <v>6514</v>
      </c>
      <c r="E31" s="182">
        <v>22480410</v>
      </c>
      <c r="F31" s="182">
        <v>253760841</v>
      </c>
    </row>
    <row r="32" spans="1:6" x14ac:dyDescent="0.2">
      <c r="A32" s="175">
        <v>1800</v>
      </c>
      <c r="B32" s="175">
        <v>700376001</v>
      </c>
      <c r="C32" s="175" t="s">
        <v>7463</v>
      </c>
      <c r="D32" s="175" t="s">
        <v>6515</v>
      </c>
      <c r="E32" s="182">
        <v>13613256</v>
      </c>
      <c r="F32" s="182">
        <v>165997648</v>
      </c>
    </row>
    <row r="33" spans="1:6" x14ac:dyDescent="0.2">
      <c r="A33" s="175">
        <v>1800</v>
      </c>
      <c r="B33" s="175">
        <v>700376001</v>
      </c>
      <c r="C33" s="175" t="s">
        <v>7463</v>
      </c>
      <c r="D33" s="175" t="s">
        <v>211</v>
      </c>
      <c r="E33" s="182">
        <v>69517303</v>
      </c>
      <c r="F33" s="182">
        <v>633906619</v>
      </c>
    </row>
    <row r="34" spans="1:6" x14ac:dyDescent="0.2">
      <c r="A34" s="175">
        <v>1800</v>
      </c>
      <c r="B34" s="175">
        <v>700376001</v>
      </c>
      <c r="C34" s="175" t="s">
        <v>7463</v>
      </c>
      <c r="D34" s="175" t="s">
        <v>6493</v>
      </c>
      <c r="E34" s="182">
        <v>69571261</v>
      </c>
      <c r="F34" s="182">
        <v>296329115</v>
      </c>
    </row>
    <row r="35" spans="1:6" x14ac:dyDescent="0.2">
      <c r="A35" s="175">
        <v>1800</v>
      </c>
      <c r="B35" s="175">
        <v>700376001</v>
      </c>
      <c r="C35" s="175" t="s">
        <v>7463</v>
      </c>
      <c r="D35" s="175" t="s">
        <v>6516</v>
      </c>
      <c r="E35" s="182">
        <v>41027429</v>
      </c>
      <c r="F35" s="182">
        <v>525868613</v>
      </c>
    </row>
    <row r="36" spans="1:6" x14ac:dyDescent="0.2">
      <c r="A36" s="175">
        <v>1800</v>
      </c>
      <c r="B36" s="175">
        <v>700376001</v>
      </c>
      <c r="C36" s="175" t="s">
        <v>7463</v>
      </c>
      <c r="D36" s="175" t="s">
        <v>6517</v>
      </c>
      <c r="E36" s="182">
        <v>108361253</v>
      </c>
      <c r="F36" s="182">
        <v>585070473</v>
      </c>
    </row>
    <row r="37" spans="1:6" x14ac:dyDescent="0.2">
      <c r="A37" s="175">
        <v>1800</v>
      </c>
      <c r="B37" s="175">
        <v>700376001</v>
      </c>
      <c r="C37" s="175" t="s">
        <v>7463</v>
      </c>
      <c r="D37" s="175" t="s">
        <v>6518</v>
      </c>
      <c r="E37" s="182">
        <v>21170602</v>
      </c>
      <c r="F37" s="182">
        <v>200476244</v>
      </c>
    </row>
    <row r="38" spans="1:6" x14ac:dyDescent="0.2">
      <c r="A38" s="175">
        <v>1800</v>
      </c>
      <c r="B38" s="175">
        <v>700376001</v>
      </c>
      <c r="C38" s="175" t="s">
        <v>7463</v>
      </c>
      <c r="D38" s="175" t="s">
        <v>6519</v>
      </c>
      <c r="E38" s="182">
        <v>122921477</v>
      </c>
      <c r="F38" s="182">
        <v>535620723</v>
      </c>
    </row>
    <row r="39" spans="1:6" x14ac:dyDescent="0.2">
      <c r="A39" s="175">
        <v>1800</v>
      </c>
      <c r="B39" s="175">
        <v>700376001</v>
      </c>
      <c r="C39" s="175" t="s">
        <v>7463</v>
      </c>
      <c r="D39" s="175" t="s">
        <v>6520</v>
      </c>
      <c r="E39" s="182">
        <v>10628460</v>
      </c>
      <c r="F39" s="182">
        <v>75407760</v>
      </c>
    </row>
    <row r="40" spans="1:6" x14ac:dyDescent="0.2">
      <c r="A40" s="175">
        <v>1800</v>
      </c>
      <c r="B40" s="175">
        <v>700376001</v>
      </c>
      <c r="C40" s="175" t="s">
        <v>7463</v>
      </c>
      <c r="D40" s="175" t="s">
        <v>148</v>
      </c>
      <c r="E40" s="182">
        <v>13708386</v>
      </c>
      <c r="F40" s="182">
        <v>157737806</v>
      </c>
    </row>
    <row r="41" spans="1:6" x14ac:dyDescent="0.2">
      <c r="A41" s="175">
        <v>1800</v>
      </c>
      <c r="B41" s="175">
        <v>700376001</v>
      </c>
      <c r="C41" s="175" t="s">
        <v>7463</v>
      </c>
      <c r="D41" s="175" t="s">
        <v>6521</v>
      </c>
      <c r="E41" s="182">
        <v>19958231</v>
      </c>
      <c r="F41" s="182">
        <v>213555975</v>
      </c>
    </row>
    <row r="42" spans="1:6" x14ac:dyDescent="0.2">
      <c r="A42" s="175">
        <v>1800</v>
      </c>
      <c r="B42" s="175">
        <v>700376001</v>
      </c>
      <c r="C42" s="175" t="s">
        <v>7463</v>
      </c>
      <c r="D42" s="175" t="s">
        <v>6522</v>
      </c>
      <c r="E42" s="182">
        <v>14119560</v>
      </c>
      <c r="F42" s="182">
        <v>86680866</v>
      </c>
    </row>
    <row r="43" spans="1:6" x14ac:dyDescent="0.2">
      <c r="A43" s="175">
        <v>1800</v>
      </c>
      <c r="B43" s="175">
        <v>700376001</v>
      </c>
      <c r="C43" s="175" t="s">
        <v>7463</v>
      </c>
      <c r="D43" s="175" t="s">
        <v>6523</v>
      </c>
      <c r="E43" s="182">
        <v>1591942</v>
      </c>
      <c r="F43" s="182">
        <v>56277027</v>
      </c>
    </row>
    <row r="44" spans="1:6" x14ac:dyDescent="0.2">
      <c r="A44" s="175">
        <v>1800</v>
      </c>
      <c r="B44" s="175">
        <v>700376001</v>
      </c>
      <c r="C44" s="175" t="s">
        <v>7463</v>
      </c>
      <c r="D44" s="175" t="s">
        <v>6524</v>
      </c>
      <c r="E44" s="182">
        <v>30452736</v>
      </c>
      <c r="F44" s="182">
        <v>293991031</v>
      </c>
    </row>
    <row r="45" spans="1:6" x14ac:dyDescent="0.2">
      <c r="A45" s="175">
        <v>1800</v>
      </c>
      <c r="B45" s="175">
        <v>700376001</v>
      </c>
      <c r="C45" s="175" t="s">
        <v>7463</v>
      </c>
      <c r="D45" s="175" t="s">
        <v>229</v>
      </c>
      <c r="E45" s="182">
        <v>50023584</v>
      </c>
      <c r="F45" s="182">
        <v>208726404</v>
      </c>
    </row>
    <row r="46" spans="1:6" x14ac:dyDescent="0.2">
      <c r="A46" s="175">
        <v>1800</v>
      </c>
      <c r="B46" s="175">
        <v>700376001</v>
      </c>
      <c r="C46" s="175" t="s">
        <v>7463</v>
      </c>
      <c r="D46" s="175" t="s">
        <v>6525</v>
      </c>
      <c r="E46" s="182">
        <v>35081676</v>
      </c>
      <c r="F46" s="182">
        <v>270673340</v>
      </c>
    </row>
    <row r="47" spans="1:6" x14ac:dyDescent="0.2">
      <c r="A47" s="175">
        <v>1800</v>
      </c>
      <c r="B47" s="175">
        <v>700376001</v>
      </c>
      <c r="C47" s="175" t="s">
        <v>7463</v>
      </c>
      <c r="D47" s="175" t="s">
        <v>6526</v>
      </c>
      <c r="E47" s="182">
        <v>15048762</v>
      </c>
      <c r="F47" s="182">
        <v>179366569</v>
      </c>
    </row>
    <row r="48" spans="1:6" x14ac:dyDescent="0.2">
      <c r="A48" s="175">
        <v>1800</v>
      </c>
      <c r="B48" s="175">
        <v>700376001</v>
      </c>
      <c r="C48" s="175" t="s">
        <v>7463</v>
      </c>
      <c r="D48" s="175" t="s">
        <v>65</v>
      </c>
      <c r="E48" s="182">
        <v>18438180</v>
      </c>
      <c r="F48" s="182">
        <v>38479680</v>
      </c>
    </row>
    <row r="49" spans="1:6" x14ac:dyDescent="0.2">
      <c r="A49" s="175">
        <v>1800</v>
      </c>
      <c r="B49" s="175">
        <v>700376001</v>
      </c>
      <c r="C49" s="175" t="s">
        <v>7463</v>
      </c>
      <c r="D49" s="175" t="s">
        <v>6502</v>
      </c>
      <c r="E49" s="182">
        <v>49742750</v>
      </c>
      <c r="F49" s="182">
        <v>524895765</v>
      </c>
    </row>
    <row r="50" spans="1:6" x14ac:dyDescent="0.2">
      <c r="A50" s="175">
        <v>1800</v>
      </c>
      <c r="B50" s="175">
        <v>700376001</v>
      </c>
      <c r="C50" s="175" t="s">
        <v>7463</v>
      </c>
      <c r="D50" s="175" t="s">
        <v>6527</v>
      </c>
      <c r="E50" s="182">
        <v>30070010</v>
      </c>
      <c r="F50" s="182">
        <v>135491906</v>
      </c>
    </row>
    <row r="51" spans="1:6" x14ac:dyDescent="0.2">
      <c r="A51" s="175">
        <v>1800</v>
      </c>
      <c r="B51" s="175">
        <v>700376001</v>
      </c>
      <c r="C51" s="175" t="s">
        <v>7463</v>
      </c>
      <c r="D51" s="175" t="s">
        <v>6528</v>
      </c>
      <c r="E51" s="182">
        <v>16881408</v>
      </c>
      <c r="F51" s="182">
        <v>203768451</v>
      </c>
    </row>
    <row r="52" spans="1:6" x14ac:dyDescent="0.2">
      <c r="A52" s="175">
        <v>1800</v>
      </c>
      <c r="B52" s="175">
        <v>700376001</v>
      </c>
      <c r="C52" s="175" t="s">
        <v>7463</v>
      </c>
      <c r="D52" s="175" t="s">
        <v>6529</v>
      </c>
      <c r="E52" s="182">
        <v>148194868</v>
      </c>
      <c r="F52" s="182">
        <v>641940347</v>
      </c>
    </row>
    <row r="53" spans="1:6" x14ac:dyDescent="0.2">
      <c r="A53" s="175">
        <v>1800</v>
      </c>
      <c r="B53" s="175">
        <v>700376001</v>
      </c>
      <c r="C53" s="175" t="s">
        <v>7463</v>
      </c>
      <c r="D53" s="175" t="s">
        <v>6530</v>
      </c>
      <c r="E53" s="182">
        <v>24210132</v>
      </c>
      <c r="F53" s="182">
        <v>141930024</v>
      </c>
    </row>
    <row r="54" spans="1:6" x14ac:dyDescent="0.2">
      <c r="A54" s="175">
        <v>1800</v>
      </c>
      <c r="B54" s="175">
        <v>700376001</v>
      </c>
      <c r="C54" s="175" t="s">
        <v>7463</v>
      </c>
      <c r="D54" s="175" t="s">
        <v>6491</v>
      </c>
      <c r="E54" s="182">
        <v>10434751</v>
      </c>
      <c r="F54" s="182">
        <v>192797070</v>
      </c>
    </row>
    <row r="55" spans="1:6" x14ac:dyDescent="0.2">
      <c r="A55" s="175">
        <v>1800</v>
      </c>
      <c r="B55" s="175">
        <v>700376001</v>
      </c>
      <c r="C55" s="175" t="s">
        <v>7463</v>
      </c>
      <c r="D55" s="175" t="s">
        <v>6531</v>
      </c>
      <c r="E55" s="182">
        <v>21293692</v>
      </c>
      <c r="F55" s="182">
        <v>157829187</v>
      </c>
    </row>
    <row r="56" spans="1:6" x14ac:dyDescent="0.2">
      <c r="A56" s="175">
        <v>1800</v>
      </c>
      <c r="B56" s="175">
        <v>700376001</v>
      </c>
      <c r="C56" s="175" t="s">
        <v>7463</v>
      </c>
      <c r="D56" s="175" t="s">
        <v>6532</v>
      </c>
      <c r="E56" s="182">
        <v>11423655</v>
      </c>
      <c r="F56" s="182">
        <v>134799093</v>
      </c>
    </row>
    <row r="57" spans="1:6" x14ac:dyDescent="0.2">
      <c r="A57" s="175">
        <v>1800</v>
      </c>
      <c r="B57" s="175">
        <v>700376001</v>
      </c>
      <c r="C57" s="175" t="s">
        <v>7463</v>
      </c>
      <c r="D57" s="175" t="s">
        <v>7478</v>
      </c>
      <c r="E57" s="182">
        <v>75356040</v>
      </c>
      <c r="F57" s="182">
        <v>385758792</v>
      </c>
    </row>
    <row r="58" spans="1:6" x14ac:dyDescent="0.2">
      <c r="A58" s="175">
        <v>1800</v>
      </c>
      <c r="B58" s="175">
        <v>700376001</v>
      </c>
      <c r="C58" s="175" t="s">
        <v>7463</v>
      </c>
      <c r="D58" s="175" t="s">
        <v>6533</v>
      </c>
      <c r="E58" s="182">
        <v>55642100</v>
      </c>
      <c r="F58" s="182">
        <v>243899452</v>
      </c>
    </row>
    <row r="59" spans="1:6" x14ac:dyDescent="0.2">
      <c r="A59" s="175">
        <v>1800</v>
      </c>
      <c r="B59" s="175">
        <v>700376001</v>
      </c>
      <c r="C59" s="175" t="s">
        <v>7463</v>
      </c>
      <c r="D59" s="175" t="s">
        <v>6534</v>
      </c>
      <c r="E59" s="182">
        <v>20041500</v>
      </c>
      <c r="F59" s="182">
        <v>358357536</v>
      </c>
    </row>
    <row r="60" spans="1:6" x14ac:dyDescent="0.2">
      <c r="A60" s="175">
        <v>1800</v>
      </c>
      <c r="B60" s="175">
        <v>700376001</v>
      </c>
      <c r="C60" s="175" t="s">
        <v>7463</v>
      </c>
      <c r="D60" s="175" t="s">
        <v>6535</v>
      </c>
      <c r="E60" s="182">
        <v>74145544</v>
      </c>
      <c r="F60" s="182">
        <v>1204758305</v>
      </c>
    </row>
    <row r="61" spans="1:6" x14ac:dyDescent="0.2">
      <c r="A61" s="175">
        <v>1800</v>
      </c>
      <c r="B61" s="175">
        <v>700376001</v>
      </c>
      <c r="C61" s="175" t="s">
        <v>7463</v>
      </c>
      <c r="D61" s="175" t="s">
        <v>6625</v>
      </c>
      <c r="E61" s="182">
        <v>18277848</v>
      </c>
      <c r="F61" s="182">
        <v>18277848</v>
      </c>
    </row>
    <row r="62" spans="1:6" x14ac:dyDescent="0.2">
      <c r="A62" s="175">
        <v>1800</v>
      </c>
      <c r="B62" s="175">
        <v>700376001</v>
      </c>
      <c r="C62" s="175" t="s">
        <v>7463</v>
      </c>
      <c r="D62" s="175" t="s">
        <v>6536</v>
      </c>
      <c r="E62" s="182">
        <v>21896179</v>
      </c>
      <c r="F62" s="182">
        <v>249174405</v>
      </c>
    </row>
    <row r="63" spans="1:6" x14ac:dyDescent="0.2">
      <c r="A63" s="175">
        <v>1800</v>
      </c>
      <c r="B63" s="175">
        <v>700376001</v>
      </c>
      <c r="C63" s="175" t="s">
        <v>7463</v>
      </c>
      <c r="D63" s="175" t="s">
        <v>6537</v>
      </c>
      <c r="E63" s="182">
        <v>46315260</v>
      </c>
      <c r="F63" s="182">
        <v>286394328</v>
      </c>
    </row>
    <row r="64" spans="1:6" x14ac:dyDescent="0.2">
      <c r="A64" s="175">
        <v>1800</v>
      </c>
      <c r="B64" s="175">
        <v>700376001</v>
      </c>
      <c r="C64" s="175" t="s">
        <v>7463</v>
      </c>
      <c r="D64" s="175" t="s">
        <v>6538</v>
      </c>
      <c r="E64" s="182">
        <v>50183916</v>
      </c>
      <c r="F64" s="182">
        <v>246750948</v>
      </c>
    </row>
    <row r="65" spans="1:6" x14ac:dyDescent="0.2">
      <c r="A65" s="175">
        <v>1800</v>
      </c>
      <c r="B65" s="175">
        <v>700376001</v>
      </c>
      <c r="C65" s="175" t="s">
        <v>7463</v>
      </c>
      <c r="D65" s="175" t="s">
        <v>6539</v>
      </c>
      <c r="E65" s="182">
        <v>29008713</v>
      </c>
      <c r="F65" s="182">
        <v>137065106</v>
      </c>
    </row>
    <row r="66" spans="1:6" x14ac:dyDescent="0.2">
      <c r="A66" s="175">
        <v>1800</v>
      </c>
      <c r="B66" s="175">
        <v>700376001</v>
      </c>
      <c r="C66" s="175" t="s">
        <v>7463</v>
      </c>
      <c r="D66" s="175" t="s">
        <v>6540</v>
      </c>
      <c r="E66" s="182">
        <v>60574464</v>
      </c>
      <c r="F66" s="182">
        <v>311981751</v>
      </c>
    </row>
    <row r="67" spans="1:6" x14ac:dyDescent="0.2">
      <c r="A67" s="175">
        <v>1800</v>
      </c>
      <c r="B67" s="175">
        <v>700376001</v>
      </c>
      <c r="C67" s="175" t="s">
        <v>7463</v>
      </c>
      <c r="D67" s="175" t="s">
        <v>6541</v>
      </c>
      <c r="E67" s="182">
        <v>12124098</v>
      </c>
      <c r="F67" s="182">
        <v>84118338</v>
      </c>
    </row>
    <row r="68" spans="1:6" x14ac:dyDescent="0.2">
      <c r="A68" s="175">
        <v>1800</v>
      </c>
      <c r="B68" s="175">
        <v>700376001</v>
      </c>
      <c r="C68" s="175" t="s">
        <v>7463</v>
      </c>
      <c r="D68" s="175" t="s">
        <v>6542</v>
      </c>
      <c r="E68" s="182">
        <v>13676684</v>
      </c>
      <c r="F68" s="182">
        <v>168672813</v>
      </c>
    </row>
    <row r="69" spans="1:6" x14ac:dyDescent="0.2">
      <c r="A69" s="175">
        <v>1800</v>
      </c>
      <c r="B69" s="175">
        <v>700376001</v>
      </c>
      <c r="C69" s="175" t="s">
        <v>7463</v>
      </c>
      <c r="D69" s="175" t="s">
        <v>6543</v>
      </c>
      <c r="E69" s="182">
        <v>39922668</v>
      </c>
      <c r="F69" s="182">
        <v>303450072</v>
      </c>
    </row>
    <row r="70" spans="1:6" x14ac:dyDescent="0.2">
      <c r="A70" s="175">
        <v>1800</v>
      </c>
      <c r="B70" s="175">
        <v>700376001</v>
      </c>
      <c r="C70" s="175" t="s">
        <v>7463</v>
      </c>
      <c r="D70" s="175" t="s">
        <v>5595</v>
      </c>
      <c r="E70" s="182">
        <v>20103909</v>
      </c>
      <c r="F70" s="182">
        <v>20103909</v>
      </c>
    </row>
    <row r="71" spans="1:6" x14ac:dyDescent="0.2">
      <c r="A71" s="175">
        <v>1800</v>
      </c>
      <c r="B71" s="175">
        <v>700376001</v>
      </c>
      <c r="C71" s="175" t="s">
        <v>7463</v>
      </c>
      <c r="D71" s="175" t="s">
        <v>6544</v>
      </c>
      <c r="E71" s="182">
        <v>88182600</v>
      </c>
      <c r="F71" s="182">
        <v>540639504</v>
      </c>
    </row>
    <row r="72" spans="1:6" x14ac:dyDescent="0.2">
      <c r="A72" s="175">
        <v>1800</v>
      </c>
      <c r="B72" s="175">
        <v>700376001</v>
      </c>
      <c r="C72" s="175" t="s">
        <v>7463</v>
      </c>
      <c r="D72" s="175" t="s">
        <v>181</v>
      </c>
      <c r="E72" s="182">
        <v>57343585</v>
      </c>
      <c r="F72" s="182">
        <v>308333581</v>
      </c>
    </row>
    <row r="73" spans="1:6" x14ac:dyDescent="0.2">
      <c r="A73" s="175">
        <v>1800</v>
      </c>
      <c r="B73" s="175">
        <v>700376001</v>
      </c>
      <c r="C73" s="175" t="s">
        <v>7463</v>
      </c>
      <c r="D73" s="175" t="s">
        <v>6545</v>
      </c>
      <c r="E73" s="182">
        <v>31428204</v>
      </c>
      <c r="F73" s="182">
        <v>333231977</v>
      </c>
    </row>
    <row r="74" spans="1:6" x14ac:dyDescent="0.2">
      <c r="A74" s="175">
        <v>1800</v>
      </c>
      <c r="B74" s="175">
        <v>700376001</v>
      </c>
      <c r="C74" s="175" t="s">
        <v>7463</v>
      </c>
      <c r="D74" s="175" t="s">
        <v>6498</v>
      </c>
      <c r="E74" s="182">
        <v>31906068</v>
      </c>
      <c r="F74" s="182">
        <v>224304468</v>
      </c>
    </row>
    <row r="75" spans="1:6" x14ac:dyDescent="0.2">
      <c r="A75" s="175">
        <v>1800</v>
      </c>
      <c r="B75" s="175">
        <v>700376001</v>
      </c>
      <c r="C75" s="175" t="s">
        <v>7463</v>
      </c>
      <c r="D75" s="175" t="s">
        <v>6546</v>
      </c>
      <c r="E75" s="182">
        <v>57238524</v>
      </c>
      <c r="F75" s="182">
        <v>402607601</v>
      </c>
    </row>
    <row r="76" spans="1:6" x14ac:dyDescent="0.2">
      <c r="A76" s="175">
        <v>1800</v>
      </c>
      <c r="B76" s="175">
        <v>700376001</v>
      </c>
      <c r="C76" s="175" t="s">
        <v>7463</v>
      </c>
      <c r="D76" s="175" t="s">
        <v>6547</v>
      </c>
      <c r="E76" s="182">
        <v>16875307</v>
      </c>
      <c r="F76" s="182">
        <v>160904710</v>
      </c>
    </row>
    <row r="77" spans="1:6" x14ac:dyDescent="0.2">
      <c r="A77" s="175">
        <v>1950</v>
      </c>
      <c r="B77" s="175">
        <v>700175006</v>
      </c>
      <c r="C77" s="175" t="s">
        <v>6834</v>
      </c>
      <c r="D77" s="175" t="s">
        <v>6548</v>
      </c>
      <c r="E77" s="182">
        <v>94180508</v>
      </c>
      <c r="F77" s="182">
        <v>344117751</v>
      </c>
    </row>
    <row r="78" spans="1:6" x14ac:dyDescent="0.2">
      <c r="A78" s="175">
        <v>2150</v>
      </c>
      <c r="B78" s="175">
        <v>702670004</v>
      </c>
      <c r="C78" s="175" t="s">
        <v>6835</v>
      </c>
      <c r="D78" s="175" t="s">
        <v>211</v>
      </c>
      <c r="E78" s="182">
        <v>44639798</v>
      </c>
      <c r="F78" s="182">
        <v>321731246</v>
      </c>
    </row>
    <row r="79" spans="1:6" x14ac:dyDescent="0.2">
      <c r="A79" s="175">
        <v>2150</v>
      </c>
      <c r="B79" s="175">
        <v>702670004</v>
      </c>
      <c r="C79" s="175" t="s">
        <v>6835</v>
      </c>
      <c r="D79" s="175" t="s">
        <v>6492</v>
      </c>
      <c r="E79" s="182">
        <v>8891212</v>
      </c>
      <c r="F79" s="182">
        <v>77397278</v>
      </c>
    </row>
    <row r="80" spans="1:6" x14ac:dyDescent="0.2">
      <c r="A80" s="175">
        <v>2150</v>
      </c>
      <c r="B80" s="175">
        <v>702670004</v>
      </c>
      <c r="C80" s="175" t="s">
        <v>6835</v>
      </c>
      <c r="D80" s="175" t="s">
        <v>6519</v>
      </c>
      <c r="E80" s="182">
        <v>35861819</v>
      </c>
      <c r="F80" s="182">
        <v>306269318</v>
      </c>
    </row>
    <row r="81" spans="1:6" x14ac:dyDescent="0.2">
      <c r="A81" s="175">
        <v>2150</v>
      </c>
      <c r="B81" s="175">
        <v>702670004</v>
      </c>
      <c r="C81" s="175" t="s">
        <v>6835</v>
      </c>
      <c r="D81" s="175" t="s">
        <v>6549</v>
      </c>
      <c r="E81" s="182">
        <v>15998289</v>
      </c>
      <c r="F81" s="182">
        <v>128441018</v>
      </c>
    </row>
    <row r="82" spans="1:6" x14ac:dyDescent="0.2">
      <c r="A82" s="175">
        <v>2150</v>
      </c>
      <c r="B82" s="175">
        <v>702670004</v>
      </c>
      <c r="C82" s="175" t="s">
        <v>6835</v>
      </c>
      <c r="D82" s="175" t="s">
        <v>6550</v>
      </c>
      <c r="E82" s="182">
        <v>15450833</v>
      </c>
      <c r="F82" s="182">
        <v>155319517</v>
      </c>
    </row>
    <row r="83" spans="1:6" x14ac:dyDescent="0.2">
      <c r="A83" s="175">
        <v>2150</v>
      </c>
      <c r="B83" s="175">
        <v>702670004</v>
      </c>
      <c r="C83" s="175" t="s">
        <v>6835</v>
      </c>
      <c r="D83" s="175" t="s">
        <v>6551</v>
      </c>
      <c r="E83" s="182">
        <v>7904368</v>
      </c>
      <c r="F83" s="182">
        <v>55414255</v>
      </c>
    </row>
    <row r="84" spans="1:6" x14ac:dyDescent="0.2">
      <c r="A84" s="175">
        <v>2150</v>
      </c>
      <c r="B84" s="175">
        <v>702670004</v>
      </c>
      <c r="C84" s="175" t="s">
        <v>6835</v>
      </c>
      <c r="D84" s="175" t="s">
        <v>6552</v>
      </c>
      <c r="E84" s="182">
        <v>0</v>
      </c>
      <c r="F84" s="182">
        <v>28048937</v>
      </c>
    </row>
    <row r="85" spans="1:6" x14ac:dyDescent="0.2">
      <c r="A85" s="175">
        <v>2150</v>
      </c>
      <c r="B85" s="175">
        <v>702670004</v>
      </c>
      <c r="C85" s="175" t="s">
        <v>6835</v>
      </c>
      <c r="D85" s="175" t="s">
        <v>6525</v>
      </c>
      <c r="E85" s="182">
        <v>7001165</v>
      </c>
      <c r="F85" s="182">
        <v>56152012</v>
      </c>
    </row>
    <row r="86" spans="1:6" x14ac:dyDescent="0.2">
      <c r="A86" s="175">
        <v>2150</v>
      </c>
      <c r="B86" s="175">
        <v>702670004</v>
      </c>
      <c r="C86" s="175" t="s">
        <v>6835</v>
      </c>
      <c r="D86" s="175" t="s">
        <v>6491</v>
      </c>
      <c r="E86" s="182">
        <v>24867184</v>
      </c>
      <c r="F86" s="182">
        <v>268996182</v>
      </c>
    </row>
    <row r="87" spans="1:6" x14ac:dyDescent="0.2">
      <c r="A87" s="175">
        <v>2150</v>
      </c>
      <c r="B87" s="175">
        <v>702670004</v>
      </c>
      <c r="C87" s="175" t="s">
        <v>6835</v>
      </c>
      <c r="D87" s="175" t="s">
        <v>6554</v>
      </c>
      <c r="E87" s="182">
        <v>0</v>
      </c>
      <c r="F87" s="182">
        <v>11051075</v>
      </c>
    </row>
    <row r="88" spans="1:6" x14ac:dyDescent="0.2">
      <c r="A88" s="175">
        <v>2150</v>
      </c>
      <c r="B88" s="175">
        <v>702670004</v>
      </c>
      <c r="C88" s="175" t="s">
        <v>6835</v>
      </c>
      <c r="D88" s="175" t="s">
        <v>70</v>
      </c>
      <c r="E88" s="182">
        <v>12024900</v>
      </c>
      <c r="F88" s="182">
        <v>98443848</v>
      </c>
    </row>
    <row r="89" spans="1:6" x14ac:dyDescent="0.2">
      <c r="A89" s="175">
        <v>2150</v>
      </c>
      <c r="B89" s="175">
        <v>702670004</v>
      </c>
      <c r="C89" s="175" t="s">
        <v>6835</v>
      </c>
      <c r="D89" s="175" t="s">
        <v>6535</v>
      </c>
      <c r="E89" s="182">
        <v>16544432</v>
      </c>
      <c r="F89" s="182">
        <v>148631475</v>
      </c>
    </row>
    <row r="90" spans="1:6" x14ac:dyDescent="0.2">
      <c r="A90" s="175">
        <v>2150</v>
      </c>
      <c r="B90" s="175">
        <v>702670004</v>
      </c>
      <c r="C90" s="175" t="s">
        <v>6835</v>
      </c>
      <c r="D90" s="175" t="s">
        <v>6555</v>
      </c>
      <c r="E90" s="182">
        <v>16120477</v>
      </c>
      <c r="F90" s="182">
        <v>172992047</v>
      </c>
    </row>
    <row r="91" spans="1:6" x14ac:dyDescent="0.2">
      <c r="A91" s="175">
        <v>2150</v>
      </c>
      <c r="B91" s="175">
        <v>702670004</v>
      </c>
      <c r="C91" s="175" t="s">
        <v>6835</v>
      </c>
      <c r="D91" s="175" t="s">
        <v>6508</v>
      </c>
      <c r="E91" s="182">
        <v>14002328</v>
      </c>
      <c r="F91" s="182">
        <v>61847518</v>
      </c>
    </row>
    <row r="92" spans="1:6" x14ac:dyDescent="0.2">
      <c r="A92" s="175">
        <v>2150</v>
      </c>
      <c r="B92" s="175">
        <v>702670004</v>
      </c>
      <c r="C92" s="175" t="s">
        <v>6835</v>
      </c>
      <c r="D92" s="175" t="s">
        <v>181</v>
      </c>
      <c r="E92" s="182">
        <v>4006697</v>
      </c>
      <c r="F92" s="182">
        <v>53474011</v>
      </c>
    </row>
    <row r="93" spans="1:6" x14ac:dyDescent="0.2">
      <c r="A93" s="175">
        <v>2150</v>
      </c>
      <c r="B93" s="175">
        <v>702670004</v>
      </c>
      <c r="C93" s="175" t="s">
        <v>6835</v>
      </c>
      <c r="D93" s="175" t="s">
        <v>7475</v>
      </c>
      <c r="E93" s="182">
        <v>4838018</v>
      </c>
      <c r="F93" s="182">
        <v>66303815</v>
      </c>
    </row>
    <row r="94" spans="1:6" x14ac:dyDescent="0.2">
      <c r="A94" s="175">
        <v>2260</v>
      </c>
      <c r="B94" s="175">
        <v>711620001</v>
      </c>
      <c r="C94" s="175" t="s">
        <v>6836</v>
      </c>
      <c r="D94" s="175" t="s">
        <v>6549</v>
      </c>
      <c r="E94" s="182">
        <v>0</v>
      </c>
      <c r="F94" s="182">
        <v>29652800</v>
      </c>
    </row>
    <row r="95" spans="1:6" x14ac:dyDescent="0.2">
      <c r="A95" s="175">
        <v>2260</v>
      </c>
      <c r="B95" s="175">
        <v>711620001</v>
      </c>
      <c r="C95" s="175" t="s">
        <v>6836</v>
      </c>
      <c r="D95" s="175" t="s">
        <v>6556</v>
      </c>
      <c r="E95" s="182">
        <v>57797100</v>
      </c>
      <c r="F95" s="182">
        <v>520559214</v>
      </c>
    </row>
    <row r="96" spans="1:6" x14ac:dyDescent="0.2">
      <c r="A96" s="175">
        <v>2260</v>
      </c>
      <c r="B96" s="175">
        <v>711620001</v>
      </c>
      <c r="C96" s="175" t="s">
        <v>6836</v>
      </c>
      <c r="D96" s="175" t="s">
        <v>6557</v>
      </c>
      <c r="E96" s="182">
        <v>19560504</v>
      </c>
      <c r="F96" s="182">
        <v>78562680</v>
      </c>
    </row>
    <row r="97" spans="1:6" x14ac:dyDescent="0.2">
      <c r="A97" s="175">
        <v>2260</v>
      </c>
      <c r="B97" s="175">
        <v>711620001</v>
      </c>
      <c r="C97" s="175" t="s">
        <v>6836</v>
      </c>
      <c r="D97" s="175" t="s">
        <v>6558</v>
      </c>
      <c r="E97" s="182">
        <v>7214940</v>
      </c>
      <c r="F97" s="182">
        <v>69103092</v>
      </c>
    </row>
    <row r="98" spans="1:6" x14ac:dyDescent="0.2">
      <c r="A98" s="175">
        <v>2260</v>
      </c>
      <c r="B98" s="175">
        <v>711620001</v>
      </c>
      <c r="C98" s="175" t="s">
        <v>6836</v>
      </c>
      <c r="D98" s="175" t="s">
        <v>6544</v>
      </c>
      <c r="E98" s="182">
        <v>5485768</v>
      </c>
      <c r="F98" s="182">
        <v>116387240</v>
      </c>
    </row>
    <row r="99" spans="1:6" x14ac:dyDescent="0.2">
      <c r="A99" s="175">
        <v>2330</v>
      </c>
      <c r="B99" s="175">
        <v>713523003</v>
      </c>
      <c r="C99" s="175" t="s">
        <v>6837</v>
      </c>
      <c r="D99" s="175" t="s">
        <v>6559</v>
      </c>
      <c r="E99" s="182">
        <v>14592798</v>
      </c>
      <c r="F99" s="182">
        <v>61401278</v>
      </c>
    </row>
    <row r="100" spans="1:6" x14ac:dyDescent="0.2">
      <c r="A100" s="175">
        <v>2330</v>
      </c>
      <c r="B100" s="175">
        <v>713523003</v>
      </c>
      <c r="C100" s="175" t="s">
        <v>6837</v>
      </c>
      <c r="D100" s="175" t="s">
        <v>6560</v>
      </c>
      <c r="E100" s="182">
        <v>9728532</v>
      </c>
      <c r="F100" s="182">
        <v>82338737</v>
      </c>
    </row>
    <row r="101" spans="1:6" x14ac:dyDescent="0.2">
      <c r="A101" s="175">
        <v>2330</v>
      </c>
      <c r="B101" s="175">
        <v>713523003</v>
      </c>
      <c r="C101" s="175" t="s">
        <v>6837</v>
      </c>
      <c r="D101" s="175" t="s">
        <v>6561</v>
      </c>
      <c r="E101" s="182">
        <v>51961563</v>
      </c>
      <c r="F101" s="182">
        <v>241555318</v>
      </c>
    </row>
    <row r="102" spans="1:6" x14ac:dyDescent="0.2">
      <c r="A102" s="175">
        <v>2330</v>
      </c>
      <c r="B102" s="175">
        <v>713523003</v>
      </c>
      <c r="C102" s="175" t="s">
        <v>6837</v>
      </c>
      <c r="D102" s="175" t="s">
        <v>6501</v>
      </c>
      <c r="E102" s="182">
        <v>0</v>
      </c>
      <c r="F102" s="182">
        <v>91389216</v>
      </c>
    </row>
    <row r="103" spans="1:6" x14ac:dyDescent="0.2">
      <c r="A103" s="175">
        <v>2330</v>
      </c>
      <c r="B103" s="175">
        <v>713523003</v>
      </c>
      <c r="C103" s="175" t="s">
        <v>6837</v>
      </c>
      <c r="D103" s="175" t="s">
        <v>6562</v>
      </c>
      <c r="E103" s="182">
        <v>8490355</v>
      </c>
      <c r="F103" s="182">
        <v>78889530</v>
      </c>
    </row>
    <row r="104" spans="1:6" x14ac:dyDescent="0.2">
      <c r="A104" s="175">
        <v>2330</v>
      </c>
      <c r="B104" s="175">
        <v>713523003</v>
      </c>
      <c r="C104" s="175" t="s">
        <v>6837</v>
      </c>
      <c r="D104" s="175" t="s">
        <v>6524</v>
      </c>
      <c r="E104" s="182">
        <v>0</v>
      </c>
      <c r="F104" s="182">
        <v>38915506</v>
      </c>
    </row>
    <row r="105" spans="1:6" x14ac:dyDescent="0.2">
      <c r="A105" s="175">
        <v>2330</v>
      </c>
      <c r="B105" s="175">
        <v>713523003</v>
      </c>
      <c r="C105" s="175" t="s">
        <v>6837</v>
      </c>
      <c r="D105" s="175" t="s">
        <v>6525</v>
      </c>
      <c r="E105" s="182">
        <v>37587510</v>
      </c>
      <c r="F105" s="182">
        <v>481811505</v>
      </c>
    </row>
    <row r="106" spans="1:6" x14ac:dyDescent="0.2">
      <c r="A106" s="175">
        <v>2330</v>
      </c>
      <c r="B106" s="175">
        <v>713523003</v>
      </c>
      <c r="C106" s="175" t="s">
        <v>6837</v>
      </c>
      <c r="D106" s="175" t="s">
        <v>6563</v>
      </c>
      <c r="E106" s="182">
        <v>11092100</v>
      </c>
      <c r="F106" s="182">
        <v>174047775</v>
      </c>
    </row>
    <row r="107" spans="1:6" x14ac:dyDescent="0.2">
      <c r="A107" s="175">
        <v>2330</v>
      </c>
      <c r="B107" s="175">
        <v>713523003</v>
      </c>
      <c r="C107" s="175" t="s">
        <v>6837</v>
      </c>
      <c r="D107" s="175" t="s">
        <v>6604</v>
      </c>
      <c r="E107" s="182">
        <v>9138924</v>
      </c>
      <c r="F107" s="182">
        <v>9138924</v>
      </c>
    </row>
    <row r="108" spans="1:6" x14ac:dyDescent="0.2">
      <c r="A108" s="175">
        <v>2330</v>
      </c>
      <c r="B108" s="175">
        <v>713523003</v>
      </c>
      <c r="C108" s="175" t="s">
        <v>6837</v>
      </c>
      <c r="D108" s="175" t="s">
        <v>6514</v>
      </c>
      <c r="E108" s="182">
        <v>17924084</v>
      </c>
      <c r="F108" s="182">
        <v>176577100</v>
      </c>
    </row>
    <row r="109" spans="1:6" x14ac:dyDescent="0.2">
      <c r="A109" s="175">
        <v>2330</v>
      </c>
      <c r="B109" s="175">
        <v>713523003</v>
      </c>
      <c r="C109" s="175" t="s">
        <v>6837</v>
      </c>
      <c r="D109" s="175" t="s">
        <v>7479</v>
      </c>
      <c r="E109" s="182">
        <v>10701385</v>
      </c>
      <c r="F109" s="182">
        <v>130627667</v>
      </c>
    </row>
    <row r="110" spans="1:6" x14ac:dyDescent="0.2">
      <c r="A110" s="175">
        <v>2450</v>
      </c>
      <c r="B110" s="175">
        <v>700028100</v>
      </c>
      <c r="C110" s="175" t="s">
        <v>6838</v>
      </c>
      <c r="D110" s="175" t="s">
        <v>6521</v>
      </c>
      <c r="E110" s="182">
        <v>12368821</v>
      </c>
      <c r="F110" s="182">
        <v>147780840</v>
      </c>
    </row>
    <row r="111" spans="1:6" x14ac:dyDescent="0.2">
      <c r="A111" s="175">
        <v>2450</v>
      </c>
      <c r="B111" s="175">
        <v>700028100</v>
      </c>
      <c r="C111" s="175" t="s">
        <v>6838</v>
      </c>
      <c r="D111" s="175" t="s">
        <v>6564</v>
      </c>
      <c r="E111" s="182">
        <v>9096516</v>
      </c>
      <c r="F111" s="182">
        <v>200945805</v>
      </c>
    </row>
    <row r="112" spans="1:6" x14ac:dyDescent="0.2">
      <c r="A112" s="175">
        <v>2550</v>
      </c>
      <c r="B112" s="175">
        <v>708781002</v>
      </c>
      <c r="C112" s="175" t="s">
        <v>6839</v>
      </c>
      <c r="D112" s="175" t="s">
        <v>6565</v>
      </c>
      <c r="E112" s="182">
        <v>0</v>
      </c>
      <c r="F112" s="182">
        <v>145071907</v>
      </c>
    </row>
    <row r="113" spans="1:6" x14ac:dyDescent="0.2">
      <c r="A113" s="175">
        <v>2550</v>
      </c>
      <c r="B113" s="175">
        <v>708781002</v>
      </c>
      <c r="C113" s="175" t="s">
        <v>6839</v>
      </c>
      <c r="D113" s="175" t="s">
        <v>229</v>
      </c>
      <c r="E113" s="182">
        <v>0</v>
      </c>
      <c r="F113" s="182">
        <v>44833143</v>
      </c>
    </row>
    <row r="114" spans="1:6" x14ac:dyDescent="0.2">
      <c r="A114" s="175">
        <v>3200</v>
      </c>
      <c r="B114" s="175">
        <v>709963007</v>
      </c>
      <c r="C114" s="175" t="s">
        <v>6840</v>
      </c>
      <c r="D114" s="175" t="s">
        <v>6566</v>
      </c>
      <c r="E114" s="182">
        <v>8708394</v>
      </c>
      <c r="F114" s="182">
        <v>98161238</v>
      </c>
    </row>
    <row r="115" spans="1:6" x14ac:dyDescent="0.2">
      <c r="A115" s="175">
        <v>3200</v>
      </c>
      <c r="B115" s="175">
        <v>709963007</v>
      </c>
      <c r="C115" s="175" t="s">
        <v>6840</v>
      </c>
      <c r="D115" s="175" t="s">
        <v>7480</v>
      </c>
      <c r="E115" s="182">
        <v>8001429</v>
      </c>
      <c r="F115" s="182">
        <v>95236529</v>
      </c>
    </row>
    <row r="116" spans="1:6" x14ac:dyDescent="0.2">
      <c r="A116" s="175">
        <v>3200</v>
      </c>
      <c r="B116" s="175">
        <v>709963007</v>
      </c>
      <c r="C116" s="175" t="s">
        <v>6840</v>
      </c>
      <c r="D116" s="175" t="s">
        <v>7481</v>
      </c>
      <c r="E116" s="182">
        <v>6708601</v>
      </c>
      <c r="F116" s="182">
        <v>74007518</v>
      </c>
    </row>
    <row r="117" spans="1:6" x14ac:dyDescent="0.2">
      <c r="A117" s="175">
        <v>3200</v>
      </c>
      <c r="B117" s="175">
        <v>709963007</v>
      </c>
      <c r="C117" s="175" t="s">
        <v>6840</v>
      </c>
      <c r="D117" s="175" t="s">
        <v>6534</v>
      </c>
      <c r="E117" s="182">
        <v>13479611</v>
      </c>
      <c r="F117" s="182">
        <v>217627078</v>
      </c>
    </row>
    <row r="118" spans="1:6" x14ac:dyDescent="0.2">
      <c r="A118" s="175">
        <v>3450</v>
      </c>
      <c r="B118" s="175">
        <v>705121001</v>
      </c>
      <c r="C118" s="175" t="s">
        <v>6841</v>
      </c>
      <c r="D118" s="175" t="s">
        <v>6568</v>
      </c>
      <c r="E118" s="182">
        <v>72601100</v>
      </c>
      <c r="F118" s="182">
        <v>290071083</v>
      </c>
    </row>
    <row r="119" spans="1:6" x14ac:dyDescent="0.2">
      <c r="A119" s="175">
        <v>3450</v>
      </c>
      <c r="B119" s="175">
        <v>705121001</v>
      </c>
      <c r="C119" s="175" t="s">
        <v>6841</v>
      </c>
      <c r="D119" s="175" t="s">
        <v>6569</v>
      </c>
      <c r="E119" s="182">
        <v>22198741</v>
      </c>
      <c r="F119" s="182">
        <v>76236324</v>
      </c>
    </row>
    <row r="120" spans="1:6" x14ac:dyDescent="0.2">
      <c r="A120" s="175">
        <v>3650</v>
      </c>
      <c r="B120" s="175">
        <v>714041002</v>
      </c>
      <c r="C120" s="175" t="s">
        <v>6842</v>
      </c>
      <c r="D120" s="175" t="s">
        <v>6570</v>
      </c>
      <c r="E120" s="182">
        <v>43024834</v>
      </c>
      <c r="F120" s="182">
        <v>427203316</v>
      </c>
    </row>
    <row r="121" spans="1:6" x14ac:dyDescent="0.2">
      <c r="A121" s="175">
        <v>3800</v>
      </c>
      <c r="B121" s="175">
        <v>700177300</v>
      </c>
      <c r="C121" s="175" t="s">
        <v>7464</v>
      </c>
      <c r="D121" s="175" t="s">
        <v>6518</v>
      </c>
      <c r="E121" s="182">
        <v>25429173</v>
      </c>
      <c r="F121" s="182">
        <v>227149315</v>
      </c>
    </row>
    <row r="122" spans="1:6" x14ac:dyDescent="0.2">
      <c r="A122" s="175">
        <v>3800</v>
      </c>
      <c r="B122" s="175">
        <v>700177300</v>
      </c>
      <c r="C122" s="175" t="s">
        <v>7464</v>
      </c>
      <c r="D122" s="175" t="s">
        <v>148</v>
      </c>
      <c r="E122" s="182">
        <v>76861917</v>
      </c>
      <c r="F122" s="182">
        <v>803250364</v>
      </c>
    </row>
    <row r="123" spans="1:6" x14ac:dyDescent="0.2">
      <c r="A123" s="175">
        <v>3800</v>
      </c>
      <c r="B123" s="175">
        <v>700177300</v>
      </c>
      <c r="C123" s="175" t="s">
        <v>7464</v>
      </c>
      <c r="D123" s="175" t="s">
        <v>6550</v>
      </c>
      <c r="E123" s="182">
        <v>79721628</v>
      </c>
      <c r="F123" s="182">
        <v>850045743</v>
      </c>
    </row>
    <row r="124" spans="1:6" x14ac:dyDescent="0.2">
      <c r="A124" s="175">
        <v>3800</v>
      </c>
      <c r="B124" s="175">
        <v>700177300</v>
      </c>
      <c r="C124" s="175" t="s">
        <v>7464</v>
      </c>
      <c r="D124" s="175" t="s">
        <v>6542</v>
      </c>
      <c r="E124" s="182">
        <v>27599550</v>
      </c>
      <c r="F124" s="182">
        <v>212858182</v>
      </c>
    </row>
    <row r="125" spans="1:6" x14ac:dyDescent="0.2">
      <c r="A125" s="175">
        <v>3800</v>
      </c>
      <c r="B125" s="175">
        <v>700177300</v>
      </c>
      <c r="C125" s="175" t="s">
        <v>7464</v>
      </c>
      <c r="D125" s="175" t="s">
        <v>6571</v>
      </c>
      <c r="E125" s="182">
        <v>57460646</v>
      </c>
      <c r="F125" s="182">
        <v>422047268</v>
      </c>
    </row>
    <row r="126" spans="1:6" x14ac:dyDescent="0.2">
      <c r="A126" s="175">
        <v>3842</v>
      </c>
      <c r="B126" s="175">
        <v>719400000</v>
      </c>
      <c r="C126" s="175" t="s">
        <v>6843</v>
      </c>
      <c r="D126" s="175" t="s">
        <v>6522</v>
      </c>
      <c r="E126" s="182">
        <v>0</v>
      </c>
      <c r="F126" s="182">
        <v>27126798</v>
      </c>
    </row>
    <row r="127" spans="1:6" x14ac:dyDescent="0.2">
      <c r="A127" s="175">
        <v>3842</v>
      </c>
      <c r="B127" s="175">
        <v>719400000</v>
      </c>
      <c r="C127" s="175" t="s">
        <v>6843</v>
      </c>
      <c r="D127" s="175" t="s">
        <v>6572</v>
      </c>
      <c r="E127" s="182">
        <v>15398768</v>
      </c>
      <c r="F127" s="182">
        <v>108630686</v>
      </c>
    </row>
    <row r="128" spans="1:6" x14ac:dyDescent="0.2">
      <c r="A128" s="175">
        <v>3842</v>
      </c>
      <c r="B128" s="175">
        <v>719400000</v>
      </c>
      <c r="C128" s="175" t="s">
        <v>6843</v>
      </c>
      <c r="D128" s="175" t="s">
        <v>6507</v>
      </c>
      <c r="E128" s="182">
        <v>95965737</v>
      </c>
      <c r="F128" s="182">
        <v>646280131</v>
      </c>
    </row>
    <row r="129" spans="1:6" x14ac:dyDescent="0.2">
      <c r="A129" s="175">
        <v>3842</v>
      </c>
      <c r="B129" s="175">
        <v>719400000</v>
      </c>
      <c r="C129" s="175" t="s">
        <v>6843</v>
      </c>
      <c r="D129" s="175" t="s">
        <v>6573</v>
      </c>
      <c r="E129" s="182">
        <v>8628620</v>
      </c>
      <c r="F129" s="182">
        <v>72480408</v>
      </c>
    </row>
    <row r="130" spans="1:6" x14ac:dyDescent="0.2">
      <c r="A130" s="175">
        <v>3842</v>
      </c>
      <c r="B130" s="175">
        <v>719400000</v>
      </c>
      <c r="C130" s="175" t="s">
        <v>6843</v>
      </c>
      <c r="D130" s="175" t="s">
        <v>6574</v>
      </c>
      <c r="E130" s="182">
        <v>18170960</v>
      </c>
      <c r="F130" s="182">
        <v>317213114</v>
      </c>
    </row>
    <row r="131" spans="1:6" x14ac:dyDescent="0.2">
      <c r="A131" s="175">
        <v>3842</v>
      </c>
      <c r="B131" s="175">
        <v>719400000</v>
      </c>
      <c r="C131" s="175" t="s">
        <v>6843</v>
      </c>
      <c r="D131" s="175" t="s">
        <v>6575</v>
      </c>
      <c r="E131" s="182">
        <v>33921596</v>
      </c>
      <c r="F131" s="182">
        <v>308291887</v>
      </c>
    </row>
    <row r="132" spans="1:6" x14ac:dyDescent="0.2">
      <c r="A132" s="175">
        <v>3842</v>
      </c>
      <c r="B132" s="175">
        <v>719400000</v>
      </c>
      <c r="C132" s="175" t="s">
        <v>6843</v>
      </c>
      <c r="D132" s="175" t="s">
        <v>6541</v>
      </c>
      <c r="E132" s="182">
        <v>31781940</v>
      </c>
      <c r="F132" s="182">
        <v>238933648</v>
      </c>
    </row>
    <row r="133" spans="1:6" x14ac:dyDescent="0.2">
      <c r="A133" s="175">
        <v>3842</v>
      </c>
      <c r="B133" s="175">
        <v>719400000</v>
      </c>
      <c r="C133" s="175" t="s">
        <v>6843</v>
      </c>
      <c r="D133" s="175" t="s">
        <v>6555</v>
      </c>
      <c r="E133" s="182">
        <v>20177868</v>
      </c>
      <c r="F133" s="182">
        <v>187426387</v>
      </c>
    </row>
    <row r="134" spans="1:6" x14ac:dyDescent="0.2">
      <c r="A134" s="175">
        <v>3842</v>
      </c>
      <c r="B134" s="175">
        <v>719400000</v>
      </c>
      <c r="C134" s="175" t="s">
        <v>6843</v>
      </c>
      <c r="D134" s="175" t="s">
        <v>5595</v>
      </c>
      <c r="E134" s="182">
        <v>17440156</v>
      </c>
      <c r="F134" s="182">
        <v>166758716</v>
      </c>
    </row>
    <row r="135" spans="1:6" x14ac:dyDescent="0.2">
      <c r="A135" s="175">
        <v>3842</v>
      </c>
      <c r="B135" s="175">
        <v>719400000</v>
      </c>
      <c r="C135" s="175" t="s">
        <v>6843</v>
      </c>
      <c r="D135" s="175" t="s">
        <v>6544</v>
      </c>
      <c r="E135" s="182">
        <v>9553029</v>
      </c>
      <c r="F135" s="182">
        <v>103325698</v>
      </c>
    </row>
    <row r="136" spans="1:6" x14ac:dyDescent="0.2">
      <c r="A136" s="175">
        <v>3846</v>
      </c>
      <c r="B136" s="175">
        <v>800665612</v>
      </c>
      <c r="C136" s="175" t="s">
        <v>6844</v>
      </c>
      <c r="D136" s="175" t="s">
        <v>6521</v>
      </c>
      <c r="E136" s="182">
        <v>4004617</v>
      </c>
      <c r="F136" s="182">
        <v>60959190</v>
      </c>
    </row>
    <row r="137" spans="1:6" x14ac:dyDescent="0.2">
      <c r="A137" s="175">
        <v>3848</v>
      </c>
      <c r="B137" s="175">
        <v>702085047</v>
      </c>
      <c r="C137" s="175" t="s">
        <v>6845</v>
      </c>
      <c r="D137" s="175" t="s">
        <v>6535</v>
      </c>
      <c r="E137" s="182">
        <v>0</v>
      </c>
      <c r="F137" s="182">
        <v>50429984</v>
      </c>
    </row>
    <row r="138" spans="1:6" x14ac:dyDescent="0.2">
      <c r="A138" s="175">
        <v>3950</v>
      </c>
      <c r="B138" s="175">
        <v>814968006</v>
      </c>
      <c r="C138" s="175" t="s">
        <v>6847</v>
      </c>
      <c r="D138" s="175" t="s">
        <v>6572</v>
      </c>
      <c r="E138" s="182">
        <v>25087503</v>
      </c>
      <c r="F138" s="182">
        <v>155297253</v>
      </c>
    </row>
    <row r="139" spans="1:6" x14ac:dyDescent="0.2">
      <c r="A139" s="175">
        <v>3950</v>
      </c>
      <c r="B139" s="175">
        <v>814968006</v>
      </c>
      <c r="C139" s="175" t="s">
        <v>6847</v>
      </c>
      <c r="D139" s="175" t="s">
        <v>6525</v>
      </c>
      <c r="E139" s="182">
        <v>30288874</v>
      </c>
      <c r="F139" s="182">
        <v>257601437</v>
      </c>
    </row>
    <row r="140" spans="1:6" x14ac:dyDescent="0.2">
      <c r="A140" s="175">
        <v>3950</v>
      </c>
      <c r="B140" s="175">
        <v>814968006</v>
      </c>
      <c r="C140" s="175" t="s">
        <v>6847</v>
      </c>
      <c r="D140" s="175" t="s">
        <v>70</v>
      </c>
      <c r="E140" s="182">
        <v>10853392</v>
      </c>
      <c r="F140" s="182">
        <v>33632614</v>
      </c>
    </row>
    <row r="141" spans="1:6" x14ac:dyDescent="0.2">
      <c r="A141" s="175">
        <v>4100</v>
      </c>
      <c r="B141" s="175">
        <v>707182008</v>
      </c>
      <c r="C141" s="175" t="s">
        <v>6848</v>
      </c>
      <c r="D141" s="175" t="s">
        <v>6508</v>
      </c>
      <c r="E141" s="182">
        <v>0</v>
      </c>
      <c r="F141" s="182">
        <v>37277791</v>
      </c>
    </row>
    <row r="142" spans="1:6" x14ac:dyDescent="0.2">
      <c r="A142" s="175">
        <v>4250</v>
      </c>
      <c r="B142" s="175" t="s">
        <v>6427</v>
      </c>
      <c r="C142" s="175" t="s">
        <v>6849</v>
      </c>
      <c r="D142" s="175" t="s">
        <v>6515</v>
      </c>
      <c r="E142" s="182">
        <v>10420339</v>
      </c>
      <c r="F142" s="182">
        <v>96166937</v>
      </c>
    </row>
    <row r="143" spans="1:6" x14ac:dyDescent="0.2">
      <c r="A143" s="175">
        <v>4250</v>
      </c>
      <c r="B143" s="175" t="s">
        <v>6427</v>
      </c>
      <c r="C143" s="175" t="s">
        <v>6849</v>
      </c>
      <c r="D143" s="175" t="s">
        <v>6492</v>
      </c>
      <c r="E143" s="182">
        <v>101335639</v>
      </c>
      <c r="F143" s="182">
        <v>643337888</v>
      </c>
    </row>
    <row r="144" spans="1:6" x14ac:dyDescent="0.2">
      <c r="A144" s="175">
        <v>4250</v>
      </c>
      <c r="B144" s="175" t="s">
        <v>6427</v>
      </c>
      <c r="C144" s="175" t="s">
        <v>6849</v>
      </c>
      <c r="D144" s="175" t="s">
        <v>6509</v>
      </c>
      <c r="E144" s="182">
        <v>2667924</v>
      </c>
      <c r="F144" s="182">
        <v>219429600</v>
      </c>
    </row>
    <row r="145" spans="1:6" x14ac:dyDescent="0.2">
      <c r="A145" s="175">
        <v>4250</v>
      </c>
      <c r="B145" s="175" t="s">
        <v>6427</v>
      </c>
      <c r="C145" s="175" t="s">
        <v>6849</v>
      </c>
      <c r="D145" s="175" t="s">
        <v>6504</v>
      </c>
      <c r="E145" s="182">
        <v>24530796</v>
      </c>
      <c r="F145" s="182">
        <v>173799888</v>
      </c>
    </row>
    <row r="146" spans="1:6" x14ac:dyDescent="0.2">
      <c r="A146" s="175">
        <v>4250</v>
      </c>
      <c r="B146" s="175" t="s">
        <v>6427</v>
      </c>
      <c r="C146" s="175" t="s">
        <v>6849</v>
      </c>
      <c r="D146" s="175" t="s">
        <v>6493</v>
      </c>
      <c r="E146" s="182">
        <v>105357000</v>
      </c>
      <c r="F146" s="182">
        <v>674660436</v>
      </c>
    </row>
    <row r="147" spans="1:6" x14ac:dyDescent="0.2">
      <c r="A147" s="175">
        <v>4250</v>
      </c>
      <c r="B147" s="175" t="s">
        <v>6427</v>
      </c>
      <c r="C147" s="175" t="s">
        <v>6849</v>
      </c>
      <c r="D147" s="175" t="s">
        <v>6577</v>
      </c>
      <c r="E147" s="182">
        <v>17465638</v>
      </c>
      <c r="F147" s="182">
        <v>213355719</v>
      </c>
    </row>
    <row r="148" spans="1:6" x14ac:dyDescent="0.2">
      <c r="A148" s="175">
        <v>4250</v>
      </c>
      <c r="B148" s="175" t="s">
        <v>6427</v>
      </c>
      <c r="C148" s="175" t="s">
        <v>6849</v>
      </c>
      <c r="D148" s="175" t="s">
        <v>6578</v>
      </c>
      <c r="E148" s="182">
        <v>5353020</v>
      </c>
      <c r="F148" s="182">
        <v>49651200</v>
      </c>
    </row>
    <row r="149" spans="1:6" x14ac:dyDescent="0.2">
      <c r="A149" s="175">
        <v>4250</v>
      </c>
      <c r="B149" s="175" t="s">
        <v>6427</v>
      </c>
      <c r="C149" s="175" t="s">
        <v>6849</v>
      </c>
      <c r="D149" s="175" t="s">
        <v>6516</v>
      </c>
      <c r="E149" s="182">
        <v>7944192</v>
      </c>
      <c r="F149" s="182">
        <v>71497696</v>
      </c>
    </row>
    <row r="150" spans="1:6" x14ac:dyDescent="0.2">
      <c r="A150" s="175">
        <v>4250</v>
      </c>
      <c r="B150" s="175" t="s">
        <v>6427</v>
      </c>
      <c r="C150" s="175" t="s">
        <v>6849</v>
      </c>
      <c r="D150" s="175" t="s">
        <v>6579</v>
      </c>
      <c r="E150" s="182">
        <v>31087168</v>
      </c>
      <c r="F150" s="182">
        <v>303772383</v>
      </c>
    </row>
    <row r="151" spans="1:6" x14ac:dyDescent="0.2">
      <c r="A151" s="175">
        <v>4250</v>
      </c>
      <c r="B151" s="175" t="s">
        <v>6427</v>
      </c>
      <c r="C151" s="175" t="s">
        <v>6849</v>
      </c>
      <c r="D151" s="175" t="s">
        <v>6500</v>
      </c>
      <c r="E151" s="182">
        <v>14041980</v>
      </c>
      <c r="F151" s="182">
        <v>109387800</v>
      </c>
    </row>
    <row r="152" spans="1:6" x14ac:dyDescent="0.2">
      <c r="A152" s="175">
        <v>4250</v>
      </c>
      <c r="B152" s="175" t="s">
        <v>6427</v>
      </c>
      <c r="C152" s="175" t="s">
        <v>6849</v>
      </c>
      <c r="D152" s="175" t="s">
        <v>6561</v>
      </c>
      <c r="E152" s="182">
        <v>2741677</v>
      </c>
      <c r="F152" s="182">
        <v>24492307</v>
      </c>
    </row>
    <row r="153" spans="1:6" x14ac:dyDescent="0.2">
      <c r="A153" s="175">
        <v>4250</v>
      </c>
      <c r="B153" s="175" t="s">
        <v>6427</v>
      </c>
      <c r="C153" s="175" t="s">
        <v>6849</v>
      </c>
      <c r="D153" s="175" t="s">
        <v>6501</v>
      </c>
      <c r="E153" s="182">
        <v>3290013</v>
      </c>
      <c r="F153" s="182">
        <v>29244568</v>
      </c>
    </row>
    <row r="154" spans="1:6" x14ac:dyDescent="0.2">
      <c r="A154" s="175">
        <v>4250</v>
      </c>
      <c r="B154" s="175" t="s">
        <v>6427</v>
      </c>
      <c r="C154" s="175" t="s">
        <v>6849</v>
      </c>
      <c r="D154" s="175" t="s">
        <v>6556</v>
      </c>
      <c r="E154" s="182">
        <v>14590212</v>
      </c>
      <c r="F154" s="182">
        <v>94435548</v>
      </c>
    </row>
    <row r="155" spans="1:6" x14ac:dyDescent="0.2">
      <c r="A155" s="175">
        <v>4250</v>
      </c>
      <c r="B155" s="175" t="s">
        <v>6427</v>
      </c>
      <c r="C155" s="175" t="s">
        <v>6849</v>
      </c>
      <c r="D155" s="175" t="s">
        <v>6580</v>
      </c>
      <c r="E155" s="182">
        <v>5424394</v>
      </c>
      <c r="F155" s="182">
        <v>75292928</v>
      </c>
    </row>
    <row r="156" spans="1:6" x14ac:dyDescent="0.2">
      <c r="A156" s="175">
        <v>4250</v>
      </c>
      <c r="B156" s="175" t="s">
        <v>6427</v>
      </c>
      <c r="C156" s="175" t="s">
        <v>6849</v>
      </c>
      <c r="D156" s="175" t="s">
        <v>6581</v>
      </c>
      <c r="E156" s="182">
        <v>3630744</v>
      </c>
      <c r="F156" s="182">
        <v>32918756</v>
      </c>
    </row>
    <row r="157" spans="1:6" x14ac:dyDescent="0.2">
      <c r="A157" s="175">
        <v>4250</v>
      </c>
      <c r="B157" s="175" t="s">
        <v>6427</v>
      </c>
      <c r="C157" s="175" t="s">
        <v>6849</v>
      </c>
      <c r="D157" s="175" t="s">
        <v>6576</v>
      </c>
      <c r="E157" s="182">
        <v>12412800</v>
      </c>
      <c r="F157" s="182">
        <v>83476080</v>
      </c>
    </row>
    <row r="158" spans="1:6" x14ac:dyDescent="0.2">
      <c r="A158" s="175">
        <v>4250</v>
      </c>
      <c r="B158" s="175" t="s">
        <v>6427</v>
      </c>
      <c r="C158" s="175" t="s">
        <v>6849</v>
      </c>
      <c r="D158" s="175" t="s">
        <v>6582</v>
      </c>
      <c r="E158" s="182">
        <v>6898414</v>
      </c>
      <c r="F158" s="182">
        <v>61746101</v>
      </c>
    </row>
    <row r="159" spans="1:6" x14ac:dyDescent="0.2">
      <c r="A159" s="175">
        <v>4250</v>
      </c>
      <c r="B159" s="175" t="s">
        <v>6427</v>
      </c>
      <c r="C159" s="175" t="s">
        <v>6849</v>
      </c>
      <c r="D159" s="175" t="s">
        <v>6524</v>
      </c>
      <c r="E159" s="182">
        <v>25577195</v>
      </c>
      <c r="F159" s="182">
        <v>25577195</v>
      </c>
    </row>
    <row r="160" spans="1:6" x14ac:dyDescent="0.2">
      <c r="A160" s="175">
        <v>4250</v>
      </c>
      <c r="B160" s="175" t="s">
        <v>6427</v>
      </c>
      <c r="C160" s="175" t="s">
        <v>6849</v>
      </c>
      <c r="D160" s="175" t="s">
        <v>6551</v>
      </c>
      <c r="E160" s="182">
        <v>52428564</v>
      </c>
      <c r="F160" s="182">
        <v>241299660</v>
      </c>
    </row>
    <row r="161" spans="1:6" x14ac:dyDescent="0.2">
      <c r="A161" s="175">
        <v>4250</v>
      </c>
      <c r="B161" s="175" t="s">
        <v>6427</v>
      </c>
      <c r="C161" s="175" t="s">
        <v>6849</v>
      </c>
      <c r="D161" s="175" t="s">
        <v>6583</v>
      </c>
      <c r="E161" s="182">
        <v>8016600</v>
      </c>
      <c r="F161" s="182">
        <v>72149400</v>
      </c>
    </row>
    <row r="162" spans="1:6" x14ac:dyDescent="0.2">
      <c r="A162" s="175">
        <v>4250</v>
      </c>
      <c r="B162" s="175" t="s">
        <v>6427</v>
      </c>
      <c r="C162" s="175" t="s">
        <v>6849</v>
      </c>
      <c r="D162" s="175" t="s">
        <v>6548</v>
      </c>
      <c r="E162" s="182">
        <v>40083000</v>
      </c>
      <c r="F162" s="182">
        <v>207469608</v>
      </c>
    </row>
    <row r="163" spans="1:6" x14ac:dyDescent="0.2">
      <c r="A163" s="175">
        <v>4250</v>
      </c>
      <c r="B163" s="175" t="s">
        <v>6427</v>
      </c>
      <c r="C163" s="175" t="s">
        <v>6849</v>
      </c>
      <c r="D163" s="175" t="s">
        <v>6584</v>
      </c>
      <c r="E163" s="182">
        <v>20325960</v>
      </c>
      <c r="F163" s="182">
        <v>154151459</v>
      </c>
    </row>
    <row r="164" spans="1:6" x14ac:dyDescent="0.2">
      <c r="A164" s="175">
        <v>4250</v>
      </c>
      <c r="B164" s="175" t="s">
        <v>6427</v>
      </c>
      <c r="C164" s="175" t="s">
        <v>6849</v>
      </c>
      <c r="D164" s="175" t="s">
        <v>6585</v>
      </c>
      <c r="E164" s="182">
        <v>0</v>
      </c>
      <c r="F164" s="182">
        <v>30213683</v>
      </c>
    </row>
    <row r="165" spans="1:6" x14ac:dyDescent="0.2">
      <c r="A165" s="175">
        <v>4250</v>
      </c>
      <c r="B165" s="175" t="s">
        <v>6427</v>
      </c>
      <c r="C165" s="175" t="s">
        <v>6849</v>
      </c>
      <c r="D165" s="175" t="s">
        <v>6557</v>
      </c>
      <c r="E165" s="182">
        <v>57668728</v>
      </c>
      <c r="F165" s="182">
        <v>275239252</v>
      </c>
    </row>
    <row r="166" spans="1:6" x14ac:dyDescent="0.2">
      <c r="A166" s="175">
        <v>4250</v>
      </c>
      <c r="B166" s="175" t="s">
        <v>6427</v>
      </c>
      <c r="C166" s="175" t="s">
        <v>6849</v>
      </c>
      <c r="D166" s="175" t="s">
        <v>6586</v>
      </c>
      <c r="E166" s="182">
        <v>18073038</v>
      </c>
      <c r="F166" s="182">
        <v>110154927</v>
      </c>
    </row>
    <row r="167" spans="1:6" x14ac:dyDescent="0.2">
      <c r="A167" s="175">
        <v>4250</v>
      </c>
      <c r="B167" s="175" t="s">
        <v>6427</v>
      </c>
      <c r="C167" s="175" t="s">
        <v>6849</v>
      </c>
      <c r="D167" s="175" t="s">
        <v>6491</v>
      </c>
      <c r="E167" s="182">
        <v>78643668</v>
      </c>
      <c r="F167" s="182">
        <v>757328150</v>
      </c>
    </row>
    <row r="168" spans="1:6" x14ac:dyDescent="0.2">
      <c r="A168" s="175">
        <v>4250</v>
      </c>
      <c r="B168" s="175" t="s">
        <v>6427</v>
      </c>
      <c r="C168" s="175" t="s">
        <v>6849</v>
      </c>
      <c r="D168" s="175" t="s">
        <v>6563</v>
      </c>
      <c r="E168" s="182">
        <v>31163635</v>
      </c>
      <c r="F168" s="182">
        <v>307188954</v>
      </c>
    </row>
    <row r="169" spans="1:6" x14ac:dyDescent="0.2">
      <c r="A169" s="175">
        <v>4250</v>
      </c>
      <c r="B169" s="175" t="s">
        <v>6427</v>
      </c>
      <c r="C169" s="175" t="s">
        <v>6849</v>
      </c>
      <c r="D169" s="175" t="s">
        <v>6531</v>
      </c>
      <c r="E169" s="182">
        <v>9669572</v>
      </c>
      <c r="F169" s="182">
        <v>94953191</v>
      </c>
    </row>
    <row r="170" spans="1:6" x14ac:dyDescent="0.2">
      <c r="A170" s="175">
        <v>4250</v>
      </c>
      <c r="B170" s="175" t="s">
        <v>6427</v>
      </c>
      <c r="C170" s="175" t="s">
        <v>6849</v>
      </c>
      <c r="D170" s="175" t="s">
        <v>7478</v>
      </c>
      <c r="E170" s="182">
        <v>10318140</v>
      </c>
      <c r="F170" s="182">
        <v>62520811</v>
      </c>
    </row>
    <row r="171" spans="1:6" x14ac:dyDescent="0.2">
      <c r="A171" s="175">
        <v>4250</v>
      </c>
      <c r="B171" s="175" t="s">
        <v>6427</v>
      </c>
      <c r="C171" s="175" t="s">
        <v>6849</v>
      </c>
      <c r="D171" s="175" t="s">
        <v>6650</v>
      </c>
      <c r="E171" s="182">
        <v>4835820</v>
      </c>
      <c r="F171" s="182">
        <v>40548480</v>
      </c>
    </row>
    <row r="172" spans="1:6" x14ac:dyDescent="0.2">
      <c r="A172" s="175">
        <v>4250</v>
      </c>
      <c r="B172" s="175" t="s">
        <v>6427</v>
      </c>
      <c r="C172" s="175" t="s">
        <v>6849</v>
      </c>
      <c r="D172" s="175" t="s">
        <v>6617</v>
      </c>
      <c r="E172" s="182">
        <v>25172124</v>
      </c>
      <c r="F172" s="182">
        <v>49061592</v>
      </c>
    </row>
    <row r="173" spans="1:6" x14ac:dyDescent="0.2">
      <c r="A173" s="175">
        <v>4250</v>
      </c>
      <c r="B173" s="175" t="s">
        <v>6427</v>
      </c>
      <c r="C173" s="175" t="s">
        <v>6849</v>
      </c>
      <c r="D173" s="175" t="s">
        <v>6535</v>
      </c>
      <c r="E173" s="182">
        <v>4386684</v>
      </c>
      <c r="F173" s="182">
        <v>83425592</v>
      </c>
    </row>
    <row r="174" spans="1:6" x14ac:dyDescent="0.2">
      <c r="A174" s="175">
        <v>4250</v>
      </c>
      <c r="B174" s="175" t="s">
        <v>6427</v>
      </c>
      <c r="C174" s="175" t="s">
        <v>6849</v>
      </c>
      <c r="D174" s="175" t="s">
        <v>6564</v>
      </c>
      <c r="E174" s="182">
        <v>7051134</v>
      </c>
      <c r="F174" s="182">
        <v>39580067</v>
      </c>
    </row>
    <row r="175" spans="1:6" x14ac:dyDescent="0.2">
      <c r="A175" s="175">
        <v>4250</v>
      </c>
      <c r="B175" s="175" t="s">
        <v>6427</v>
      </c>
      <c r="C175" s="175" t="s">
        <v>6849</v>
      </c>
      <c r="D175" s="175" t="s">
        <v>6507</v>
      </c>
      <c r="E175" s="182">
        <v>58195344</v>
      </c>
      <c r="F175" s="182">
        <v>385976016</v>
      </c>
    </row>
    <row r="176" spans="1:6" x14ac:dyDescent="0.2">
      <c r="A176" s="175">
        <v>4250</v>
      </c>
      <c r="B176" s="175" t="s">
        <v>6427</v>
      </c>
      <c r="C176" s="175" t="s">
        <v>6849</v>
      </c>
      <c r="D176" s="175" t="s">
        <v>6574</v>
      </c>
      <c r="E176" s="182">
        <v>53999411</v>
      </c>
      <c r="F176" s="182">
        <v>243365656</v>
      </c>
    </row>
    <row r="177" spans="1:6" x14ac:dyDescent="0.2">
      <c r="A177" s="175">
        <v>4250</v>
      </c>
      <c r="B177" s="175" t="s">
        <v>6427</v>
      </c>
      <c r="C177" s="175" t="s">
        <v>6849</v>
      </c>
      <c r="D177" s="175" t="s">
        <v>6540</v>
      </c>
      <c r="E177" s="182">
        <v>91313228</v>
      </c>
      <c r="F177" s="182">
        <v>446119177</v>
      </c>
    </row>
    <row r="178" spans="1:6" x14ac:dyDescent="0.2">
      <c r="A178" s="175">
        <v>4250</v>
      </c>
      <c r="B178" s="175" t="s">
        <v>6427</v>
      </c>
      <c r="C178" s="175" t="s">
        <v>6849</v>
      </c>
      <c r="D178" s="175" t="s">
        <v>6575</v>
      </c>
      <c r="E178" s="182">
        <v>115599372</v>
      </c>
      <c r="F178" s="182">
        <v>647004897</v>
      </c>
    </row>
    <row r="179" spans="1:6" x14ac:dyDescent="0.2">
      <c r="A179" s="175">
        <v>4250</v>
      </c>
      <c r="B179" s="175" t="s">
        <v>6427</v>
      </c>
      <c r="C179" s="175" t="s">
        <v>6849</v>
      </c>
      <c r="D179" s="175" t="s">
        <v>6587</v>
      </c>
      <c r="E179" s="182">
        <v>104289862</v>
      </c>
      <c r="F179" s="182">
        <v>423822666</v>
      </c>
    </row>
    <row r="180" spans="1:6" x14ac:dyDescent="0.2">
      <c r="A180" s="175">
        <v>4250</v>
      </c>
      <c r="B180" s="175" t="s">
        <v>6427</v>
      </c>
      <c r="C180" s="175" t="s">
        <v>6849</v>
      </c>
      <c r="D180" s="175" t="s">
        <v>6555</v>
      </c>
      <c r="E180" s="182">
        <v>29997600</v>
      </c>
      <c r="F180" s="182">
        <v>212242089</v>
      </c>
    </row>
    <row r="181" spans="1:6" x14ac:dyDescent="0.2">
      <c r="A181" s="175">
        <v>4250</v>
      </c>
      <c r="B181" s="175" t="s">
        <v>6427</v>
      </c>
      <c r="C181" s="175" t="s">
        <v>6849</v>
      </c>
      <c r="D181" s="175" t="s">
        <v>6588</v>
      </c>
      <c r="E181" s="182">
        <v>16033200</v>
      </c>
      <c r="F181" s="182">
        <v>80166000</v>
      </c>
    </row>
    <row r="182" spans="1:6" x14ac:dyDescent="0.2">
      <c r="A182" s="175">
        <v>4250</v>
      </c>
      <c r="B182" s="175" t="s">
        <v>6427</v>
      </c>
      <c r="C182" s="175" t="s">
        <v>6849</v>
      </c>
      <c r="D182" s="175" t="s">
        <v>6595</v>
      </c>
      <c r="E182" s="182">
        <v>7909712</v>
      </c>
      <c r="F182" s="182">
        <v>35005820</v>
      </c>
    </row>
    <row r="183" spans="1:6" x14ac:dyDescent="0.2">
      <c r="A183" s="175">
        <v>4250</v>
      </c>
      <c r="B183" s="175" t="s">
        <v>6427</v>
      </c>
      <c r="C183" s="175" t="s">
        <v>6849</v>
      </c>
      <c r="D183" s="175" t="s">
        <v>6543</v>
      </c>
      <c r="E183" s="182">
        <v>0</v>
      </c>
      <c r="F183" s="182">
        <v>86579280</v>
      </c>
    </row>
    <row r="184" spans="1:6" x14ac:dyDescent="0.2">
      <c r="A184" s="175">
        <v>4250</v>
      </c>
      <c r="B184" s="175" t="s">
        <v>6427</v>
      </c>
      <c r="C184" s="175" t="s">
        <v>6849</v>
      </c>
      <c r="D184" s="175" t="s">
        <v>181</v>
      </c>
      <c r="E184" s="182">
        <v>75746301</v>
      </c>
      <c r="F184" s="182">
        <v>576894575</v>
      </c>
    </row>
    <row r="185" spans="1:6" x14ac:dyDescent="0.2">
      <c r="A185" s="175">
        <v>4250</v>
      </c>
      <c r="B185" s="175" t="s">
        <v>6427</v>
      </c>
      <c r="C185" s="175" t="s">
        <v>6849</v>
      </c>
      <c r="D185" s="175" t="s">
        <v>6590</v>
      </c>
      <c r="E185" s="182">
        <v>5527575</v>
      </c>
      <c r="F185" s="182">
        <v>68320811</v>
      </c>
    </row>
    <row r="186" spans="1:6" x14ac:dyDescent="0.2">
      <c r="A186" s="175">
        <v>4250</v>
      </c>
      <c r="B186" s="175" t="s">
        <v>6427</v>
      </c>
      <c r="C186" s="175" t="s">
        <v>6849</v>
      </c>
      <c r="D186" s="175" t="s">
        <v>6545</v>
      </c>
      <c r="E186" s="182">
        <v>89129222</v>
      </c>
      <c r="F186" s="182">
        <v>598156805</v>
      </c>
    </row>
    <row r="187" spans="1:6" x14ac:dyDescent="0.2">
      <c r="A187" s="175">
        <v>4250</v>
      </c>
      <c r="B187" s="175" t="s">
        <v>6427</v>
      </c>
      <c r="C187" s="175" t="s">
        <v>6849</v>
      </c>
      <c r="D187" s="175" t="s">
        <v>6498</v>
      </c>
      <c r="E187" s="182">
        <v>29845888</v>
      </c>
      <c r="F187" s="182">
        <v>153477376</v>
      </c>
    </row>
    <row r="188" spans="1:6" x14ac:dyDescent="0.2">
      <c r="A188" s="175">
        <v>4250</v>
      </c>
      <c r="B188" s="175" t="s">
        <v>6427</v>
      </c>
      <c r="C188" s="175" t="s">
        <v>6849</v>
      </c>
      <c r="D188" s="175" t="s">
        <v>6591</v>
      </c>
      <c r="E188" s="182">
        <v>6220364</v>
      </c>
      <c r="F188" s="182">
        <v>97820602</v>
      </c>
    </row>
    <row r="189" spans="1:6" x14ac:dyDescent="0.2">
      <c r="A189" s="175">
        <v>4250</v>
      </c>
      <c r="B189" s="175" t="s">
        <v>6427</v>
      </c>
      <c r="C189" s="175" t="s">
        <v>6849</v>
      </c>
      <c r="D189" s="175" t="s">
        <v>7475</v>
      </c>
      <c r="E189" s="182">
        <v>23849968</v>
      </c>
      <c r="F189" s="182">
        <v>131422591</v>
      </c>
    </row>
    <row r="190" spans="1:6" x14ac:dyDescent="0.2">
      <c r="A190" s="175">
        <v>4300</v>
      </c>
      <c r="B190" s="175" t="s">
        <v>6428</v>
      </c>
      <c r="C190" s="175" t="s">
        <v>6850</v>
      </c>
      <c r="D190" s="175" t="s">
        <v>6517</v>
      </c>
      <c r="E190" s="182">
        <v>0</v>
      </c>
      <c r="F190" s="182">
        <v>135143642</v>
      </c>
    </row>
    <row r="191" spans="1:6" x14ac:dyDescent="0.2">
      <c r="A191" s="175">
        <v>4300</v>
      </c>
      <c r="B191" s="175" t="s">
        <v>6428</v>
      </c>
      <c r="C191" s="175" t="s">
        <v>6850</v>
      </c>
      <c r="D191" s="175" t="s">
        <v>6592</v>
      </c>
      <c r="E191" s="182">
        <v>0</v>
      </c>
      <c r="F191" s="182">
        <v>125436120</v>
      </c>
    </row>
    <row r="192" spans="1:6" x14ac:dyDescent="0.2">
      <c r="A192" s="175">
        <v>4400</v>
      </c>
      <c r="B192" s="175">
        <v>702358000</v>
      </c>
      <c r="C192" s="175" t="s">
        <v>6851</v>
      </c>
      <c r="D192" s="175" t="s">
        <v>171</v>
      </c>
      <c r="E192" s="182">
        <v>30380298</v>
      </c>
      <c r="F192" s="182">
        <v>239804731</v>
      </c>
    </row>
    <row r="193" spans="1:6" x14ac:dyDescent="0.2">
      <c r="A193" s="175">
        <v>4400</v>
      </c>
      <c r="B193" s="175">
        <v>702358000</v>
      </c>
      <c r="C193" s="175" t="s">
        <v>6851</v>
      </c>
      <c r="D193" s="175" t="s">
        <v>6593</v>
      </c>
      <c r="E193" s="182">
        <v>55004587</v>
      </c>
      <c r="F193" s="182">
        <v>403559116</v>
      </c>
    </row>
    <row r="194" spans="1:6" x14ac:dyDescent="0.2">
      <c r="A194" s="175">
        <v>4400</v>
      </c>
      <c r="B194" s="175">
        <v>702358000</v>
      </c>
      <c r="C194" s="175" t="s">
        <v>6851</v>
      </c>
      <c r="D194" s="175" t="s">
        <v>6602</v>
      </c>
      <c r="E194" s="182">
        <v>70339361</v>
      </c>
      <c r="F194" s="182">
        <v>126479389</v>
      </c>
    </row>
    <row r="195" spans="1:6" x14ac:dyDescent="0.2">
      <c r="A195" s="175">
        <v>4400</v>
      </c>
      <c r="B195" s="175">
        <v>702358000</v>
      </c>
      <c r="C195" s="175" t="s">
        <v>6851</v>
      </c>
      <c r="D195" s="175" t="s">
        <v>6491</v>
      </c>
      <c r="E195" s="182">
        <v>18448967</v>
      </c>
      <c r="F195" s="182">
        <v>179824425</v>
      </c>
    </row>
    <row r="196" spans="1:6" x14ac:dyDescent="0.2">
      <c r="A196" s="175">
        <v>4400</v>
      </c>
      <c r="B196" s="175">
        <v>702358000</v>
      </c>
      <c r="C196" s="175" t="s">
        <v>6851</v>
      </c>
      <c r="D196" s="175" t="s">
        <v>6563</v>
      </c>
      <c r="E196" s="182">
        <v>25161101</v>
      </c>
      <c r="F196" s="182">
        <v>137683121</v>
      </c>
    </row>
    <row r="197" spans="1:6" x14ac:dyDescent="0.2">
      <c r="A197" s="175">
        <v>4400</v>
      </c>
      <c r="B197" s="175">
        <v>702358000</v>
      </c>
      <c r="C197" s="175" t="s">
        <v>6851</v>
      </c>
      <c r="D197" s="175" t="s">
        <v>6594</v>
      </c>
      <c r="E197" s="182">
        <v>19504209</v>
      </c>
      <c r="F197" s="182">
        <v>149404485</v>
      </c>
    </row>
    <row r="198" spans="1:6" x14ac:dyDescent="0.2">
      <c r="A198" s="175">
        <v>4425</v>
      </c>
      <c r="B198" s="175">
        <v>711789006</v>
      </c>
      <c r="C198" s="175" t="s">
        <v>6852</v>
      </c>
      <c r="D198" s="175" t="s">
        <v>6548</v>
      </c>
      <c r="E198" s="182">
        <v>30197859</v>
      </c>
      <c r="F198" s="182">
        <v>298512023</v>
      </c>
    </row>
    <row r="199" spans="1:6" x14ac:dyDescent="0.2">
      <c r="A199" s="175">
        <v>4425</v>
      </c>
      <c r="B199" s="175">
        <v>711789006</v>
      </c>
      <c r="C199" s="175" t="s">
        <v>6852</v>
      </c>
      <c r="D199" s="175" t="s">
        <v>6595</v>
      </c>
      <c r="E199" s="182">
        <v>44201857</v>
      </c>
      <c r="F199" s="182">
        <v>176848172</v>
      </c>
    </row>
    <row r="200" spans="1:6" x14ac:dyDescent="0.2">
      <c r="A200" s="175">
        <v>4450</v>
      </c>
      <c r="B200" s="175">
        <v>706786007</v>
      </c>
      <c r="C200" s="175" t="s">
        <v>7482</v>
      </c>
      <c r="D200" s="175" t="s">
        <v>6509</v>
      </c>
      <c r="E200" s="182">
        <v>9036517</v>
      </c>
      <c r="F200" s="182">
        <v>92152581</v>
      </c>
    </row>
    <row r="201" spans="1:6" x14ac:dyDescent="0.2">
      <c r="A201" s="175">
        <v>4450</v>
      </c>
      <c r="B201" s="175">
        <v>706786007</v>
      </c>
      <c r="C201" s="175" t="s">
        <v>7482</v>
      </c>
      <c r="D201" s="175" t="s">
        <v>6568</v>
      </c>
      <c r="E201" s="182">
        <v>12473062</v>
      </c>
      <c r="F201" s="182">
        <v>78184857</v>
      </c>
    </row>
    <row r="202" spans="1:6" x14ac:dyDescent="0.2">
      <c r="A202" s="175">
        <v>4450</v>
      </c>
      <c r="B202" s="175">
        <v>706786007</v>
      </c>
      <c r="C202" s="175" t="s">
        <v>7482</v>
      </c>
      <c r="D202" s="175" t="s">
        <v>6494</v>
      </c>
      <c r="E202" s="182">
        <v>9309600</v>
      </c>
      <c r="F202" s="182">
        <v>64468980</v>
      </c>
    </row>
    <row r="203" spans="1:6" x14ac:dyDescent="0.2">
      <c r="A203" s="175">
        <v>4450</v>
      </c>
      <c r="B203" s="175">
        <v>706786007</v>
      </c>
      <c r="C203" s="175" t="s">
        <v>7482</v>
      </c>
      <c r="D203" s="175" t="s">
        <v>6517</v>
      </c>
      <c r="E203" s="182">
        <v>12735533</v>
      </c>
      <c r="F203" s="182">
        <v>104891248</v>
      </c>
    </row>
    <row r="204" spans="1:6" x14ac:dyDescent="0.2">
      <c r="A204" s="175">
        <v>4450</v>
      </c>
      <c r="B204" s="175">
        <v>706786007</v>
      </c>
      <c r="C204" s="175" t="s">
        <v>7482</v>
      </c>
      <c r="D204" s="175" t="s">
        <v>6596</v>
      </c>
      <c r="E204" s="182">
        <v>7959707</v>
      </c>
      <c r="F204" s="182">
        <v>71106704</v>
      </c>
    </row>
    <row r="205" spans="1:6" x14ac:dyDescent="0.2">
      <c r="A205" s="175">
        <v>4450</v>
      </c>
      <c r="B205" s="175">
        <v>706786007</v>
      </c>
      <c r="C205" s="175" t="s">
        <v>7482</v>
      </c>
      <c r="D205" s="175" t="s">
        <v>171</v>
      </c>
      <c r="E205" s="182">
        <v>10426794</v>
      </c>
      <c r="F205" s="182">
        <v>95528915</v>
      </c>
    </row>
    <row r="206" spans="1:6" x14ac:dyDescent="0.2">
      <c r="A206" s="175">
        <v>4450</v>
      </c>
      <c r="B206" s="175">
        <v>706786007</v>
      </c>
      <c r="C206" s="175" t="s">
        <v>7482</v>
      </c>
      <c r="D206" s="175" t="s">
        <v>6597</v>
      </c>
      <c r="E206" s="182">
        <v>10327449</v>
      </c>
      <c r="F206" s="182">
        <v>91060269</v>
      </c>
    </row>
    <row r="207" spans="1:6" x14ac:dyDescent="0.2">
      <c r="A207" s="175">
        <v>4450</v>
      </c>
      <c r="B207" s="175">
        <v>706786007</v>
      </c>
      <c r="C207" s="175" t="s">
        <v>7482</v>
      </c>
      <c r="D207" s="175" t="s">
        <v>6598</v>
      </c>
      <c r="E207" s="182">
        <v>6283980</v>
      </c>
      <c r="F207" s="182">
        <v>49806360</v>
      </c>
    </row>
    <row r="208" spans="1:6" x14ac:dyDescent="0.2">
      <c r="A208" s="175">
        <v>4450</v>
      </c>
      <c r="B208" s="175">
        <v>706786007</v>
      </c>
      <c r="C208" s="175" t="s">
        <v>7482</v>
      </c>
      <c r="D208" s="175" t="s">
        <v>6599</v>
      </c>
      <c r="E208" s="182">
        <v>33359400</v>
      </c>
      <c r="F208" s="182">
        <v>235610460</v>
      </c>
    </row>
    <row r="209" spans="1:6" x14ac:dyDescent="0.2">
      <c r="A209" s="175">
        <v>4450</v>
      </c>
      <c r="B209" s="175">
        <v>706786007</v>
      </c>
      <c r="C209" s="175" t="s">
        <v>7482</v>
      </c>
      <c r="D209" s="175" t="s">
        <v>6600</v>
      </c>
      <c r="E209" s="182">
        <v>11481840</v>
      </c>
      <c r="F209" s="182">
        <v>60592230</v>
      </c>
    </row>
    <row r="210" spans="1:6" x14ac:dyDescent="0.2">
      <c r="A210" s="175">
        <v>4450</v>
      </c>
      <c r="B210" s="175">
        <v>706786007</v>
      </c>
      <c r="C210" s="175" t="s">
        <v>7482</v>
      </c>
      <c r="D210" s="175" t="s">
        <v>6601</v>
      </c>
      <c r="E210" s="182">
        <v>7370100</v>
      </c>
      <c r="F210" s="182">
        <v>82456660</v>
      </c>
    </row>
    <row r="211" spans="1:6" x14ac:dyDescent="0.2">
      <c r="A211" s="175">
        <v>4450</v>
      </c>
      <c r="B211" s="175">
        <v>706786007</v>
      </c>
      <c r="C211" s="175" t="s">
        <v>7482</v>
      </c>
      <c r="D211" s="175" t="s">
        <v>6602</v>
      </c>
      <c r="E211" s="182">
        <v>12704500</v>
      </c>
      <c r="F211" s="182">
        <v>105204668</v>
      </c>
    </row>
    <row r="212" spans="1:6" x14ac:dyDescent="0.2">
      <c r="A212" s="175">
        <v>4450</v>
      </c>
      <c r="B212" s="175">
        <v>706786007</v>
      </c>
      <c r="C212" s="175" t="s">
        <v>7482</v>
      </c>
      <c r="D212" s="175" t="s">
        <v>6491</v>
      </c>
      <c r="E212" s="182">
        <v>44058457</v>
      </c>
      <c r="F212" s="182">
        <v>452664406</v>
      </c>
    </row>
    <row r="213" spans="1:6" x14ac:dyDescent="0.2">
      <c r="A213" s="175">
        <v>4450</v>
      </c>
      <c r="B213" s="175">
        <v>706786007</v>
      </c>
      <c r="C213" s="175" t="s">
        <v>7482</v>
      </c>
      <c r="D213" s="175" t="s">
        <v>6603</v>
      </c>
      <c r="E213" s="182">
        <v>11869740</v>
      </c>
      <c r="F213" s="182">
        <v>97905960</v>
      </c>
    </row>
    <row r="214" spans="1:6" x14ac:dyDescent="0.2">
      <c r="A214" s="175">
        <v>4450</v>
      </c>
      <c r="B214" s="175">
        <v>706786007</v>
      </c>
      <c r="C214" s="175" t="s">
        <v>7482</v>
      </c>
      <c r="D214" s="175" t="s">
        <v>6534</v>
      </c>
      <c r="E214" s="182">
        <v>14972940</v>
      </c>
      <c r="F214" s="182">
        <v>116292420</v>
      </c>
    </row>
    <row r="215" spans="1:6" x14ac:dyDescent="0.2">
      <c r="A215" s="175">
        <v>4450</v>
      </c>
      <c r="B215" s="175">
        <v>706786007</v>
      </c>
      <c r="C215" s="175" t="s">
        <v>7482</v>
      </c>
      <c r="D215" s="175" t="s">
        <v>6604</v>
      </c>
      <c r="E215" s="182">
        <v>6594300</v>
      </c>
      <c r="F215" s="182">
        <v>57874680</v>
      </c>
    </row>
    <row r="216" spans="1:6" x14ac:dyDescent="0.2">
      <c r="A216" s="175">
        <v>4450</v>
      </c>
      <c r="B216" s="175">
        <v>706786007</v>
      </c>
      <c r="C216" s="175" t="s">
        <v>7482</v>
      </c>
      <c r="D216" s="175" t="s">
        <v>6605</v>
      </c>
      <c r="E216" s="182">
        <v>9775080</v>
      </c>
      <c r="F216" s="182">
        <v>92863260</v>
      </c>
    </row>
    <row r="217" spans="1:6" x14ac:dyDescent="0.2">
      <c r="A217" s="175">
        <v>4450</v>
      </c>
      <c r="B217" s="175">
        <v>706786007</v>
      </c>
      <c r="C217" s="175" t="s">
        <v>7482</v>
      </c>
      <c r="D217" s="175" t="s">
        <v>6606</v>
      </c>
      <c r="E217" s="182">
        <v>8068320</v>
      </c>
      <c r="F217" s="182">
        <v>59038380</v>
      </c>
    </row>
    <row r="218" spans="1:6" x14ac:dyDescent="0.2">
      <c r="A218" s="175">
        <v>4450</v>
      </c>
      <c r="B218" s="175">
        <v>706786007</v>
      </c>
      <c r="C218" s="175" t="s">
        <v>7482</v>
      </c>
      <c r="D218" s="175" t="s">
        <v>6542</v>
      </c>
      <c r="E218" s="182">
        <v>18277848</v>
      </c>
      <c r="F218" s="182">
        <v>222352730</v>
      </c>
    </row>
    <row r="219" spans="1:6" x14ac:dyDescent="0.2">
      <c r="A219" s="175">
        <v>4450</v>
      </c>
      <c r="B219" s="175">
        <v>706786007</v>
      </c>
      <c r="C219" s="175" t="s">
        <v>7482</v>
      </c>
      <c r="D219" s="175" t="s">
        <v>6589</v>
      </c>
      <c r="E219" s="182">
        <v>0</v>
      </c>
      <c r="F219" s="182">
        <v>65018397</v>
      </c>
    </row>
    <row r="220" spans="1:6" x14ac:dyDescent="0.2">
      <c r="A220" s="175">
        <v>4450</v>
      </c>
      <c r="B220" s="175">
        <v>706786007</v>
      </c>
      <c r="C220" s="175" t="s">
        <v>7482</v>
      </c>
      <c r="D220" s="175" t="s">
        <v>6607</v>
      </c>
      <c r="E220" s="182">
        <v>0</v>
      </c>
      <c r="F220" s="182">
        <v>48996409</v>
      </c>
    </row>
    <row r="221" spans="1:6" x14ac:dyDescent="0.2">
      <c r="A221" s="175">
        <v>4550</v>
      </c>
      <c r="B221" s="175">
        <v>700155609</v>
      </c>
      <c r="C221" s="175" t="s">
        <v>6853</v>
      </c>
      <c r="D221" s="175" t="s">
        <v>6494</v>
      </c>
      <c r="E221" s="182">
        <v>32081916</v>
      </c>
      <c r="F221" s="182">
        <v>269584413</v>
      </c>
    </row>
    <row r="222" spans="1:6" x14ac:dyDescent="0.2">
      <c r="A222" s="175">
        <v>4550</v>
      </c>
      <c r="B222" s="175">
        <v>700155609</v>
      </c>
      <c r="C222" s="175" t="s">
        <v>6853</v>
      </c>
      <c r="D222" s="175" t="s">
        <v>6608</v>
      </c>
      <c r="E222" s="182">
        <v>27216122</v>
      </c>
      <c r="F222" s="182">
        <v>191663247</v>
      </c>
    </row>
    <row r="223" spans="1:6" x14ac:dyDescent="0.2">
      <c r="A223" s="175">
        <v>4550</v>
      </c>
      <c r="B223" s="175">
        <v>700155609</v>
      </c>
      <c r="C223" s="175" t="s">
        <v>6853</v>
      </c>
      <c r="D223" s="175" t="s">
        <v>6609</v>
      </c>
      <c r="E223" s="182">
        <v>28094711</v>
      </c>
      <c r="F223" s="182">
        <v>177646617</v>
      </c>
    </row>
    <row r="224" spans="1:6" x14ac:dyDescent="0.2">
      <c r="A224" s="175">
        <v>4550</v>
      </c>
      <c r="B224" s="175">
        <v>700155609</v>
      </c>
      <c r="C224" s="175" t="s">
        <v>6853</v>
      </c>
      <c r="D224" s="175" t="s">
        <v>6495</v>
      </c>
      <c r="E224" s="182">
        <v>29624215</v>
      </c>
      <c r="F224" s="182">
        <v>256860759</v>
      </c>
    </row>
    <row r="225" spans="1:6" x14ac:dyDescent="0.2">
      <c r="A225" s="175">
        <v>4550</v>
      </c>
      <c r="B225" s="175">
        <v>700155609</v>
      </c>
      <c r="C225" s="175" t="s">
        <v>6853</v>
      </c>
      <c r="D225" s="175" t="s">
        <v>6496</v>
      </c>
      <c r="E225" s="182">
        <v>29899532</v>
      </c>
      <c r="F225" s="182">
        <v>217110584</v>
      </c>
    </row>
    <row r="226" spans="1:6" x14ac:dyDescent="0.2">
      <c r="A226" s="175">
        <v>4550</v>
      </c>
      <c r="B226" s="175">
        <v>700155609</v>
      </c>
      <c r="C226" s="175" t="s">
        <v>6853</v>
      </c>
      <c r="D226" s="175" t="s">
        <v>6498</v>
      </c>
      <c r="E226" s="182">
        <v>4168632</v>
      </c>
      <c r="F226" s="182">
        <v>38319348</v>
      </c>
    </row>
    <row r="227" spans="1:6" x14ac:dyDescent="0.2">
      <c r="A227" s="175">
        <v>4550</v>
      </c>
      <c r="B227" s="175">
        <v>700155609</v>
      </c>
      <c r="C227" s="175" t="s">
        <v>6853</v>
      </c>
      <c r="D227" s="175" t="s">
        <v>6546</v>
      </c>
      <c r="E227" s="182">
        <v>31455153</v>
      </c>
      <c r="F227" s="182">
        <v>227112368</v>
      </c>
    </row>
    <row r="228" spans="1:6" x14ac:dyDescent="0.2">
      <c r="A228" s="175">
        <v>5150</v>
      </c>
      <c r="B228" s="175">
        <v>692403002</v>
      </c>
      <c r="C228" s="175" t="s">
        <v>6855</v>
      </c>
      <c r="D228" s="175" t="s">
        <v>7199</v>
      </c>
      <c r="E228" s="182">
        <v>6582232</v>
      </c>
      <c r="F228" s="182">
        <v>52848756</v>
      </c>
    </row>
    <row r="229" spans="1:6" x14ac:dyDescent="0.2">
      <c r="A229" s="175">
        <v>5200</v>
      </c>
      <c r="B229" s="175">
        <v>690707004</v>
      </c>
      <c r="C229" s="175" t="s">
        <v>6856</v>
      </c>
      <c r="D229" s="175" t="s">
        <v>6566</v>
      </c>
      <c r="E229" s="182">
        <v>10468611</v>
      </c>
      <c r="F229" s="182">
        <v>104686110</v>
      </c>
    </row>
    <row r="230" spans="1:6" x14ac:dyDescent="0.2">
      <c r="A230" s="175">
        <v>5650</v>
      </c>
      <c r="B230" s="175">
        <v>708967009</v>
      </c>
      <c r="C230" s="175" t="s">
        <v>6857</v>
      </c>
      <c r="D230" s="175" t="s">
        <v>6611</v>
      </c>
      <c r="E230" s="182">
        <v>6190882</v>
      </c>
      <c r="F230" s="182">
        <v>71768560</v>
      </c>
    </row>
    <row r="231" spans="1:6" x14ac:dyDescent="0.2">
      <c r="A231" s="175">
        <v>5800</v>
      </c>
      <c r="B231" s="175">
        <v>700159108</v>
      </c>
      <c r="C231" s="175" t="s">
        <v>6858</v>
      </c>
      <c r="D231" s="175" t="s">
        <v>6584</v>
      </c>
      <c r="E231" s="182">
        <v>10902576</v>
      </c>
      <c r="F231" s="182">
        <v>189797575</v>
      </c>
    </row>
    <row r="232" spans="1:6" x14ac:dyDescent="0.2">
      <c r="A232" s="175">
        <v>5850</v>
      </c>
      <c r="B232" s="175">
        <v>700270009</v>
      </c>
      <c r="C232" s="175" t="s">
        <v>7465</v>
      </c>
      <c r="D232" s="175" t="s">
        <v>6573</v>
      </c>
      <c r="E232" s="182">
        <v>19562572</v>
      </c>
      <c r="F232" s="182">
        <v>168040819</v>
      </c>
    </row>
    <row r="233" spans="1:6" x14ac:dyDescent="0.2">
      <c r="A233" s="175">
        <v>5850</v>
      </c>
      <c r="B233" s="175">
        <v>700270009</v>
      </c>
      <c r="C233" s="175" t="s">
        <v>7465</v>
      </c>
      <c r="D233" s="175" t="s">
        <v>6591</v>
      </c>
      <c r="E233" s="182">
        <v>20384331</v>
      </c>
      <c r="F233" s="182">
        <v>177620387</v>
      </c>
    </row>
    <row r="234" spans="1:6" x14ac:dyDescent="0.2">
      <c r="A234" s="175">
        <v>5900</v>
      </c>
      <c r="B234" s="175">
        <v>823695004</v>
      </c>
      <c r="C234" s="175" t="s">
        <v>6859</v>
      </c>
      <c r="D234" s="175" t="s">
        <v>7475</v>
      </c>
      <c r="E234" s="182">
        <v>34171921</v>
      </c>
      <c r="F234" s="182">
        <v>254909369</v>
      </c>
    </row>
    <row r="235" spans="1:6" x14ac:dyDescent="0.2">
      <c r="A235" s="175">
        <v>5950</v>
      </c>
      <c r="B235" s="175">
        <v>708401005</v>
      </c>
      <c r="C235" s="175" t="s">
        <v>6860</v>
      </c>
      <c r="D235" s="175" t="s">
        <v>6498</v>
      </c>
      <c r="E235" s="182">
        <v>87718341</v>
      </c>
      <c r="F235" s="182">
        <v>829973787</v>
      </c>
    </row>
    <row r="236" spans="1:6" x14ac:dyDescent="0.2">
      <c r="A236" s="175">
        <v>5950</v>
      </c>
      <c r="B236" s="175">
        <v>708401005</v>
      </c>
      <c r="C236" s="175" t="s">
        <v>6860</v>
      </c>
      <c r="D236" s="175" t="s">
        <v>7475</v>
      </c>
      <c r="E236" s="182">
        <v>20936256</v>
      </c>
      <c r="F236" s="182">
        <v>177035579</v>
      </c>
    </row>
    <row r="237" spans="1:6" x14ac:dyDescent="0.2">
      <c r="A237" s="175">
        <v>6100</v>
      </c>
      <c r="B237" s="175">
        <v>700124509</v>
      </c>
      <c r="C237" s="175" t="s">
        <v>6861</v>
      </c>
      <c r="D237" s="175" t="s">
        <v>6515</v>
      </c>
      <c r="E237" s="182">
        <v>0</v>
      </c>
      <c r="F237" s="182">
        <v>50337950</v>
      </c>
    </row>
    <row r="238" spans="1:6" x14ac:dyDescent="0.2">
      <c r="A238" s="175">
        <v>6100</v>
      </c>
      <c r="B238" s="175">
        <v>700124509</v>
      </c>
      <c r="C238" s="175" t="s">
        <v>6861</v>
      </c>
      <c r="D238" s="175" t="s">
        <v>211</v>
      </c>
      <c r="E238" s="182">
        <v>0</v>
      </c>
      <c r="F238" s="182">
        <v>13809414</v>
      </c>
    </row>
    <row r="239" spans="1:6" x14ac:dyDescent="0.2">
      <c r="A239" s="175">
        <v>6100</v>
      </c>
      <c r="B239" s="175">
        <v>700124509</v>
      </c>
      <c r="C239" s="175" t="s">
        <v>6861</v>
      </c>
      <c r="D239" s="175" t="s">
        <v>6505</v>
      </c>
      <c r="E239" s="182">
        <v>14041980</v>
      </c>
      <c r="F239" s="182">
        <v>77502420</v>
      </c>
    </row>
    <row r="240" spans="1:6" x14ac:dyDescent="0.2">
      <c r="A240" s="175">
        <v>6100</v>
      </c>
      <c r="B240" s="175">
        <v>700124509</v>
      </c>
      <c r="C240" s="175" t="s">
        <v>6861</v>
      </c>
      <c r="D240" s="175" t="s">
        <v>6519</v>
      </c>
      <c r="E240" s="182">
        <v>74665764</v>
      </c>
      <c r="F240" s="182">
        <v>422864947</v>
      </c>
    </row>
    <row r="241" spans="1:6" x14ac:dyDescent="0.2">
      <c r="A241" s="175">
        <v>6100</v>
      </c>
      <c r="B241" s="175">
        <v>700124509</v>
      </c>
      <c r="C241" s="175" t="s">
        <v>6861</v>
      </c>
      <c r="D241" s="175" t="s">
        <v>148</v>
      </c>
      <c r="E241" s="182">
        <v>17817954</v>
      </c>
      <c r="F241" s="182">
        <v>160821268</v>
      </c>
    </row>
    <row r="242" spans="1:6" x14ac:dyDescent="0.2">
      <c r="A242" s="175">
        <v>6100</v>
      </c>
      <c r="B242" s="175">
        <v>700124509</v>
      </c>
      <c r="C242" s="175" t="s">
        <v>6861</v>
      </c>
      <c r="D242" s="175" t="s">
        <v>6565</v>
      </c>
      <c r="E242" s="182">
        <v>8844120</v>
      </c>
      <c r="F242" s="182">
        <v>73005030</v>
      </c>
    </row>
    <row r="243" spans="1:6" x14ac:dyDescent="0.2">
      <c r="A243" s="175">
        <v>6100</v>
      </c>
      <c r="B243" s="175">
        <v>700124509</v>
      </c>
      <c r="C243" s="175" t="s">
        <v>6861</v>
      </c>
      <c r="D243" s="175" t="s">
        <v>6550</v>
      </c>
      <c r="E243" s="182">
        <v>46724343</v>
      </c>
      <c r="F243" s="182">
        <v>459838072</v>
      </c>
    </row>
    <row r="244" spans="1:6" x14ac:dyDescent="0.2">
      <c r="A244" s="175">
        <v>6100</v>
      </c>
      <c r="B244" s="175">
        <v>700124509</v>
      </c>
      <c r="C244" s="175" t="s">
        <v>6861</v>
      </c>
      <c r="D244" s="175" t="s">
        <v>6612</v>
      </c>
      <c r="E244" s="182">
        <v>20636279</v>
      </c>
      <c r="F244" s="182">
        <v>88518779</v>
      </c>
    </row>
    <row r="245" spans="1:6" x14ac:dyDescent="0.2">
      <c r="A245" s="175">
        <v>6100</v>
      </c>
      <c r="B245" s="175">
        <v>700124509</v>
      </c>
      <c r="C245" s="175" t="s">
        <v>6861</v>
      </c>
      <c r="D245" s="175" t="s">
        <v>6566</v>
      </c>
      <c r="E245" s="182">
        <v>16291800</v>
      </c>
      <c r="F245" s="182">
        <v>94570020</v>
      </c>
    </row>
    <row r="246" spans="1:6" x14ac:dyDescent="0.2">
      <c r="A246" s="175">
        <v>6100</v>
      </c>
      <c r="B246" s="175">
        <v>700124509</v>
      </c>
      <c r="C246" s="175" t="s">
        <v>6861</v>
      </c>
      <c r="D246" s="175" t="s">
        <v>6502</v>
      </c>
      <c r="E246" s="182">
        <v>12735533</v>
      </c>
      <c r="F246" s="182">
        <v>113735362</v>
      </c>
    </row>
    <row r="247" spans="1:6" x14ac:dyDescent="0.2">
      <c r="A247" s="175">
        <v>6100</v>
      </c>
      <c r="B247" s="175">
        <v>700124509</v>
      </c>
      <c r="C247" s="175" t="s">
        <v>6861</v>
      </c>
      <c r="D247" s="175" t="s">
        <v>6529</v>
      </c>
      <c r="E247" s="182">
        <v>18231300</v>
      </c>
      <c r="F247" s="182">
        <v>88053300</v>
      </c>
    </row>
    <row r="248" spans="1:6" x14ac:dyDescent="0.2">
      <c r="A248" s="175">
        <v>6100</v>
      </c>
      <c r="B248" s="175">
        <v>700124509</v>
      </c>
      <c r="C248" s="175" t="s">
        <v>6861</v>
      </c>
      <c r="D248" s="175" t="s">
        <v>6533</v>
      </c>
      <c r="E248" s="182">
        <v>18076140</v>
      </c>
      <c r="F248" s="182">
        <v>98681760</v>
      </c>
    </row>
    <row r="249" spans="1:6" x14ac:dyDescent="0.2">
      <c r="A249" s="175">
        <v>6100</v>
      </c>
      <c r="B249" s="175">
        <v>700124509</v>
      </c>
      <c r="C249" s="175" t="s">
        <v>6861</v>
      </c>
      <c r="D249" s="175" t="s">
        <v>6534</v>
      </c>
      <c r="E249" s="182">
        <v>125420218</v>
      </c>
      <c r="F249" s="182">
        <v>1114922860</v>
      </c>
    </row>
    <row r="250" spans="1:6" x14ac:dyDescent="0.2">
      <c r="A250" s="175">
        <v>6100</v>
      </c>
      <c r="B250" s="175">
        <v>700124509</v>
      </c>
      <c r="C250" s="175" t="s">
        <v>6861</v>
      </c>
      <c r="D250" s="175" t="s">
        <v>6573</v>
      </c>
      <c r="E250" s="182">
        <v>39410640</v>
      </c>
      <c r="F250" s="182">
        <v>182312999</v>
      </c>
    </row>
    <row r="251" spans="1:6" x14ac:dyDescent="0.2">
      <c r="A251" s="175">
        <v>6100</v>
      </c>
      <c r="B251" s="175">
        <v>700124509</v>
      </c>
      <c r="C251" s="175" t="s">
        <v>6861</v>
      </c>
      <c r="D251" s="175" t="s">
        <v>6540</v>
      </c>
      <c r="E251" s="182">
        <v>18204005</v>
      </c>
      <c r="F251" s="182">
        <v>160526227</v>
      </c>
    </row>
    <row r="252" spans="1:6" x14ac:dyDescent="0.2">
      <c r="A252" s="175">
        <v>6100</v>
      </c>
      <c r="B252" s="175">
        <v>700124509</v>
      </c>
      <c r="C252" s="175" t="s">
        <v>6861</v>
      </c>
      <c r="D252" s="175" t="s">
        <v>6575</v>
      </c>
      <c r="E252" s="182">
        <v>21722400</v>
      </c>
      <c r="F252" s="182">
        <v>105819120</v>
      </c>
    </row>
    <row r="253" spans="1:6" x14ac:dyDescent="0.2">
      <c r="A253" s="175">
        <v>6100</v>
      </c>
      <c r="B253" s="175">
        <v>700124509</v>
      </c>
      <c r="C253" s="175" t="s">
        <v>6861</v>
      </c>
      <c r="D253" s="175" t="s">
        <v>6613</v>
      </c>
      <c r="E253" s="182">
        <v>7059780</v>
      </c>
      <c r="F253" s="182">
        <v>56710980</v>
      </c>
    </row>
    <row r="254" spans="1:6" x14ac:dyDescent="0.2">
      <c r="A254" s="175">
        <v>6100</v>
      </c>
      <c r="B254" s="175">
        <v>700124509</v>
      </c>
      <c r="C254" s="175" t="s">
        <v>6861</v>
      </c>
      <c r="D254" s="175" t="s">
        <v>5595</v>
      </c>
      <c r="E254" s="182">
        <v>23429160</v>
      </c>
      <c r="F254" s="182">
        <v>115749360</v>
      </c>
    </row>
    <row r="255" spans="1:6" x14ac:dyDescent="0.2">
      <c r="A255" s="175">
        <v>6100</v>
      </c>
      <c r="B255" s="175">
        <v>700124509</v>
      </c>
      <c r="C255" s="175" t="s">
        <v>6861</v>
      </c>
      <c r="D255" s="175" t="s">
        <v>6571</v>
      </c>
      <c r="E255" s="182">
        <v>48727147</v>
      </c>
      <c r="F255" s="182">
        <v>303086328</v>
      </c>
    </row>
    <row r="256" spans="1:6" x14ac:dyDescent="0.2">
      <c r="A256" s="175">
        <v>6100</v>
      </c>
      <c r="B256" s="175">
        <v>700124509</v>
      </c>
      <c r="C256" s="175" t="s">
        <v>6861</v>
      </c>
      <c r="D256" s="175" t="s">
        <v>181</v>
      </c>
      <c r="E256" s="182">
        <v>4021127</v>
      </c>
      <c r="F256" s="182">
        <v>36738477</v>
      </c>
    </row>
    <row r="257" spans="1:6" x14ac:dyDescent="0.2">
      <c r="A257" s="175">
        <v>6150</v>
      </c>
      <c r="B257" s="175">
        <v>702758009</v>
      </c>
      <c r="C257" s="175" t="s">
        <v>6862</v>
      </c>
      <c r="D257" s="175" t="s">
        <v>6545</v>
      </c>
      <c r="E257" s="182">
        <v>0</v>
      </c>
      <c r="F257" s="182">
        <v>278780075</v>
      </c>
    </row>
    <row r="258" spans="1:6" x14ac:dyDescent="0.2">
      <c r="A258" s="175">
        <v>6400</v>
      </c>
      <c r="B258" s="175">
        <v>714506005</v>
      </c>
      <c r="C258" s="175" t="s">
        <v>6863</v>
      </c>
      <c r="D258" s="175" t="s">
        <v>6515</v>
      </c>
      <c r="E258" s="182">
        <v>4309724</v>
      </c>
      <c r="F258" s="182">
        <v>8414224</v>
      </c>
    </row>
    <row r="259" spans="1:6" x14ac:dyDescent="0.2">
      <c r="A259" s="175">
        <v>6400</v>
      </c>
      <c r="B259" s="175">
        <v>714506005</v>
      </c>
      <c r="C259" s="175" t="s">
        <v>6863</v>
      </c>
      <c r="D259" s="175" t="s">
        <v>6615</v>
      </c>
      <c r="E259" s="182">
        <v>39547030</v>
      </c>
      <c r="F259" s="182">
        <v>161462692</v>
      </c>
    </row>
    <row r="260" spans="1:6" x14ac:dyDescent="0.2">
      <c r="A260" s="175">
        <v>6410</v>
      </c>
      <c r="B260" s="175">
        <v>709836005</v>
      </c>
      <c r="C260" s="175" t="s">
        <v>6864</v>
      </c>
      <c r="D260" s="175" t="s">
        <v>6546</v>
      </c>
      <c r="E260" s="182">
        <v>27761211</v>
      </c>
      <c r="F260" s="182">
        <v>235684988</v>
      </c>
    </row>
    <row r="261" spans="1:6" x14ac:dyDescent="0.2">
      <c r="A261" s="175">
        <v>6430</v>
      </c>
      <c r="B261" s="175">
        <v>703130003</v>
      </c>
      <c r="C261" s="175" t="s">
        <v>6865</v>
      </c>
      <c r="D261" s="175" t="s">
        <v>6616</v>
      </c>
      <c r="E261" s="182">
        <v>70380867</v>
      </c>
      <c r="F261" s="182">
        <v>550514398</v>
      </c>
    </row>
    <row r="262" spans="1:6" x14ac:dyDescent="0.2">
      <c r="A262" s="175">
        <v>6430</v>
      </c>
      <c r="B262" s="175">
        <v>703130003</v>
      </c>
      <c r="C262" s="175" t="s">
        <v>6865</v>
      </c>
      <c r="D262" s="175" t="s">
        <v>6497</v>
      </c>
      <c r="E262" s="182">
        <v>102893492</v>
      </c>
      <c r="F262" s="182">
        <v>408191783</v>
      </c>
    </row>
    <row r="263" spans="1:6" x14ac:dyDescent="0.2">
      <c r="A263" s="175">
        <v>6470</v>
      </c>
      <c r="B263" s="175">
        <v>716316009</v>
      </c>
      <c r="C263" s="175" t="s">
        <v>6866</v>
      </c>
      <c r="D263" s="175" t="s">
        <v>6504</v>
      </c>
      <c r="E263" s="182">
        <v>143426887</v>
      </c>
      <c r="F263" s="182">
        <v>457325911</v>
      </c>
    </row>
    <row r="264" spans="1:6" x14ac:dyDescent="0.2">
      <c r="A264" s="175">
        <v>6470</v>
      </c>
      <c r="B264" s="175">
        <v>716316009</v>
      </c>
      <c r="C264" s="175" t="s">
        <v>6866</v>
      </c>
      <c r="D264" s="175" t="s">
        <v>6549</v>
      </c>
      <c r="E264" s="182">
        <v>127898302</v>
      </c>
      <c r="F264" s="182">
        <v>727250517</v>
      </c>
    </row>
    <row r="265" spans="1:6" x14ac:dyDescent="0.2">
      <c r="A265" s="175">
        <v>6470</v>
      </c>
      <c r="B265" s="175">
        <v>716316009</v>
      </c>
      <c r="C265" s="175" t="s">
        <v>6866</v>
      </c>
      <c r="D265" s="175" t="s">
        <v>6521</v>
      </c>
      <c r="E265" s="182">
        <v>13708386</v>
      </c>
      <c r="F265" s="182">
        <v>155727228</v>
      </c>
    </row>
    <row r="266" spans="1:6" x14ac:dyDescent="0.2">
      <c r="A266" s="175">
        <v>6470</v>
      </c>
      <c r="B266" s="175">
        <v>716316009</v>
      </c>
      <c r="C266" s="175" t="s">
        <v>6866</v>
      </c>
      <c r="D266" s="175" t="s">
        <v>229</v>
      </c>
      <c r="E266" s="182">
        <v>78472860</v>
      </c>
      <c r="F266" s="182">
        <v>471260594</v>
      </c>
    </row>
    <row r="267" spans="1:6" x14ac:dyDescent="0.2">
      <c r="A267" s="175">
        <v>6470</v>
      </c>
      <c r="B267" s="175">
        <v>716316009</v>
      </c>
      <c r="C267" s="175" t="s">
        <v>6866</v>
      </c>
      <c r="D267" s="175" t="s">
        <v>6584</v>
      </c>
      <c r="E267" s="182">
        <v>43930968</v>
      </c>
      <c r="F267" s="182">
        <v>231198744</v>
      </c>
    </row>
    <row r="268" spans="1:6" x14ac:dyDescent="0.2">
      <c r="A268" s="175">
        <v>6470</v>
      </c>
      <c r="B268" s="175">
        <v>716316009</v>
      </c>
      <c r="C268" s="175" t="s">
        <v>6866</v>
      </c>
      <c r="D268" s="175" t="s">
        <v>6529</v>
      </c>
      <c r="E268" s="182">
        <v>135016784</v>
      </c>
      <c r="F268" s="182">
        <v>700629290</v>
      </c>
    </row>
    <row r="269" spans="1:6" x14ac:dyDescent="0.2">
      <c r="A269" s="175">
        <v>6470</v>
      </c>
      <c r="B269" s="175">
        <v>716316009</v>
      </c>
      <c r="C269" s="175" t="s">
        <v>6866</v>
      </c>
      <c r="D269" s="175" t="s">
        <v>6617</v>
      </c>
      <c r="E269" s="182">
        <v>0</v>
      </c>
      <c r="F269" s="182">
        <v>119166387</v>
      </c>
    </row>
    <row r="270" spans="1:6" x14ac:dyDescent="0.2">
      <c r="A270" s="175">
        <v>6470</v>
      </c>
      <c r="B270" s="175">
        <v>716316009</v>
      </c>
      <c r="C270" s="175" t="s">
        <v>6866</v>
      </c>
      <c r="D270" s="175" t="s">
        <v>6534</v>
      </c>
      <c r="E270" s="182">
        <v>149819910</v>
      </c>
      <c r="F270" s="182">
        <v>863258520</v>
      </c>
    </row>
    <row r="271" spans="1:6" x14ac:dyDescent="0.2">
      <c r="A271" s="175">
        <v>6470</v>
      </c>
      <c r="B271" s="175">
        <v>716316009</v>
      </c>
      <c r="C271" s="175" t="s">
        <v>6866</v>
      </c>
      <c r="D271" s="175" t="s">
        <v>6573</v>
      </c>
      <c r="E271" s="182">
        <v>13459613</v>
      </c>
      <c r="F271" s="182">
        <v>131399517</v>
      </c>
    </row>
    <row r="272" spans="1:6" x14ac:dyDescent="0.2">
      <c r="A272" s="175">
        <v>6470</v>
      </c>
      <c r="B272" s="175">
        <v>716316009</v>
      </c>
      <c r="C272" s="175" t="s">
        <v>6866</v>
      </c>
      <c r="D272" s="175" t="s">
        <v>6574</v>
      </c>
      <c r="E272" s="182">
        <v>0</v>
      </c>
      <c r="F272" s="182">
        <v>258931008</v>
      </c>
    </row>
    <row r="273" spans="1:6" x14ac:dyDescent="0.2">
      <c r="A273" s="175">
        <v>6470</v>
      </c>
      <c r="B273" s="175">
        <v>716316009</v>
      </c>
      <c r="C273" s="175" t="s">
        <v>6866</v>
      </c>
      <c r="D273" s="175" t="s">
        <v>6575</v>
      </c>
      <c r="E273" s="182">
        <v>183900375</v>
      </c>
      <c r="F273" s="182">
        <v>844134621</v>
      </c>
    </row>
    <row r="274" spans="1:6" x14ac:dyDescent="0.2">
      <c r="A274" s="175">
        <v>6470</v>
      </c>
      <c r="B274" s="175">
        <v>716316009</v>
      </c>
      <c r="C274" s="175" t="s">
        <v>6866</v>
      </c>
      <c r="D274" s="175" t="s">
        <v>6541</v>
      </c>
      <c r="E274" s="182">
        <v>39785610</v>
      </c>
      <c r="F274" s="182">
        <v>240244845</v>
      </c>
    </row>
    <row r="275" spans="1:6" x14ac:dyDescent="0.2">
      <c r="A275" s="175">
        <v>6470</v>
      </c>
      <c r="B275" s="175">
        <v>716316009</v>
      </c>
      <c r="C275" s="175" t="s">
        <v>6866</v>
      </c>
      <c r="D275" s="175" t="s">
        <v>6542</v>
      </c>
      <c r="E275" s="182">
        <v>8231714</v>
      </c>
      <c r="F275" s="182">
        <v>70080824</v>
      </c>
    </row>
    <row r="276" spans="1:6" x14ac:dyDescent="0.2">
      <c r="A276" s="175">
        <v>6470</v>
      </c>
      <c r="B276" s="175">
        <v>716316009</v>
      </c>
      <c r="C276" s="175" t="s">
        <v>6866</v>
      </c>
      <c r="D276" s="175" t="s">
        <v>6588</v>
      </c>
      <c r="E276" s="182">
        <v>9459588</v>
      </c>
      <c r="F276" s="182">
        <v>87220608</v>
      </c>
    </row>
    <row r="277" spans="1:6" x14ac:dyDescent="0.2">
      <c r="A277" s="175">
        <v>6470</v>
      </c>
      <c r="B277" s="175">
        <v>716316009</v>
      </c>
      <c r="C277" s="175" t="s">
        <v>6866</v>
      </c>
      <c r="D277" s="175" t="s">
        <v>6595</v>
      </c>
      <c r="E277" s="182">
        <v>0</v>
      </c>
      <c r="F277" s="182">
        <v>101169492</v>
      </c>
    </row>
    <row r="278" spans="1:6" x14ac:dyDescent="0.2">
      <c r="A278" s="175">
        <v>6470</v>
      </c>
      <c r="B278" s="175">
        <v>716316009</v>
      </c>
      <c r="C278" s="175" t="s">
        <v>6866</v>
      </c>
      <c r="D278" s="175" t="s">
        <v>6543</v>
      </c>
      <c r="E278" s="182">
        <v>26450393</v>
      </c>
      <c r="F278" s="182">
        <v>249318335</v>
      </c>
    </row>
    <row r="279" spans="1:6" x14ac:dyDescent="0.2">
      <c r="A279" s="175">
        <v>6470</v>
      </c>
      <c r="B279" s="175">
        <v>716316009</v>
      </c>
      <c r="C279" s="175" t="s">
        <v>6866</v>
      </c>
      <c r="D279" s="175" t="s">
        <v>6544</v>
      </c>
      <c r="E279" s="182">
        <v>55200325</v>
      </c>
      <c r="F279" s="182">
        <v>402148429</v>
      </c>
    </row>
    <row r="280" spans="1:6" x14ac:dyDescent="0.2">
      <c r="A280" s="175">
        <v>6470</v>
      </c>
      <c r="B280" s="175">
        <v>716316009</v>
      </c>
      <c r="C280" s="175" t="s">
        <v>6866</v>
      </c>
      <c r="D280" s="175" t="s">
        <v>6514</v>
      </c>
      <c r="E280" s="182">
        <v>50020377</v>
      </c>
      <c r="F280" s="182">
        <v>528913592</v>
      </c>
    </row>
    <row r="281" spans="1:6" x14ac:dyDescent="0.2">
      <c r="A281" s="175">
        <v>6470</v>
      </c>
      <c r="B281" s="175">
        <v>716316009</v>
      </c>
      <c r="C281" s="175" t="s">
        <v>6866</v>
      </c>
      <c r="D281" s="175" t="s">
        <v>6498</v>
      </c>
      <c r="E281" s="182">
        <v>8016600</v>
      </c>
      <c r="F281" s="182">
        <v>69103092</v>
      </c>
    </row>
    <row r="282" spans="1:6" x14ac:dyDescent="0.2">
      <c r="A282" s="175">
        <v>6560</v>
      </c>
      <c r="B282" s="175">
        <v>716569004</v>
      </c>
      <c r="C282" s="175" t="s">
        <v>6867</v>
      </c>
      <c r="D282" s="175" t="s">
        <v>7478</v>
      </c>
      <c r="E282" s="182">
        <v>28469357</v>
      </c>
      <c r="F282" s="182">
        <v>299319337</v>
      </c>
    </row>
    <row r="283" spans="1:6" x14ac:dyDescent="0.2">
      <c r="A283" s="175">
        <v>6570</v>
      </c>
      <c r="B283" s="175">
        <v>717150007</v>
      </c>
      <c r="C283" s="175" t="s">
        <v>6868</v>
      </c>
      <c r="D283" s="175" t="s">
        <v>7466</v>
      </c>
      <c r="E283" s="182">
        <v>0</v>
      </c>
      <c r="F283" s="182">
        <v>3053204</v>
      </c>
    </row>
    <row r="284" spans="1:6" x14ac:dyDescent="0.2">
      <c r="A284" s="175">
        <v>6570</v>
      </c>
      <c r="B284" s="175">
        <v>717150007</v>
      </c>
      <c r="C284" s="175" t="s">
        <v>6868</v>
      </c>
      <c r="D284" s="175" t="s">
        <v>6618</v>
      </c>
      <c r="E284" s="182">
        <v>107086604</v>
      </c>
      <c r="F284" s="182">
        <v>735915280</v>
      </c>
    </row>
    <row r="285" spans="1:6" x14ac:dyDescent="0.2">
      <c r="A285" s="175">
        <v>6570</v>
      </c>
      <c r="B285" s="175">
        <v>717150007</v>
      </c>
      <c r="C285" s="175" t="s">
        <v>6868</v>
      </c>
      <c r="D285" s="175" t="s">
        <v>6619</v>
      </c>
      <c r="E285" s="182">
        <v>104824029</v>
      </c>
      <c r="F285" s="182">
        <v>598528498</v>
      </c>
    </row>
    <row r="286" spans="1:6" x14ac:dyDescent="0.2">
      <c r="A286" s="175">
        <v>6570</v>
      </c>
      <c r="B286" s="175">
        <v>717150007</v>
      </c>
      <c r="C286" s="175" t="s">
        <v>6868</v>
      </c>
      <c r="D286" s="175" t="s">
        <v>6560</v>
      </c>
      <c r="E286" s="182">
        <v>6092616</v>
      </c>
      <c r="F286" s="182">
        <v>33326610</v>
      </c>
    </row>
    <row r="287" spans="1:6" x14ac:dyDescent="0.2">
      <c r="A287" s="175">
        <v>6570</v>
      </c>
      <c r="B287" s="175">
        <v>717150007</v>
      </c>
      <c r="C287" s="175" t="s">
        <v>6868</v>
      </c>
      <c r="D287" s="175" t="s">
        <v>6517</v>
      </c>
      <c r="E287" s="182">
        <v>4064365</v>
      </c>
      <c r="F287" s="182">
        <v>34538077</v>
      </c>
    </row>
    <row r="288" spans="1:6" x14ac:dyDescent="0.2">
      <c r="A288" s="175">
        <v>6570</v>
      </c>
      <c r="B288" s="175">
        <v>717150007</v>
      </c>
      <c r="C288" s="175" t="s">
        <v>6868</v>
      </c>
      <c r="D288" s="175" t="s">
        <v>6620</v>
      </c>
      <c r="E288" s="182">
        <v>12880349</v>
      </c>
      <c r="F288" s="182">
        <v>120997228</v>
      </c>
    </row>
    <row r="289" spans="1:6" x14ac:dyDescent="0.2">
      <c r="A289" s="175">
        <v>6570</v>
      </c>
      <c r="B289" s="175">
        <v>717150007</v>
      </c>
      <c r="C289" s="175" t="s">
        <v>6868</v>
      </c>
      <c r="D289" s="175" t="s">
        <v>148</v>
      </c>
      <c r="E289" s="182">
        <v>31042862</v>
      </c>
      <c r="F289" s="182">
        <v>365763291</v>
      </c>
    </row>
    <row r="290" spans="1:6" x14ac:dyDescent="0.2">
      <c r="A290" s="175">
        <v>6570</v>
      </c>
      <c r="B290" s="175">
        <v>717150007</v>
      </c>
      <c r="C290" s="175" t="s">
        <v>6868</v>
      </c>
      <c r="D290" s="175" t="s">
        <v>6565</v>
      </c>
      <c r="E290" s="182">
        <v>0</v>
      </c>
      <c r="F290" s="182">
        <v>31331004</v>
      </c>
    </row>
    <row r="291" spans="1:6" x14ac:dyDescent="0.2">
      <c r="A291" s="175">
        <v>6570</v>
      </c>
      <c r="B291" s="175">
        <v>717150007</v>
      </c>
      <c r="C291" s="175" t="s">
        <v>6868</v>
      </c>
      <c r="D291" s="175" t="s">
        <v>6500</v>
      </c>
      <c r="E291" s="182">
        <v>8978592</v>
      </c>
      <c r="F291" s="182">
        <v>89304924</v>
      </c>
    </row>
    <row r="292" spans="1:6" x14ac:dyDescent="0.2">
      <c r="A292" s="175">
        <v>6570</v>
      </c>
      <c r="B292" s="175">
        <v>717150007</v>
      </c>
      <c r="C292" s="175" t="s">
        <v>6868</v>
      </c>
      <c r="D292" s="175" t="s">
        <v>6561</v>
      </c>
      <c r="E292" s="182">
        <v>50203156</v>
      </c>
      <c r="F292" s="182">
        <v>612598781</v>
      </c>
    </row>
    <row r="293" spans="1:6" x14ac:dyDescent="0.2">
      <c r="A293" s="175">
        <v>6570</v>
      </c>
      <c r="B293" s="175">
        <v>717150007</v>
      </c>
      <c r="C293" s="175" t="s">
        <v>6868</v>
      </c>
      <c r="D293" s="175" t="s">
        <v>6501</v>
      </c>
      <c r="E293" s="182">
        <v>5186389</v>
      </c>
      <c r="F293" s="182">
        <v>88994649</v>
      </c>
    </row>
    <row r="294" spans="1:6" x14ac:dyDescent="0.2">
      <c r="A294" s="175">
        <v>6570</v>
      </c>
      <c r="B294" s="175">
        <v>717150007</v>
      </c>
      <c r="C294" s="175" t="s">
        <v>6868</v>
      </c>
      <c r="D294" s="175" t="s">
        <v>6521</v>
      </c>
      <c r="E294" s="182">
        <v>28696221</v>
      </c>
      <c r="F294" s="182">
        <v>254062076</v>
      </c>
    </row>
    <row r="295" spans="1:6" x14ac:dyDescent="0.2">
      <c r="A295" s="175">
        <v>6570</v>
      </c>
      <c r="B295" s="175">
        <v>717150007</v>
      </c>
      <c r="C295" s="175" t="s">
        <v>6868</v>
      </c>
      <c r="D295" s="175" t="s">
        <v>7199</v>
      </c>
      <c r="E295" s="182">
        <v>38077674</v>
      </c>
      <c r="F295" s="182">
        <v>521694752</v>
      </c>
    </row>
    <row r="296" spans="1:6" x14ac:dyDescent="0.2">
      <c r="A296" s="175">
        <v>6570</v>
      </c>
      <c r="B296" s="175">
        <v>717150007</v>
      </c>
      <c r="C296" s="175" t="s">
        <v>6868</v>
      </c>
      <c r="D296" s="175" t="s">
        <v>6556</v>
      </c>
      <c r="E296" s="182">
        <v>0</v>
      </c>
      <c r="F296" s="182">
        <v>14390208</v>
      </c>
    </row>
    <row r="297" spans="1:6" x14ac:dyDescent="0.2">
      <c r="A297" s="175">
        <v>6570</v>
      </c>
      <c r="B297" s="175">
        <v>717150007</v>
      </c>
      <c r="C297" s="175" t="s">
        <v>6868</v>
      </c>
      <c r="D297" s="175" t="s">
        <v>6572</v>
      </c>
      <c r="E297" s="182">
        <v>28492892</v>
      </c>
      <c r="F297" s="182">
        <v>28492892</v>
      </c>
    </row>
    <row r="298" spans="1:6" x14ac:dyDescent="0.2">
      <c r="A298" s="175">
        <v>6570</v>
      </c>
      <c r="B298" s="175">
        <v>717150007</v>
      </c>
      <c r="C298" s="175" t="s">
        <v>6868</v>
      </c>
      <c r="D298" s="175" t="s">
        <v>229</v>
      </c>
      <c r="E298" s="182">
        <v>0</v>
      </c>
      <c r="F298" s="182">
        <v>20312168</v>
      </c>
    </row>
    <row r="299" spans="1:6" x14ac:dyDescent="0.2">
      <c r="A299" s="175">
        <v>6570</v>
      </c>
      <c r="B299" s="175">
        <v>717150007</v>
      </c>
      <c r="C299" s="175" t="s">
        <v>6868</v>
      </c>
      <c r="D299" s="175" t="s">
        <v>171</v>
      </c>
      <c r="E299" s="182">
        <v>147761531</v>
      </c>
      <c r="F299" s="182">
        <v>1004500620</v>
      </c>
    </row>
    <row r="300" spans="1:6" x14ac:dyDescent="0.2">
      <c r="A300" s="175">
        <v>6570</v>
      </c>
      <c r="B300" s="175">
        <v>717150007</v>
      </c>
      <c r="C300" s="175" t="s">
        <v>6868</v>
      </c>
      <c r="D300" s="175" t="s">
        <v>6551</v>
      </c>
      <c r="E300" s="182">
        <v>56897172</v>
      </c>
      <c r="F300" s="182">
        <v>338868071</v>
      </c>
    </row>
    <row r="301" spans="1:6" x14ac:dyDescent="0.2">
      <c r="A301" s="175">
        <v>6570</v>
      </c>
      <c r="B301" s="175">
        <v>717150007</v>
      </c>
      <c r="C301" s="175" t="s">
        <v>6868</v>
      </c>
      <c r="D301" s="175" t="s">
        <v>6566</v>
      </c>
      <c r="E301" s="182">
        <v>183204308</v>
      </c>
      <c r="F301" s="182">
        <v>613151212</v>
      </c>
    </row>
    <row r="302" spans="1:6" x14ac:dyDescent="0.2">
      <c r="A302" s="175">
        <v>6570</v>
      </c>
      <c r="B302" s="175">
        <v>717150007</v>
      </c>
      <c r="C302" s="175" t="s">
        <v>6868</v>
      </c>
      <c r="D302" s="175" t="s">
        <v>6583</v>
      </c>
      <c r="E302" s="182">
        <v>69263424</v>
      </c>
      <c r="F302" s="182">
        <v>258775848</v>
      </c>
    </row>
    <row r="303" spans="1:6" x14ac:dyDescent="0.2">
      <c r="A303" s="175">
        <v>6570</v>
      </c>
      <c r="B303" s="175">
        <v>717150007</v>
      </c>
      <c r="C303" s="175" t="s">
        <v>6868</v>
      </c>
      <c r="D303" s="175" t="s">
        <v>6548</v>
      </c>
      <c r="E303" s="182">
        <v>56930274</v>
      </c>
      <c r="F303" s="182">
        <v>140972174</v>
      </c>
    </row>
    <row r="304" spans="1:6" x14ac:dyDescent="0.2">
      <c r="A304" s="175">
        <v>6570</v>
      </c>
      <c r="B304" s="175">
        <v>717150007</v>
      </c>
      <c r="C304" s="175" t="s">
        <v>6868</v>
      </c>
      <c r="D304" s="175" t="s">
        <v>6599</v>
      </c>
      <c r="E304" s="182">
        <v>11226688</v>
      </c>
      <c r="F304" s="182">
        <v>157390674</v>
      </c>
    </row>
    <row r="305" spans="1:6" x14ac:dyDescent="0.2">
      <c r="A305" s="175">
        <v>6570</v>
      </c>
      <c r="B305" s="175">
        <v>717150007</v>
      </c>
      <c r="C305" s="175" t="s">
        <v>6868</v>
      </c>
      <c r="D305" s="175" t="s">
        <v>6600</v>
      </c>
      <c r="E305" s="182">
        <v>8337264</v>
      </c>
      <c r="F305" s="182">
        <v>78173754</v>
      </c>
    </row>
    <row r="306" spans="1:6" x14ac:dyDescent="0.2">
      <c r="A306" s="175">
        <v>6570</v>
      </c>
      <c r="B306" s="175">
        <v>717150007</v>
      </c>
      <c r="C306" s="175" t="s">
        <v>6868</v>
      </c>
      <c r="D306" s="175" t="s">
        <v>6585</v>
      </c>
      <c r="E306" s="182">
        <v>61381986</v>
      </c>
      <c r="F306" s="182">
        <v>262985325</v>
      </c>
    </row>
    <row r="307" spans="1:6" x14ac:dyDescent="0.2">
      <c r="A307" s="175">
        <v>6570</v>
      </c>
      <c r="B307" s="175">
        <v>717150007</v>
      </c>
      <c r="C307" s="175" t="s">
        <v>6868</v>
      </c>
      <c r="D307" s="175" t="s">
        <v>6529</v>
      </c>
      <c r="E307" s="182">
        <v>16048543</v>
      </c>
      <c r="F307" s="182">
        <v>154131632</v>
      </c>
    </row>
    <row r="308" spans="1:6" x14ac:dyDescent="0.2">
      <c r="A308" s="175">
        <v>6570</v>
      </c>
      <c r="B308" s="175">
        <v>717150007</v>
      </c>
      <c r="C308" s="175" t="s">
        <v>6868</v>
      </c>
      <c r="D308" s="175" t="s">
        <v>6530</v>
      </c>
      <c r="E308" s="182">
        <v>0</v>
      </c>
      <c r="F308" s="182">
        <v>1779168</v>
      </c>
    </row>
    <row r="309" spans="1:6" x14ac:dyDescent="0.2">
      <c r="A309" s="175">
        <v>6570</v>
      </c>
      <c r="B309" s="175">
        <v>717150007</v>
      </c>
      <c r="C309" s="175" t="s">
        <v>6868</v>
      </c>
      <c r="D309" s="175" t="s">
        <v>6668</v>
      </c>
      <c r="E309" s="182">
        <v>13708386</v>
      </c>
      <c r="F309" s="182">
        <v>13708386</v>
      </c>
    </row>
    <row r="310" spans="1:6" x14ac:dyDescent="0.2">
      <c r="A310" s="175">
        <v>6570</v>
      </c>
      <c r="B310" s="175">
        <v>717150007</v>
      </c>
      <c r="C310" s="175" t="s">
        <v>6868</v>
      </c>
      <c r="D310" s="175" t="s">
        <v>6602</v>
      </c>
      <c r="E310" s="182">
        <v>26845990</v>
      </c>
      <c r="F310" s="182">
        <v>206229718</v>
      </c>
    </row>
    <row r="311" spans="1:6" x14ac:dyDescent="0.2">
      <c r="A311" s="175">
        <v>6570</v>
      </c>
      <c r="B311" s="175">
        <v>717150007</v>
      </c>
      <c r="C311" s="175" t="s">
        <v>6868</v>
      </c>
      <c r="D311" s="175" t="s">
        <v>7480</v>
      </c>
      <c r="E311" s="182">
        <v>128265600</v>
      </c>
      <c r="F311" s="182">
        <v>503830380</v>
      </c>
    </row>
    <row r="312" spans="1:6" x14ac:dyDescent="0.2">
      <c r="A312" s="175">
        <v>6570</v>
      </c>
      <c r="B312" s="175">
        <v>717150007</v>
      </c>
      <c r="C312" s="175" t="s">
        <v>6868</v>
      </c>
      <c r="D312" s="175" t="s">
        <v>6563</v>
      </c>
      <c r="E312" s="182">
        <v>11055150</v>
      </c>
      <c r="F312" s="182">
        <v>125144278</v>
      </c>
    </row>
    <row r="313" spans="1:6" x14ac:dyDescent="0.2">
      <c r="A313" s="175">
        <v>6570</v>
      </c>
      <c r="B313" s="175">
        <v>717150007</v>
      </c>
      <c r="C313" s="175" t="s">
        <v>6868</v>
      </c>
      <c r="D313" s="175" t="s">
        <v>6558</v>
      </c>
      <c r="E313" s="182">
        <v>64293132</v>
      </c>
      <c r="F313" s="182">
        <v>216690744</v>
      </c>
    </row>
    <row r="314" spans="1:6" x14ac:dyDescent="0.2">
      <c r="A314" s="175">
        <v>6570</v>
      </c>
      <c r="B314" s="175">
        <v>717150007</v>
      </c>
      <c r="C314" s="175" t="s">
        <v>6868</v>
      </c>
      <c r="D314" s="175" t="s">
        <v>7481</v>
      </c>
      <c r="E314" s="182">
        <v>16514196</v>
      </c>
      <c r="F314" s="182">
        <v>144779796</v>
      </c>
    </row>
    <row r="315" spans="1:6" x14ac:dyDescent="0.2">
      <c r="A315" s="175">
        <v>6570</v>
      </c>
      <c r="B315" s="175">
        <v>717150007</v>
      </c>
      <c r="C315" s="175" t="s">
        <v>6868</v>
      </c>
      <c r="D315" s="175" t="s">
        <v>70</v>
      </c>
      <c r="E315" s="182">
        <v>9459588</v>
      </c>
      <c r="F315" s="182">
        <v>85136292</v>
      </c>
    </row>
    <row r="316" spans="1:6" x14ac:dyDescent="0.2">
      <c r="A316" s="175">
        <v>6570</v>
      </c>
      <c r="B316" s="175">
        <v>717150007</v>
      </c>
      <c r="C316" s="175" t="s">
        <v>6868</v>
      </c>
      <c r="D316" s="175" t="s">
        <v>6533</v>
      </c>
      <c r="E316" s="182">
        <v>34209505</v>
      </c>
      <c r="F316" s="182">
        <v>139704513</v>
      </c>
    </row>
    <row r="317" spans="1:6" x14ac:dyDescent="0.2">
      <c r="A317" s="175">
        <v>6570</v>
      </c>
      <c r="B317" s="175">
        <v>717150007</v>
      </c>
      <c r="C317" s="175" t="s">
        <v>6868</v>
      </c>
      <c r="D317" s="175" t="s">
        <v>6534</v>
      </c>
      <c r="E317" s="182">
        <v>65058483</v>
      </c>
      <c r="F317" s="182">
        <v>314485103</v>
      </c>
    </row>
    <row r="318" spans="1:6" x14ac:dyDescent="0.2">
      <c r="A318" s="175">
        <v>6570</v>
      </c>
      <c r="B318" s="175">
        <v>717150007</v>
      </c>
      <c r="C318" s="175" t="s">
        <v>6868</v>
      </c>
      <c r="D318" s="175" t="s">
        <v>6621</v>
      </c>
      <c r="E318" s="182">
        <v>20105633</v>
      </c>
      <c r="F318" s="182">
        <v>184789042</v>
      </c>
    </row>
    <row r="319" spans="1:6" x14ac:dyDescent="0.2">
      <c r="A319" s="175">
        <v>6570</v>
      </c>
      <c r="B319" s="175">
        <v>717150007</v>
      </c>
      <c r="C319" s="175" t="s">
        <v>6868</v>
      </c>
      <c r="D319" s="175" t="s">
        <v>6564</v>
      </c>
      <c r="E319" s="182">
        <v>49569158</v>
      </c>
      <c r="F319" s="182">
        <v>412335728</v>
      </c>
    </row>
    <row r="320" spans="1:6" x14ac:dyDescent="0.2">
      <c r="A320" s="175">
        <v>6570</v>
      </c>
      <c r="B320" s="175">
        <v>717150007</v>
      </c>
      <c r="C320" s="175" t="s">
        <v>6868</v>
      </c>
      <c r="D320" s="175" t="s">
        <v>6622</v>
      </c>
      <c r="E320" s="182">
        <v>26858196</v>
      </c>
      <c r="F320" s="182">
        <v>142193796</v>
      </c>
    </row>
    <row r="321" spans="1:6" x14ac:dyDescent="0.2">
      <c r="A321" s="175">
        <v>6570</v>
      </c>
      <c r="B321" s="175">
        <v>717150007</v>
      </c>
      <c r="C321" s="175" t="s">
        <v>6868</v>
      </c>
      <c r="D321" s="175" t="s">
        <v>6507</v>
      </c>
      <c r="E321" s="182">
        <v>40590373</v>
      </c>
      <c r="F321" s="182">
        <v>408967802</v>
      </c>
    </row>
    <row r="322" spans="1:6" x14ac:dyDescent="0.2">
      <c r="A322" s="175">
        <v>6570</v>
      </c>
      <c r="B322" s="175">
        <v>717150007</v>
      </c>
      <c r="C322" s="175" t="s">
        <v>6868</v>
      </c>
      <c r="D322" s="175" t="s">
        <v>6573</v>
      </c>
      <c r="E322" s="182">
        <v>96475902</v>
      </c>
      <c r="F322" s="182">
        <v>483535862</v>
      </c>
    </row>
    <row r="323" spans="1:6" x14ac:dyDescent="0.2">
      <c r="A323" s="175">
        <v>6570</v>
      </c>
      <c r="B323" s="175">
        <v>717150007</v>
      </c>
      <c r="C323" s="175" t="s">
        <v>6868</v>
      </c>
      <c r="D323" s="175" t="s">
        <v>6574</v>
      </c>
      <c r="E323" s="182">
        <v>31692292</v>
      </c>
      <c r="F323" s="182">
        <v>301058672</v>
      </c>
    </row>
    <row r="324" spans="1:6" x14ac:dyDescent="0.2">
      <c r="A324" s="175">
        <v>6570</v>
      </c>
      <c r="B324" s="175">
        <v>717150007</v>
      </c>
      <c r="C324" s="175" t="s">
        <v>6868</v>
      </c>
      <c r="D324" s="175" t="s">
        <v>6575</v>
      </c>
      <c r="E324" s="182">
        <v>0</v>
      </c>
      <c r="F324" s="182">
        <v>12750704</v>
      </c>
    </row>
    <row r="325" spans="1:6" x14ac:dyDescent="0.2">
      <c r="A325" s="175">
        <v>6570</v>
      </c>
      <c r="B325" s="175">
        <v>717150007</v>
      </c>
      <c r="C325" s="175" t="s">
        <v>6868</v>
      </c>
      <c r="D325" s="175" t="s">
        <v>6587</v>
      </c>
      <c r="E325" s="182">
        <v>16998398</v>
      </c>
      <c r="F325" s="182">
        <v>92485896</v>
      </c>
    </row>
    <row r="326" spans="1:6" x14ac:dyDescent="0.2">
      <c r="A326" s="175">
        <v>6570</v>
      </c>
      <c r="B326" s="175">
        <v>717150007</v>
      </c>
      <c r="C326" s="175" t="s">
        <v>6868</v>
      </c>
      <c r="D326" s="175" t="s">
        <v>6541</v>
      </c>
      <c r="E326" s="182">
        <v>86418085</v>
      </c>
      <c r="F326" s="182">
        <v>610720103</v>
      </c>
    </row>
    <row r="327" spans="1:6" x14ac:dyDescent="0.2">
      <c r="A327" s="175">
        <v>6570</v>
      </c>
      <c r="B327" s="175">
        <v>717150007</v>
      </c>
      <c r="C327" s="175" t="s">
        <v>6868</v>
      </c>
      <c r="D327" s="175" t="s">
        <v>6606</v>
      </c>
      <c r="E327" s="182">
        <v>105831361</v>
      </c>
      <c r="F327" s="182">
        <v>535527299</v>
      </c>
    </row>
    <row r="328" spans="1:6" x14ac:dyDescent="0.2">
      <c r="A328" s="175">
        <v>6570</v>
      </c>
      <c r="B328" s="175">
        <v>717150007</v>
      </c>
      <c r="C328" s="175" t="s">
        <v>6868</v>
      </c>
      <c r="D328" s="175" t="s">
        <v>6543</v>
      </c>
      <c r="E328" s="182">
        <v>16619360</v>
      </c>
      <c r="F328" s="182">
        <v>164019636</v>
      </c>
    </row>
    <row r="329" spans="1:6" x14ac:dyDescent="0.2">
      <c r="A329" s="175">
        <v>6570</v>
      </c>
      <c r="B329" s="175">
        <v>717150007</v>
      </c>
      <c r="C329" s="175" t="s">
        <v>6868</v>
      </c>
      <c r="D329" s="175" t="s">
        <v>5595</v>
      </c>
      <c r="E329" s="182">
        <v>197370760</v>
      </c>
      <c r="F329" s="182">
        <v>776008318</v>
      </c>
    </row>
    <row r="330" spans="1:6" x14ac:dyDescent="0.2">
      <c r="A330" s="175">
        <v>6570</v>
      </c>
      <c r="B330" s="175">
        <v>717150007</v>
      </c>
      <c r="C330" s="175" t="s">
        <v>6868</v>
      </c>
      <c r="D330" s="175" t="s">
        <v>6508</v>
      </c>
      <c r="E330" s="182">
        <v>63713868</v>
      </c>
      <c r="F330" s="182">
        <v>277053696</v>
      </c>
    </row>
    <row r="331" spans="1:6" x14ac:dyDescent="0.2">
      <c r="A331" s="175">
        <v>6580</v>
      </c>
      <c r="B331" s="175">
        <v>714523007</v>
      </c>
      <c r="C331" s="175" t="s">
        <v>6869</v>
      </c>
      <c r="D331" s="175" t="s">
        <v>6548</v>
      </c>
      <c r="E331" s="182">
        <v>34833086</v>
      </c>
      <c r="F331" s="182">
        <v>345089083</v>
      </c>
    </row>
    <row r="332" spans="1:6" x14ac:dyDescent="0.2">
      <c r="A332" s="175">
        <v>6650</v>
      </c>
      <c r="B332" s="175" t="s">
        <v>6481</v>
      </c>
      <c r="C332" s="175" t="s">
        <v>6870</v>
      </c>
      <c r="D332" s="175" t="s">
        <v>6623</v>
      </c>
      <c r="E332" s="182">
        <v>5792899</v>
      </c>
      <c r="F332" s="182">
        <v>71858458</v>
      </c>
    </row>
    <row r="333" spans="1:6" x14ac:dyDescent="0.2">
      <c r="A333" s="175">
        <v>6690</v>
      </c>
      <c r="B333" s="175">
        <v>703553001</v>
      </c>
      <c r="C333" s="175" t="s">
        <v>6871</v>
      </c>
      <c r="D333" s="175" t="s">
        <v>6545</v>
      </c>
      <c r="E333" s="182">
        <v>0</v>
      </c>
      <c r="F333" s="182">
        <v>95902895</v>
      </c>
    </row>
    <row r="334" spans="1:6" x14ac:dyDescent="0.2">
      <c r="A334" s="175">
        <v>6740</v>
      </c>
      <c r="B334" s="175">
        <v>714792008</v>
      </c>
      <c r="C334" s="175" t="s">
        <v>6873</v>
      </c>
      <c r="D334" s="175" t="s">
        <v>6521</v>
      </c>
      <c r="E334" s="182">
        <v>23592618</v>
      </c>
      <c r="F334" s="182">
        <v>209370911</v>
      </c>
    </row>
    <row r="335" spans="1:6" x14ac:dyDescent="0.2">
      <c r="A335" s="175">
        <v>6740</v>
      </c>
      <c r="B335" s="175">
        <v>714792008</v>
      </c>
      <c r="C335" s="175" t="s">
        <v>6873</v>
      </c>
      <c r="D335" s="175" t="s">
        <v>6491</v>
      </c>
      <c r="E335" s="182">
        <v>46598522</v>
      </c>
      <c r="F335" s="182">
        <v>202039131</v>
      </c>
    </row>
    <row r="336" spans="1:6" x14ac:dyDescent="0.2">
      <c r="A336" s="175">
        <v>6740</v>
      </c>
      <c r="B336" s="175">
        <v>714792008</v>
      </c>
      <c r="C336" s="175" t="s">
        <v>6873</v>
      </c>
      <c r="D336" s="175" t="s">
        <v>6535</v>
      </c>
      <c r="E336" s="182">
        <v>27300782</v>
      </c>
      <c r="F336" s="182">
        <v>234805318</v>
      </c>
    </row>
    <row r="337" spans="1:6" x14ac:dyDescent="0.2">
      <c r="A337" s="175">
        <v>6740</v>
      </c>
      <c r="B337" s="175">
        <v>714792008</v>
      </c>
      <c r="C337" s="175" t="s">
        <v>6873</v>
      </c>
      <c r="D337" s="175" t="s">
        <v>6625</v>
      </c>
      <c r="E337" s="182">
        <v>83760029</v>
      </c>
      <c r="F337" s="182">
        <v>892321354</v>
      </c>
    </row>
    <row r="338" spans="1:6" x14ac:dyDescent="0.2">
      <c r="A338" s="175">
        <v>6760</v>
      </c>
      <c r="B338" s="175">
        <v>718362008</v>
      </c>
      <c r="C338" s="175" t="s">
        <v>6874</v>
      </c>
      <c r="D338" s="175" t="s">
        <v>7475</v>
      </c>
      <c r="E338" s="182">
        <v>25756560</v>
      </c>
      <c r="F338" s="182">
        <v>92630520</v>
      </c>
    </row>
    <row r="339" spans="1:6" x14ac:dyDescent="0.2">
      <c r="A339" s="175">
        <v>6830</v>
      </c>
      <c r="B339" s="175">
        <v>717449002</v>
      </c>
      <c r="C339" s="175" t="s">
        <v>6875</v>
      </c>
      <c r="D339" s="175" t="s">
        <v>6509</v>
      </c>
      <c r="E339" s="182">
        <v>39054752</v>
      </c>
      <c r="F339" s="182">
        <v>576881370</v>
      </c>
    </row>
    <row r="340" spans="1:6" x14ac:dyDescent="0.2">
      <c r="A340" s="175">
        <v>6864</v>
      </c>
      <c r="B340" s="175">
        <v>721476006</v>
      </c>
      <c r="C340" s="175" t="s">
        <v>6876</v>
      </c>
      <c r="D340" s="175" t="s">
        <v>6602</v>
      </c>
      <c r="E340" s="182">
        <v>4388155</v>
      </c>
      <c r="F340" s="182">
        <v>160139245</v>
      </c>
    </row>
    <row r="341" spans="1:6" x14ac:dyDescent="0.2">
      <c r="A341" s="175">
        <v>6864</v>
      </c>
      <c r="B341" s="175">
        <v>721476006</v>
      </c>
      <c r="C341" s="175" t="s">
        <v>6876</v>
      </c>
      <c r="D341" s="175" t="s">
        <v>6626</v>
      </c>
      <c r="E341" s="182">
        <v>8279338</v>
      </c>
      <c r="F341" s="182">
        <v>81365903</v>
      </c>
    </row>
    <row r="342" spans="1:6" x14ac:dyDescent="0.2">
      <c r="A342" s="175">
        <v>6864</v>
      </c>
      <c r="B342" s="175">
        <v>721476006</v>
      </c>
      <c r="C342" s="175" t="s">
        <v>6876</v>
      </c>
      <c r="D342" s="175" t="s">
        <v>6564</v>
      </c>
      <c r="E342" s="182">
        <v>104351617</v>
      </c>
      <c r="F342" s="182">
        <v>662567657</v>
      </c>
    </row>
    <row r="343" spans="1:6" x14ac:dyDescent="0.2">
      <c r="A343" s="175">
        <v>6866</v>
      </c>
      <c r="B343" s="175">
        <v>719926002</v>
      </c>
      <c r="C343" s="175" t="s">
        <v>6877</v>
      </c>
      <c r="D343" s="175" t="s">
        <v>6627</v>
      </c>
      <c r="E343" s="182">
        <v>0</v>
      </c>
      <c r="F343" s="182">
        <v>73317740</v>
      </c>
    </row>
    <row r="344" spans="1:6" x14ac:dyDescent="0.2">
      <c r="A344" s="175">
        <v>6866</v>
      </c>
      <c r="B344" s="175">
        <v>719926002</v>
      </c>
      <c r="C344" s="175" t="s">
        <v>6877</v>
      </c>
      <c r="D344" s="175" t="s">
        <v>7477</v>
      </c>
      <c r="E344" s="182">
        <v>36506046</v>
      </c>
      <c r="F344" s="182">
        <v>359639895</v>
      </c>
    </row>
    <row r="345" spans="1:6" x14ac:dyDescent="0.2">
      <c r="A345" s="175">
        <v>6866</v>
      </c>
      <c r="B345" s="175">
        <v>719926002</v>
      </c>
      <c r="C345" s="175" t="s">
        <v>6877</v>
      </c>
      <c r="D345" s="175" t="s">
        <v>6519</v>
      </c>
      <c r="E345" s="182">
        <v>322521761</v>
      </c>
      <c r="F345" s="182">
        <v>1660419323</v>
      </c>
    </row>
    <row r="346" spans="1:6" x14ac:dyDescent="0.2">
      <c r="A346" s="175">
        <v>6866</v>
      </c>
      <c r="B346" s="175">
        <v>719926002</v>
      </c>
      <c r="C346" s="175" t="s">
        <v>6877</v>
      </c>
      <c r="D346" s="175" t="s">
        <v>148</v>
      </c>
      <c r="E346" s="182">
        <v>0</v>
      </c>
      <c r="F346" s="182">
        <v>32452024</v>
      </c>
    </row>
    <row r="347" spans="1:6" x14ac:dyDescent="0.2">
      <c r="A347" s="175">
        <v>6866</v>
      </c>
      <c r="B347" s="175">
        <v>719926002</v>
      </c>
      <c r="C347" s="175" t="s">
        <v>6877</v>
      </c>
      <c r="D347" s="175" t="s">
        <v>6576</v>
      </c>
      <c r="E347" s="182">
        <v>30944076</v>
      </c>
      <c r="F347" s="182">
        <v>232110074</v>
      </c>
    </row>
    <row r="348" spans="1:6" x14ac:dyDescent="0.2">
      <c r="A348" s="175">
        <v>6866</v>
      </c>
      <c r="B348" s="175">
        <v>719926002</v>
      </c>
      <c r="C348" s="175" t="s">
        <v>6877</v>
      </c>
      <c r="D348" s="175" t="s">
        <v>6502</v>
      </c>
      <c r="E348" s="182">
        <v>120492519</v>
      </c>
      <c r="F348" s="182">
        <v>1112227161</v>
      </c>
    </row>
    <row r="349" spans="1:6" x14ac:dyDescent="0.2">
      <c r="A349" s="175">
        <v>6866</v>
      </c>
      <c r="B349" s="175">
        <v>719926002</v>
      </c>
      <c r="C349" s="175" t="s">
        <v>6877</v>
      </c>
      <c r="D349" s="175" t="s">
        <v>6603</v>
      </c>
      <c r="E349" s="182">
        <v>19560504</v>
      </c>
      <c r="F349" s="182">
        <v>186243720</v>
      </c>
    </row>
    <row r="350" spans="1:6" x14ac:dyDescent="0.2">
      <c r="A350" s="175">
        <v>6866</v>
      </c>
      <c r="B350" s="175">
        <v>719926002</v>
      </c>
      <c r="C350" s="175" t="s">
        <v>6877</v>
      </c>
      <c r="D350" s="175" t="s">
        <v>6628</v>
      </c>
      <c r="E350" s="182">
        <v>11408914</v>
      </c>
      <c r="F350" s="182">
        <v>125674928</v>
      </c>
    </row>
    <row r="351" spans="1:6" x14ac:dyDescent="0.2">
      <c r="A351" s="175">
        <v>6866</v>
      </c>
      <c r="B351" s="175">
        <v>719926002</v>
      </c>
      <c r="C351" s="175" t="s">
        <v>6877</v>
      </c>
      <c r="D351" s="175" t="s">
        <v>6507</v>
      </c>
      <c r="E351" s="182">
        <v>121730778</v>
      </c>
      <c r="F351" s="182">
        <v>761814193</v>
      </c>
    </row>
    <row r="352" spans="1:6" x14ac:dyDescent="0.2">
      <c r="A352" s="175">
        <v>6866</v>
      </c>
      <c r="B352" s="175">
        <v>719926002</v>
      </c>
      <c r="C352" s="175" t="s">
        <v>6877</v>
      </c>
      <c r="D352" s="175" t="s">
        <v>6508</v>
      </c>
      <c r="E352" s="182">
        <v>49098371</v>
      </c>
      <c r="F352" s="182">
        <v>325730262</v>
      </c>
    </row>
    <row r="353" spans="1:6" x14ac:dyDescent="0.2">
      <c r="A353" s="175">
        <v>6866</v>
      </c>
      <c r="B353" s="175">
        <v>719926002</v>
      </c>
      <c r="C353" s="175" t="s">
        <v>6877</v>
      </c>
      <c r="D353" s="175" t="s">
        <v>6571</v>
      </c>
      <c r="E353" s="182">
        <v>0</v>
      </c>
      <c r="F353" s="182">
        <v>48678035</v>
      </c>
    </row>
    <row r="354" spans="1:6" x14ac:dyDescent="0.2">
      <c r="A354" s="175">
        <v>6866</v>
      </c>
      <c r="B354" s="175">
        <v>719926002</v>
      </c>
      <c r="C354" s="175" t="s">
        <v>6877</v>
      </c>
      <c r="D354" s="175" t="s">
        <v>181</v>
      </c>
      <c r="E354" s="182">
        <v>69640152</v>
      </c>
      <c r="F354" s="182">
        <v>377034332</v>
      </c>
    </row>
    <row r="355" spans="1:6" x14ac:dyDescent="0.2">
      <c r="A355" s="175">
        <v>6866</v>
      </c>
      <c r="B355" s="175">
        <v>719926002</v>
      </c>
      <c r="C355" s="175" t="s">
        <v>6877</v>
      </c>
      <c r="D355" s="175" t="s">
        <v>6498</v>
      </c>
      <c r="E355" s="182">
        <v>25973784</v>
      </c>
      <c r="F355" s="182">
        <v>208074732</v>
      </c>
    </row>
    <row r="356" spans="1:6" x14ac:dyDescent="0.2">
      <c r="A356" s="175">
        <v>6872</v>
      </c>
      <c r="B356" s="175">
        <v>690734001</v>
      </c>
      <c r="C356" s="175" t="s">
        <v>6879</v>
      </c>
      <c r="D356" s="175" t="s">
        <v>6540</v>
      </c>
      <c r="E356" s="182">
        <v>12878280</v>
      </c>
      <c r="F356" s="182">
        <v>51699870</v>
      </c>
    </row>
    <row r="357" spans="1:6" x14ac:dyDescent="0.2">
      <c r="A357" s="175">
        <v>6876</v>
      </c>
      <c r="B357" s="175">
        <v>691201007</v>
      </c>
      <c r="C357" s="175" t="s">
        <v>6880</v>
      </c>
      <c r="D357" s="175" t="s">
        <v>6500</v>
      </c>
      <c r="E357" s="182">
        <v>34857445</v>
      </c>
      <c r="F357" s="182">
        <v>178078092</v>
      </c>
    </row>
    <row r="358" spans="1:6" x14ac:dyDescent="0.2">
      <c r="A358" s="175">
        <v>6880</v>
      </c>
      <c r="B358" s="175">
        <v>705528004</v>
      </c>
      <c r="C358" s="175" t="s">
        <v>7483</v>
      </c>
      <c r="D358" s="175" t="s">
        <v>7484</v>
      </c>
      <c r="E358" s="182">
        <v>5985728</v>
      </c>
      <c r="F358" s="182">
        <v>30195860</v>
      </c>
    </row>
    <row r="359" spans="1:6" x14ac:dyDescent="0.2">
      <c r="A359" s="175">
        <v>6880</v>
      </c>
      <c r="B359" s="175">
        <v>705528004</v>
      </c>
      <c r="C359" s="175" t="s">
        <v>7483</v>
      </c>
      <c r="D359" s="175" t="s">
        <v>6522</v>
      </c>
      <c r="E359" s="182">
        <v>80700440</v>
      </c>
      <c r="F359" s="182">
        <v>575949360</v>
      </c>
    </row>
    <row r="360" spans="1:6" x14ac:dyDescent="0.2">
      <c r="A360" s="175">
        <v>6880</v>
      </c>
      <c r="B360" s="175">
        <v>705528004</v>
      </c>
      <c r="C360" s="175" t="s">
        <v>7483</v>
      </c>
      <c r="D360" s="175" t="s">
        <v>6599</v>
      </c>
      <c r="E360" s="182">
        <v>80326332</v>
      </c>
      <c r="F360" s="182">
        <v>784311388</v>
      </c>
    </row>
    <row r="361" spans="1:6" x14ac:dyDescent="0.2">
      <c r="A361" s="175">
        <v>6880</v>
      </c>
      <c r="B361" s="175">
        <v>705528004</v>
      </c>
      <c r="C361" s="175" t="s">
        <v>7483</v>
      </c>
      <c r="D361" s="175" t="s">
        <v>6629</v>
      </c>
      <c r="E361" s="182">
        <v>54924903</v>
      </c>
      <c r="F361" s="182">
        <v>559152752</v>
      </c>
    </row>
    <row r="362" spans="1:6" x14ac:dyDescent="0.2">
      <c r="A362" s="175">
        <v>6880</v>
      </c>
      <c r="B362" s="175">
        <v>705528004</v>
      </c>
      <c r="C362" s="175" t="s">
        <v>7483</v>
      </c>
      <c r="D362" s="175" t="s">
        <v>6605</v>
      </c>
      <c r="E362" s="182">
        <v>28378764</v>
      </c>
      <c r="F362" s="182">
        <v>245468292</v>
      </c>
    </row>
    <row r="363" spans="1:6" x14ac:dyDescent="0.2">
      <c r="A363" s="175">
        <v>6880</v>
      </c>
      <c r="B363" s="175">
        <v>705528004</v>
      </c>
      <c r="C363" s="175" t="s">
        <v>7483</v>
      </c>
      <c r="D363" s="175" t="s">
        <v>6508</v>
      </c>
      <c r="E363" s="182">
        <v>10020750</v>
      </c>
      <c r="F363" s="182">
        <v>388971466</v>
      </c>
    </row>
    <row r="364" spans="1:6" x14ac:dyDescent="0.2">
      <c r="A364" s="175">
        <v>6897</v>
      </c>
      <c r="B364" s="175" t="s">
        <v>6463</v>
      </c>
      <c r="C364" s="175" t="s">
        <v>6881</v>
      </c>
      <c r="D364" s="175" t="s">
        <v>6620</v>
      </c>
      <c r="E364" s="182">
        <v>6904620</v>
      </c>
      <c r="F364" s="182">
        <v>58728060</v>
      </c>
    </row>
    <row r="365" spans="1:6" x14ac:dyDescent="0.2">
      <c r="A365" s="175">
        <v>6897</v>
      </c>
      <c r="B365" s="175" t="s">
        <v>6463</v>
      </c>
      <c r="C365" s="175" t="s">
        <v>6881</v>
      </c>
      <c r="D365" s="175" t="s">
        <v>229</v>
      </c>
      <c r="E365" s="182">
        <v>9322430</v>
      </c>
      <c r="F365" s="182">
        <v>66110990</v>
      </c>
    </row>
    <row r="366" spans="1:6" x14ac:dyDescent="0.2">
      <c r="A366" s="175">
        <v>6897</v>
      </c>
      <c r="B366" s="175" t="s">
        <v>6463</v>
      </c>
      <c r="C366" s="175" t="s">
        <v>6881</v>
      </c>
      <c r="D366" s="175" t="s">
        <v>6566</v>
      </c>
      <c r="E366" s="182">
        <v>27075420</v>
      </c>
      <c r="F366" s="182">
        <v>216680940</v>
      </c>
    </row>
    <row r="367" spans="1:6" x14ac:dyDescent="0.2">
      <c r="A367" s="175">
        <v>6897</v>
      </c>
      <c r="B367" s="175" t="s">
        <v>6463</v>
      </c>
      <c r="C367" s="175" t="s">
        <v>6881</v>
      </c>
      <c r="D367" s="175" t="s">
        <v>6548</v>
      </c>
      <c r="E367" s="182">
        <v>12723120</v>
      </c>
      <c r="F367" s="182">
        <v>85493160</v>
      </c>
    </row>
    <row r="368" spans="1:6" x14ac:dyDescent="0.2">
      <c r="A368" s="175">
        <v>6897</v>
      </c>
      <c r="B368" s="175" t="s">
        <v>6463</v>
      </c>
      <c r="C368" s="175" t="s">
        <v>6881</v>
      </c>
      <c r="D368" s="175" t="s">
        <v>6585</v>
      </c>
      <c r="E368" s="182">
        <v>6620160</v>
      </c>
      <c r="F368" s="182">
        <v>65968860</v>
      </c>
    </row>
    <row r="369" spans="1:6" x14ac:dyDescent="0.2">
      <c r="A369" s="175">
        <v>6897</v>
      </c>
      <c r="B369" s="175" t="s">
        <v>6463</v>
      </c>
      <c r="C369" s="175" t="s">
        <v>6881</v>
      </c>
      <c r="D369" s="175" t="s">
        <v>6557</v>
      </c>
      <c r="E369" s="182">
        <v>11792160</v>
      </c>
      <c r="F369" s="182">
        <v>70287480</v>
      </c>
    </row>
    <row r="370" spans="1:6" x14ac:dyDescent="0.2">
      <c r="A370" s="175">
        <v>6897</v>
      </c>
      <c r="B370" s="175" t="s">
        <v>6463</v>
      </c>
      <c r="C370" s="175" t="s">
        <v>6881</v>
      </c>
      <c r="D370" s="175" t="s">
        <v>6558</v>
      </c>
      <c r="E370" s="182">
        <v>15748740</v>
      </c>
      <c r="F370" s="182">
        <v>119395620</v>
      </c>
    </row>
    <row r="371" spans="1:6" x14ac:dyDescent="0.2">
      <c r="A371" s="175">
        <v>6897</v>
      </c>
      <c r="B371" s="175" t="s">
        <v>6463</v>
      </c>
      <c r="C371" s="175" t="s">
        <v>6881</v>
      </c>
      <c r="D371" s="175" t="s">
        <v>7481</v>
      </c>
      <c r="E371" s="182">
        <v>26066880</v>
      </c>
      <c r="F371" s="182">
        <v>159930870</v>
      </c>
    </row>
    <row r="372" spans="1:6" x14ac:dyDescent="0.2">
      <c r="A372" s="175">
        <v>6897</v>
      </c>
      <c r="B372" s="175" t="s">
        <v>6463</v>
      </c>
      <c r="C372" s="175" t="s">
        <v>6881</v>
      </c>
      <c r="D372" s="175" t="s">
        <v>6588</v>
      </c>
      <c r="E372" s="182">
        <v>12050760</v>
      </c>
      <c r="F372" s="182">
        <v>119111160</v>
      </c>
    </row>
    <row r="373" spans="1:6" x14ac:dyDescent="0.2">
      <c r="A373" s="175">
        <v>6898</v>
      </c>
      <c r="B373" s="175">
        <v>712939001</v>
      </c>
      <c r="C373" s="175" t="s">
        <v>6882</v>
      </c>
      <c r="D373" s="175" t="s">
        <v>6530</v>
      </c>
      <c r="E373" s="182">
        <v>0</v>
      </c>
      <c r="F373" s="182">
        <v>36460572</v>
      </c>
    </row>
    <row r="374" spans="1:6" x14ac:dyDescent="0.2">
      <c r="A374" s="175">
        <v>6899</v>
      </c>
      <c r="B374" s="175">
        <v>719365000</v>
      </c>
      <c r="C374" s="175" t="s">
        <v>7485</v>
      </c>
      <c r="D374" s="175" t="s">
        <v>6548</v>
      </c>
      <c r="E374" s="182">
        <v>37805151</v>
      </c>
      <c r="F374" s="182">
        <v>330361687</v>
      </c>
    </row>
    <row r="375" spans="1:6" x14ac:dyDescent="0.2">
      <c r="A375" s="175">
        <v>6900</v>
      </c>
      <c r="B375" s="175" t="s">
        <v>6411</v>
      </c>
      <c r="C375" s="175" t="s">
        <v>6883</v>
      </c>
      <c r="D375" s="175" t="s">
        <v>6630</v>
      </c>
      <c r="E375" s="182">
        <v>4266900</v>
      </c>
      <c r="F375" s="182">
        <v>52133760</v>
      </c>
    </row>
    <row r="376" spans="1:6" x14ac:dyDescent="0.2">
      <c r="A376" s="175">
        <v>6900</v>
      </c>
      <c r="B376" s="175" t="s">
        <v>6411</v>
      </c>
      <c r="C376" s="175" t="s">
        <v>6883</v>
      </c>
      <c r="D376" s="175" t="s">
        <v>6631</v>
      </c>
      <c r="E376" s="182">
        <v>6283980</v>
      </c>
      <c r="F376" s="182">
        <v>56943720</v>
      </c>
    </row>
    <row r="377" spans="1:6" x14ac:dyDescent="0.2">
      <c r="A377" s="175">
        <v>6900</v>
      </c>
      <c r="B377" s="175" t="s">
        <v>6411</v>
      </c>
      <c r="C377" s="175" t="s">
        <v>6883</v>
      </c>
      <c r="D377" s="175" t="s">
        <v>6632</v>
      </c>
      <c r="E377" s="182">
        <v>7959708</v>
      </c>
      <c r="F377" s="182">
        <v>61378178</v>
      </c>
    </row>
    <row r="378" spans="1:6" x14ac:dyDescent="0.2">
      <c r="A378" s="175">
        <v>6900</v>
      </c>
      <c r="B378" s="175" t="s">
        <v>6411</v>
      </c>
      <c r="C378" s="175" t="s">
        <v>6883</v>
      </c>
      <c r="D378" s="175" t="s">
        <v>6512</v>
      </c>
      <c r="E378" s="182">
        <v>14507460</v>
      </c>
      <c r="F378" s="182">
        <v>101862540</v>
      </c>
    </row>
    <row r="379" spans="1:6" x14ac:dyDescent="0.2">
      <c r="A379" s="175">
        <v>6900</v>
      </c>
      <c r="B379" s="175" t="s">
        <v>6411</v>
      </c>
      <c r="C379" s="175" t="s">
        <v>6883</v>
      </c>
      <c r="D379" s="175" t="s">
        <v>6609</v>
      </c>
      <c r="E379" s="182">
        <v>20900052</v>
      </c>
      <c r="F379" s="182">
        <v>162028416</v>
      </c>
    </row>
    <row r="380" spans="1:6" x14ac:dyDescent="0.2">
      <c r="A380" s="175">
        <v>6900</v>
      </c>
      <c r="B380" s="175" t="s">
        <v>6411</v>
      </c>
      <c r="C380" s="175" t="s">
        <v>6883</v>
      </c>
      <c r="D380" s="175" t="s">
        <v>7467</v>
      </c>
      <c r="E380" s="182">
        <v>8225031</v>
      </c>
      <c r="F380" s="182">
        <v>64915824</v>
      </c>
    </row>
    <row r="381" spans="1:6" x14ac:dyDescent="0.2">
      <c r="A381" s="175">
        <v>6900</v>
      </c>
      <c r="B381" s="175" t="s">
        <v>6411</v>
      </c>
      <c r="C381" s="175" t="s">
        <v>6883</v>
      </c>
      <c r="D381" s="175" t="s">
        <v>6633</v>
      </c>
      <c r="E381" s="182">
        <v>7525260</v>
      </c>
      <c r="F381" s="182">
        <v>61598520</v>
      </c>
    </row>
    <row r="382" spans="1:6" x14ac:dyDescent="0.2">
      <c r="A382" s="175">
        <v>6900</v>
      </c>
      <c r="B382" s="175" t="s">
        <v>6411</v>
      </c>
      <c r="C382" s="175" t="s">
        <v>6883</v>
      </c>
      <c r="D382" s="175" t="s">
        <v>6634</v>
      </c>
      <c r="E382" s="182">
        <v>21101760</v>
      </c>
      <c r="F382" s="182">
        <v>120874140</v>
      </c>
    </row>
    <row r="383" spans="1:6" x14ac:dyDescent="0.2">
      <c r="A383" s="175">
        <v>6900</v>
      </c>
      <c r="B383" s="175" t="s">
        <v>6411</v>
      </c>
      <c r="C383" s="175" t="s">
        <v>6883</v>
      </c>
      <c r="D383" s="175" t="s">
        <v>6635</v>
      </c>
      <c r="E383" s="182">
        <v>6594300</v>
      </c>
      <c r="F383" s="182">
        <v>48720240</v>
      </c>
    </row>
    <row r="384" spans="1:6" x14ac:dyDescent="0.2">
      <c r="A384" s="175">
        <v>6900</v>
      </c>
      <c r="B384" s="175" t="s">
        <v>6411</v>
      </c>
      <c r="C384" s="175" t="s">
        <v>6883</v>
      </c>
      <c r="D384" s="175" t="s">
        <v>6495</v>
      </c>
      <c r="E384" s="182">
        <v>31287152</v>
      </c>
      <c r="F384" s="182">
        <v>343090318</v>
      </c>
    </row>
    <row r="385" spans="1:6" x14ac:dyDescent="0.2">
      <c r="A385" s="175">
        <v>6900</v>
      </c>
      <c r="B385" s="175" t="s">
        <v>6411</v>
      </c>
      <c r="C385" s="175" t="s">
        <v>6883</v>
      </c>
      <c r="D385" s="175" t="s">
        <v>6496</v>
      </c>
      <c r="E385" s="182">
        <v>65399940</v>
      </c>
      <c r="F385" s="182">
        <v>451356288</v>
      </c>
    </row>
    <row r="386" spans="1:6" x14ac:dyDescent="0.2">
      <c r="A386" s="175">
        <v>6900</v>
      </c>
      <c r="B386" s="175" t="s">
        <v>6411</v>
      </c>
      <c r="C386" s="175" t="s">
        <v>6883</v>
      </c>
      <c r="D386" s="175" t="s">
        <v>6506</v>
      </c>
      <c r="E386" s="182">
        <v>21955140</v>
      </c>
      <c r="F386" s="182">
        <v>125058960</v>
      </c>
    </row>
    <row r="387" spans="1:6" x14ac:dyDescent="0.2">
      <c r="A387" s="175">
        <v>6900</v>
      </c>
      <c r="B387" s="175" t="s">
        <v>6411</v>
      </c>
      <c r="C387" s="175" t="s">
        <v>6883</v>
      </c>
      <c r="D387" s="175" t="s">
        <v>6546</v>
      </c>
      <c r="E387" s="182">
        <v>42336268</v>
      </c>
      <c r="F387" s="182">
        <v>374155400</v>
      </c>
    </row>
    <row r="388" spans="1:6" x14ac:dyDescent="0.2">
      <c r="A388" s="175">
        <v>6902</v>
      </c>
      <c r="B388" s="175">
        <v>700516008</v>
      </c>
      <c r="C388" s="175" t="s">
        <v>6884</v>
      </c>
      <c r="D388" s="175" t="s">
        <v>6578</v>
      </c>
      <c r="E388" s="182">
        <v>12024900</v>
      </c>
      <c r="F388" s="182">
        <v>108224100</v>
      </c>
    </row>
    <row r="389" spans="1:6" x14ac:dyDescent="0.2">
      <c r="A389" s="175">
        <v>6902</v>
      </c>
      <c r="B389" s="175">
        <v>700516008</v>
      </c>
      <c r="C389" s="175" t="s">
        <v>6884</v>
      </c>
      <c r="D389" s="175" t="s">
        <v>148</v>
      </c>
      <c r="E389" s="182">
        <v>97812243</v>
      </c>
      <c r="F389" s="182">
        <v>1183376568</v>
      </c>
    </row>
    <row r="390" spans="1:6" x14ac:dyDescent="0.2">
      <c r="A390" s="175">
        <v>6902</v>
      </c>
      <c r="B390" s="175">
        <v>700516008</v>
      </c>
      <c r="C390" s="175" t="s">
        <v>6884</v>
      </c>
      <c r="D390" s="175" t="s">
        <v>6501</v>
      </c>
      <c r="E390" s="182">
        <v>100928478</v>
      </c>
      <c r="F390" s="182">
        <v>547908380</v>
      </c>
    </row>
    <row r="391" spans="1:6" x14ac:dyDescent="0.2">
      <c r="A391" s="175">
        <v>6902</v>
      </c>
      <c r="B391" s="175">
        <v>700516008</v>
      </c>
      <c r="C391" s="175" t="s">
        <v>6884</v>
      </c>
      <c r="D391" s="175" t="s">
        <v>7199</v>
      </c>
      <c r="E391" s="182">
        <v>6000000</v>
      </c>
      <c r="F391" s="182">
        <v>6000000</v>
      </c>
    </row>
    <row r="392" spans="1:6" x14ac:dyDescent="0.2">
      <c r="A392" s="175">
        <v>6902</v>
      </c>
      <c r="B392" s="175">
        <v>700516008</v>
      </c>
      <c r="C392" s="175" t="s">
        <v>6884</v>
      </c>
      <c r="D392" s="175" t="s">
        <v>6636</v>
      </c>
      <c r="E392" s="182">
        <v>32066400</v>
      </c>
      <c r="F392" s="182">
        <v>160332000</v>
      </c>
    </row>
    <row r="393" spans="1:6" x14ac:dyDescent="0.2">
      <c r="A393" s="175">
        <v>6902</v>
      </c>
      <c r="B393" s="175">
        <v>700516008</v>
      </c>
      <c r="C393" s="175" t="s">
        <v>6884</v>
      </c>
      <c r="D393" s="175" t="s">
        <v>6522</v>
      </c>
      <c r="E393" s="182">
        <v>40047330</v>
      </c>
      <c r="F393" s="182">
        <v>463918589</v>
      </c>
    </row>
    <row r="394" spans="1:6" x14ac:dyDescent="0.2">
      <c r="A394" s="175">
        <v>6902</v>
      </c>
      <c r="B394" s="175">
        <v>700516008</v>
      </c>
      <c r="C394" s="175" t="s">
        <v>6884</v>
      </c>
      <c r="D394" s="175" t="s">
        <v>6572</v>
      </c>
      <c r="E394" s="182">
        <v>73723412</v>
      </c>
      <c r="F394" s="182">
        <v>378121472</v>
      </c>
    </row>
    <row r="395" spans="1:6" x14ac:dyDescent="0.2">
      <c r="A395" s="175">
        <v>6902</v>
      </c>
      <c r="B395" s="175">
        <v>700516008</v>
      </c>
      <c r="C395" s="175" t="s">
        <v>6884</v>
      </c>
      <c r="D395" s="175" t="s">
        <v>6551</v>
      </c>
      <c r="E395" s="182">
        <v>0</v>
      </c>
      <c r="F395" s="182">
        <v>202289850</v>
      </c>
    </row>
    <row r="396" spans="1:6" x14ac:dyDescent="0.2">
      <c r="A396" s="175">
        <v>6902</v>
      </c>
      <c r="B396" s="175">
        <v>700516008</v>
      </c>
      <c r="C396" s="175" t="s">
        <v>6884</v>
      </c>
      <c r="D396" s="175" t="s">
        <v>6566</v>
      </c>
      <c r="E396" s="182">
        <v>78668275</v>
      </c>
      <c r="F396" s="182">
        <v>480093056</v>
      </c>
    </row>
    <row r="397" spans="1:6" x14ac:dyDescent="0.2">
      <c r="A397" s="175">
        <v>6902</v>
      </c>
      <c r="B397" s="175">
        <v>700516008</v>
      </c>
      <c r="C397" s="175" t="s">
        <v>6884</v>
      </c>
      <c r="D397" s="175" t="s">
        <v>6525</v>
      </c>
      <c r="E397" s="182">
        <v>112487585</v>
      </c>
      <c r="F397" s="182">
        <v>513661469</v>
      </c>
    </row>
    <row r="398" spans="1:6" x14ac:dyDescent="0.2">
      <c r="A398" s="175">
        <v>6902</v>
      </c>
      <c r="B398" s="175">
        <v>700516008</v>
      </c>
      <c r="C398" s="175" t="s">
        <v>6884</v>
      </c>
      <c r="D398" s="175" t="s">
        <v>6599</v>
      </c>
      <c r="E398" s="182">
        <v>30054492</v>
      </c>
      <c r="F398" s="182">
        <v>279401784</v>
      </c>
    </row>
    <row r="399" spans="1:6" x14ac:dyDescent="0.2">
      <c r="A399" s="175">
        <v>6902</v>
      </c>
      <c r="B399" s="175">
        <v>700516008</v>
      </c>
      <c r="C399" s="175" t="s">
        <v>6884</v>
      </c>
      <c r="D399" s="175" t="s">
        <v>6502</v>
      </c>
      <c r="E399" s="182">
        <v>51492017</v>
      </c>
      <c r="F399" s="182">
        <v>384158467</v>
      </c>
    </row>
    <row r="400" spans="1:6" x14ac:dyDescent="0.2">
      <c r="A400" s="175">
        <v>6902</v>
      </c>
      <c r="B400" s="175">
        <v>700516008</v>
      </c>
      <c r="C400" s="175" t="s">
        <v>6884</v>
      </c>
      <c r="D400" s="175" t="s">
        <v>6530</v>
      </c>
      <c r="E400" s="182">
        <v>106560440</v>
      </c>
      <c r="F400" s="182">
        <v>539224100</v>
      </c>
    </row>
    <row r="401" spans="1:6" x14ac:dyDescent="0.2">
      <c r="A401" s="175">
        <v>6902</v>
      </c>
      <c r="B401" s="175">
        <v>700516008</v>
      </c>
      <c r="C401" s="175" t="s">
        <v>6884</v>
      </c>
      <c r="D401" s="175" t="s">
        <v>6563</v>
      </c>
      <c r="E401" s="182">
        <v>60557086</v>
      </c>
      <c r="F401" s="182">
        <v>369355228</v>
      </c>
    </row>
    <row r="402" spans="1:6" x14ac:dyDescent="0.2">
      <c r="A402" s="175">
        <v>6902</v>
      </c>
      <c r="B402" s="175">
        <v>700516008</v>
      </c>
      <c r="C402" s="175" t="s">
        <v>6884</v>
      </c>
      <c r="D402" s="175" t="s">
        <v>6558</v>
      </c>
      <c r="E402" s="182">
        <v>85989241</v>
      </c>
      <c r="F402" s="182">
        <v>134153491</v>
      </c>
    </row>
    <row r="403" spans="1:6" x14ac:dyDescent="0.2">
      <c r="A403" s="175">
        <v>6902</v>
      </c>
      <c r="B403" s="175">
        <v>700516008</v>
      </c>
      <c r="C403" s="175" t="s">
        <v>6884</v>
      </c>
      <c r="D403" s="175" t="s">
        <v>7481</v>
      </c>
      <c r="E403" s="182">
        <v>62844541</v>
      </c>
      <c r="F403" s="182">
        <v>518301661</v>
      </c>
    </row>
    <row r="404" spans="1:6" x14ac:dyDescent="0.2">
      <c r="A404" s="175">
        <v>6902</v>
      </c>
      <c r="B404" s="175">
        <v>700516008</v>
      </c>
      <c r="C404" s="175" t="s">
        <v>6884</v>
      </c>
      <c r="D404" s="175" t="s">
        <v>6538</v>
      </c>
      <c r="E404" s="182">
        <v>88622220</v>
      </c>
      <c r="F404" s="182">
        <v>544302565</v>
      </c>
    </row>
    <row r="405" spans="1:6" x14ac:dyDescent="0.2">
      <c r="A405" s="175">
        <v>6902</v>
      </c>
      <c r="B405" s="175">
        <v>700516008</v>
      </c>
      <c r="C405" s="175" t="s">
        <v>6884</v>
      </c>
      <c r="D405" s="175" t="s">
        <v>6604</v>
      </c>
      <c r="E405" s="182">
        <v>0</v>
      </c>
      <c r="F405" s="182">
        <v>171715572</v>
      </c>
    </row>
    <row r="406" spans="1:6" x14ac:dyDescent="0.2">
      <c r="A406" s="175">
        <v>6902</v>
      </c>
      <c r="B406" s="175">
        <v>700516008</v>
      </c>
      <c r="C406" s="175" t="s">
        <v>6884</v>
      </c>
      <c r="D406" s="175" t="s">
        <v>6497</v>
      </c>
      <c r="E406" s="182">
        <v>34678260</v>
      </c>
      <c r="F406" s="182">
        <v>295251378</v>
      </c>
    </row>
    <row r="407" spans="1:6" x14ac:dyDescent="0.2">
      <c r="A407" s="175">
        <v>6902</v>
      </c>
      <c r="B407" s="175">
        <v>700516008</v>
      </c>
      <c r="C407" s="175" t="s">
        <v>6884</v>
      </c>
      <c r="D407" s="175" t="s">
        <v>6606</v>
      </c>
      <c r="E407" s="182">
        <v>46813065</v>
      </c>
      <c r="F407" s="182">
        <v>370011345</v>
      </c>
    </row>
    <row r="408" spans="1:6" x14ac:dyDescent="0.2">
      <c r="A408" s="175">
        <v>6902</v>
      </c>
      <c r="B408" s="175">
        <v>700516008</v>
      </c>
      <c r="C408" s="175" t="s">
        <v>6884</v>
      </c>
      <c r="D408" s="175" t="s">
        <v>6542</v>
      </c>
      <c r="E408" s="182">
        <v>8589658</v>
      </c>
      <c r="F408" s="182">
        <v>41230356</v>
      </c>
    </row>
    <row r="409" spans="1:6" x14ac:dyDescent="0.2">
      <c r="A409" s="175">
        <v>6902</v>
      </c>
      <c r="B409" s="175">
        <v>700516008</v>
      </c>
      <c r="C409" s="175" t="s">
        <v>6884</v>
      </c>
      <c r="D409" s="175" t="s">
        <v>6588</v>
      </c>
      <c r="E409" s="182">
        <v>24082125</v>
      </c>
      <c r="F409" s="182">
        <v>284169075</v>
      </c>
    </row>
    <row r="410" spans="1:6" x14ac:dyDescent="0.2">
      <c r="A410" s="175">
        <v>6902</v>
      </c>
      <c r="B410" s="175">
        <v>700516008</v>
      </c>
      <c r="C410" s="175" t="s">
        <v>6884</v>
      </c>
      <c r="D410" s="175" t="s">
        <v>5595</v>
      </c>
      <c r="E410" s="182">
        <v>48804715</v>
      </c>
      <c r="F410" s="182">
        <v>435918571</v>
      </c>
    </row>
    <row r="411" spans="1:6" x14ac:dyDescent="0.2">
      <c r="A411" s="175">
        <v>6902</v>
      </c>
      <c r="B411" s="175">
        <v>700516008</v>
      </c>
      <c r="C411" s="175" t="s">
        <v>6884</v>
      </c>
      <c r="D411" s="175" t="s">
        <v>6508</v>
      </c>
      <c r="E411" s="182">
        <v>16017684</v>
      </c>
      <c r="F411" s="182">
        <v>362823558</v>
      </c>
    </row>
    <row r="412" spans="1:6" x14ac:dyDescent="0.2">
      <c r="A412" s="175">
        <v>6902</v>
      </c>
      <c r="B412" s="175">
        <v>700516008</v>
      </c>
      <c r="C412" s="175" t="s">
        <v>6884</v>
      </c>
      <c r="D412" s="175" t="s">
        <v>6571</v>
      </c>
      <c r="E412" s="182">
        <v>0</v>
      </c>
      <c r="F412" s="182">
        <v>38653456</v>
      </c>
    </row>
    <row r="413" spans="1:6" x14ac:dyDescent="0.2">
      <c r="A413" s="175">
        <v>6902</v>
      </c>
      <c r="B413" s="175">
        <v>700516008</v>
      </c>
      <c r="C413" s="175" t="s">
        <v>6884</v>
      </c>
      <c r="D413" s="175" t="s">
        <v>181</v>
      </c>
      <c r="E413" s="182">
        <v>27599550</v>
      </c>
      <c r="F413" s="182">
        <v>199318658</v>
      </c>
    </row>
    <row r="414" spans="1:6" x14ac:dyDescent="0.2">
      <c r="A414" s="175">
        <v>6902</v>
      </c>
      <c r="B414" s="175">
        <v>700516008</v>
      </c>
      <c r="C414" s="175" t="s">
        <v>6884</v>
      </c>
      <c r="D414" s="175" t="s">
        <v>7475</v>
      </c>
      <c r="E414" s="182">
        <v>76394440</v>
      </c>
      <c r="F414" s="182">
        <v>531419070</v>
      </c>
    </row>
    <row r="415" spans="1:6" x14ac:dyDescent="0.2">
      <c r="A415" s="175">
        <v>6902</v>
      </c>
      <c r="B415" s="175">
        <v>700516008</v>
      </c>
      <c r="C415" s="175" t="s">
        <v>6884</v>
      </c>
      <c r="D415" s="175" t="s">
        <v>6638</v>
      </c>
      <c r="E415" s="182">
        <v>29610115</v>
      </c>
      <c r="F415" s="182">
        <v>169945585</v>
      </c>
    </row>
    <row r="416" spans="1:6" x14ac:dyDescent="0.2">
      <c r="A416" s="175">
        <v>6903</v>
      </c>
      <c r="B416" s="175">
        <v>725997000</v>
      </c>
      <c r="C416" s="175" t="s">
        <v>6885</v>
      </c>
      <c r="D416" s="175" t="s">
        <v>6493</v>
      </c>
      <c r="E416" s="182">
        <v>0</v>
      </c>
      <c r="F416" s="182">
        <v>7551400</v>
      </c>
    </row>
    <row r="417" spans="1:6" x14ac:dyDescent="0.2">
      <c r="A417" s="175">
        <v>6905</v>
      </c>
      <c r="B417" s="175">
        <v>702081009</v>
      </c>
      <c r="C417" s="175" t="s">
        <v>6886</v>
      </c>
      <c r="D417" s="175" t="s">
        <v>211</v>
      </c>
      <c r="E417" s="182">
        <v>11143592</v>
      </c>
      <c r="F417" s="182">
        <v>96862033</v>
      </c>
    </row>
    <row r="418" spans="1:6" x14ac:dyDescent="0.2">
      <c r="A418" s="175">
        <v>6905</v>
      </c>
      <c r="B418" s="175">
        <v>702081009</v>
      </c>
      <c r="C418" s="175" t="s">
        <v>6886</v>
      </c>
      <c r="D418" s="175" t="s">
        <v>6639</v>
      </c>
      <c r="E418" s="182">
        <v>7615770</v>
      </c>
      <c r="F418" s="182">
        <v>89317727</v>
      </c>
    </row>
    <row r="419" spans="1:6" x14ac:dyDescent="0.2">
      <c r="A419" s="175">
        <v>6905</v>
      </c>
      <c r="B419" s="175">
        <v>702081009</v>
      </c>
      <c r="C419" s="175" t="s">
        <v>6886</v>
      </c>
      <c r="D419" s="175" t="s">
        <v>6640</v>
      </c>
      <c r="E419" s="182">
        <v>36715929</v>
      </c>
      <c r="F419" s="182">
        <v>333272563</v>
      </c>
    </row>
    <row r="420" spans="1:6" x14ac:dyDescent="0.2">
      <c r="A420" s="175">
        <v>6905</v>
      </c>
      <c r="B420" s="175">
        <v>702081009</v>
      </c>
      <c r="C420" s="175" t="s">
        <v>6886</v>
      </c>
      <c r="D420" s="175" t="s">
        <v>6641</v>
      </c>
      <c r="E420" s="182">
        <v>25406209</v>
      </c>
      <c r="F420" s="182">
        <v>189724062</v>
      </c>
    </row>
    <row r="421" spans="1:6" x14ac:dyDescent="0.2">
      <c r="A421" s="175">
        <v>6905</v>
      </c>
      <c r="B421" s="175">
        <v>702081009</v>
      </c>
      <c r="C421" s="175" t="s">
        <v>6886</v>
      </c>
      <c r="D421" s="175" t="s">
        <v>181</v>
      </c>
      <c r="E421" s="182">
        <v>28079098</v>
      </c>
      <c r="F421" s="182">
        <v>235823516</v>
      </c>
    </row>
    <row r="422" spans="1:6" x14ac:dyDescent="0.2">
      <c r="A422" s="175">
        <v>6905</v>
      </c>
      <c r="B422" s="175">
        <v>702081009</v>
      </c>
      <c r="C422" s="175" t="s">
        <v>6886</v>
      </c>
      <c r="D422" s="175" t="s">
        <v>6499</v>
      </c>
      <c r="E422" s="182">
        <v>15575478</v>
      </c>
      <c r="F422" s="182">
        <v>156933957</v>
      </c>
    </row>
    <row r="423" spans="1:6" x14ac:dyDescent="0.2">
      <c r="A423" s="175">
        <v>6905</v>
      </c>
      <c r="B423" s="175">
        <v>702081009</v>
      </c>
      <c r="C423" s="175" t="s">
        <v>6886</v>
      </c>
      <c r="D423" s="175" t="s">
        <v>6591</v>
      </c>
      <c r="E423" s="182">
        <v>26267189</v>
      </c>
      <c r="F423" s="182">
        <v>279049798</v>
      </c>
    </row>
    <row r="424" spans="1:6" x14ac:dyDescent="0.2">
      <c r="A424" s="175">
        <v>6905</v>
      </c>
      <c r="B424" s="175">
        <v>702081009</v>
      </c>
      <c r="C424" s="175" t="s">
        <v>6886</v>
      </c>
      <c r="D424" s="175" t="s">
        <v>6594</v>
      </c>
      <c r="E424" s="182">
        <v>7169633</v>
      </c>
      <c r="F424" s="182">
        <v>78011014</v>
      </c>
    </row>
    <row r="425" spans="1:6" x14ac:dyDescent="0.2">
      <c r="A425" s="175">
        <v>6911</v>
      </c>
      <c r="B425" s="175">
        <v>713189006</v>
      </c>
      <c r="C425" s="175" t="s">
        <v>6887</v>
      </c>
      <c r="D425" s="175" t="s">
        <v>6519</v>
      </c>
      <c r="E425" s="182">
        <v>2983613</v>
      </c>
      <c r="F425" s="182">
        <v>34233026</v>
      </c>
    </row>
    <row r="426" spans="1:6" x14ac:dyDescent="0.2">
      <c r="A426" s="175">
        <v>6911</v>
      </c>
      <c r="B426" s="175">
        <v>713189006</v>
      </c>
      <c r="C426" s="175" t="s">
        <v>6887</v>
      </c>
      <c r="D426" s="175" t="s">
        <v>148</v>
      </c>
      <c r="E426" s="182">
        <v>7073331</v>
      </c>
      <c r="F426" s="182">
        <v>72820487</v>
      </c>
    </row>
    <row r="427" spans="1:6" x14ac:dyDescent="0.2">
      <c r="A427" s="175">
        <v>6911</v>
      </c>
      <c r="B427" s="175">
        <v>713189006</v>
      </c>
      <c r="C427" s="175" t="s">
        <v>6887</v>
      </c>
      <c r="D427" s="175" t="s">
        <v>6521</v>
      </c>
      <c r="E427" s="182">
        <v>8647584</v>
      </c>
      <c r="F427" s="182">
        <v>46178121</v>
      </c>
    </row>
    <row r="428" spans="1:6" x14ac:dyDescent="0.2">
      <c r="A428" s="175">
        <v>6911</v>
      </c>
      <c r="B428" s="175">
        <v>713189006</v>
      </c>
      <c r="C428" s="175" t="s">
        <v>6887</v>
      </c>
      <c r="D428" s="175" t="s">
        <v>6511</v>
      </c>
      <c r="E428" s="182">
        <v>0</v>
      </c>
      <c r="F428" s="182">
        <v>30979975</v>
      </c>
    </row>
    <row r="429" spans="1:6" x14ac:dyDescent="0.2">
      <c r="A429" s="175">
        <v>6911</v>
      </c>
      <c r="B429" s="175">
        <v>713189006</v>
      </c>
      <c r="C429" s="175" t="s">
        <v>6887</v>
      </c>
      <c r="D429" s="175" t="s">
        <v>6502</v>
      </c>
      <c r="E429" s="182">
        <v>16463297</v>
      </c>
      <c r="F429" s="182">
        <v>229865663</v>
      </c>
    </row>
    <row r="430" spans="1:6" x14ac:dyDescent="0.2">
      <c r="A430" s="175">
        <v>6911</v>
      </c>
      <c r="B430" s="175">
        <v>713189006</v>
      </c>
      <c r="C430" s="175" t="s">
        <v>6887</v>
      </c>
      <c r="D430" s="175" t="s">
        <v>6528</v>
      </c>
      <c r="E430" s="182">
        <v>0</v>
      </c>
      <c r="F430" s="182">
        <v>32549103</v>
      </c>
    </row>
    <row r="431" spans="1:6" x14ac:dyDescent="0.2">
      <c r="A431" s="175">
        <v>6911</v>
      </c>
      <c r="B431" s="175">
        <v>713189006</v>
      </c>
      <c r="C431" s="175" t="s">
        <v>6887</v>
      </c>
      <c r="D431" s="175" t="s">
        <v>6542</v>
      </c>
      <c r="E431" s="182">
        <v>6489422</v>
      </c>
      <c r="F431" s="182">
        <v>62565664</v>
      </c>
    </row>
    <row r="432" spans="1:6" x14ac:dyDescent="0.2">
      <c r="A432" s="175">
        <v>6914</v>
      </c>
      <c r="B432" s="175">
        <v>722884000</v>
      </c>
      <c r="C432" s="175" t="s">
        <v>7436</v>
      </c>
      <c r="D432" s="175" t="s">
        <v>6522</v>
      </c>
      <c r="E432" s="182">
        <v>0</v>
      </c>
      <c r="F432" s="182">
        <v>0</v>
      </c>
    </row>
    <row r="433" spans="1:6" x14ac:dyDescent="0.2">
      <c r="A433" s="175">
        <v>6915</v>
      </c>
      <c r="B433" s="175">
        <v>721694003</v>
      </c>
      <c r="C433" s="175" t="s">
        <v>6888</v>
      </c>
      <c r="D433" s="175" t="s">
        <v>6618</v>
      </c>
      <c r="E433" s="182">
        <v>5471168</v>
      </c>
      <c r="F433" s="182">
        <v>143997975</v>
      </c>
    </row>
    <row r="434" spans="1:6" x14ac:dyDescent="0.2">
      <c r="A434" s="175">
        <v>6915</v>
      </c>
      <c r="B434" s="175">
        <v>721694003</v>
      </c>
      <c r="C434" s="175" t="s">
        <v>6888</v>
      </c>
      <c r="D434" s="175" t="s">
        <v>6492</v>
      </c>
      <c r="E434" s="182">
        <v>79100607</v>
      </c>
      <c r="F434" s="182">
        <v>860931691</v>
      </c>
    </row>
    <row r="435" spans="1:6" x14ac:dyDescent="0.2">
      <c r="A435" s="175">
        <v>6915</v>
      </c>
      <c r="B435" s="175">
        <v>721694003</v>
      </c>
      <c r="C435" s="175" t="s">
        <v>6888</v>
      </c>
      <c r="D435" s="175" t="s">
        <v>6509</v>
      </c>
      <c r="E435" s="182">
        <v>171370601</v>
      </c>
      <c r="F435" s="182">
        <v>1290144527</v>
      </c>
    </row>
    <row r="436" spans="1:6" x14ac:dyDescent="0.2">
      <c r="A436" s="175">
        <v>6915</v>
      </c>
      <c r="B436" s="175">
        <v>721694003</v>
      </c>
      <c r="C436" s="175" t="s">
        <v>6888</v>
      </c>
      <c r="D436" s="175" t="s">
        <v>6494</v>
      </c>
      <c r="E436" s="182">
        <v>33429222</v>
      </c>
      <c r="F436" s="182">
        <v>237531858</v>
      </c>
    </row>
    <row r="437" spans="1:6" x14ac:dyDescent="0.2">
      <c r="A437" s="175">
        <v>6915</v>
      </c>
      <c r="B437" s="175">
        <v>721694003</v>
      </c>
      <c r="C437" s="175" t="s">
        <v>6888</v>
      </c>
      <c r="D437" s="175" t="s">
        <v>6642</v>
      </c>
      <c r="E437" s="182">
        <v>5338863</v>
      </c>
      <c r="F437" s="182">
        <v>64920303</v>
      </c>
    </row>
    <row r="438" spans="1:6" x14ac:dyDescent="0.2">
      <c r="A438" s="175">
        <v>6915</v>
      </c>
      <c r="B438" s="175">
        <v>721694003</v>
      </c>
      <c r="C438" s="175" t="s">
        <v>6888</v>
      </c>
      <c r="D438" s="175" t="s">
        <v>6516</v>
      </c>
      <c r="E438" s="182">
        <v>10876923</v>
      </c>
      <c r="F438" s="182">
        <v>95019159</v>
      </c>
    </row>
    <row r="439" spans="1:6" x14ac:dyDescent="0.2">
      <c r="A439" s="175">
        <v>6915</v>
      </c>
      <c r="B439" s="175">
        <v>721694003</v>
      </c>
      <c r="C439" s="175" t="s">
        <v>6888</v>
      </c>
      <c r="D439" s="175" t="s">
        <v>7486</v>
      </c>
      <c r="E439" s="182">
        <v>6397247</v>
      </c>
      <c r="F439" s="182">
        <v>60865214</v>
      </c>
    </row>
    <row r="440" spans="1:6" x14ac:dyDescent="0.2">
      <c r="A440" s="175">
        <v>6915</v>
      </c>
      <c r="B440" s="175">
        <v>721694003</v>
      </c>
      <c r="C440" s="175" t="s">
        <v>6888</v>
      </c>
      <c r="D440" s="175" t="s">
        <v>7509</v>
      </c>
      <c r="E440" s="182">
        <v>8818296</v>
      </c>
      <c r="F440" s="182">
        <v>30944112</v>
      </c>
    </row>
    <row r="441" spans="1:6" x14ac:dyDescent="0.2">
      <c r="A441" s="175">
        <v>6915</v>
      </c>
      <c r="B441" s="175">
        <v>721694003</v>
      </c>
      <c r="C441" s="175" t="s">
        <v>6888</v>
      </c>
      <c r="D441" s="175" t="s">
        <v>6565</v>
      </c>
      <c r="E441" s="182">
        <v>8419129</v>
      </c>
      <c r="F441" s="182">
        <v>63811249</v>
      </c>
    </row>
    <row r="442" spans="1:6" x14ac:dyDescent="0.2">
      <c r="A442" s="175">
        <v>6915</v>
      </c>
      <c r="B442" s="175">
        <v>721694003</v>
      </c>
      <c r="C442" s="175" t="s">
        <v>6888</v>
      </c>
      <c r="D442" s="175" t="s">
        <v>6643</v>
      </c>
      <c r="E442" s="182">
        <v>5106123</v>
      </c>
      <c r="F442" s="182">
        <v>62360163</v>
      </c>
    </row>
    <row r="443" spans="1:6" x14ac:dyDescent="0.2">
      <c r="A443" s="175">
        <v>6915</v>
      </c>
      <c r="B443" s="175">
        <v>721694003</v>
      </c>
      <c r="C443" s="175" t="s">
        <v>6888</v>
      </c>
      <c r="D443" s="175" t="s">
        <v>6501</v>
      </c>
      <c r="E443" s="182">
        <v>22908236</v>
      </c>
      <c r="F443" s="182">
        <v>128736952</v>
      </c>
    </row>
    <row r="444" spans="1:6" x14ac:dyDescent="0.2">
      <c r="A444" s="175">
        <v>6915</v>
      </c>
      <c r="B444" s="175">
        <v>721694003</v>
      </c>
      <c r="C444" s="175" t="s">
        <v>6888</v>
      </c>
      <c r="D444" s="175" t="s">
        <v>7199</v>
      </c>
      <c r="E444" s="182">
        <v>26330612</v>
      </c>
      <c r="F444" s="182">
        <v>281319888</v>
      </c>
    </row>
    <row r="445" spans="1:6" x14ac:dyDescent="0.2">
      <c r="A445" s="175">
        <v>6915</v>
      </c>
      <c r="B445" s="175">
        <v>721694003</v>
      </c>
      <c r="C445" s="175" t="s">
        <v>6888</v>
      </c>
      <c r="D445" s="175" t="s">
        <v>6522</v>
      </c>
      <c r="E445" s="182">
        <v>9732957</v>
      </c>
      <c r="F445" s="182">
        <v>109560422</v>
      </c>
    </row>
    <row r="446" spans="1:6" x14ac:dyDescent="0.2">
      <c r="A446" s="175">
        <v>6915</v>
      </c>
      <c r="B446" s="175">
        <v>721694003</v>
      </c>
      <c r="C446" s="175" t="s">
        <v>6888</v>
      </c>
      <c r="D446" s="175" t="s">
        <v>6644</v>
      </c>
      <c r="E446" s="182">
        <v>3030369</v>
      </c>
      <c r="F446" s="182">
        <v>77218572</v>
      </c>
    </row>
    <row r="447" spans="1:6" x14ac:dyDescent="0.2">
      <c r="A447" s="175">
        <v>6915</v>
      </c>
      <c r="B447" s="175">
        <v>721694003</v>
      </c>
      <c r="C447" s="175" t="s">
        <v>6888</v>
      </c>
      <c r="D447" s="175" t="s">
        <v>171</v>
      </c>
      <c r="E447" s="182">
        <v>12913725</v>
      </c>
      <c r="F447" s="182">
        <v>188750912</v>
      </c>
    </row>
    <row r="448" spans="1:6" x14ac:dyDescent="0.2">
      <c r="A448" s="175">
        <v>6915</v>
      </c>
      <c r="B448" s="175">
        <v>721694003</v>
      </c>
      <c r="C448" s="175" t="s">
        <v>6888</v>
      </c>
      <c r="D448" s="175" t="s">
        <v>6525</v>
      </c>
      <c r="E448" s="182">
        <v>20746537</v>
      </c>
      <c r="F448" s="182">
        <v>363161812</v>
      </c>
    </row>
    <row r="449" spans="1:6" x14ac:dyDescent="0.2">
      <c r="A449" s="175">
        <v>6915</v>
      </c>
      <c r="B449" s="175">
        <v>721694003</v>
      </c>
      <c r="C449" s="175" t="s">
        <v>6888</v>
      </c>
      <c r="D449" s="175" t="s">
        <v>6600</v>
      </c>
      <c r="E449" s="182">
        <v>8016600</v>
      </c>
      <c r="F449" s="182">
        <v>70866744</v>
      </c>
    </row>
    <row r="450" spans="1:6" x14ac:dyDescent="0.2">
      <c r="A450" s="175">
        <v>6915</v>
      </c>
      <c r="B450" s="175">
        <v>721694003</v>
      </c>
      <c r="C450" s="175" t="s">
        <v>6888</v>
      </c>
      <c r="D450" s="175" t="s">
        <v>6645</v>
      </c>
      <c r="E450" s="182">
        <v>10052816</v>
      </c>
      <c r="F450" s="182">
        <v>88647537</v>
      </c>
    </row>
    <row r="451" spans="1:6" x14ac:dyDescent="0.2">
      <c r="A451" s="175">
        <v>6915</v>
      </c>
      <c r="B451" s="175">
        <v>721694003</v>
      </c>
      <c r="C451" s="175" t="s">
        <v>6888</v>
      </c>
      <c r="D451" s="175" t="s">
        <v>6646</v>
      </c>
      <c r="E451" s="182">
        <v>1217255</v>
      </c>
      <c r="F451" s="182">
        <v>36568893</v>
      </c>
    </row>
    <row r="452" spans="1:6" x14ac:dyDescent="0.2">
      <c r="A452" s="175">
        <v>6915</v>
      </c>
      <c r="B452" s="175">
        <v>721694003</v>
      </c>
      <c r="C452" s="175" t="s">
        <v>6888</v>
      </c>
      <c r="D452" s="175" t="s">
        <v>6647</v>
      </c>
      <c r="E452" s="182">
        <v>4259918</v>
      </c>
      <c r="F452" s="182">
        <v>96600207</v>
      </c>
    </row>
    <row r="453" spans="1:6" x14ac:dyDescent="0.2">
      <c r="A453" s="175">
        <v>6915</v>
      </c>
      <c r="B453" s="175">
        <v>721694003</v>
      </c>
      <c r="C453" s="175" t="s">
        <v>6888</v>
      </c>
      <c r="D453" s="175" t="s">
        <v>6491</v>
      </c>
      <c r="E453" s="182">
        <v>0</v>
      </c>
      <c r="F453" s="182">
        <v>159748356</v>
      </c>
    </row>
    <row r="454" spans="1:6" x14ac:dyDescent="0.2">
      <c r="A454" s="175">
        <v>6915</v>
      </c>
      <c r="B454" s="175">
        <v>721694003</v>
      </c>
      <c r="C454" s="175" t="s">
        <v>6888</v>
      </c>
      <c r="D454" s="175" t="s">
        <v>6563</v>
      </c>
      <c r="E454" s="182">
        <v>13708386</v>
      </c>
      <c r="F454" s="182">
        <v>13708386</v>
      </c>
    </row>
    <row r="455" spans="1:6" x14ac:dyDescent="0.2">
      <c r="A455" s="175">
        <v>6915</v>
      </c>
      <c r="B455" s="175">
        <v>721694003</v>
      </c>
      <c r="C455" s="175" t="s">
        <v>6888</v>
      </c>
      <c r="D455" s="175" t="s">
        <v>6648</v>
      </c>
      <c r="E455" s="182">
        <v>5105127</v>
      </c>
      <c r="F455" s="182">
        <v>68301795</v>
      </c>
    </row>
    <row r="456" spans="1:6" x14ac:dyDescent="0.2">
      <c r="A456" s="175">
        <v>6915</v>
      </c>
      <c r="B456" s="175">
        <v>721694003</v>
      </c>
      <c r="C456" s="175" t="s">
        <v>6888</v>
      </c>
      <c r="D456" s="175" t="s">
        <v>6513</v>
      </c>
      <c r="E456" s="182">
        <v>18496306</v>
      </c>
      <c r="F456" s="182">
        <v>244859430</v>
      </c>
    </row>
    <row r="457" spans="1:6" x14ac:dyDescent="0.2">
      <c r="A457" s="175">
        <v>6915</v>
      </c>
      <c r="B457" s="175">
        <v>721694003</v>
      </c>
      <c r="C457" s="175" t="s">
        <v>6888</v>
      </c>
      <c r="D457" s="175" t="s">
        <v>6535</v>
      </c>
      <c r="E457" s="182">
        <v>47057717</v>
      </c>
      <c r="F457" s="182">
        <v>599427934</v>
      </c>
    </row>
    <row r="458" spans="1:6" x14ac:dyDescent="0.2">
      <c r="A458" s="175">
        <v>6915</v>
      </c>
      <c r="B458" s="175">
        <v>721694003</v>
      </c>
      <c r="C458" s="175" t="s">
        <v>6888</v>
      </c>
      <c r="D458" s="175" t="s">
        <v>6495</v>
      </c>
      <c r="E458" s="182">
        <v>10020750</v>
      </c>
      <c r="F458" s="182">
        <v>34070550</v>
      </c>
    </row>
    <row r="459" spans="1:6" x14ac:dyDescent="0.2">
      <c r="A459" s="175">
        <v>6915</v>
      </c>
      <c r="B459" s="175">
        <v>721694003</v>
      </c>
      <c r="C459" s="175" t="s">
        <v>6888</v>
      </c>
      <c r="D459" s="175" t="s">
        <v>6506</v>
      </c>
      <c r="E459" s="182">
        <v>10501746</v>
      </c>
      <c r="F459" s="182">
        <v>34551546</v>
      </c>
    </row>
    <row r="460" spans="1:6" x14ac:dyDescent="0.2">
      <c r="A460" s="175">
        <v>6915</v>
      </c>
      <c r="B460" s="175">
        <v>721694003</v>
      </c>
      <c r="C460" s="175" t="s">
        <v>6888</v>
      </c>
      <c r="D460" s="175" t="s">
        <v>6538</v>
      </c>
      <c r="E460" s="182">
        <v>0</v>
      </c>
      <c r="F460" s="182">
        <v>58841844</v>
      </c>
    </row>
    <row r="461" spans="1:6" x14ac:dyDescent="0.2">
      <c r="A461" s="175">
        <v>6915</v>
      </c>
      <c r="B461" s="175">
        <v>721694003</v>
      </c>
      <c r="C461" s="175" t="s">
        <v>6888</v>
      </c>
      <c r="D461" s="175" t="s">
        <v>6540</v>
      </c>
      <c r="E461" s="182">
        <v>0</v>
      </c>
      <c r="F461" s="182">
        <v>55314540</v>
      </c>
    </row>
    <row r="462" spans="1:6" x14ac:dyDescent="0.2">
      <c r="A462" s="175">
        <v>6915</v>
      </c>
      <c r="B462" s="175">
        <v>721694003</v>
      </c>
      <c r="C462" s="175" t="s">
        <v>6888</v>
      </c>
      <c r="D462" s="175" t="s">
        <v>6497</v>
      </c>
      <c r="E462" s="182">
        <v>26871963</v>
      </c>
      <c r="F462" s="182">
        <v>132091131</v>
      </c>
    </row>
    <row r="463" spans="1:6" x14ac:dyDescent="0.2">
      <c r="A463" s="175">
        <v>6915</v>
      </c>
      <c r="B463" s="175">
        <v>721694003</v>
      </c>
      <c r="C463" s="175" t="s">
        <v>6888</v>
      </c>
      <c r="D463" s="175" t="s">
        <v>6508</v>
      </c>
      <c r="E463" s="182">
        <v>12708984</v>
      </c>
      <c r="F463" s="182">
        <v>136197382</v>
      </c>
    </row>
    <row r="464" spans="1:6" x14ac:dyDescent="0.2">
      <c r="A464" s="175">
        <v>6915</v>
      </c>
      <c r="B464" s="175">
        <v>721694003</v>
      </c>
      <c r="C464" s="175" t="s">
        <v>6888</v>
      </c>
      <c r="D464" s="175" t="s">
        <v>6649</v>
      </c>
      <c r="E464" s="182">
        <v>25306971</v>
      </c>
      <c r="F464" s="182">
        <v>243035843</v>
      </c>
    </row>
    <row r="465" spans="1:6" x14ac:dyDescent="0.2">
      <c r="A465" s="175">
        <v>6915</v>
      </c>
      <c r="B465" s="175">
        <v>721694003</v>
      </c>
      <c r="C465" s="175" t="s">
        <v>6888</v>
      </c>
      <c r="D465" s="175" t="s">
        <v>6545</v>
      </c>
      <c r="E465" s="182">
        <v>0</v>
      </c>
      <c r="F465" s="182">
        <v>18901137</v>
      </c>
    </row>
    <row r="466" spans="1:6" x14ac:dyDescent="0.2">
      <c r="A466" s="175">
        <v>6915</v>
      </c>
      <c r="B466" s="175">
        <v>721694003</v>
      </c>
      <c r="C466" s="175" t="s">
        <v>6888</v>
      </c>
      <c r="D466" s="175" t="s">
        <v>6498</v>
      </c>
      <c r="E466" s="182">
        <v>22813674</v>
      </c>
      <c r="F466" s="182">
        <v>401905758</v>
      </c>
    </row>
    <row r="467" spans="1:6" x14ac:dyDescent="0.2">
      <c r="A467" s="175">
        <v>6915</v>
      </c>
      <c r="B467" s="175">
        <v>721694003</v>
      </c>
      <c r="C467" s="175" t="s">
        <v>6888</v>
      </c>
      <c r="D467" s="175" t="s">
        <v>6546</v>
      </c>
      <c r="E467" s="182">
        <v>32066400</v>
      </c>
      <c r="F467" s="182">
        <v>161774988</v>
      </c>
    </row>
    <row r="468" spans="1:6" x14ac:dyDescent="0.2">
      <c r="A468" s="175">
        <v>6915</v>
      </c>
      <c r="B468" s="175">
        <v>721694003</v>
      </c>
      <c r="C468" s="175" t="s">
        <v>6888</v>
      </c>
      <c r="D468" s="175" t="s">
        <v>7475</v>
      </c>
      <c r="E468" s="182">
        <v>50023584</v>
      </c>
      <c r="F468" s="182">
        <v>453111496</v>
      </c>
    </row>
    <row r="469" spans="1:6" x14ac:dyDescent="0.2">
      <c r="A469" s="175">
        <v>6926</v>
      </c>
      <c r="B469" s="175">
        <v>725129009</v>
      </c>
      <c r="C469" s="175" t="s">
        <v>6889</v>
      </c>
      <c r="D469" s="175" t="s">
        <v>6599</v>
      </c>
      <c r="E469" s="182">
        <v>0</v>
      </c>
      <c r="F469" s="182">
        <v>30340676</v>
      </c>
    </row>
    <row r="470" spans="1:6" x14ac:dyDescent="0.2">
      <c r="A470" s="175">
        <v>6926</v>
      </c>
      <c r="B470" s="175">
        <v>725129009</v>
      </c>
      <c r="C470" s="175" t="s">
        <v>6889</v>
      </c>
      <c r="D470" s="175" t="s">
        <v>6508</v>
      </c>
      <c r="E470" s="182">
        <v>19631705</v>
      </c>
      <c r="F470" s="182">
        <v>313515251</v>
      </c>
    </row>
    <row r="471" spans="1:6" x14ac:dyDescent="0.2">
      <c r="A471" s="175">
        <v>6931</v>
      </c>
      <c r="B471" s="175">
        <v>728623004</v>
      </c>
      <c r="C471" s="175" t="s">
        <v>6890</v>
      </c>
      <c r="D471" s="175" t="s">
        <v>6540</v>
      </c>
      <c r="E471" s="182">
        <v>13937850</v>
      </c>
      <c r="F471" s="182">
        <v>100395584</v>
      </c>
    </row>
    <row r="472" spans="1:6" x14ac:dyDescent="0.2">
      <c r="A472" s="175">
        <v>6934</v>
      </c>
      <c r="B472" s="175">
        <v>712782005</v>
      </c>
      <c r="C472" s="175" t="s">
        <v>6891</v>
      </c>
      <c r="D472" s="175" t="s">
        <v>6519</v>
      </c>
      <c r="E472" s="182">
        <v>25809035</v>
      </c>
      <c r="F472" s="182">
        <v>277699567</v>
      </c>
    </row>
    <row r="473" spans="1:6" x14ac:dyDescent="0.2">
      <c r="A473" s="175">
        <v>6935</v>
      </c>
      <c r="B473" s="175">
        <v>725984006</v>
      </c>
      <c r="C473" s="175" t="s">
        <v>6892</v>
      </c>
      <c r="D473" s="175" t="s">
        <v>7480</v>
      </c>
      <c r="E473" s="182">
        <v>76773168</v>
      </c>
      <c r="F473" s="182">
        <v>325239712</v>
      </c>
    </row>
    <row r="474" spans="1:6" x14ac:dyDescent="0.2">
      <c r="A474" s="175">
        <v>6938</v>
      </c>
      <c r="B474" s="175">
        <v>712800003</v>
      </c>
      <c r="C474" s="175" t="s">
        <v>6893</v>
      </c>
      <c r="D474" s="175" t="s">
        <v>70</v>
      </c>
      <c r="E474" s="182">
        <v>4499640</v>
      </c>
      <c r="F474" s="182">
        <v>43066538</v>
      </c>
    </row>
    <row r="475" spans="1:6" x14ac:dyDescent="0.2">
      <c r="A475" s="175">
        <v>6943</v>
      </c>
      <c r="B475" s="175">
        <v>726079005</v>
      </c>
      <c r="C475" s="175" t="s">
        <v>6894</v>
      </c>
      <c r="D475" s="175" t="s">
        <v>7477</v>
      </c>
      <c r="E475" s="182">
        <v>32351790</v>
      </c>
      <c r="F475" s="182">
        <v>300564547</v>
      </c>
    </row>
    <row r="476" spans="1:6" x14ac:dyDescent="0.2">
      <c r="A476" s="175">
        <v>6943</v>
      </c>
      <c r="B476" s="175">
        <v>726079005</v>
      </c>
      <c r="C476" s="175" t="s">
        <v>6894</v>
      </c>
      <c r="D476" s="175" t="s">
        <v>6518</v>
      </c>
      <c r="E476" s="182">
        <v>3139663</v>
      </c>
      <c r="F476" s="182">
        <v>13487283</v>
      </c>
    </row>
    <row r="477" spans="1:6" x14ac:dyDescent="0.2">
      <c r="A477" s="175">
        <v>6943</v>
      </c>
      <c r="B477" s="175">
        <v>726079005</v>
      </c>
      <c r="C477" s="175" t="s">
        <v>6894</v>
      </c>
      <c r="D477" s="175" t="s">
        <v>148</v>
      </c>
      <c r="E477" s="182">
        <v>27724356</v>
      </c>
      <c r="F477" s="182">
        <v>239045403</v>
      </c>
    </row>
    <row r="478" spans="1:6" x14ac:dyDescent="0.2">
      <c r="A478" s="175">
        <v>6943</v>
      </c>
      <c r="B478" s="175">
        <v>726079005</v>
      </c>
      <c r="C478" s="175" t="s">
        <v>6894</v>
      </c>
      <c r="D478" s="175" t="s">
        <v>6511</v>
      </c>
      <c r="E478" s="182">
        <v>33448462</v>
      </c>
      <c r="F478" s="182">
        <v>266191552</v>
      </c>
    </row>
    <row r="479" spans="1:6" x14ac:dyDescent="0.2">
      <c r="A479" s="175">
        <v>6943</v>
      </c>
      <c r="B479" s="175">
        <v>726079005</v>
      </c>
      <c r="C479" s="175" t="s">
        <v>6894</v>
      </c>
      <c r="D479" s="175" t="s">
        <v>6502</v>
      </c>
      <c r="E479" s="182">
        <v>35671284</v>
      </c>
      <c r="F479" s="182">
        <v>278990061</v>
      </c>
    </row>
    <row r="480" spans="1:6" x14ac:dyDescent="0.2">
      <c r="A480" s="175">
        <v>6943</v>
      </c>
      <c r="B480" s="175">
        <v>726079005</v>
      </c>
      <c r="C480" s="175" t="s">
        <v>6894</v>
      </c>
      <c r="D480" s="175" t="s">
        <v>6542</v>
      </c>
      <c r="E480" s="182">
        <v>26526604</v>
      </c>
      <c r="F480" s="182">
        <v>248301933</v>
      </c>
    </row>
    <row r="481" spans="1:6" x14ac:dyDescent="0.2">
      <c r="A481" s="175">
        <v>6943</v>
      </c>
      <c r="B481" s="175">
        <v>726079005</v>
      </c>
      <c r="C481" s="175" t="s">
        <v>6894</v>
      </c>
      <c r="D481" s="175" t="s">
        <v>6637</v>
      </c>
      <c r="E481" s="182">
        <v>50974559</v>
      </c>
      <c r="F481" s="182">
        <v>489908874</v>
      </c>
    </row>
    <row r="482" spans="1:6" x14ac:dyDescent="0.2">
      <c r="A482" s="175">
        <v>6945</v>
      </c>
      <c r="B482" s="175">
        <v>653716907</v>
      </c>
      <c r="C482" s="175" t="s">
        <v>6895</v>
      </c>
      <c r="D482" s="175" t="s">
        <v>6650</v>
      </c>
      <c r="E482" s="182">
        <v>0</v>
      </c>
      <c r="F482" s="182">
        <v>14817780</v>
      </c>
    </row>
    <row r="483" spans="1:6" x14ac:dyDescent="0.2">
      <c r="A483" s="175">
        <v>6950</v>
      </c>
      <c r="B483" s="175">
        <v>728857005</v>
      </c>
      <c r="C483" s="175" t="s">
        <v>6896</v>
      </c>
      <c r="D483" s="175" t="s">
        <v>6616</v>
      </c>
      <c r="E483" s="182">
        <v>77088660</v>
      </c>
      <c r="F483" s="182">
        <v>304757514</v>
      </c>
    </row>
    <row r="484" spans="1:6" x14ac:dyDescent="0.2">
      <c r="A484" s="175">
        <v>6950</v>
      </c>
      <c r="B484" s="175">
        <v>728857005</v>
      </c>
      <c r="C484" s="175" t="s">
        <v>6896</v>
      </c>
      <c r="D484" s="175" t="s">
        <v>6506</v>
      </c>
      <c r="E484" s="182">
        <v>2568760</v>
      </c>
      <c r="F484" s="182">
        <v>24531658</v>
      </c>
    </row>
    <row r="485" spans="1:6" x14ac:dyDescent="0.2">
      <c r="A485" s="175">
        <v>6950</v>
      </c>
      <c r="B485" s="175">
        <v>728857005</v>
      </c>
      <c r="C485" s="175" t="s">
        <v>6896</v>
      </c>
      <c r="D485" s="175" t="s">
        <v>6498</v>
      </c>
      <c r="E485" s="182">
        <v>68037660</v>
      </c>
      <c r="F485" s="182">
        <v>589856026</v>
      </c>
    </row>
    <row r="486" spans="1:6" x14ac:dyDescent="0.2">
      <c r="A486" s="175">
        <v>6950</v>
      </c>
      <c r="B486" s="175">
        <v>728857005</v>
      </c>
      <c r="C486" s="175" t="s">
        <v>6896</v>
      </c>
      <c r="D486" s="175" t="s">
        <v>6546</v>
      </c>
      <c r="E486" s="182">
        <v>42384540</v>
      </c>
      <c r="F486" s="182">
        <v>337318731</v>
      </c>
    </row>
    <row r="487" spans="1:6" x14ac:dyDescent="0.2">
      <c r="A487" s="175">
        <v>6950</v>
      </c>
      <c r="B487" s="175">
        <v>728857005</v>
      </c>
      <c r="C487" s="175" t="s">
        <v>6896</v>
      </c>
      <c r="D487" s="175" t="s">
        <v>7475</v>
      </c>
      <c r="E487" s="182">
        <v>6092616</v>
      </c>
      <c r="F487" s="182">
        <v>57879852</v>
      </c>
    </row>
    <row r="488" spans="1:6" x14ac:dyDescent="0.2">
      <c r="A488" s="175">
        <v>6959</v>
      </c>
      <c r="B488" s="175">
        <v>727783008</v>
      </c>
      <c r="C488" s="175" t="s">
        <v>6897</v>
      </c>
      <c r="D488" s="175" t="s">
        <v>65</v>
      </c>
      <c r="E488" s="182">
        <v>0</v>
      </c>
      <c r="F488" s="182">
        <v>157361144</v>
      </c>
    </row>
    <row r="489" spans="1:6" x14ac:dyDescent="0.2">
      <c r="A489" s="175">
        <v>6959</v>
      </c>
      <c r="B489" s="175">
        <v>727783008</v>
      </c>
      <c r="C489" s="175" t="s">
        <v>6897</v>
      </c>
      <c r="D489" s="175" t="s">
        <v>5595</v>
      </c>
      <c r="E489" s="182">
        <v>24544162</v>
      </c>
      <c r="F489" s="182">
        <v>181391846</v>
      </c>
    </row>
    <row r="490" spans="1:6" x14ac:dyDescent="0.2">
      <c r="A490" s="175">
        <v>6968</v>
      </c>
      <c r="B490" s="175">
        <v>720434008</v>
      </c>
      <c r="C490" s="175" t="s">
        <v>6898</v>
      </c>
      <c r="D490" s="175" t="s">
        <v>6651</v>
      </c>
      <c r="E490" s="182">
        <v>21405874</v>
      </c>
      <c r="F490" s="182">
        <v>180265171</v>
      </c>
    </row>
    <row r="491" spans="1:6" x14ac:dyDescent="0.2">
      <c r="A491" s="175">
        <v>6969</v>
      </c>
      <c r="B491" s="175">
        <v>722703006</v>
      </c>
      <c r="C491" s="175" t="s">
        <v>6899</v>
      </c>
      <c r="D491" s="175" t="s">
        <v>6495</v>
      </c>
      <c r="E491" s="182">
        <v>19508785</v>
      </c>
      <c r="F491" s="182">
        <v>172907621</v>
      </c>
    </row>
    <row r="492" spans="1:6" x14ac:dyDescent="0.2">
      <c r="A492" s="175">
        <v>6971</v>
      </c>
      <c r="B492" s="175">
        <v>735534009</v>
      </c>
      <c r="C492" s="175" t="s">
        <v>6900</v>
      </c>
      <c r="D492" s="175" t="s">
        <v>6614</v>
      </c>
      <c r="E492" s="182">
        <v>7812306</v>
      </c>
      <c r="F492" s="182">
        <v>78565251</v>
      </c>
    </row>
    <row r="493" spans="1:6" x14ac:dyDescent="0.2">
      <c r="A493" s="175">
        <v>6971</v>
      </c>
      <c r="B493" s="175">
        <v>735534009</v>
      </c>
      <c r="C493" s="175" t="s">
        <v>6900</v>
      </c>
      <c r="D493" s="175" t="s">
        <v>6652</v>
      </c>
      <c r="E493" s="182">
        <v>365557</v>
      </c>
      <c r="F493" s="182">
        <v>65617444</v>
      </c>
    </row>
    <row r="494" spans="1:6" x14ac:dyDescent="0.2">
      <c r="A494" s="175">
        <v>6971</v>
      </c>
      <c r="B494" s="175">
        <v>735534009</v>
      </c>
      <c r="C494" s="175" t="s">
        <v>6900</v>
      </c>
      <c r="D494" s="175" t="s">
        <v>6653</v>
      </c>
      <c r="E494" s="182">
        <v>8578796</v>
      </c>
      <c r="F494" s="182">
        <v>89060264</v>
      </c>
    </row>
    <row r="495" spans="1:6" x14ac:dyDescent="0.2">
      <c r="A495" s="175">
        <v>6971</v>
      </c>
      <c r="B495" s="175">
        <v>735534009</v>
      </c>
      <c r="C495" s="175" t="s">
        <v>6900</v>
      </c>
      <c r="D495" s="175" t="s">
        <v>6654</v>
      </c>
      <c r="E495" s="182">
        <v>32606822</v>
      </c>
      <c r="F495" s="182">
        <v>237501441</v>
      </c>
    </row>
    <row r="496" spans="1:6" x14ac:dyDescent="0.2">
      <c r="A496" s="175">
        <v>6971</v>
      </c>
      <c r="B496" s="175">
        <v>735534009</v>
      </c>
      <c r="C496" s="175" t="s">
        <v>6900</v>
      </c>
      <c r="D496" s="175" t="s">
        <v>181</v>
      </c>
      <c r="E496" s="182">
        <v>26819695</v>
      </c>
      <c r="F496" s="182">
        <v>157673180</v>
      </c>
    </row>
    <row r="497" spans="1:6" x14ac:dyDescent="0.2">
      <c r="A497" s="175">
        <v>6971</v>
      </c>
      <c r="B497" s="175">
        <v>735534009</v>
      </c>
      <c r="C497" s="175" t="s">
        <v>6900</v>
      </c>
      <c r="D497" s="175" t="s">
        <v>6594</v>
      </c>
      <c r="E497" s="182">
        <v>63769880</v>
      </c>
      <c r="F497" s="182">
        <v>509703268</v>
      </c>
    </row>
    <row r="498" spans="1:6" x14ac:dyDescent="0.2">
      <c r="A498" s="175">
        <v>6972</v>
      </c>
      <c r="B498" s="175">
        <v>732420002</v>
      </c>
      <c r="C498" s="175" t="s">
        <v>6901</v>
      </c>
      <c r="D498" s="175" t="s">
        <v>7478</v>
      </c>
      <c r="E498" s="182">
        <v>0</v>
      </c>
      <c r="F498" s="182">
        <v>310320</v>
      </c>
    </row>
    <row r="499" spans="1:6" x14ac:dyDescent="0.2">
      <c r="A499" s="175">
        <v>6972</v>
      </c>
      <c r="B499" s="175">
        <v>732420002</v>
      </c>
      <c r="C499" s="175" t="s">
        <v>6901</v>
      </c>
      <c r="D499" s="175" t="s">
        <v>6575</v>
      </c>
      <c r="E499" s="182">
        <v>0</v>
      </c>
      <c r="F499" s="182">
        <v>49108140</v>
      </c>
    </row>
    <row r="500" spans="1:6" x14ac:dyDescent="0.2">
      <c r="A500" s="175">
        <v>6972</v>
      </c>
      <c r="B500" s="175">
        <v>732420002</v>
      </c>
      <c r="C500" s="175" t="s">
        <v>6901</v>
      </c>
      <c r="D500" s="175" t="s">
        <v>181</v>
      </c>
      <c r="E500" s="182">
        <v>7075296</v>
      </c>
      <c r="F500" s="182">
        <v>56602352</v>
      </c>
    </row>
    <row r="501" spans="1:6" x14ac:dyDescent="0.2">
      <c r="A501" s="175">
        <v>6973</v>
      </c>
      <c r="B501" s="175">
        <v>727581006</v>
      </c>
      <c r="C501" s="175" t="s">
        <v>6902</v>
      </c>
      <c r="D501" s="175" t="s">
        <v>6508</v>
      </c>
      <c r="E501" s="182">
        <v>15677625</v>
      </c>
      <c r="F501" s="182">
        <v>128952672</v>
      </c>
    </row>
    <row r="502" spans="1:6" x14ac:dyDescent="0.2">
      <c r="A502" s="175">
        <v>6974</v>
      </c>
      <c r="B502" s="175">
        <v>605060005</v>
      </c>
      <c r="C502" s="175" t="s">
        <v>6903</v>
      </c>
      <c r="D502" s="175" t="s">
        <v>5595</v>
      </c>
      <c r="E502" s="182">
        <v>0</v>
      </c>
      <c r="F502" s="182">
        <v>13628220</v>
      </c>
    </row>
    <row r="503" spans="1:6" x14ac:dyDescent="0.2">
      <c r="A503" s="175">
        <v>6974</v>
      </c>
      <c r="B503" s="175">
        <v>605060005</v>
      </c>
      <c r="C503" s="175" t="s">
        <v>6903</v>
      </c>
      <c r="D503" s="175" t="s">
        <v>7475</v>
      </c>
      <c r="E503" s="182">
        <v>6413280</v>
      </c>
      <c r="F503" s="182">
        <v>115278708</v>
      </c>
    </row>
    <row r="504" spans="1:6" x14ac:dyDescent="0.2">
      <c r="A504" s="175">
        <v>6975</v>
      </c>
      <c r="B504" s="175">
        <v>729097004</v>
      </c>
      <c r="C504" s="175" t="s">
        <v>6904</v>
      </c>
      <c r="D504" s="175" t="s">
        <v>6616</v>
      </c>
      <c r="E504" s="182">
        <v>26377200</v>
      </c>
      <c r="F504" s="182">
        <v>169046820</v>
      </c>
    </row>
    <row r="505" spans="1:6" x14ac:dyDescent="0.2">
      <c r="A505" s="175">
        <v>6975</v>
      </c>
      <c r="B505" s="175">
        <v>729097004</v>
      </c>
      <c r="C505" s="175" t="s">
        <v>6904</v>
      </c>
      <c r="D505" s="175" t="s">
        <v>6497</v>
      </c>
      <c r="E505" s="182">
        <v>35841960</v>
      </c>
      <c r="F505" s="182">
        <v>142359300</v>
      </c>
    </row>
    <row r="506" spans="1:6" x14ac:dyDescent="0.2">
      <c r="A506" s="175">
        <v>6979</v>
      </c>
      <c r="B506" s="175">
        <v>738689003</v>
      </c>
      <c r="C506" s="175" t="s">
        <v>6905</v>
      </c>
      <c r="D506" s="175" t="s">
        <v>6618</v>
      </c>
      <c r="E506" s="182">
        <v>27884114</v>
      </c>
      <c r="F506" s="182">
        <v>163590777</v>
      </c>
    </row>
    <row r="507" spans="1:6" x14ac:dyDescent="0.2">
      <c r="A507" s="175">
        <v>6979</v>
      </c>
      <c r="B507" s="175">
        <v>738689003</v>
      </c>
      <c r="C507" s="175" t="s">
        <v>6905</v>
      </c>
      <c r="D507" s="175" t="s">
        <v>211</v>
      </c>
      <c r="E507" s="182">
        <v>0</v>
      </c>
      <c r="F507" s="182">
        <v>38933448</v>
      </c>
    </row>
    <row r="508" spans="1:6" x14ac:dyDescent="0.2">
      <c r="A508" s="175">
        <v>6979</v>
      </c>
      <c r="B508" s="175">
        <v>738689003</v>
      </c>
      <c r="C508" s="175" t="s">
        <v>6905</v>
      </c>
      <c r="D508" s="175" t="s">
        <v>6492</v>
      </c>
      <c r="E508" s="182">
        <v>228544472</v>
      </c>
      <c r="F508" s="182">
        <v>1910212270</v>
      </c>
    </row>
    <row r="509" spans="1:6" x14ac:dyDescent="0.2">
      <c r="A509" s="175">
        <v>6979</v>
      </c>
      <c r="B509" s="175">
        <v>738689003</v>
      </c>
      <c r="C509" s="175" t="s">
        <v>6905</v>
      </c>
      <c r="D509" s="175" t="s">
        <v>6493</v>
      </c>
      <c r="E509" s="182">
        <v>114403090</v>
      </c>
      <c r="F509" s="182">
        <v>758490562</v>
      </c>
    </row>
    <row r="510" spans="1:6" x14ac:dyDescent="0.2">
      <c r="A510" s="175">
        <v>6979</v>
      </c>
      <c r="B510" s="175">
        <v>738689003</v>
      </c>
      <c r="C510" s="175" t="s">
        <v>6905</v>
      </c>
      <c r="D510" s="175" t="s">
        <v>6518</v>
      </c>
      <c r="E510" s="182">
        <v>5969781</v>
      </c>
      <c r="F510" s="182">
        <v>106615848</v>
      </c>
    </row>
    <row r="511" spans="1:6" x14ac:dyDescent="0.2">
      <c r="A511" s="175">
        <v>6979</v>
      </c>
      <c r="B511" s="175">
        <v>738689003</v>
      </c>
      <c r="C511" s="175" t="s">
        <v>6905</v>
      </c>
      <c r="D511" s="175" t="s">
        <v>148</v>
      </c>
      <c r="E511" s="182">
        <v>24283595</v>
      </c>
      <c r="F511" s="182">
        <v>266351657</v>
      </c>
    </row>
    <row r="512" spans="1:6" x14ac:dyDescent="0.2">
      <c r="A512" s="175">
        <v>6979</v>
      </c>
      <c r="B512" s="175">
        <v>738689003</v>
      </c>
      <c r="C512" s="175" t="s">
        <v>6905</v>
      </c>
      <c r="D512" s="175" t="s">
        <v>6561</v>
      </c>
      <c r="E512" s="182">
        <v>731114</v>
      </c>
      <c r="F512" s="182">
        <v>13160051</v>
      </c>
    </row>
    <row r="513" spans="1:6" x14ac:dyDescent="0.2">
      <c r="A513" s="175">
        <v>6979</v>
      </c>
      <c r="B513" s="175">
        <v>738689003</v>
      </c>
      <c r="C513" s="175" t="s">
        <v>6905</v>
      </c>
      <c r="D513" s="175" t="s">
        <v>6521</v>
      </c>
      <c r="E513" s="182">
        <v>4868000</v>
      </c>
      <c r="F513" s="182">
        <v>32505666</v>
      </c>
    </row>
    <row r="514" spans="1:6" x14ac:dyDescent="0.2">
      <c r="A514" s="175">
        <v>6979</v>
      </c>
      <c r="B514" s="175">
        <v>738689003</v>
      </c>
      <c r="C514" s="175" t="s">
        <v>6905</v>
      </c>
      <c r="D514" s="175" t="s">
        <v>171</v>
      </c>
      <c r="E514" s="182">
        <v>58929044</v>
      </c>
      <c r="F514" s="182">
        <v>568570354</v>
      </c>
    </row>
    <row r="515" spans="1:6" x14ac:dyDescent="0.2">
      <c r="A515" s="175">
        <v>6979</v>
      </c>
      <c r="B515" s="175">
        <v>738689003</v>
      </c>
      <c r="C515" s="175" t="s">
        <v>6905</v>
      </c>
      <c r="D515" s="175" t="s">
        <v>6551</v>
      </c>
      <c r="E515" s="182">
        <v>12397284</v>
      </c>
      <c r="F515" s="182">
        <v>106988835</v>
      </c>
    </row>
    <row r="516" spans="1:6" x14ac:dyDescent="0.2">
      <c r="A516" s="175">
        <v>6979</v>
      </c>
      <c r="B516" s="175">
        <v>738689003</v>
      </c>
      <c r="C516" s="175" t="s">
        <v>6905</v>
      </c>
      <c r="D516" s="175" t="s">
        <v>6566</v>
      </c>
      <c r="E516" s="182">
        <v>8016600</v>
      </c>
      <c r="F516" s="182">
        <v>72149400</v>
      </c>
    </row>
    <row r="517" spans="1:6" x14ac:dyDescent="0.2">
      <c r="A517" s="175">
        <v>6979</v>
      </c>
      <c r="B517" s="175">
        <v>738689003</v>
      </c>
      <c r="C517" s="175" t="s">
        <v>6905</v>
      </c>
      <c r="D517" s="175" t="s">
        <v>8922</v>
      </c>
      <c r="E517" s="182">
        <v>17173798</v>
      </c>
      <c r="F517" s="182">
        <v>17173798</v>
      </c>
    </row>
    <row r="518" spans="1:6" x14ac:dyDescent="0.2">
      <c r="A518" s="175">
        <v>6979</v>
      </c>
      <c r="B518" s="175">
        <v>738689003</v>
      </c>
      <c r="C518" s="175" t="s">
        <v>6905</v>
      </c>
      <c r="D518" s="175" t="s">
        <v>6600</v>
      </c>
      <c r="E518" s="182">
        <v>8016600</v>
      </c>
      <c r="F518" s="182">
        <v>72149400</v>
      </c>
    </row>
    <row r="519" spans="1:6" x14ac:dyDescent="0.2">
      <c r="A519" s="175">
        <v>6979</v>
      </c>
      <c r="B519" s="175">
        <v>738689003</v>
      </c>
      <c r="C519" s="175" t="s">
        <v>6905</v>
      </c>
      <c r="D519" s="175" t="s">
        <v>6502</v>
      </c>
      <c r="E519" s="182">
        <v>7615770</v>
      </c>
      <c r="F519" s="182">
        <v>86234076</v>
      </c>
    </row>
    <row r="520" spans="1:6" x14ac:dyDescent="0.2">
      <c r="A520" s="175">
        <v>6979</v>
      </c>
      <c r="B520" s="175">
        <v>738689003</v>
      </c>
      <c r="C520" s="175" t="s">
        <v>6905</v>
      </c>
      <c r="D520" s="175" t="s">
        <v>6529</v>
      </c>
      <c r="E520" s="182">
        <v>22125816</v>
      </c>
      <c r="F520" s="182">
        <v>135640871</v>
      </c>
    </row>
    <row r="521" spans="1:6" x14ac:dyDescent="0.2">
      <c r="A521" s="175">
        <v>6979</v>
      </c>
      <c r="B521" s="175">
        <v>738689003</v>
      </c>
      <c r="C521" s="175" t="s">
        <v>6905</v>
      </c>
      <c r="D521" s="175" t="s">
        <v>6586</v>
      </c>
      <c r="E521" s="182">
        <v>18949104</v>
      </c>
      <c r="F521" s="182">
        <v>212709459</v>
      </c>
    </row>
    <row r="522" spans="1:6" x14ac:dyDescent="0.2">
      <c r="A522" s="175">
        <v>6979</v>
      </c>
      <c r="B522" s="175">
        <v>738689003</v>
      </c>
      <c r="C522" s="175" t="s">
        <v>6905</v>
      </c>
      <c r="D522" s="175" t="s">
        <v>6641</v>
      </c>
      <c r="E522" s="182">
        <v>16715386</v>
      </c>
      <c r="F522" s="182">
        <v>107190705</v>
      </c>
    </row>
    <row r="523" spans="1:6" x14ac:dyDescent="0.2">
      <c r="A523" s="175">
        <v>6979</v>
      </c>
      <c r="B523" s="175">
        <v>738689003</v>
      </c>
      <c r="C523" s="175" t="s">
        <v>6905</v>
      </c>
      <c r="D523" s="175" t="s">
        <v>6655</v>
      </c>
      <c r="E523" s="182">
        <v>0</v>
      </c>
      <c r="F523" s="182">
        <v>44178003</v>
      </c>
    </row>
    <row r="524" spans="1:6" x14ac:dyDescent="0.2">
      <c r="A524" s="175">
        <v>6979</v>
      </c>
      <c r="B524" s="175">
        <v>738689003</v>
      </c>
      <c r="C524" s="175" t="s">
        <v>6905</v>
      </c>
      <c r="D524" s="175" t="s">
        <v>70</v>
      </c>
      <c r="E524" s="182">
        <v>24049800</v>
      </c>
      <c r="F524" s="182">
        <v>141092160</v>
      </c>
    </row>
    <row r="525" spans="1:6" x14ac:dyDescent="0.2">
      <c r="A525" s="175">
        <v>6979</v>
      </c>
      <c r="B525" s="175">
        <v>738689003</v>
      </c>
      <c r="C525" s="175" t="s">
        <v>6905</v>
      </c>
      <c r="D525" s="175" t="s">
        <v>6533</v>
      </c>
      <c r="E525" s="182">
        <v>6252948</v>
      </c>
      <c r="F525" s="182">
        <v>65736120</v>
      </c>
    </row>
    <row r="526" spans="1:6" x14ac:dyDescent="0.2">
      <c r="A526" s="175">
        <v>6979</v>
      </c>
      <c r="B526" s="175">
        <v>738689003</v>
      </c>
      <c r="C526" s="175" t="s">
        <v>6905</v>
      </c>
      <c r="D526" s="175" t="s">
        <v>6535</v>
      </c>
      <c r="E526" s="182">
        <v>5496130</v>
      </c>
      <c r="F526" s="182">
        <v>44126048</v>
      </c>
    </row>
    <row r="527" spans="1:6" x14ac:dyDescent="0.2">
      <c r="A527" s="175">
        <v>6979</v>
      </c>
      <c r="B527" s="175">
        <v>738689003</v>
      </c>
      <c r="C527" s="175" t="s">
        <v>6905</v>
      </c>
      <c r="D527" s="175" t="s">
        <v>6573</v>
      </c>
      <c r="E527" s="182">
        <v>16514196</v>
      </c>
      <c r="F527" s="182">
        <v>138529699</v>
      </c>
    </row>
    <row r="528" spans="1:6" x14ac:dyDescent="0.2">
      <c r="A528" s="175">
        <v>6979</v>
      </c>
      <c r="B528" s="175">
        <v>738689003</v>
      </c>
      <c r="C528" s="175" t="s">
        <v>6905</v>
      </c>
      <c r="D528" s="175" t="s">
        <v>6555</v>
      </c>
      <c r="E528" s="182">
        <v>17218450</v>
      </c>
      <c r="F528" s="182">
        <v>165985914</v>
      </c>
    </row>
    <row r="529" spans="1:6" x14ac:dyDescent="0.2">
      <c r="A529" s="175">
        <v>6979</v>
      </c>
      <c r="B529" s="175">
        <v>738689003</v>
      </c>
      <c r="C529" s="175" t="s">
        <v>6905</v>
      </c>
      <c r="D529" s="175" t="s">
        <v>6606</v>
      </c>
      <c r="E529" s="182">
        <v>17874432</v>
      </c>
      <c r="F529" s="182">
        <v>155869888</v>
      </c>
    </row>
    <row r="530" spans="1:6" x14ac:dyDescent="0.2">
      <c r="A530" s="175">
        <v>6979</v>
      </c>
      <c r="B530" s="175">
        <v>738689003</v>
      </c>
      <c r="C530" s="175" t="s">
        <v>6905</v>
      </c>
      <c r="D530" s="175" t="s">
        <v>181</v>
      </c>
      <c r="E530" s="182">
        <v>87643998</v>
      </c>
      <c r="F530" s="182">
        <v>633173045</v>
      </c>
    </row>
    <row r="531" spans="1:6" x14ac:dyDescent="0.2">
      <c r="A531" s="175">
        <v>6979</v>
      </c>
      <c r="B531" s="175">
        <v>738689003</v>
      </c>
      <c r="C531" s="175" t="s">
        <v>6905</v>
      </c>
      <c r="D531" s="175" t="s">
        <v>6545</v>
      </c>
      <c r="E531" s="182">
        <v>68151019</v>
      </c>
      <c r="F531" s="182">
        <v>578015274</v>
      </c>
    </row>
    <row r="532" spans="1:6" x14ac:dyDescent="0.2">
      <c r="A532" s="175">
        <v>6979</v>
      </c>
      <c r="B532" s="175">
        <v>738689003</v>
      </c>
      <c r="C532" s="175" t="s">
        <v>6905</v>
      </c>
      <c r="D532" s="175" t="s">
        <v>6498</v>
      </c>
      <c r="E532" s="182">
        <v>0</v>
      </c>
      <c r="F532" s="182">
        <v>4382408</v>
      </c>
    </row>
    <row r="533" spans="1:6" x14ac:dyDescent="0.2">
      <c r="A533" s="175">
        <v>6979</v>
      </c>
      <c r="B533" s="175">
        <v>738689003</v>
      </c>
      <c r="C533" s="175" t="s">
        <v>6905</v>
      </c>
      <c r="D533" s="175" t="s">
        <v>6546</v>
      </c>
      <c r="E533" s="182">
        <v>6209148</v>
      </c>
      <c r="F533" s="182">
        <v>37870118</v>
      </c>
    </row>
    <row r="534" spans="1:6" x14ac:dyDescent="0.2">
      <c r="A534" s="175">
        <v>6979</v>
      </c>
      <c r="B534" s="175">
        <v>738689003</v>
      </c>
      <c r="C534" s="175" t="s">
        <v>6905</v>
      </c>
      <c r="D534" s="175" t="s">
        <v>6594</v>
      </c>
      <c r="E534" s="182">
        <v>8834293</v>
      </c>
      <c r="F534" s="182">
        <v>33509388</v>
      </c>
    </row>
    <row r="535" spans="1:6" x14ac:dyDescent="0.2">
      <c r="A535" s="175">
        <v>6979</v>
      </c>
      <c r="B535" s="175">
        <v>738689003</v>
      </c>
      <c r="C535" s="175" t="s">
        <v>6905</v>
      </c>
      <c r="D535" s="175" t="s">
        <v>7475</v>
      </c>
      <c r="E535" s="182">
        <v>15386010</v>
      </c>
      <c r="F535" s="182">
        <v>83960835</v>
      </c>
    </row>
    <row r="536" spans="1:6" x14ac:dyDescent="0.2">
      <c r="A536" s="175">
        <v>6982</v>
      </c>
      <c r="B536" s="175">
        <v>692307003</v>
      </c>
      <c r="C536" s="175" t="s">
        <v>6906</v>
      </c>
      <c r="D536" s="175" t="s">
        <v>6536</v>
      </c>
      <c r="E536" s="182">
        <v>0</v>
      </c>
      <c r="F536" s="182">
        <v>38622491</v>
      </c>
    </row>
    <row r="537" spans="1:6" x14ac:dyDescent="0.2">
      <c r="A537" s="175">
        <v>6983</v>
      </c>
      <c r="B537" s="175">
        <v>759917405</v>
      </c>
      <c r="C537" s="175" t="s">
        <v>6907</v>
      </c>
      <c r="D537" s="175" t="s">
        <v>7486</v>
      </c>
      <c r="E537" s="182">
        <v>21157100</v>
      </c>
      <c r="F537" s="182">
        <v>249176184</v>
      </c>
    </row>
    <row r="538" spans="1:6" x14ac:dyDescent="0.2">
      <c r="A538" s="175">
        <v>6983</v>
      </c>
      <c r="B538" s="175">
        <v>759917405</v>
      </c>
      <c r="C538" s="175" t="s">
        <v>6907</v>
      </c>
      <c r="D538" s="175" t="s">
        <v>6561</v>
      </c>
      <c r="E538" s="182">
        <v>145711715</v>
      </c>
      <c r="F538" s="182">
        <v>1192497464</v>
      </c>
    </row>
    <row r="539" spans="1:6" x14ac:dyDescent="0.2">
      <c r="A539" s="175">
        <v>6983</v>
      </c>
      <c r="B539" s="175">
        <v>759917405</v>
      </c>
      <c r="C539" s="175" t="s">
        <v>6907</v>
      </c>
      <c r="D539" s="175" t="s">
        <v>6656</v>
      </c>
      <c r="E539" s="182">
        <v>7615770</v>
      </c>
      <c r="F539" s="182">
        <v>76570426</v>
      </c>
    </row>
    <row r="540" spans="1:6" x14ac:dyDescent="0.2">
      <c r="A540" s="175">
        <v>6984</v>
      </c>
      <c r="B540" s="175">
        <v>692202007</v>
      </c>
      <c r="C540" s="175" t="s">
        <v>6908</v>
      </c>
      <c r="D540" s="175" t="s">
        <v>6625</v>
      </c>
      <c r="E540" s="182">
        <v>5709371</v>
      </c>
      <c r="F540" s="182">
        <v>51384339</v>
      </c>
    </row>
    <row r="541" spans="1:6" x14ac:dyDescent="0.2">
      <c r="A541" s="175">
        <v>6988</v>
      </c>
      <c r="B541" s="175">
        <v>715787008</v>
      </c>
      <c r="C541" s="175" t="s">
        <v>6878</v>
      </c>
      <c r="D541" s="175" t="s">
        <v>7475</v>
      </c>
      <c r="E541" s="182">
        <v>8331919</v>
      </c>
      <c r="F541" s="182">
        <v>35776255</v>
      </c>
    </row>
    <row r="542" spans="1:6" x14ac:dyDescent="0.2">
      <c r="A542" s="175">
        <v>6997</v>
      </c>
      <c r="B542" s="175">
        <v>690724006</v>
      </c>
      <c r="C542" s="175" t="s">
        <v>6909</v>
      </c>
      <c r="D542" s="175" t="s">
        <v>6583</v>
      </c>
      <c r="E542" s="182">
        <v>34435659</v>
      </c>
      <c r="F542" s="182">
        <v>229181085</v>
      </c>
    </row>
    <row r="543" spans="1:6" x14ac:dyDescent="0.2">
      <c r="A543" s="175">
        <v>6998</v>
      </c>
      <c r="B543" s="175">
        <v>692543009</v>
      </c>
      <c r="C543" s="175" t="s">
        <v>6910</v>
      </c>
      <c r="D543" s="175" t="s">
        <v>6572</v>
      </c>
      <c r="E543" s="182">
        <v>0</v>
      </c>
      <c r="F543" s="182">
        <v>63365021</v>
      </c>
    </row>
    <row r="544" spans="1:6" x14ac:dyDescent="0.2">
      <c r="A544" s="175">
        <v>6999</v>
      </c>
      <c r="B544" s="175">
        <v>741504006</v>
      </c>
      <c r="C544" s="175" t="s">
        <v>6911</v>
      </c>
      <c r="D544" s="175" t="s">
        <v>6515</v>
      </c>
      <c r="E544" s="182">
        <v>11618381</v>
      </c>
      <c r="F544" s="182">
        <v>109927712</v>
      </c>
    </row>
    <row r="545" spans="1:6" x14ac:dyDescent="0.2">
      <c r="A545" s="175">
        <v>6999</v>
      </c>
      <c r="B545" s="175">
        <v>741504006</v>
      </c>
      <c r="C545" s="175" t="s">
        <v>6911</v>
      </c>
      <c r="D545" s="175" t="s">
        <v>6516</v>
      </c>
      <c r="E545" s="182">
        <v>4095010</v>
      </c>
      <c r="F545" s="182">
        <v>39131321</v>
      </c>
    </row>
    <row r="546" spans="1:6" x14ac:dyDescent="0.2">
      <c r="A546" s="175">
        <v>6999</v>
      </c>
      <c r="B546" s="175">
        <v>741504006</v>
      </c>
      <c r="C546" s="175" t="s">
        <v>6911</v>
      </c>
      <c r="D546" s="175" t="s">
        <v>6531</v>
      </c>
      <c r="E546" s="182">
        <v>0</v>
      </c>
      <c r="F546" s="182">
        <v>56119860</v>
      </c>
    </row>
    <row r="547" spans="1:6" x14ac:dyDescent="0.2">
      <c r="A547" s="175">
        <v>6999</v>
      </c>
      <c r="B547" s="175">
        <v>741504006</v>
      </c>
      <c r="C547" s="175" t="s">
        <v>6911</v>
      </c>
      <c r="D547" s="175" t="s">
        <v>6535</v>
      </c>
      <c r="E547" s="182">
        <v>0</v>
      </c>
      <c r="F547" s="182">
        <v>1054622798</v>
      </c>
    </row>
    <row r="548" spans="1:6" x14ac:dyDescent="0.2">
      <c r="A548" s="175">
        <v>6999</v>
      </c>
      <c r="B548" s="175">
        <v>741504006</v>
      </c>
      <c r="C548" s="175" t="s">
        <v>6911</v>
      </c>
      <c r="D548" s="175" t="s">
        <v>6508</v>
      </c>
      <c r="E548" s="182">
        <v>1257389056</v>
      </c>
      <c r="F548" s="182">
        <v>1501445888</v>
      </c>
    </row>
    <row r="549" spans="1:6" x14ac:dyDescent="0.2">
      <c r="A549" s="175">
        <v>6999</v>
      </c>
      <c r="B549" s="175">
        <v>741504006</v>
      </c>
      <c r="C549" s="175" t="s">
        <v>6911</v>
      </c>
      <c r="D549" s="175" t="s">
        <v>6545</v>
      </c>
      <c r="E549" s="182">
        <v>27826358</v>
      </c>
      <c r="F549" s="182">
        <v>313451393</v>
      </c>
    </row>
    <row r="550" spans="1:6" x14ac:dyDescent="0.2">
      <c r="A550" s="175">
        <v>7003</v>
      </c>
      <c r="B550" s="175">
        <v>731013004</v>
      </c>
      <c r="C550" s="175" t="s">
        <v>6912</v>
      </c>
      <c r="D550" s="175" t="s">
        <v>148</v>
      </c>
      <c r="E550" s="182">
        <v>41256838</v>
      </c>
      <c r="F550" s="182">
        <v>161948243</v>
      </c>
    </row>
    <row r="551" spans="1:6" x14ac:dyDescent="0.2">
      <c r="A551" s="175">
        <v>7003</v>
      </c>
      <c r="B551" s="175">
        <v>731013004</v>
      </c>
      <c r="C551" s="175" t="s">
        <v>6912</v>
      </c>
      <c r="D551" s="175" t="s">
        <v>6556</v>
      </c>
      <c r="E551" s="182">
        <v>0</v>
      </c>
      <c r="F551" s="182">
        <v>50113232</v>
      </c>
    </row>
    <row r="552" spans="1:6" x14ac:dyDescent="0.2">
      <c r="A552" s="175">
        <v>7003</v>
      </c>
      <c r="B552" s="175">
        <v>731013004</v>
      </c>
      <c r="C552" s="175" t="s">
        <v>6912</v>
      </c>
      <c r="D552" s="175" t="s">
        <v>6566</v>
      </c>
      <c r="E552" s="182">
        <v>6413280</v>
      </c>
      <c r="F552" s="182">
        <v>62529480</v>
      </c>
    </row>
    <row r="553" spans="1:6" x14ac:dyDescent="0.2">
      <c r="A553" s="175">
        <v>7003</v>
      </c>
      <c r="B553" s="175">
        <v>731013004</v>
      </c>
      <c r="C553" s="175" t="s">
        <v>6912</v>
      </c>
      <c r="D553" s="175" t="s">
        <v>6573</v>
      </c>
      <c r="E553" s="182">
        <v>0</v>
      </c>
      <c r="F553" s="182">
        <v>36472944</v>
      </c>
    </row>
    <row r="554" spans="1:6" x14ac:dyDescent="0.2">
      <c r="A554" s="175">
        <v>7003</v>
      </c>
      <c r="B554" s="175">
        <v>731013004</v>
      </c>
      <c r="C554" s="175" t="s">
        <v>6912</v>
      </c>
      <c r="D554" s="175" t="s">
        <v>6575</v>
      </c>
      <c r="E554" s="182">
        <v>23692588</v>
      </c>
      <c r="F554" s="182">
        <v>90637952</v>
      </c>
    </row>
    <row r="555" spans="1:6" x14ac:dyDescent="0.2">
      <c r="A555" s="175">
        <v>7004</v>
      </c>
      <c r="B555" s="175">
        <v>716904008</v>
      </c>
      <c r="C555" s="175" t="s">
        <v>6913</v>
      </c>
      <c r="D555" s="175" t="s">
        <v>6504</v>
      </c>
      <c r="E555" s="182">
        <v>53618458</v>
      </c>
      <c r="F555" s="182">
        <v>302194418</v>
      </c>
    </row>
    <row r="556" spans="1:6" x14ac:dyDescent="0.2">
      <c r="A556" s="175">
        <v>7010</v>
      </c>
      <c r="B556" s="175">
        <v>747168008</v>
      </c>
      <c r="C556" s="175" t="s">
        <v>6914</v>
      </c>
      <c r="D556" s="175" t="s">
        <v>6593</v>
      </c>
      <c r="E556" s="182">
        <v>17222760</v>
      </c>
      <c r="F556" s="182">
        <v>80900551</v>
      </c>
    </row>
    <row r="557" spans="1:6" x14ac:dyDescent="0.2">
      <c r="A557" s="175">
        <v>7015</v>
      </c>
      <c r="B557" s="175">
        <v>745046002</v>
      </c>
      <c r="C557" s="175" t="s">
        <v>6915</v>
      </c>
      <c r="D557" s="175" t="s">
        <v>6548</v>
      </c>
      <c r="E557" s="182">
        <v>0</v>
      </c>
      <c r="F557" s="182">
        <v>45461880</v>
      </c>
    </row>
    <row r="558" spans="1:6" x14ac:dyDescent="0.2">
      <c r="A558" s="175">
        <v>7018</v>
      </c>
      <c r="B558" s="175">
        <v>692206002</v>
      </c>
      <c r="C558" s="175" t="s">
        <v>6916</v>
      </c>
      <c r="D558" s="175" t="s">
        <v>6577</v>
      </c>
      <c r="E558" s="182">
        <v>4893746</v>
      </c>
      <c r="F558" s="182">
        <v>39291898</v>
      </c>
    </row>
    <row r="559" spans="1:6" x14ac:dyDescent="0.2">
      <c r="A559" s="175">
        <v>7021</v>
      </c>
      <c r="B559" s="175" t="s">
        <v>6435</v>
      </c>
      <c r="C559" s="175" t="s">
        <v>6917</v>
      </c>
      <c r="D559" s="175" t="s">
        <v>6619</v>
      </c>
      <c r="E559" s="182">
        <v>5265786</v>
      </c>
      <c r="F559" s="182">
        <v>36835188</v>
      </c>
    </row>
    <row r="560" spans="1:6" x14ac:dyDescent="0.2">
      <c r="A560" s="175">
        <v>7027</v>
      </c>
      <c r="B560" s="175">
        <v>650364007</v>
      </c>
      <c r="C560" s="175" t="s">
        <v>6918</v>
      </c>
      <c r="D560" s="175" t="s">
        <v>6494</v>
      </c>
      <c r="E560" s="182">
        <v>43129308</v>
      </c>
      <c r="F560" s="182">
        <v>197374024</v>
      </c>
    </row>
    <row r="561" spans="1:6" x14ac:dyDescent="0.2">
      <c r="A561" s="175">
        <v>7027</v>
      </c>
      <c r="B561" s="175">
        <v>650364007</v>
      </c>
      <c r="C561" s="175" t="s">
        <v>6918</v>
      </c>
      <c r="D561" s="175" t="s">
        <v>6501</v>
      </c>
      <c r="E561" s="182">
        <v>70281278</v>
      </c>
      <c r="F561" s="182">
        <v>579350209</v>
      </c>
    </row>
    <row r="562" spans="1:6" x14ac:dyDescent="0.2">
      <c r="A562" s="175">
        <v>7027</v>
      </c>
      <c r="B562" s="175">
        <v>650364007</v>
      </c>
      <c r="C562" s="175" t="s">
        <v>6918</v>
      </c>
      <c r="D562" s="175" t="s">
        <v>6570</v>
      </c>
      <c r="E562" s="182">
        <v>22606812</v>
      </c>
      <c r="F562" s="182">
        <v>114958044</v>
      </c>
    </row>
    <row r="563" spans="1:6" x14ac:dyDescent="0.2">
      <c r="A563" s="175">
        <v>7027</v>
      </c>
      <c r="B563" s="175">
        <v>650364007</v>
      </c>
      <c r="C563" s="175" t="s">
        <v>6918</v>
      </c>
      <c r="D563" s="175" t="s">
        <v>6512</v>
      </c>
      <c r="E563" s="182">
        <v>35112708</v>
      </c>
      <c r="F563" s="182">
        <v>277404250</v>
      </c>
    </row>
    <row r="564" spans="1:6" x14ac:dyDescent="0.2">
      <c r="A564" s="175">
        <v>7027</v>
      </c>
      <c r="B564" s="175">
        <v>650364007</v>
      </c>
      <c r="C564" s="175" t="s">
        <v>6918</v>
      </c>
      <c r="D564" s="175" t="s">
        <v>6525</v>
      </c>
      <c r="E564" s="182">
        <v>55564656</v>
      </c>
      <c r="F564" s="182">
        <v>484906839</v>
      </c>
    </row>
    <row r="565" spans="1:6" x14ac:dyDescent="0.2">
      <c r="A565" s="175">
        <v>7027</v>
      </c>
      <c r="B565" s="175">
        <v>650364007</v>
      </c>
      <c r="C565" s="175" t="s">
        <v>6918</v>
      </c>
      <c r="D565" s="175" t="s">
        <v>6609</v>
      </c>
      <c r="E565" s="182">
        <v>104857128</v>
      </c>
      <c r="F565" s="182">
        <v>425071993</v>
      </c>
    </row>
    <row r="566" spans="1:6" x14ac:dyDescent="0.2">
      <c r="A566" s="175">
        <v>7027</v>
      </c>
      <c r="B566" s="175">
        <v>650364007</v>
      </c>
      <c r="C566" s="175" t="s">
        <v>6918</v>
      </c>
      <c r="D566" s="175" t="s">
        <v>6563</v>
      </c>
      <c r="E566" s="182">
        <v>21202303</v>
      </c>
      <c r="F566" s="182">
        <v>184099972</v>
      </c>
    </row>
    <row r="567" spans="1:6" x14ac:dyDescent="0.2">
      <c r="A567" s="175">
        <v>7027</v>
      </c>
      <c r="B567" s="175">
        <v>650364007</v>
      </c>
      <c r="C567" s="175" t="s">
        <v>6918</v>
      </c>
      <c r="D567" s="175" t="s">
        <v>6495</v>
      </c>
      <c r="E567" s="182">
        <v>35326484</v>
      </c>
      <c r="F567" s="182">
        <v>211519749</v>
      </c>
    </row>
    <row r="568" spans="1:6" x14ac:dyDescent="0.2">
      <c r="A568" s="175">
        <v>7027</v>
      </c>
      <c r="B568" s="175">
        <v>650364007</v>
      </c>
      <c r="C568" s="175" t="s">
        <v>6918</v>
      </c>
      <c r="D568" s="175" t="s">
        <v>6496</v>
      </c>
      <c r="E568" s="182">
        <v>121691988</v>
      </c>
      <c r="F568" s="182">
        <v>497797920</v>
      </c>
    </row>
    <row r="569" spans="1:6" x14ac:dyDescent="0.2">
      <c r="A569" s="175">
        <v>7027</v>
      </c>
      <c r="B569" s="175">
        <v>650364007</v>
      </c>
      <c r="C569" s="175" t="s">
        <v>6918</v>
      </c>
      <c r="D569" s="175" t="s">
        <v>6540</v>
      </c>
      <c r="E569" s="182">
        <v>28446000</v>
      </c>
      <c r="F569" s="182">
        <v>179518419</v>
      </c>
    </row>
    <row r="570" spans="1:6" x14ac:dyDescent="0.2">
      <c r="A570" s="175">
        <v>7027</v>
      </c>
      <c r="B570" s="175">
        <v>650364007</v>
      </c>
      <c r="C570" s="175" t="s">
        <v>6918</v>
      </c>
      <c r="D570" s="175" t="s">
        <v>6498</v>
      </c>
      <c r="E570" s="182">
        <v>223337304</v>
      </c>
      <c r="F570" s="182">
        <v>1054363920</v>
      </c>
    </row>
    <row r="571" spans="1:6" x14ac:dyDescent="0.2">
      <c r="A571" s="175">
        <v>7027</v>
      </c>
      <c r="B571" s="175">
        <v>650364007</v>
      </c>
      <c r="C571" s="175" t="s">
        <v>6918</v>
      </c>
      <c r="D571" s="175" t="s">
        <v>7479</v>
      </c>
      <c r="E571" s="182">
        <v>9138924</v>
      </c>
      <c r="F571" s="182">
        <v>18277848</v>
      </c>
    </row>
    <row r="572" spans="1:6" x14ac:dyDescent="0.2">
      <c r="A572" s="175">
        <v>7027</v>
      </c>
      <c r="B572" s="175">
        <v>650364007</v>
      </c>
      <c r="C572" s="175" t="s">
        <v>6918</v>
      </c>
      <c r="D572" s="175" t="s">
        <v>6546</v>
      </c>
      <c r="E572" s="182">
        <v>45694620</v>
      </c>
      <c r="F572" s="182">
        <v>225907788</v>
      </c>
    </row>
    <row r="573" spans="1:6" x14ac:dyDescent="0.2">
      <c r="A573" s="175">
        <v>7027</v>
      </c>
      <c r="B573" s="175">
        <v>650364007</v>
      </c>
      <c r="C573" s="175" t="s">
        <v>6918</v>
      </c>
      <c r="D573" s="175" t="s">
        <v>7475</v>
      </c>
      <c r="E573" s="182">
        <v>96359532</v>
      </c>
      <c r="F573" s="182">
        <v>552343740</v>
      </c>
    </row>
    <row r="574" spans="1:6" x14ac:dyDescent="0.2">
      <c r="A574" s="175">
        <v>7031</v>
      </c>
      <c r="B574" s="175">
        <v>731026009</v>
      </c>
      <c r="C574" s="175" t="s">
        <v>7487</v>
      </c>
      <c r="D574" s="175" t="s">
        <v>7480</v>
      </c>
      <c r="E574" s="182">
        <v>16882131</v>
      </c>
      <c r="F574" s="182">
        <v>118215734</v>
      </c>
    </row>
    <row r="575" spans="1:6" x14ac:dyDescent="0.2">
      <c r="A575" s="175">
        <v>7036</v>
      </c>
      <c r="B575" s="175" t="s">
        <v>6426</v>
      </c>
      <c r="C575" s="175" t="s">
        <v>6919</v>
      </c>
      <c r="D575" s="175" t="s">
        <v>6658</v>
      </c>
      <c r="E575" s="182">
        <v>23578835</v>
      </c>
      <c r="F575" s="182">
        <v>199265758</v>
      </c>
    </row>
    <row r="576" spans="1:6" x14ac:dyDescent="0.2">
      <c r="A576" s="175">
        <v>7036</v>
      </c>
      <c r="B576" s="175" t="s">
        <v>6426</v>
      </c>
      <c r="C576" s="175" t="s">
        <v>6919</v>
      </c>
      <c r="D576" s="175" t="s">
        <v>6497</v>
      </c>
      <c r="E576" s="182">
        <v>35253412</v>
      </c>
      <c r="F576" s="182">
        <v>325996254</v>
      </c>
    </row>
    <row r="577" spans="1:6" x14ac:dyDescent="0.2">
      <c r="A577" s="175">
        <v>7037</v>
      </c>
      <c r="B577" s="175">
        <v>753474005</v>
      </c>
      <c r="C577" s="175" t="s">
        <v>6920</v>
      </c>
      <c r="D577" s="175" t="s">
        <v>6556</v>
      </c>
      <c r="E577" s="182">
        <v>6516720</v>
      </c>
      <c r="F577" s="182">
        <v>56323079</v>
      </c>
    </row>
    <row r="578" spans="1:6" x14ac:dyDescent="0.2">
      <c r="A578" s="175">
        <v>7037</v>
      </c>
      <c r="B578" s="175">
        <v>753474005</v>
      </c>
      <c r="C578" s="175" t="s">
        <v>6920</v>
      </c>
      <c r="D578" s="175" t="s">
        <v>6572</v>
      </c>
      <c r="E578" s="182">
        <v>6206400</v>
      </c>
      <c r="F578" s="182">
        <v>58377600</v>
      </c>
    </row>
    <row r="579" spans="1:6" x14ac:dyDescent="0.2">
      <c r="A579" s="175">
        <v>7037</v>
      </c>
      <c r="B579" s="175">
        <v>753474005</v>
      </c>
      <c r="C579" s="175" t="s">
        <v>6920</v>
      </c>
      <c r="D579" s="175" t="s">
        <v>6583</v>
      </c>
      <c r="E579" s="182">
        <v>0</v>
      </c>
      <c r="F579" s="182">
        <v>43522380</v>
      </c>
    </row>
    <row r="580" spans="1:6" x14ac:dyDescent="0.2">
      <c r="A580" s="175">
        <v>7037</v>
      </c>
      <c r="B580" s="175">
        <v>753474005</v>
      </c>
      <c r="C580" s="175" t="s">
        <v>6920</v>
      </c>
      <c r="D580" s="175" t="s">
        <v>6600</v>
      </c>
      <c r="E580" s="182">
        <v>8081250</v>
      </c>
      <c r="F580" s="182">
        <v>83954490</v>
      </c>
    </row>
    <row r="581" spans="1:6" x14ac:dyDescent="0.2">
      <c r="A581" s="175">
        <v>7037</v>
      </c>
      <c r="B581" s="175">
        <v>753474005</v>
      </c>
      <c r="C581" s="175" t="s">
        <v>6920</v>
      </c>
      <c r="D581" s="175" t="s">
        <v>6585</v>
      </c>
      <c r="E581" s="182">
        <v>6542580</v>
      </c>
      <c r="F581" s="182">
        <v>65891280</v>
      </c>
    </row>
    <row r="582" spans="1:6" x14ac:dyDescent="0.2">
      <c r="A582" s="175">
        <v>7037</v>
      </c>
      <c r="B582" s="175">
        <v>753474005</v>
      </c>
      <c r="C582" s="175" t="s">
        <v>6920</v>
      </c>
      <c r="D582" s="175" t="s">
        <v>6529</v>
      </c>
      <c r="E582" s="182">
        <v>17403780</v>
      </c>
      <c r="F582" s="182">
        <v>92796330</v>
      </c>
    </row>
    <row r="583" spans="1:6" x14ac:dyDescent="0.2">
      <c r="A583" s="175">
        <v>7037</v>
      </c>
      <c r="B583" s="175">
        <v>753474005</v>
      </c>
      <c r="C583" s="175" t="s">
        <v>6920</v>
      </c>
      <c r="D583" s="175" t="s">
        <v>6575</v>
      </c>
      <c r="E583" s="182">
        <v>6206400</v>
      </c>
      <c r="F583" s="182">
        <v>56012759</v>
      </c>
    </row>
    <row r="584" spans="1:6" x14ac:dyDescent="0.2">
      <c r="A584" s="175">
        <v>7038</v>
      </c>
      <c r="B584" s="175">
        <v>759418204</v>
      </c>
      <c r="C584" s="175" t="s">
        <v>6921</v>
      </c>
      <c r="D584" s="175" t="s">
        <v>7475</v>
      </c>
      <c r="E584" s="182">
        <v>18507585</v>
      </c>
      <c r="F584" s="182">
        <v>193379924</v>
      </c>
    </row>
    <row r="585" spans="1:6" x14ac:dyDescent="0.2">
      <c r="A585" s="175">
        <v>7039</v>
      </c>
      <c r="B585" s="175">
        <v>700249204</v>
      </c>
      <c r="C585" s="175" t="s">
        <v>6922</v>
      </c>
      <c r="D585" s="175" t="s">
        <v>7481</v>
      </c>
      <c r="E585" s="182">
        <v>38975636</v>
      </c>
      <c r="F585" s="182">
        <v>405032175</v>
      </c>
    </row>
    <row r="586" spans="1:6" x14ac:dyDescent="0.2">
      <c r="A586" s="175">
        <v>7041</v>
      </c>
      <c r="B586" s="175">
        <v>725712006</v>
      </c>
      <c r="C586" s="175" t="s">
        <v>6923</v>
      </c>
      <c r="D586" s="175" t="s">
        <v>6659</v>
      </c>
      <c r="E586" s="182">
        <v>8932562</v>
      </c>
      <c r="F586" s="182">
        <v>70752944</v>
      </c>
    </row>
    <row r="587" spans="1:6" x14ac:dyDescent="0.2">
      <c r="A587" s="175">
        <v>7041</v>
      </c>
      <c r="B587" s="175">
        <v>725712006</v>
      </c>
      <c r="C587" s="175" t="s">
        <v>6923</v>
      </c>
      <c r="D587" s="175" t="s">
        <v>6529</v>
      </c>
      <c r="E587" s="182">
        <v>9852660</v>
      </c>
      <c r="F587" s="182">
        <v>61831260</v>
      </c>
    </row>
    <row r="588" spans="1:6" x14ac:dyDescent="0.2">
      <c r="A588" s="175">
        <v>7049</v>
      </c>
      <c r="B588" s="175">
        <v>690609002</v>
      </c>
      <c r="C588" s="175" t="s">
        <v>7164</v>
      </c>
      <c r="D588" s="175" t="s">
        <v>6498</v>
      </c>
      <c r="E588" s="182">
        <v>30109419</v>
      </c>
      <c r="F588" s="182">
        <v>90328257</v>
      </c>
    </row>
    <row r="589" spans="1:6" x14ac:dyDescent="0.2">
      <c r="A589" s="175">
        <v>7050</v>
      </c>
      <c r="B589" s="175">
        <v>691508005</v>
      </c>
      <c r="C589" s="175" t="s">
        <v>7165</v>
      </c>
      <c r="D589" s="175" t="s">
        <v>6571</v>
      </c>
      <c r="E589" s="182">
        <v>5981245</v>
      </c>
      <c r="F589" s="182">
        <v>63609368</v>
      </c>
    </row>
    <row r="590" spans="1:6" x14ac:dyDescent="0.2">
      <c r="A590" s="175">
        <v>7051</v>
      </c>
      <c r="B590" s="175">
        <v>692538005</v>
      </c>
      <c r="C590" s="175" t="s">
        <v>6924</v>
      </c>
      <c r="D590" s="175" t="s">
        <v>6548</v>
      </c>
      <c r="E590" s="182">
        <v>26775444</v>
      </c>
      <c r="F590" s="182">
        <v>321602520</v>
      </c>
    </row>
    <row r="591" spans="1:6" x14ac:dyDescent="0.2">
      <c r="A591" s="175">
        <v>7052</v>
      </c>
      <c r="B591" s="175">
        <v>690812002</v>
      </c>
      <c r="C591" s="175" t="s">
        <v>6925</v>
      </c>
      <c r="D591" s="175" t="s">
        <v>6574</v>
      </c>
      <c r="E591" s="182">
        <v>3577300</v>
      </c>
      <c r="F591" s="182">
        <v>38043880</v>
      </c>
    </row>
    <row r="592" spans="1:6" x14ac:dyDescent="0.2">
      <c r="A592" s="175">
        <v>7054</v>
      </c>
      <c r="B592" s="175">
        <v>692542002</v>
      </c>
      <c r="C592" s="175" t="s">
        <v>6926</v>
      </c>
      <c r="D592" s="175" t="s">
        <v>6620</v>
      </c>
      <c r="E592" s="182">
        <v>9014796</v>
      </c>
      <c r="F592" s="182">
        <v>72379818</v>
      </c>
    </row>
    <row r="593" spans="1:6" x14ac:dyDescent="0.2">
      <c r="A593" s="175">
        <v>7056</v>
      </c>
      <c r="B593" s="175">
        <v>690713004</v>
      </c>
      <c r="C593" s="175" t="s">
        <v>6927</v>
      </c>
      <c r="D593" s="175" t="s">
        <v>6537</v>
      </c>
      <c r="E593" s="182">
        <v>12516240</v>
      </c>
      <c r="F593" s="182">
        <v>160273911</v>
      </c>
    </row>
    <row r="594" spans="1:6" x14ac:dyDescent="0.2">
      <c r="A594" s="175">
        <v>7057</v>
      </c>
      <c r="B594" s="175">
        <v>691907007</v>
      </c>
      <c r="C594" s="175" t="s">
        <v>6928</v>
      </c>
      <c r="D594" s="175" t="s">
        <v>181</v>
      </c>
      <c r="E594" s="182">
        <v>10603117</v>
      </c>
      <c r="F594" s="182">
        <v>85132451</v>
      </c>
    </row>
    <row r="595" spans="1:6" x14ac:dyDescent="0.2">
      <c r="A595" s="175">
        <v>7064</v>
      </c>
      <c r="B595" s="175">
        <v>690601001</v>
      </c>
      <c r="C595" s="175" t="s">
        <v>6929</v>
      </c>
      <c r="D595" s="175" t="s">
        <v>6495</v>
      </c>
      <c r="E595" s="182">
        <v>6439140</v>
      </c>
      <c r="F595" s="182">
        <v>51699870</v>
      </c>
    </row>
    <row r="596" spans="1:6" x14ac:dyDescent="0.2">
      <c r="A596" s="175">
        <v>7066</v>
      </c>
      <c r="B596" s="175">
        <v>690705001</v>
      </c>
      <c r="C596" s="175" t="s">
        <v>6930</v>
      </c>
      <c r="D596" s="175" t="s">
        <v>7480</v>
      </c>
      <c r="E596" s="182">
        <v>6868416</v>
      </c>
      <c r="F596" s="182">
        <v>55146528</v>
      </c>
    </row>
    <row r="597" spans="1:6" x14ac:dyDescent="0.2">
      <c r="A597" s="175">
        <v>7067</v>
      </c>
      <c r="B597" s="175">
        <v>825652000</v>
      </c>
      <c r="C597" s="175" t="s">
        <v>6931</v>
      </c>
      <c r="D597" s="175" t="s">
        <v>6529</v>
      </c>
      <c r="E597" s="182">
        <v>8016600</v>
      </c>
      <c r="F597" s="182">
        <v>72149400</v>
      </c>
    </row>
    <row r="598" spans="1:6" x14ac:dyDescent="0.2">
      <c r="A598" s="175">
        <v>7067</v>
      </c>
      <c r="B598" s="175">
        <v>825652000</v>
      </c>
      <c r="C598" s="175" t="s">
        <v>6931</v>
      </c>
      <c r="D598" s="175" t="s">
        <v>6537</v>
      </c>
      <c r="E598" s="182">
        <v>8016600</v>
      </c>
      <c r="F598" s="182">
        <v>72149400</v>
      </c>
    </row>
    <row r="599" spans="1:6" x14ac:dyDescent="0.2">
      <c r="A599" s="175">
        <v>7071</v>
      </c>
      <c r="B599" s="175">
        <v>692541006</v>
      </c>
      <c r="C599" s="175" t="s">
        <v>6932</v>
      </c>
      <c r="D599" s="175" t="s">
        <v>6585</v>
      </c>
      <c r="E599" s="182">
        <v>9014796</v>
      </c>
      <c r="F599" s="182">
        <v>81133164</v>
      </c>
    </row>
    <row r="600" spans="1:6" x14ac:dyDescent="0.2">
      <c r="A600" s="175">
        <v>7072</v>
      </c>
      <c r="B600" s="175">
        <v>690403005</v>
      </c>
      <c r="C600" s="175" t="s">
        <v>6933</v>
      </c>
      <c r="D600" s="175" t="s">
        <v>6501</v>
      </c>
      <c r="E600" s="182">
        <v>92771871</v>
      </c>
      <c r="F600" s="182">
        <v>690400289</v>
      </c>
    </row>
    <row r="601" spans="1:6" x14ac:dyDescent="0.2">
      <c r="A601" s="175">
        <v>7076</v>
      </c>
      <c r="B601" s="175">
        <v>650852001</v>
      </c>
      <c r="C601" s="175" t="s">
        <v>6934</v>
      </c>
      <c r="D601" s="175" t="s">
        <v>65</v>
      </c>
      <c r="E601" s="182">
        <v>0</v>
      </c>
      <c r="F601" s="182">
        <v>132273900</v>
      </c>
    </row>
    <row r="602" spans="1:6" x14ac:dyDescent="0.2">
      <c r="A602" s="175">
        <v>7079</v>
      </c>
      <c r="B602" s="175">
        <v>711497005</v>
      </c>
      <c r="C602" s="175" t="s">
        <v>6935</v>
      </c>
      <c r="D602" s="175" t="s">
        <v>6516</v>
      </c>
      <c r="E602" s="182">
        <v>12821044</v>
      </c>
      <c r="F602" s="182">
        <v>51470095</v>
      </c>
    </row>
    <row r="603" spans="1:6" x14ac:dyDescent="0.2">
      <c r="A603" s="175">
        <v>7081</v>
      </c>
      <c r="B603" s="175">
        <v>692537009</v>
      </c>
      <c r="C603" s="175" t="s">
        <v>6936</v>
      </c>
      <c r="D603" s="175" t="s">
        <v>6557</v>
      </c>
      <c r="E603" s="182">
        <v>9014796</v>
      </c>
      <c r="F603" s="182">
        <v>80987389</v>
      </c>
    </row>
    <row r="604" spans="1:6" x14ac:dyDescent="0.2">
      <c r="A604" s="175">
        <v>7082</v>
      </c>
      <c r="B604" s="175">
        <v>690727005</v>
      </c>
      <c r="C604" s="175" t="s">
        <v>6937</v>
      </c>
      <c r="D604" s="175" t="s">
        <v>6575</v>
      </c>
      <c r="E604" s="182">
        <v>10016440</v>
      </c>
      <c r="F604" s="182">
        <v>91292696</v>
      </c>
    </row>
    <row r="605" spans="1:6" x14ac:dyDescent="0.2">
      <c r="A605" s="175">
        <v>7083</v>
      </c>
      <c r="B605" s="175">
        <v>690302004</v>
      </c>
      <c r="C605" s="175" t="s">
        <v>6938</v>
      </c>
      <c r="D605" s="175" t="s">
        <v>6561</v>
      </c>
      <c r="E605" s="182">
        <v>9298118</v>
      </c>
      <c r="F605" s="182">
        <v>107554735</v>
      </c>
    </row>
    <row r="606" spans="1:6" x14ac:dyDescent="0.2">
      <c r="A606" s="175">
        <v>7085</v>
      </c>
      <c r="B606" s="175">
        <v>730998007</v>
      </c>
      <c r="C606" s="175" t="s">
        <v>6939</v>
      </c>
      <c r="D606" s="175" t="s">
        <v>7481</v>
      </c>
      <c r="E606" s="182">
        <v>7059780</v>
      </c>
      <c r="F606" s="182">
        <v>57331620</v>
      </c>
    </row>
    <row r="607" spans="1:6" x14ac:dyDescent="0.2">
      <c r="A607" s="175">
        <v>7086</v>
      </c>
      <c r="B607" s="175">
        <v>746157002</v>
      </c>
      <c r="C607" s="175" t="s">
        <v>7468</v>
      </c>
      <c r="D607" s="175" t="s">
        <v>6556</v>
      </c>
      <c r="E607" s="182">
        <v>961992</v>
      </c>
      <c r="F607" s="182">
        <v>103414140</v>
      </c>
    </row>
    <row r="608" spans="1:6" x14ac:dyDescent="0.2">
      <c r="A608" s="175">
        <v>7086</v>
      </c>
      <c r="B608" s="175">
        <v>746157002</v>
      </c>
      <c r="C608" s="175" t="s">
        <v>7468</v>
      </c>
      <c r="D608" s="175" t="s">
        <v>6566</v>
      </c>
      <c r="E608" s="182">
        <v>15277575</v>
      </c>
      <c r="F608" s="182">
        <v>115645407</v>
      </c>
    </row>
    <row r="609" spans="1:6" x14ac:dyDescent="0.2">
      <c r="A609" s="175">
        <v>7086</v>
      </c>
      <c r="B609" s="175">
        <v>746157002</v>
      </c>
      <c r="C609" s="175" t="s">
        <v>7468</v>
      </c>
      <c r="D609" s="175" t="s">
        <v>6583</v>
      </c>
      <c r="E609" s="182">
        <v>25492788</v>
      </c>
      <c r="F609" s="182">
        <v>79043676</v>
      </c>
    </row>
    <row r="610" spans="1:6" x14ac:dyDescent="0.2">
      <c r="A610" s="175">
        <v>7086</v>
      </c>
      <c r="B610" s="175">
        <v>746157002</v>
      </c>
      <c r="C610" s="175" t="s">
        <v>7468</v>
      </c>
      <c r="D610" s="175" t="s">
        <v>6548</v>
      </c>
      <c r="E610" s="182">
        <v>0</v>
      </c>
      <c r="F610" s="182">
        <v>55635204</v>
      </c>
    </row>
    <row r="611" spans="1:6" x14ac:dyDescent="0.2">
      <c r="A611" s="175">
        <v>7086</v>
      </c>
      <c r="B611" s="175">
        <v>746157002</v>
      </c>
      <c r="C611" s="175" t="s">
        <v>7468</v>
      </c>
      <c r="D611" s="175" t="s">
        <v>6600</v>
      </c>
      <c r="E611" s="182">
        <v>17957184</v>
      </c>
      <c r="F611" s="182">
        <v>79043676</v>
      </c>
    </row>
    <row r="612" spans="1:6" x14ac:dyDescent="0.2">
      <c r="A612" s="175">
        <v>7086</v>
      </c>
      <c r="B612" s="175">
        <v>746157002</v>
      </c>
      <c r="C612" s="175" t="s">
        <v>7468</v>
      </c>
      <c r="D612" s="175" t="s">
        <v>6534</v>
      </c>
      <c r="E612" s="182">
        <v>16995192</v>
      </c>
      <c r="F612" s="182">
        <v>74875044</v>
      </c>
    </row>
    <row r="613" spans="1:6" x14ac:dyDescent="0.2">
      <c r="A613" s="175">
        <v>7087</v>
      </c>
      <c r="B613" s="175" t="s">
        <v>6437</v>
      </c>
      <c r="C613" s="175" t="s">
        <v>6940</v>
      </c>
      <c r="D613" s="175" t="s">
        <v>6493</v>
      </c>
      <c r="E613" s="182">
        <v>0</v>
      </c>
      <c r="F613" s="182">
        <v>47634403</v>
      </c>
    </row>
    <row r="614" spans="1:6" x14ac:dyDescent="0.2">
      <c r="A614" s="175">
        <v>7090</v>
      </c>
      <c r="B614" s="175">
        <v>691513009</v>
      </c>
      <c r="C614" s="175" t="s">
        <v>6941</v>
      </c>
      <c r="D614" s="175" t="s">
        <v>6528</v>
      </c>
      <c r="E614" s="182">
        <v>4945260</v>
      </c>
      <c r="F614" s="182">
        <v>39705504</v>
      </c>
    </row>
    <row r="615" spans="1:6" x14ac:dyDescent="0.2">
      <c r="A615" s="175">
        <v>7091</v>
      </c>
      <c r="B615" s="175">
        <v>690803003</v>
      </c>
      <c r="C615" s="175" t="s">
        <v>6942</v>
      </c>
      <c r="D615" s="175" t="s">
        <v>6576</v>
      </c>
      <c r="E615" s="182">
        <v>11824595</v>
      </c>
      <c r="F615" s="182">
        <v>39798949</v>
      </c>
    </row>
    <row r="616" spans="1:6" x14ac:dyDescent="0.2">
      <c r="A616" s="175">
        <v>7092</v>
      </c>
      <c r="B616" s="175">
        <v>692001001</v>
      </c>
      <c r="C616" s="175" t="s">
        <v>6943</v>
      </c>
      <c r="D616" s="175" t="s">
        <v>6545</v>
      </c>
      <c r="E616" s="182">
        <v>6524995</v>
      </c>
      <c r="F616" s="182">
        <v>52389200</v>
      </c>
    </row>
    <row r="617" spans="1:6" x14ac:dyDescent="0.2">
      <c r="A617" s="175">
        <v>7095</v>
      </c>
      <c r="B617" s="175">
        <v>691902005</v>
      </c>
      <c r="C617" s="175" t="s">
        <v>6944</v>
      </c>
      <c r="D617" s="175" t="s">
        <v>6660</v>
      </c>
      <c r="E617" s="182">
        <v>4730622</v>
      </c>
      <c r="F617" s="182">
        <v>37982175</v>
      </c>
    </row>
    <row r="618" spans="1:6" x14ac:dyDescent="0.2">
      <c r="A618" s="175">
        <v>7102</v>
      </c>
      <c r="B618" s="175">
        <v>651853702</v>
      </c>
      <c r="C618" s="175" t="s">
        <v>6945</v>
      </c>
      <c r="D618" s="175" t="s">
        <v>6620</v>
      </c>
      <c r="E618" s="182">
        <v>6413280</v>
      </c>
      <c r="F618" s="182">
        <v>57719520</v>
      </c>
    </row>
    <row r="619" spans="1:6" x14ac:dyDescent="0.2">
      <c r="A619" s="175">
        <v>7102</v>
      </c>
      <c r="B619" s="175">
        <v>651853702</v>
      </c>
      <c r="C619" s="175" t="s">
        <v>6945</v>
      </c>
      <c r="D619" s="175" t="s">
        <v>6572</v>
      </c>
      <c r="E619" s="182">
        <v>6733944</v>
      </c>
      <c r="F619" s="182">
        <v>58205166</v>
      </c>
    </row>
    <row r="620" spans="1:6" x14ac:dyDescent="0.2">
      <c r="A620" s="175">
        <v>7102</v>
      </c>
      <c r="B620" s="175">
        <v>651853702</v>
      </c>
      <c r="C620" s="175" t="s">
        <v>6945</v>
      </c>
      <c r="D620" s="175" t="s">
        <v>6551</v>
      </c>
      <c r="E620" s="182">
        <v>11223240</v>
      </c>
      <c r="F620" s="182">
        <v>101009160</v>
      </c>
    </row>
    <row r="621" spans="1:6" x14ac:dyDescent="0.2">
      <c r="A621" s="175">
        <v>7102</v>
      </c>
      <c r="B621" s="175">
        <v>651853702</v>
      </c>
      <c r="C621" s="175" t="s">
        <v>6945</v>
      </c>
      <c r="D621" s="175" t="s">
        <v>6566</v>
      </c>
      <c r="E621" s="182">
        <v>5451288</v>
      </c>
      <c r="F621" s="182">
        <v>15071208</v>
      </c>
    </row>
    <row r="622" spans="1:6" x14ac:dyDescent="0.2">
      <c r="A622" s="175">
        <v>7102</v>
      </c>
      <c r="B622" s="175">
        <v>651853702</v>
      </c>
      <c r="C622" s="175" t="s">
        <v>6945</v>
      </c>
      <c r="D622" s="175" t="s">
        <v>6548</v>
      </c>
      <c r="E622" s="182">
        <v>6680500</v>
      </c>
      <c r="F622" s="182">
        <v>19186396</v>
      </c>
    </row>
    <row r="623" spans="1:6" x14ac:dyDescent="0.2">
      <c r="A623" s="175">
        <v>7102</v>
      </c>
      <c r="B623" s="175">
        <v>651853702</v>
      </c>
      <c r="C623" s="175" t="s">
        <v>6945</v>
      </c>
      <c r="D623" s="175" t="s">
        <v>6557</v>
      </c>
      <c r="E623" s="182">
        <v>14763612</v>
      </c>
      <c r="F623" s="182">
        <v>66230184</v>
      </c>
    </row>
    <row r="624" spans="1:6" x14ac:dyDescent="0.2">
      <c r="A624" s="175">
        <v>7102</v>
      </c>
      <c r="B624" s="175">
        <v>651853702</v>
      </c>
      <c r="C624" s="175" t="s">
        <v>6945</v>
      </c>
      <c r="D624" s="175" t="s">
        <v>6573</v>
      </c>
      <c r="E624" s="182">
        <v>8016600</v>
      </c>
      <c r="F624" s="182">
        <v>72149400</v>
      </c>
    </row>
    <row r="625" spans="1:6" x14ac:dyDescent="0.2">
      <c r="A625" s="175">
        <v>7102</v>
      </c>
      <c r="B625" s="175">
        <v>651853702</v>
      </c>
      <c r="C625" s="175" t="s">
        <v>6945</v>
      </c>
      <c r="D625" s="175" t="s">
        <v>6575</v>
      </c>
      <c r="E625" s="182">
        <v>8016600</v>
      </c>
      <c r="F625" s="182">
        <v>72149400</v>
      </c>
    </row>
    <row r="626" spans="1:6" x14ac:dyDescent="0.2">
      <c r="A626" s="175">
        <v>7102</v>
      </c>
      <c r="B626" s="175">
        <v>651853702</v>
      </c>
      <c r="C626" s="175" t="s">
        <v>6945</v>
      </c>
      <c r="D626" s="175" t="s">
        <v>6588</v>
      </c>
      <c r="E626" s="182">
        <v>12826560</v>
      </c>
      <c r="F626" s="182">
        <v>115439040</v>
      </c>
    </row>
    <row r="627" spans="1:6" x14ac:dyDescent="0.2">
      <c r="A627" s="175">
        <v>7104</v>
      </c>
      <c r="B627" s="175">
        <v>690711001</v>
      </c>
      <c r="C627" s="175" t="s">
        <v>6946</v>
      </c>
      <c r="D627" s="175" t="s">
        <v>6533</v>
      </c>
      <c r="E627" s="182">
        <v>10897887</v>
      </c>
      <c r="F627" s="182">
        <v>98080983</v>
      </c>
    </row>
    <row r="628" spans="1:6" x14ac:dyDescent="0.2">
      <c r="A628" s="175">
        <v>7105</v>
      </c>
      <c r="B628" s="175">
        <v>691807002</v>
      </c>
      <c r="C628" s="175" t="s">
        <v>6947</v>
      </c>
      <c r="D628" s="175" t="s">
        <v>6499</v>
      </c>
      <c r="E628" s="182">
        <v>5056871</v>
      </c>
      <c r="F628" s="182">
        <v>40601628</v>
      </c>
    </row>
    <row r="629" spans="1:6" x14ac:dyDescent="0.2">
      <c r="A629" s="175">
        <v>7106</v>
      </c>
      <c r="B629" s="175">
        <v>692201000</v>
      </c>
      <c r="C629" s="175" t="s">
        <v>6948</v>
      </c>
      <c r="D629" s="175" t="s">
        <v>6535</v>
      </c>
      <c r="E629" s="182">
        <v>18596236</v>
      </c>
      <c r="F629" s="182">
        <v>83952728</v>
      </c>
    </row>
    <row r="630" spans="1:6" x14ac:dyDescent="0.2">
      <c r="A630" s="175">
        <v>7110</v>
      </c>
      <c r="B630" s="175">
        <v>690501007</v>
      </c>
      <c r="C630" s="175" t="s">
        <v>6949</v>
      </c>
      <c r="D630" s="175" t="s">
        <v>6512</v>
      </c>
      <c r="E630" s="182">
        <v>5866772</v>
      </c>
      <c r="F630" s="182">
        <v>47104325</v>
      </c>
    </row>
    <row r="631" spans="1:6" x14ac:dyDescent="0.2">
      <c r="A631" s="175">
        <v>7116</v>
      </c>
      <c r="B631" s="175">
        <v>690721007</v>
      </c>
      <c r="C631" s="175" t="s">
        <v>6950</v>
      </c>
      <c r="D631" s="175" t="s">
        <v>6534</v>
      </c>
      <c r="E631" s="182">
        <v>11327163</v>
      </c>
      <c r="F631" s="182">
        <v>101944467</v>
      </c>
    </row>
    <row r="632" spans="1:6" x14ac:dyDescent="0.2">
      <c r="A632" s="175">
        <v>7117</v>
      </c>
      <c r="B632" s="175">
        <v>690412004</v>
      </c>
      <c r="C632" s="175" t="s">
        <v>6951</v>
      </c>
      <c r="D632" s="175" t="s">
        <v>6524</v>
      </c>
      <c r="E632" s="182">
        <v>0</v>
      </c>
      <c r="F632" s="182">
        <v>52835415</v>
      </c>
    </row>
    <row r="633" spans="1:6" x14ac:dyDescent="0.2">
      <c r="A633" s="175">
        <v>7118</v>
      </c>
      <c r="B633" s="175">
        <v>690401002</v>
      </c>
      <c r="C633" s="175" t="s">
        <v>6952</v>
      </c>
      <c r="D633" s="175" t="s">
        <v>6525</v>
      </c>
      <c r="E633" s="182">
        <v>11744991</v>
      </c>
      <c r="F633" s="182">
        <v>89742742</v>
      </c>
    </row>
    <row r="634" spans="1:6" x14ac:dyDescent="0.2">
      <c r="A634" s="175">
        <v>7125</v>
      </c>
      <c r="B634" s="175">
        <v>690710005</v>
      </c>
      <c r="C634" s="175" t="s">
        <v>6953</v>
      </c>
      <c r="D634" s="175" t="s">
        <v>6622</v>
      </c>
      <c r="E634" s="182">
        <v>0</v>
      </c>
      <c r="F634" s="182">
        <v>57952260</v>
      </c>
    </row>
    <row r="635" spans="1:6" x14ac:dyDescent="0.2">
      <c r="A635" s="175">
        <v>7128</v>
      </c>
      <c r="B635" s="175">
        <v>690511002</v>
      </c>
      <c r="C635" s="175" t="s">
        <v>6954</v>
      </c>
      <c r="D635" s="175" t="s">
        <v>6616</v>
      </c>
      <c r="E635" s="182">
        <v>5008220</v>
      </c>
      <c r="F635" s="182">
        <v>40211009</v>
      </c>
    </row>
    <row r="636" spans="1:6" x14ac:dyDescent="0.2">
      <c r="A636" s="175">
        <v>7132</v>
      </c>
      <c r="B636" s="175">
        <v>691916006</v>
      </c>
      <c r="C636" s="175" t="s">
        <v>6955</v>
      </c>
      <c r="D636" s="175" t="s">
        <v>6658</v>
      </c>
      <c r="E636" s="182">
        <v>5056871</v>
      </c>
      <c r="F636" s="182">
        <v>40601629</v>
      </c>
    </row>
    <row r="637" spans="1:6" x14ac:dyDescent="0.2">
      <c r="A637" s="175">
        <v>7137</v>
      </c>
      <c r="B637" s="175">
        <v>691512002</v>
      </c>
      <c r="C637" s="175" t="s">
        <v>7166</v>
      </c>
      <c r="D637" s="175" t="s">
        <v>6521</v>
      </c>
      <c r="E637" s="182">
        <v>13702490</v>
      </c>
      <c r="F637" s="182">
        <v>55008661</v>
      </c>
    </row>
    <row r="638" spans="1:6" x14ac:dyDescent="0.2">
      <c r="A638" s="175">
        <v>7138</v>
      </c>
      <c r="B638" s="175">
        <v>690103001</v>
      </c>
      <c r="C638" s="175" t="s">
        <v>6956</v>
      </c>
      <c r="D638" s="175" t="s">
        <v>171</v>
      </c>
      <c r="E638" s="182">
        <v>9524203</v>
      </c>
      <c r="F638" s="182">
        <v>76469847</v>
      </c>
    </row>
    <row r="639" spans="1:6" x14ac:dyDescent="0.2">
      <c r="A639" s="175">
        <v>7139</v>
      </c>
      <c r="B639" s="175">
        <v>691405001</v>
      </c>
      <c r="C639" s="175" t="s">
        <v>6957</v>
      </c>
      <c r="D639" s="175" t="s">
        <v>6587</v>
      </c>
      <c r="E639" s="182">
        <v>5056871</v>
      </c>
      <c r="F639" s="182">
        <v>45511839</v>
      </c>
    </row>
    <row r="640" spans="1:6" x14ac:dyDescent="0.2">
      <c r="A640" s="175">
        <v>7141</v>
      </c>
      <c r="B640" s="175">
        <v>650165500</v>
      </c>
      <c r="C640" s="175" t="s">
        <v>6958</v>
      </c>
      <c r="D640" s="175" t="s">
        <v>148</v>
      </c>
      <c r="E640" s="182">
        <v>0</v>
      </c>
      <c r="F640" s="182">
        <v>23305248</v>
      </c>
    </row>
    <row r="641" spans="1:6" x14ac:dyDescent="0.2">
      <c r="A641" s="175">
        <v>7141</v>
      </c>
      <c r="B641" s="175">
        <v>650165500</v>
      </c>
      <c r="C641" s="175" t="s">
        <v>6958</v>
      </c>
      <c r="D641" s="175" t="s">
        <v>6521</v>
      </c>
      <c r="E641" s="182">
        <v>21588843</v>
      </c>
      <c r="F641" s="182">
        <v>159985991</v>
      </c>
    </row>
    <row r="642" spans="1:6" x14ac:dyDescent="0.2">
      <c r="A642" s="175">
        <v>7141</v>
      </c>
      <c r="B642" s="175">
        <v>650165500</v>
      </c>
      <c r="C642" s="175" t="s">
        <v>6958</v>
      </c>
      <c r="D642" s="175" t="s">
        <v>6511</v>
      </c>
      <c r="E642" s="182">
        <v>17952673</v>
      </c>
      <c r="F642" s="182">
        <v>155500800</v>
      </c>
    </row>
    <row r="643" spans="1:6" x14ac:dyDescent="0.2">
      <c r="A643" s="175">
        <v>7141</v>
      </c>
      <c r="B643" s="175">
        <v>650165500</v>
      </c>
      <c r="C643" s="175" t="s">
        <v>6958</v>
      </c>
      <c r="D643" s="175" t="s">
        <v>6597</v>
      </c>
      <c r="E643" s="182">
        <v>19291146</v>
      </c>
      <c r="F643" s="182">
        <v>163680577</v>
      </c>
    </row>
    <row r="644" spans="1:6" x14ac:dyDescent="0.2">
      <c r="A644" s="175">
        <v>7141</v>
      </c>
      <c r="B644" s="175">
        <v>650165500</v>
      </c>
      <c r="C644" s="175" t="s">
        <v>6958</v>
      </c>
      <c r="D644" s="175" t="s">
        <v>6571</v>
      </c>
      <c r="E644" s="182">
        <v>11149487</v>
      </c>
      <c r="F644" s="182">
        <v>148598882</v>
      </c>
    </row>
    <row r="645" spans="1:6" x14ac:dyDescent="0.2">
      <c r="A645" s="175">
        <v>7143</v>
      </c>
      <c r="B645" s="175">
        <v>692101006</v>
      </c>
      <c r="C645" s="175" t="s">
        <v>6959</v>
      </c>
      <c r="D645" s="175" t="s">
        <v>6491</v>
      </c>
      <c r="E645" s="182">
        <v>6851245</v>
      </c>
      <c r="F645" s="182">
        <v>55008662</v>
      </c>
    </row>
    <row r="646" spans="1:6" x14ac:dyDescent="0.2">
      <c r="A646" s="175">
        <v>7145</v>
      </c>
      <c r="B646" s="175" t="s">
        <v>6483</v>
      </c>
      <c r="C646" s="175" t="s">
        <v>6960</v>
      </c>
      <c r="D646" s="175" t="s">
        <v>6564</v>
      </c>
      <c r="E646" s="182">
        <v>12505896</v>
      </c>
      <c r="F646" s="182">
        <v>104549294</v>
      </c>
    </row>
    <row r="647" spans="1:6" x14ac:dyDescent="0.2">
      <c r="A647" s="175">
        <v>7146</v>
      </c>
      <c r="B647" s="175">
        <v>652115705</v>
      </c>
      <c r="C647" s="175" t="s">
        <v>6961</v>
      </c>
      <c r="D647" s="175" t="s">
        <v>6542</v>
      </c>
      <c r="E647" s="182">
        <v>0</v>
      </c>
      <c r="F647" s="182">
        <v>151115928</v>
      </c>
    </row>
    <row r="648" spans="1:6" x14ac:dyDescent="0.2">
      <c r="A648" s="175">
        <v>7147</v>
      </c>
      <c r="B648" s="175">
        <v>691104001</v>
      </c>
      <c r="C648" s="175" t="s">
        <v>6962</v>
      </c>
      <c r="D648" s="175" t="s">
        <v>6508</v>
      </c>
      <c r="E648" s="182">
        <v>18029592</v>
      </c>
      <c r="F648" s="182">
        <v>72379817</v>
      </c>
    </row>
    <row r="649" spans="1:6" x14ac:dyDescent="0.2">
      <c r="A649" s="175">
        <v>7158</v>
      </c>
      <c r="B649" s="175">
        <v>652041302</v>
      </c>
      <c r="C649" s="175" t="s">
        <v>6963</v>
      </c>
      <c r="D649" s="175" t="s">
        <v>6532</v>
      </c>
      <c r="E649" s="182">
        <v>20803132</v>
      </c>
      <c r="F649" s="182">
        <v>179620646</v>
      </c>
    </row>
    <row r="650" spans="1:6" x14ac:dyDescent="0.2">
      <c r="A650" s="175">
        <v>7158</v>
      </c>
      <c r="B650" s="175">
        <v>652041302</v>
      </c>
      <c r="C650" s="175" t="s">
        <v>6963</v>
      </c>
      <c r="D650" s="175" t="s">
        <v>6545</v>
      </c>
      <c r="E650" s="182">
        <v>18926107</v>
      </c>
      <c r="F650" s="182">
        <v>134219452</v>
      </c>
    </row>
    <row r="651" spans="1:6" x14ac:dyDescent="0.2">
      <c r="A651" s="175">
        <v>7159</v>
      </c>
      <c r="B651" s="175">
        <v>653932502</v>
      </c>
      <c r="C651" s="175" t="s">
        <v>6964</v>
      </c>
      <c r="D651" s="175" t="s">
        <v>6492</v>
      </c>
      <c r="E651" s="182">
        <v>0</v>
      </c>
      <c r="F651" s="182">
        <v>285882209</v>
      </c>
    </row>
    <row r="652" spans="1:6" x14ac:dyDescent="0.2">
      <c r="A652" s="175">
        <v>7160</v>
      </c>
      <c r="B652" s="175">
        <v>712091002</v>
      </c>
      <c r="C652" s="175" t="s">
        <v>6965</v>
      </c>
      <c r="D652" s="175" t="s">
        <v>6492</v>
      </c>
      <c r="E652" s="182">
        <v>23508188</v>
      </c>
      <c r="F652" s="182">
        <v>214263843</v>
      </c>
    </row>
    <row r="653" spans="1:6" x14ac:dyDescent="0.2">
      <c r="A653" s="175">
        <v>7160</v>
      </c>
      <c r="B653" s="175">
        <v>712091002</v>
      </c>
      <c r="C653" s="175" t="s">
        <v>6965</v>
      </c>
      <c r="D653" s="175" t="s">
        <v>6661</v>
      </c>
      <c r="E653" s="182">
        <v>12629613</v>
      </c>
      <c r="F653" s="182">
        <v>125958364</v>
      </c>
    </row>
    <row r="654" spans="1:6" x14ac:dyDescent="0.2">
      <c r="A654" s="175">
        <v>7160</v>
      </c>
      <c r="B654" s="175">
        <v>712091002</v>
      </c>
      <c r="C654" s="175" t="s">
        <v>6965</v>
      </c>
      <c r="D654" s="175" t="s">
        <v>148</v>
      </c>
      <c r="E654" s="182">
        <v>18349042</v>
      </c>
      <c r="F654" s="182">
        <v>194677270</v>
      </c>
    </row>
    <row r="655" spans="1:6" x14ac:dyDescent="0.2">
      <c r="A655" s="175">
        <v>7160</v>
      </c>
      <c r="B655" s="175">
        <v>712091002</v>
      </c>
      <c r="C655" s="175" t="s">
        <v>6965</v>
      </c>
      <c r="D655" s="175" t="s">
        <v>171</v>
      </c>
      <c r="E655" s="182">
        <v>26629306</v>
      </c>
      <c r="F655" s="182">
        <v>237048594</v>
      </c>
    </row>
    <row r="656" spans="1:6" x14ac:dyDescent="0.2">
      <c r="A656" s="175">
        <v>7160</v>
      </c>
      <c r="B656" s="175">
        <v>712091002</v>
      </c>
      <c r="C656" s="175" t="s">
        <v>6965</v>
      </c>
      <c r="D656" s="175" t="s">
        <v>6566</v>
      </c>
      <c r="E656" s="182">
        <v>15694851</v>
      </c>
      <c r="F656" s="182">
        <v>119229943</v>
      </c>
    </row>
    <row r="657" spans="1:6" x14ac:dyDescent="0.2">
      <c r="A657" s="175">
        <v>7160</v>
      </c>
      <c r="B657" s="175">
        <v>712091002</v>
      </c>
      <c r="C657" s="175" t="s">
        <v>6965</v>
      </c>
      <c r="D657" s="175" t="s">
        <v>6502</v>
      </c>
      <c r="E657" s="182">
        <v>17268407</v>
      </c>
      <c r="F657" s="182">
        <v>149319692</v>
      </c>
    </row>
    <row r="658" spans="1:6" x14ac:dyDescent="0.2">
      <c r="A658" s="175">
        <v>7160</v>
      </c>
      <c r="B658" s="175">
        <v>712091002</v>
      </c>
      <c r="C658" s="175" t="s">
        <v>6965</v>
      </c>
      <c r="D658" s="175" t="s">
        <v>6629</v>
      </c>
      <c r="E658" s="182">
        <v>21510348</v>
      </c>
      <c r="F658" s="182">
        <v>183699544</v>
      </c>
    </row>
    <row r="659" spans="1:6" x14ac:dyDescent="0.2">
      <c r="A659" s="175">
        <v>7160</v>
      </c>
      <c r="B659" s="175">
        <v>712091002</v>
      </c>
      <c r="C659" s="175" t="s">
        <v>6965</v>
      </c>
      <c r="D659" s="175" t="s">
        <v>6563</v>
      </c>
      <c r="E659" s="182">
        <v>23674203</v>
      </c>
      <c r="F659" s="182">
        <v>193364108</v>
      </c>
    </row>
    <row r="660" spans="1:6" x14ac:dyDescent="0.2">
      <c r="A660" s="175">
        <v>7160</v>
      </c>
      <c r="B660" s="175">
        <v>712091002</v>
      </c>
      <c r="C660" s="175" t="s">
        <v>6965</v>
      </c>
      <c r="D660" s="175" t="s">
        <v>6507</v>
      </c>
      <c r="E660" s="182">
        <v>0</v>
      </c>
      <c r="F660" s="182">
        <v>162569710</v>
      </c>
    </row>
    <row r="661" spans="1:6" x14ac:dyDescent="0.2">
      <c r="A661" s="175">
        <v>7160</v>
      </c>
      <c r="B661" s="175">
        <v>712091002</v>
      </c>
      <c r="C661" s="175" t="s">
        <v>6965</v>
      </c>
      <c r="D661" s="175" t="s">
        <v>6497</v>
      </c>
      <c r="E661" s="182">
        <v>20707020</v>
      </c>
      <c r="F661" s="182">
        <v>195514485</v>
      </c>
    </row>
    <row r="662" spans="1:6" x14ac:dyDescent="0.2">
      <c r="A662" s="175">
        <v>7160</v>
      </c>
      <c r="B662" s="175">
        <v>712091002</v>
      </c>
      <c r="C662" s="175" t="s">
        <v>6965</v>
      </c>
      <c r="D662" s="175" t="s">
        <v>5595</v>
      </c>
      <c r="E662" s="182">
        <v>12416436</v>
      </c>
      <c r="F662" s="182">
        <v>110326210</v>
      </c>
    </row>
    <row r="663" spans="1:6" x14ac:dyDescent="0.2">
      <c r="A663" s="175">
        <v>7160</v>
      </c>
      <c r="B663" s="175">
        <v>712091002</v>
      </c>
      <c r="C663" s="175" t="s">
        <v>6965</v>
      </c>
      <c r="D663" s="175" t="s">
        <v>181</v>
      </c>
      <c r="E663" s="182">
        <v>28980786</v>
      </c>
      <c r="F663" s="182">
        <v>250553764</v>
      </c>
    </row>
    <row r="664" spans="1:6" x14ac:dyDescent="0.2">
      <c r="A664" s="175">
        <v>7160</v>
      </c>
      <c r="B664" s="175">
        <v>712091002</v>
      </c>
      <c r="C664" s="175" t="s">
        <v>6965</v>
      </c>
      <c r="D664" s="175" t="s">
        <v>7475</v>
      </c>
      <c r="E664" s="182">
        <v>13317200</v>
      </c>
      <c r="F664" s="182">
        <v>109330895</v>
      </c>
    </row>
    <row r="665" spans="1:6" x14ac:dyDescent="0.2">
      <c r="A665" s="175">
        <v>7162</v>
      </c>
      <c r="B665" s="175" t="s">
        <v>6440</v>
      </c>
      <c r="C665" s="175" t="s">
        <v>6966</v>
      </c>
      <c r="D665" s="175" t="s">
        <v>6662</v>
      </c>
      <c r="E665" s="182">
        <v>3434208</v>
      </c>
      <c r="F665" s="182">
        <v>27573264</v>
      </c>
    </row>
    <row r="666" spans="1:6" x14ac:dyDescent="0.2">
      <c r="A666" s="175">
        <v>7163</v>
      </c>
      <c r="B666" s="175">
        <v>744943000</v>
      </c>
      <c r="C666" s="175" t="s">
        <v>6967</v>
      </c>
      <c r="D666" s="175" t="s">
        <v>6616</v>
      </c>
      <c r="E666" s="182">
        <v>3404900</v>
      </c>
      <c r="F666" s="182">
        <v>15300500</v>
      </c>
    </row>
    <row r="667" spans="1:6" x14ac:dyDescent="0.2">
      <c r="A667" s="175">
        <v>7163</v>
      </c>
      <c r="B667" s="175">
        <v>744943000</v>
      </c>
      <c r="C667" s="175" t="s">
        <v>6967</v>
      </c>
      <c r="D667" s="175" t="s">
        <v>6533</v>
      </c>
      <c r="E667" s="182">
        <v>0</v>
      </c>
      <c r="F667" s="182">
        <v>82234800</v>
      </c>
    </row>
    <row r="668" spans="1:6" x14ac:dyDescent="0.2">
      <c r="A668" s="175">
        <v>7163</v>
      </c>
      <c r="B668" s="175">
        <v>744943000</v>
      </c>
      <c r="C668" s="175" t="s">
        <v>6967</v>
      </c>
      <c r="D668" s="175" t="s">
        <v>6564</v>
      </c>
      <c r="E668" s="182">
        <v>35938246</v>
      </c>
      <c r="F668" s="182">
        <v>310809126</v>
      </c>
    </row>
    <row r="669" spans="1:6" x14ac:dyDescent="0.2">
      <c r="A669" s="175">
        <v>7163</v>
      </c>
      <c r="B669" s="175">
        <v>744943000</v>
      </c>
      <c r="C669" s="175" t="s">
        <v>6967</v>
      </c>
      <c r="D669" s="175" t="s">
        <v>6498</v>
      </c>
      <c r="E669" s="182">
        <v>13533400</v>
      </c>
      <c r="F669" s="182">
        <v>47151400</v>
      </c>
    </row>
    <row r="670" spans="1:6" x14ac:dyDescent="0.2">
      <c r="A670" s="175">
        <v>7163</v>
      </c>
      <c r="B670" s="175">
        <v>744943000</v>
      </c>
      <c r="C670" s="175" t="s">
        <v>6967</v>
      </c>
      <c r="D670" s="175" t="s">
        <v>7475</v>
      </c>
      <c r="E670" s="182">
        <v>28859760</v>
      </c>
      <c r="F670" s="182">
        <v>28859760</v>
      </c>
    </row>
    <row r="671" spans="1:6" x14ac:dyDescent="0.2">
      <c r="A671" s="175">
        <v>7168</v>
      </c>
      <c r="B671" s="175" t="s">
        <v>6454</v>
      </c>
      <c r="C671" s="175" t="s">
        <v>7488</v>
      </c>
      <c r="D671" s="175" t="s">
        <v>7481</v>
      </c>
      <c r="E671" s="182">
        <v>9619920</v>
      </c>
      <c r="F671" s="182">
        <v>176808684</v>
      </c>
    </row>
    <row r="672" spans="1:6" x14ac:dyDescent="0.2">
      <c r="A672" s="175">
        <v>7169</v>
      </c>
      <c r="B672" s="175">
        <v>692651006</v>
      </c>
      <c r="C672" s="175" t="s">
        <v>7167</v>
      </c>
      <c r="D672" s="175" t="s">
        <v>171</v>
      </c>
      <c r="E672" s="182">
        <v>9157888</v>
      </c>
      <c r="F672" s="182">
        <v>73528704</v>
      </c>
    </row>
    <row r="673" spans="1:6" x14ac:dyDescent="0.2">
      <c r="A673" s="175">
        <v>7171</v>
      </c>
      <c r="B673" s="175">
        <v>690733005</v>
      </c>
      <c r="C673" s="175" t="s">
        <v>7168</v>
      </c>
      <c r="D673" s="175" t="s">
        <v>7191</v>
      </c>
      <c r="E673" s="182">
        <v>3577300</v>
      </c>
      <c r="F673" s="182">
        <v>28722149</v>
      </c>
    </row>
    <row r="674" spans="1:6" x14ac:dyDescent="0.2">
      <c r="A674" s="175">
        <v>7173</v>
      </c>
      <c r="B674" s="175">
        <v>653686706</v>
      </c>
      <c r="C674" s="175" t="s">
        <v>7489</v>
      </c>
      <c r="D674" s="175" t="s">
        <v>6522</v>
      </c>
      <c r="E674" s="182">
        <v>10318140</v>
      </c>
      <c r="F674" s="182">
        <v>82545119</v>
      </c>
    </row>
    <row r="675" spans="1:6" x14ac:dyDescent="0.2">
      <c r="A675" s="175">
        <v>7174</v>
      </c>
      <c r="B675" s="175">
        <v>691912000</v>
      </c>
      <c r="C675" s="175" t="s">
        <v>6968</v>
      </c>
      <c r="D675" s="175" t="s">
        <v>6663</v>
      </c>
      <c r="E675" s="182">
        <v>6361870</v>
      </c>
      <c r="F675" s="182">
        <v>51079469</v>
      </c>
    </row>
    <row r="676" spans="1:6" x14ac:dyDescent="0.2">
      <c r="A676" s="175">
        <v>7175</v>
      </c>
      <c r="B676" s="175">
        <v>690407000</v>
      </c>
      <c r="C676" s="175" t="s">
        <v>6969</v>
      </c>
      <c r="D676" s="175" t="s">
        <v>6563</v>
      </c>
      <c r="E676" s="182">
        <v>6851245</v>
      </c>
      <c r="F676" s="182">
        <v>55008661</v>
      </c>
    </row>
    <row r="677" spans="1:6" x14ac:dyDescent="0.2">
      <c r="A677" s="175">
        <v>7176</v>
      </c>
      <c r="B677" s="175">
        <v>690709007</v>
      </c>
      <c r="C677" s="175" t="s">
        <v>6970</v>
      </c>
      <c r="D677" s="175" t="s">
        <v>6529</v>
      </c>
      <c r="E677" s="182">
        <v>7297692</v>
      </c>
      <c r="F677" s="182">
        <v>83634286</v>
      </c>
    </row>
    <row r="678" spans="1:6" x14ac:dyDescent="0.2">
      <c r="A678" s="175">
        <v>7177</v>
      </c>
      <c r="B678" s="175">
        <v>690305003</v>
      </c>
      <c r="C678" s="175" t="s">
        <v>7169</v>
      </c>
      <c r="D678" s="175" t="s">
        <v>6514</v>
      </c>
      <c r="E678" s="182">
        <v>22518363</v>
      </c>
      <c r="F678" s="182">
        <v>198645411</v>
      </c>
    </row>
    <row r="679" spans="1:6" x14ac:dyDescent="0.2">
      <c r="A679" s="175">
        <v>7179</v>
      </c>
      <c r="B679" s="175">
        <v>691904008</v>
      </c>
      <c r="C679" s="175" t="s">
        <v>7170</v>
      </c>
      <c r="D679" s="175" t="s">
        <v>6641</v>
      </c>
      <c r="E679" s="182">
        <v>5056871</v>
      </c>
      <c r="F679" s="182">
        <v>40601628</v>
      </c>
    </row>
    <row r="680" spans="1:6" x14ac:dyDescent="0.2">
      <c r="A680" s="175">
        <v>7180</v>
      </c>
      <c r="B680" s="175">
        <v>692525000</v>
      </c>
      <c r="C680" s="175" t="s">
        <v>6971</v>
      </c>
      <c r="D680" s="175" t="s">
        <v>6492</v>
      </c>
      <c r="E680" s="182">
        <v>13405824</v>
      </c>
      <c r="F680" s="182">
        <v>70154653</v>
      </c>
    </row>
    <row r="681" spans="1:6" x14ac:dyDescent="0.2">
      <c r="A681" s="175">
        <v>7180</v>
      </c>
      <c r="B681" s="175">
        <v>692525000</v>
      </c>
      <c r="C681" s="175" t="s">
        <v>6971</v>
      </c>
      <c r="D681" s="175" t="s">
        <v>8923</v>
      </c>
      <c r="E681" s="182">
        <v>7944192</v>
      </c>
      <c r="F681" s="182">
        <v>7944192</v>
      </c>
    </row>
    <row r="682" spans="1:6" x14ac:dyDescent="0.2">
      <c r="A682" s="175">
        <v>7181</v>
      </c>
      <c r="B682" s="175">
        <v>692402006</v>
      </c>
      <c r="C682" s="175" t="s">
        <v>6972</v>
      </c>
      <c r="D682" s="175" t="s">
        <v>6664</v>
      </c>
      <c r="E682" s="182">
        <v>0</v>
      </c>
      <c r="F682" s="182">
        <v>37013222</v>
      </c>
    </row>
    <row r="683" spans="1:6" x14ac:dyDescent="0.2">
      <c r="A683" s="175">
        <v>7183</v>
      </c>
      <c r="B683" s="175">
        <v>690801000</v>
      </c>
      <c r="C683" s="175" t="s">
        <v>7510</v>
      </c>
      <c r="D683" s="175" t="s">
        <v>6507</v>
      </c>
      <c r="E683" s="182">
        <v>6439140</v>
      </c>
      <c r="F683" s="182">
        <v>12878280</v>
      </c>
    </row>
    <row r="684" spans="1:6" x14ac:dyDescent="0.2">
      <c r="A684" s="175">
        <v>7184</v>
      </c>
      <c r="B684" s="175">
        <v>691801004</v>
      </c>
      <c r="C684" s="175" t="s">
        <v>7171</v>
      </c>
      <c r="D684" s="175" t="s">
        <v>211</v>
      </c>
      <c r="E684" s="182">
        <v>30207581</v>
      </c>
      <c r="F684" s="182">
        <v>199722235</v>
      </c>
    </row>
    <row r="685" spans="1:6" x14ac:dyDescent="0.2">
      <c r="A685" s="175">
        <v>7186</v>
      </c>
      <c r="B685" s="175">
        <v>691501000</v>
      </c>
      <c r="C685" s="175" t="s">
        <v>7490</v>
      </c>
      <c r="D685" s="175" t="s">
        <v>6637</v>
      </c>
      <c r="E685" s="182">
        <v>5056871</v>
      </c>
      <c r="F685" s="182">
        <v>40601629</v>
      </c>
    </row>
    <row r="686" spans="1:6" x14ac:dyDescent="0.2">
      <c r="A686" s="175">
        <v>7189</v>
      </c>
      <c r="B686" s="175">
        <v>754634006</v>
      </c>
      <c r="C686" s="175" t="s">
        <v>6973</v>
      </c>
      <c r="D686" s="175" t="s">
        <v>6599</v>
      </c>
      <c r="E686" s="182">
        <v>48805822</v>
      </c>
      <c r="F686" s="182">
        <v>370364884</v>
      </c>
    </row>
    <row r="687" spans="1:6" x14ac:dyDescent="0.2">
      <c r="A687" s="175">
        <v>7189</v>
      </c>
      <c r="B687" s="175">
        <v>754634006</v>
      </c>
      <c r="C687" s="175" t="s">
        <v>6973</v>
      </c>
      <c r="D687" s="175" t="s">
        <v>6603</v>
      </c>
      <c r="E687" s="182">
        <v>22669116</v>
      </c>
      <c r="F687" s="182">
        <v>170920910</v>
      </c>
    </row>
    <row r="688" spans="1:6" x14ac:dyDescent="0.2">
      <c r="A688" s="175">
        <v>7189</v>
      </c>
      <c r="B688" s="175">
        <v>754634006</v>
      </c>
      <c r="C688" s="175" t="s">
        <v>6973</v>
      </c>
      <c r="D688" s="175" t="s">
        <v>6605</v>
      </c>
      <c r="E688" s="182">
        <v>18090321</v>
      </c>
      <c r="F688" s="182">
        <v>155565276</v>
      </c>
    </row>
    <row r="689" spans="1:6" x14ac:dyDescent="0.2">
      <c r="A689" s="175">
        <v>7190</v>
      </c>
      <c r="B689" s="175" t="s">
        <v>6465</v>
      </c>
      <c r="C689" s="175" t="s">
        <v>6974</v>
      </c>
      <c r="D689" s="175" t="s">
        <v>6564</v>
      </c>
      <c r="E689" s="182">
        <v>0</v>
      </c>
      <c r="F689" s="182">
        <v>193398540</v>
      </c>
    </row>
    <row r="690" spans="1:6" x14ac:dyDescent="0.2">
      <c r="A690" s="175">
        <v>7194</v>
      </c>
      <c r="B690" s="175">
        <v>690204002</v>
      </c>
      <c r="C690" s="175" t="s">
        <v>6975</v>
      </c>
      <c r="D690" s="175" t="s">
        <v>6665</v>
      </c>
      <c r="E690" s="182">
        <v>21714125</v>
      </c>
      <c r="F690" s="182">
        <v>115018716</v>
      </c>
    </row>
    <row r="691" spans="1:6" x14ac:dyDescent="0.2">
      <c r="A691" s="175">
        <v>7195</v>
      </c>
      <c r="B691" s="175">
        <v>690726009</v>
      </c>
      <c r="C691" s="175" t="s">
        <v>6976</v>
      </c>
      <c r="D691" s="175" t="s">
        <v>6554</v>
      </c>
      <c r="E691" s="182">
        <v>19343280</v>
      </c>
      <c r="F691" s="182">
        <v>116024820</v>
      </c>
    </row>
    <row r="692" spans="1:6" x14ac:dyDescent="0.2">
      <c r="A692" s="175">
        <v>7196</v>
      </c>
      <c r="B692" s="175">
        <v>690720000</v>
      </c>
      <c r="C692" s="175" t="s">
        <v>6977</v>
      </c>
      <c r="D692" s="175" t="s">
        <v>6551</v>
      </c>
      <c r="E692" s="182">
        <v>0</v>
      </c>
      <c r="F692" s="182">
        <v>40211009</v>
      </c>
    </row>
    <row r="693" spans="1:6" x14ac:dyDescent="0.2">
      <c r="A693" s="175">
        <v>7197</v>
      </c>
      <c r="B693" s="175">
        <v>690414007</v>
      </c>
      <c r="C693" s="175" t="s">
        <v>6978</v>
      </c>
      <c r="D693" s="175" t="s">
        <v>6611</v>
      </c>
      <c r="E693" s="182">
        <v>4730622</v>
      </c>
      <c r="F693" s="182">
        <v>37982175</v>
      </c>
    </row>
    <row r="694" spans="1:6" x14ac:dyDescent="0.2">
      <c r="A694" s="175">
        <v>7198</v>
      </c>
      <c r="B694" s="175">
        <v>690725002</v>
      </c>
      <c r="C694" s="175" t="s">
        <v>6979</v>
      </c>
      <c r="D694" s="175" t="s">
        <v>6504</v>
      </c>
      <c r="E694" s="182">
        <v>8461020</v>
      </c>
      <c r="F694" s="182">
        <v>42803100</v>
      </c>
    </row>
    <row r="695" spans="1:6" x14ac:dyDescent="0.2">
      <c r="A695" s="175">
        <v>7200</v>
      </c>
      <c r="B695" s="175">
        <v>692553004</v>
      </c>
      <c r="C695" s="175" t="s">
        <v>6980</v>
      </c>
      <c r="D695" s="175" t="s">
        <v>6556</v>
      </c>
      <c r="E695" s="182">
        <v>0</v>
      </c>
      <c r="F695" s="182">
        <v>77842048</v>
      </c>
    </row>
    <row r="696" spans="1:6" x14ac:dyDescent="0.2">
      <c r="A696" s="175">
        <v>7201</v>
      </c>
      <c r="B696" s="175">
        <v>692105001</v>
      </c>
      <c r="C696" s="175" t="s">
        <v>6981</v>
      </c>
      <c r="D696" s="175" t="s">
        <v>6666</v>
      </c>
      <c r="E696" s="182">
        <v>5709371</v>
      </c>
      <c r="F696" s="182">
        <v>51384339</v>
      </c>
    </row>
    <row r="697" spans="1:6" x14ac:dyDescent="0.2">
      <c r="A697" s="175">
        <v>7202</v>
      </c>
      <c r="B697" s="175">
        <v>690728001</v>
      </c>
      <c r="C697" s="175" t="s">
        <v>6982</v>
      </c>
      <c r="D697" s="175" t="s">
        <v>6578</v>
      </c>
      <c r="E697" s="182">
        <v>5008220</v>
      </c>
      <c r="F697" s="182">
        <v>40211009</v>
      </c>
    </row>
    <row r="698" spans="1:6" x14ac:dyDescent="0.2">
      <c r="A698" s="175">
        <v>7203</v>
      </c>
      <c r="B698" s="175">
        <v>690708000</v>
      </c>
      <c r="C698" s="175" t="s">
        <v>6983</v>
      </c>
      <c r="D698" s="175" t="s">
        <v>6606</v>
      </c>
      <c r="E698" s="182">
        <v>6439140</v>
      </c>
      <c r="F698" s="182">
        <v>51720834</v>
      </c>
    </row>
    <row r="699" spans="1:6" x14ac:dyDescent="0.2">
      <c r="A699" s="175">
        <v>7204</v>
      </c>
      <c r="B699" s="175">
        <v>690718006</v>
      </c>
      <c r="C699" s="175" t="s">
        <v>6984</v>
      </c>
      <c r="D699" s="175" t="s">
        <v>6544</v>
      </c>
      <c r="E699" s="182">
        <v>12878280</v>
      </c>
      <c r="F699" s="182">
        <v>57952260</v>
      </c>
    </row>
    <row r="700" spans="1:6" x14ac:dyDescent="0.2">
      <c r="A700" s="175">
        <v>7205</v>
      </c>
      <c r="B700" s="175" t="s">
        <v>6457</v>
      </c>
      <c r="C700" s="175" t="s">
        <v>7172</v>
      </c>
      <c r="D700" s="175" t="s">
        <v>6613</v>
      </c>
      <c r="E700" s="182">
        <v>0</v>
      </c>
      <c r="F700" s="182">
        <v>22894720</v>
      </c>
    </row>
    <row r="701" spans="1:6" x14ac:dyDescent="0.2">
      <c r="A701" s="175">
        <v>7206</v>
      </c>
      <c r="B701" s="175">
        <v>692548000</v>
      </c>
      <c r="C701" s="175" t="s">
        <v>6985</v>
      </c>
      <c r="D701" s="175" t="s">
        <v>6573</v>
      </c>
      <c r="E701" s="182">
        <v>21432511</v>
      </c>
      <c r="F701" s="182">
        <v>178509932</v>
      </c>
    </row>
    <row r="702" spans="1:6" x14ac:dyDescent="0.2">
      <c r="A702" s="175">
        <v>7207</v>
      </c>
      <c r="B702" s="175">
        <v>690506009</v>
      </c>
      <c r="C702" s="175" t="s">
        <v>6986</v>
      </c>
      <c r="D702" s="175" t="s">
        <v>6497</v>
      </c>
      <c r="E702" s="182">
        <v>6439140</v>
      </c>
      <c r="F702" s="182">
        <v>51699870</v>
      </c>
    </row>
    <row r="703" spans="1:6" x14ac:dyDescent="0.2">
      <c r="A703" s="175">
        <v>7208</v>
      </c>
      <c r="B703" s="175">
        <v>692554000</v>
      </c>
      <c r="C703" s="175" t="s">
        <v>6987</v>
      </c>
      <c r="D703" s="175" t="s">
        <v>6612</v>
      </c>
      <c r="E703" s="182">
        <v>8013152</v>
      </c>
      <c r="F703" s="182">
        <v>32168807</v>
      </c>
    </row>
    <row r="704" spans="1:6" x14ac:dyDescent="0.2">
      <c r="A704" s="175">
        <v>7209</v>
      </c>
      <c r="B704" s="175">
        <v>830175008</v>
      </c>
      <c r="C704" s="175" t="s">
        <v>6988</v>
      </c>
      <c r="D704" s="175" t="s">
        <v>6618</v>
      </c>
      <c r="E704" s="182">
        <v>4945260</v>
      </c>
      <c r="F704" s="182">
        <v>4945260</v>
      </c>
    </row>
    <row r="705" spans="1:6" x14ac:dyDescent="0.2">
      <c r="A705" s="175">
        <v>7209</v>
      </c>
      <c r="B705" s="175">
        <v>830175008</v>
      </c>
      <c r="C705" s="175" t="s">
        <v>6988</v>
      </c>
      <c r="D705" s="175" t="s">
        <v>6513</v>
      </c>
      <c r="E705" s="182">
        <v>1397132</v>
      </c>
      <c r="F705" s="182">
        <v>26266856</v>
      </c>
    </row>
    <row r="706" spans="1:6" x14ac:dyDescent="0.2">
      <c r="A706" s="175">
        <v>7211</v>
      </c>
      <c r="B706" s="175">
        <v>690731002</v>
      </c>
      <c r="C706" s="175" t="s">
        <v>6989</v>
      </c>
      <c r="D706" s="175" t="s">
        <v>6667</v>
      </c>
      <c r="E706" s="182">
        <v>2861840</v>
      </c>
      <c r="F706" s="182">
        <v>25756560</v>
      </c>
    </row>
    <row r="707" spans="1:6" x14ac:dyDescent="0.2">
      <c r="A707" s="175">
        <v>7212</v>
      </c>
      <c r="B707" s="175">
        <v>690408007</v>
      </c>
      <c r="C707" s="175" t="s">
        <v>6990</v>
      </c>
      <c r="D707" s="175" t="s">
        <v>6668</v>
      </c>
      <c r="E707" s="182">
        <v>10479300</v>
      </c>
      <c r="F707" s="182">
        <v>91135322</v>
      </c>
    </row>
    <row r="708" spans="1:6" x14ac:dyDescent="0.2">
      <c r="A708" s="175">
        <v>7215</v>
      </c>
      <c r="B708" s="175">
        <v>692207009</v>
      </c>
      <c r="C708" s="175" t="s">
        <v>6991</v>
      </c>
      <c r="D708" s="175" t="s">
        <v>6669</v>
      </c>
      <c r="E708" s="182">
        <v>4078121</v>
      </c>
      <c r="F708" s="182">
        <v>32743249</v>
      </c>
    </row>
    <row r="709" spans="1:6" x14ac:dyDescent="0.2">
      <c r="A709" s="175">
        <v>7217</v>
      </c>
      <c r="B709" s="175">
        <v>690104008</v>
      </c>
      <c r="C709" s="175" t="s">
        <v>6992</v>
      </c>
      <c r="D709" s="175" t="s">
        <v>6670</v>
      </c>
      <c r="E709" s="182">
        <v>3663155</v>
      </c>
      <c r="F709" s="182">
        <v>29411479</v>
      </c>
    </row>
    <row r="710" spans="1:6" x14ac:dyDescent="0.2">
      <c r="A710" s="175">
        <v>7219</v>
      </c>
      <c r="B710" s="175">
        <v>690722003</v>
      </c>
      <c r="C710" s="175" t="s">
        <v>6993</v>
      </c>
      <c r="D710" s="175" t="s">
        <v>6671</v>
      </c>
      <c r="E710" s="182">
        <v>0</v>
      </c>
      <c r="F710" s="182">
        <v>40231759</v>
      </c>
    </row>
    <row r="711" spans="1:6" x14ac:dyDescent="0.2">
      <c r="A711" s="175">
        <v>7220</v>
      </c>
      <c r="B711" s="175">
        <v>690714000</v>
      </c>
      <c r="C711" s="175" t="s">
        <v>7173</v>
      </c>
      <c r="D711" s="175" t="s">
        <v>6584</v>
      </c>
      <c r="E711" s="182">
        <v>0</v>
      </c>
      <c r="F711" s="182">
        <v>37096186</v>
      </c>
    </row>
    <row r="712" spans="1:6" x14ac:dyDescent="0.2">
      <c r="A712" s="175">
        <v>7222</v>
      </c>
      <c r="B712" s="175" t="s">
        <v>6443</v>
      </c>
      <c r="C712" s="175" t="s">
        <v>6994</v>
      </c>
      <c r="D712" s="175" t="s">
        <v>6656</v>
      </c>
      <c r="E712" s="182">
        <v>4078122</v>
      </c>
      <c r="F712" s="182">
        <v>48121836</v>
      </c>
    </row>
    <row r="713" spans="1:6" x14ac:dyDescent="0.2">
      <c r="A713" s="175">
        <v>7223</v>
      </c>
      <c r="B713" s="175">
        <v>690614006</v>
      </c>
      <c r="C713" s="175" t="s">
        <v>6995</v>
      </c>
      <c r="D713" s="175" t="s">
        <v>6631</v>
      </c>
      <c r="E713" s="182">
        <v>4149668</v>
      </c>
      <c r="F713" s="182">
        <v>33317693</v>
      </c>
    </row>
    <row r="714" spans="1:6" x14ac:dyDescent="0.2">
      <c r="A714" s="175">
        <v>7224</v>
      </c>
      <c r="B714" s="175" t="s">
        <v>6456</v>
      </c>
      <c r="C714" s="175" t="s">
        <v>6996</v>
      </c>
      <c r="D714" s="175" t="s">
        <v>6506</v>
      </c>
      <c r="E714" s="182">
        <v>5008220</v>
      </c>
      <c r="F714" s="182">
        <v>40211009</v>
      </c>
    </row>
    <row r="715" spans="1:6" x14ac:dyDescent="0.2">
      <c r="A715" s="175">
        <v>7225</v>
      </c>
      <c r="B715" s="175">
        <v>690505002</v>
      </c>
      <c r="C715" s="175" t="s">
        <v>6997</v>
      </c>
      <c r="D715" s="175" t="s">
        <v>6650</v>
      </c>
      <c r="E715" s="182">
        <v>2861840</v>
      </c>
      <c r="F715" s="182">
        <v>22977719</v>
      </c>
    </row>
    <row r="716" spans="1:6" x14ac:dyDescent="0.2">
      <c r="A716" s="175">
        <v>7226</v>
      </c>
      <c r="B716" s="175">
        <v>692550005</v>
      </c>
      <c r="C716" s="175" t="s">
        <v>6998</v>
      </c>
      <c r="D716" s="175" t="s">
        <v>6505</v>
      </c>
      <c r="E716" s="182">
        <v>6439140</v>
      </c>
      <c r="F716" s="182">
        <v>57952260</v>
      </c>
    </row>
    <row r="717" spans="1:6" x14ac:dyDescent="0.2">
      <c r="A717" s="175">
        <v>7228</v>
      </c>
      <c r="B717" s="175">
        <v>690509008</v>
      </c>
      <c r="C717" s="175" t="s">
        <v>6999</v>
      </c>
      <c r="D717" s="175" t="s">
        <v>6632</v>
      </c>
      <c r="E717" s="182">
        <v>3107529</v>
      </c>
      <c r="F717" s="182">
        <v>24950357</v>
      </c>
    </row>
    <row r="718" spans="1:6" x14ac:dyDescent="0.2">
      <c r="A718" s="175">
        <v>7229</v>
      </c>
      <c r="B718" s="175">
        <v>690303000</v>
      </c>
      <c r="C718" s="175" t="s">
        <v>7000</v>
      </c>
      <c r="D718" s="175" t="s">
        <v>6560</v>
      </c>
      <c r="E718" s="182">
        <v>4214059</v>
      </c>
      <c r="F718" s="182">
        <v>49725898</v>
      </c>
    </row>
    <row r="719" spans="1:6" x14ac:dyDescent="0.2">
      <c r="A719" s="175">
        <v>7231</v>
      </c>
      <c r="B719" s="175">
        <v>692555007</v>
      </c>
      <c r="C719" s="175" t="s">
        <v>7174</v>
      </c>
      <c r="D719" s="175" t="s">
        <v>229</v>
      </c>
      <c r="E719" s="182">
        <v>6439140</v>
      </c>
      <c r="F719" s="182">
        <v>59944450</v>
      </c>
    </row>
    <row r="720" spans="1:6" x14ac:dyDescent="0.2">
      <c r="A720" s="175">
        <v>7232</v>
      </c>
      <c r="B720" s="175">
        <v>691601005</v>
      </c>
      <c r="C720" s="175" t="s">
        <v>7001</v>
      </c>
      <c r="D720" s="175" t="s">
        <v>6627</v>
      </c>
      <c r="E720" s="182">
        <v>5056871</v>
      </c>
      <c r="F720" s="182">
        <v>40601629</v>
      </c>
    </row>
    <row r="721" spans="1:6" x14ac:dyDescent="0.2">
      <c r="A721" s="175">
        <v>7233</v>
      </c>
      <c r="B721" s="175" t="s">
        <v>6441</v>
      </c>
      <c r="C721" s="175" t="s">
        <v>7175</v>
      </c>
      <c r="D721" s="175" t="s">
        <v>6672</v>
      </c>
      <c r="E721" s="182">
        <v>5056871</v>
      </c>
      <c r="F721" s="182">
        <v>40601628</v>
      </c>
    </row>
    <row r="722" spans="1:6" x14ac:dyDescent="0.2">
      <c r="A722" s="175">
        <v>7234</v>
      </c>
      <c r="B722" s="175">
        <v>691109003</v>
      </c>
      <c r="C722" s="175" t="s">
        <v>7002</v>
      </c>
      <c r="D722" s="175" t="s">
        <v>6503</v>
      </c>
      <c r="E722" s="182">
        <v>4292760</v>
      </c>
      <c r="F722" s="182">
        <v>34466580</v>
      </c>
    </row>
    <row r="723" spans="1:6" x14ac:dyDescent="0.2">
      <c r="A723" s="175">
        <v>7235</v>
      </c>
      <c r="B723" s="175">
        <v>690802007</v>
      </c>
      <c r="C723" s="175" t="s">
        <v>7469</v>
      </c>
      <c r="D723" s="175" t="s">
        <v>6673</v>
      </c>
      <c r="E723" s="182">
        <v>2861840</v>
      </c>
      <c r="F723" s="182">
        <v>22977720</v>
      </c>
    </row>
    <row r="724" spans="1:6" x14ac:dyDescent="0.2">
      <c r="A724" s="175">
        <v>7236</v>
      </c>
      <c r="B724" s="175">
        <v>690719002</v>
      </c>
      <c r="C724" s="175" t="s">
        <v>7003</v>
      </c>
      <c r="D724" s="175" t="s">
        <v>6674</v>
      </c>
      <c r="E724" s="182">
        <v>9025088</v>
      </c>
      <c r="F724" s="182">
        <v>41210496</v>
      </c>
    </row>
    <row r="725" spans="1:6" x14ac:dyDescent="0.2">
      <c r="A725" s="175">
        <v>7239</v>
      </c>
      <c r="B725" s="175">
        <v>691906000</v>
      </c>
      <c r="C725" s="175" t="s">
        <v>7176</v>
      </c>
      <c r="D725" s="175" t="s">
        <v>6569</v>
      </c>
      <c r="E725" s="182">
        <v>4893746</v>
      </c>
      <c r="F725" s="182">
        <v>39291898</v>
      </c>
    </row>
    <row r="726" spans="1:6" x14ac:dyDescent="0.2">
      <c r="A726" s="175">
        <v>7240</v>
      </c>
      <c r="B726" s="175">
        <v>691204006</v>
      </c>
      <c r="C726" s="175" t="s">
        <v>7004</v>
      </c>
      <c r="D726" s="175" t="s">
        <v>6517</v>
      </c>
      <c r="E726" s="182">
        <v>5709371</v>
      </c>
      <c r="F726" s="182">
        <v>45840552</v>
      </c>
    </row>
    <row r="727" spans="1:6" x14ac:dyDescent="0.2">
      <c r="A727" s="175">
        <v>7243</v>
      </c>
      <c r="B727" s="175">
        <v>692648005</v>
      </c>
      <c r="C727" s="175" t="s">
        <v>7005</v>
      </c>
      <c r="D727" s="175" t="s">
        <v>6542</v>
      </c>
      <c r="E727" s="182">
        <v>6361870</v>
      </c>
      <c r="F727" s="182">
        <v>51079469</v>
      </c>
    </row>
    <row r="728" spans="1:6" x14ac:dyDescent="0.2">
      <c r="A728" s="175">
        <v>7244</v>
      </c>
      <c r="B728" s="175">
        <v>690907003</v>
      </c>
      <c r="C728" s="175" t="s">
        <v>7006</v>
      </c>
      <c r="D728" s="175" t="s">
        <v>6675</v>
      </c>
      <c r="E728" s="182">
        <v>5365950</v>
      </c>
      <c r="F728" s="182">
        <v>57065820</v>
      </c>
    </row>
    <row r="729" spans="1:6" x14ac:dyDescent="0.2">
      <c r="A729" s="175">
        <v>7245</v>
      </c>
      <c r="B729" s="175">
        <v>692549007</v>
      </c>
      <c r="C729" s="175" t="s">
        <v>7007</v>
      </c>
      <c r="D729" s="175" t="s">
        <v>6558</v>
      </c>
      <c r="E729" s="182">
        <v>17171040</v>
      </c>
      <c r="F729" s="182">
        <v>68933159</v>
      </c>
    </row>
    <row r="730" spans="1:6" x14ac:dyDescent="0.2">
      <c r="A730" s="175">
        <v>7246</v>
      </c>
      <c r="B730" s="175">
        <v>690813009</v>
      </c>
      <c r="C730" s="175" t="s">
        <v>7008</v>
      </c>
      <c r="D730" s="175" t="s">
        <v>6676</v>
      </c>
      <c r="E730" s="182">
        <v>2861840</v>
      </c>
      <c r="F730" s="182">
        <v>22977720</v>
      </c>
    </row>
    <row r="731" spans="1:6" x14ac:dyDescent="0.2">
      <c r="A731" s="175">
        <v>7247</v>
      </c>
      <c r="B731" s="175">
        <v>690404001</v>
      </c>
      <c r="C731" s="175" t="s">
        <v>7009</v>
      </c>
      <c r="D731" s="175" t="s">
        <v>6559</v>
      </c>
      <c r="E731" s="182">
        <v>5056871</v>
      </c>
      <c r="F731" s="182">
        <v>40601628</v>
      </c>
    </row>
    <row r="732" spans="1:6" x14ac:dyDescent="0.2">
      <c r="A732" s="175">
        <v>7248</v>
      </c>
      <c r="B732" s="175">
        <v>690715007</v>
      </c>
      <c r="C732" s="175" t="s">
        <v>7010</v>
      </c>
      <c r="D732" s="175" t="s">
        <v>6549</v>
      </c>
      <c r="E732" s="182">
        <v>21101760</v>
      </c>
      <c r="F732" s="182">
        <v>144407970</v>
      </c>
    </row>
    <row r="733" spans="1:6" x14ac:dyDescent="0.2">
      <c r="A733" s="175">
        <v>7250</v>
      </c>
      <c r="B733" s="175">
        <v>690817004</v>
      </c>
      <c r="C733" s="175" t="s">
        <v>7011</v>
      </c>
      <c r="D733" s="175" t="s">
        <v>6677</v>
      </c>
      <c r="E733" s="182">
        <v>2384867</v>
      </c>
      <c r="F733" s="182">
        <v>25362587</v>
      </c>
    </row>
    <row r="734" spans="1:6" x14ac:dyDescent="0.2">
      <c r="A734" s="175">
        <v>7251</v>
      </c>
      <c r="B734" s="175">
        <v>691409007</v>
      </c>
      <c r="C734" s="175" t="s">
        <v>7012</v>
      </c>
      <c r="D734" s="175" t="s">
        <v>6519</v>
      </c>
      <c r="E734" s="182">
        <v>6851245</v>
      </c>
      <c r="F734" s="182">
        <v>54551912</v>
      </c>
    </row>
    <row r="735" spans="1:6" x14ac:dyDescent="0.2">
      <c r="A735" s="175">
        <v>7252</v>
      </c>
      <c r="B735" s="175">
        <v>691707008</v>
      </c>
      <c r="C735" s="175" t="s">
        <v>7013</v>
      </c>
      <c r="D735" s="175" t="s">
        <v>6678</v>
      </c>
      <c r="E735" s="182">
        <v>8971868</v>
      </c>
      <c r="F735" s="182">
        <v>43370020</v>
      </c>
    </row>
    <row r="736" spans="1:6" x14ac:dyDescent="0.2">
      <c r="A736" s="175">
        <v>7253</v>
      </c>
      <c r="B736" s="175">
        <v>691001008</v>
      </c>
      <c r="C736" s="175" t="s">
        <v>7014</v>
      </c>
      <c r="D736" s="175" t="s">
        <v>6522</v>
      </c>
      <c r="E736" s="182">
        <v>6868416</v>
      </c>
      <c r="F736" s="182">
        <v>55146527</v>
      </c>
    </row>
    <row r="737" spans="1:6" x14ac:dyDescent="0.2">
      <c r="A737" s="175">
        <v>7255</v>
      </c>
      <c r="B737" s="175">
        <v>691901009</v>
      </c>
      <c r="C737" s="175" t="s">
        <v>7015</v>
      </c>
      <c r="D737" s="175" t="s">
        <v>6640</v>
      </c>
      <c r="E737" s="182">
        <v>5056871</v>
      </c>
      <c r="F737" s="182">
        <v>45658499</v>
      </c>
    </row>
    <row r="738" spans="1:6" x14ac:dyDescent="0.2">
      <c r="A738" s="175">
        <v>7256</v>
      </c>
      <c r="B738" s="175">
        <v>692539001</v>
      </c>
      <c r="C738" s="175" t="s">
        <v>7016</v>
      </c>
      <c r="D738" s="175" t="s">
        <v>6588</v>
      </c>
      <c r="E738" s="182">
        <v>0</v>
      </c>
      <c r="F738" s="182">
        <v>68684160</v>
      </c>
    </row>
    <row r="739" spans="1:6" x14ac:dyDescent="0.2">
      <c r="A739" s="175">
        <v>7257</v>
      </c>
      <c r="B739" s="175">
        <v>691005003</v>
      </c>
      <c r="C739" s="175" t="s">
        <v>7177</v>
      </c>
      <c r="D739" s="175" t="s">
        <v>6598</v>
      </c>
      <c r="E739" s="182">
        <v>4292760</v>
      </c>
      <c r="F739" s="182">
        <v>34466580</v>
      </c>
    </row>
    <row r="740" spans="1:6" x14ac:dyDescent="0.2">
      <c r="A740" s="175">
        <v>7259</v>
      </c>
      <c r="B740" s="175">
        <v>691502007</v>
      </c>
      <c r="C740" s="175" t="s">
        <v>7017</v>
      </c>
      <c r="D740" s="175" t="s">
        <v>6679</v>
      </c>
      <c r="E740" s="182">
        <v>5709371</v>
      </c>
      <c r="F740" s="182">
        <v>45840553</v>
      </c>
    </row>
    <row r="741" spans="1:6" x14ac:dyDescent="0.2">
      <c r="A741" s="175">
        <v>7260</v>
      </c>
      <c r="B741" s="175">
        <v>691401006</v>
      </c>
      <c r="C741" s="175" t="s">
        <v>7018</v>
      </c>
      <c r="D741" s="175" t="s">
        <v>6680</v>
      </c>
      <c r="E741" s="182">
        <v>4893746</v>
      </c>
      <c r="F741" s="182">
        <v>39291897</v>
      </c>
    </row>
    <row r="742" spans="1:6" x14ac:dyDescent="0.2">
      <c r="A742" s="175">
        <v>7263</v>
      </c>
      <c r="B742" s="175">
        <v>691905004</v>
      </c>
      <c r="C742" s="175" t="s">
        <v>7019</v>
      </c>
      <c r="D742" s="175" t="s">
        <v>6639</v>
      </c>
      <c r="E742" s="182">
        <v>5056871</v>
      </c>
      <c r="F742" s="182">
        <v>40601629</v>
      </c>
    </row>
    <row r="743" spans="1:6" x14ac:dyDescent="0.2">
      <c r="A743" s="175">
        <v>7264</v>
      </c>
      <c r="B743" s="175">
        <v>691702006</v>
      </c>
      <c r="C743" s="175" t="s">
        <v>7020</v>
      </c>
      <c r="D743" s="175" t="s">
        <v>6681</v>
      </c>
      <c r="E743" s="182">
        <v>4893746</v>
      </c>
      <c r="F743" s="182">
        <v>39970048</v>
      </c>
    </row>
    <row r="744" spans="1:6" x14ac:dyDescent="0.2">
      <c r="A744" s="175">
        <v>7265</v>
      </c>
      <c r="B744" s="175">
        <v>691605000</v>
      </c>
      <c r="C744" s="175" t="s">
        <v>7491</v>
      </c>
      <c r="D744" s="175" t="s">
        <v>7477</v>
      </c>
      <c r="E744" s="182">
        <v>5056871</v>
      </c>
      <c r="F744" s="182">
        <v>40601629</v>
      </c>
    </row>
    <row r="745" spans="1:6" x14ac:dyDescent="0.2">
      <c r="A745" s="175">
        <v>7267</v>
      </c>
      <c r="B745" s="175" t="s">
        <v>6451</v>
      </c>
      <c r="C745" s="175" t="s">
        <v>7021</v>
      </c>
      <c r="D745" s="175" t="s">
        <v>6502</v>
      </c>
      <c r="E745" s="182">
        <v>14530113</v>
      </c>
      <c r="F745" s="182">
        <v>95725132</v>
      </c>
    </row>
    <row r="746" spans="1:6" x14ac:dyDescent="0.2">
      <c r="A746" s="175">
        <v>7268</v>
      </c>
      <c r="B746" s="175">
        <v>691415007</v>
      </c>
      <c r="C746" s="175" t="s">
        <v>7022</v>
      </c>
      <c r="D746" s="175" t="s">
        <v>6638</v>
      </c>
      <c r="E746" s="182">
        <v>5709371</v>
      </c>
      <c r="F746" s="182">
        <v>45840553</v>
      </c>
    </row>
    <row r="747" spans="1:6" x14ac:dyDescent="0.2">
      <c r="A747" s="175">
        <v>7269</v>
      </c>
      <c r="B747" s="175">
        <v>691908003</v>
      </c>
      <c r="C747" s="175" t="s">
        <v>7178</v>
      </c>
      <c r="D747" s="175" t="s">
        <v>6607</v>
      </c>
      <c r="E747" s="182">
        <v>5056871</v>
      </c>
      <c r="F747" s="182">
        <v>40400628</v>
      </c>
    </row>
    <row r="748" spans="1:6" x14ac:dyDescent="0.2">
      <c r="A748" s="175">
        <v>7270</v>
      </c>
      <c r="B748" s="175">
        <v>691301001</v>
      </c>
      <c r="C748" s="175" t="s">
        <v>7023</v>
      </c>
      <c r="D748" s="175" t="s">
        <v>6605</v>
      </c>
      <c r="E748" s="182">
        <v>10016440</v>
      </c>
      <c r="F748" s="182">
        <v>40211009</v>
      </c>
    </row>
    <row r="749" spans="1:6" x14ac:dyDescent="0.2">
      <c r="A749" s="175">
        <v>7271</v>
      </c>
      <c r="B749" s="175">
        <v>690902001</v>
      </c>
      <c r="C749" s="175" t="s">
        <v>7024</v>
      </c>
      <c r="D749" s="175" t="s">
        <v>6682</v>
      </c>
      <c r="E749" s="182">
        <v>2861840</v>
      </c>
      <c r="F749" s="182">
        <v>22977720</v>
      </c>
    </row>
    <row r="750" spans="1:6" x14ac:dyDescent="0.2">
      <c r="A750" s="175">
        <v>7273</v>
      </c>
      <c r="B750" s="175">
        <v>691414000</v>
      </c>
      <c r="C750" s="175" t="s">
        <v>7025</v>
      </c>
      <c r="D750" s="175" t="s">
        <v>6683</v>
      </c>
      <c r="E750" s="182">
        <v>0</v>
      </c>
      <c r="F750" s="182">
        <v>34398152</v>
      </c>
    </row>
    <row r="751" spans="1:6" x14ac:dyDescent="0.2">
      <c r="A751" s="175">
        <v>7273</v>
      </c>
      <c r="B751" s="175">
        <v>691414000</v>
      </c>
      <c r="C751" s="175" t="s">
        <v>7025</v>
      </c>
      <c r="D751" s="175" t="s">
        <v>6680</v>
      </c>
      <c r="E751" s="182">
        <v>4893746</v>
      </c>
      <c r="F751" s="182">
        <v>4893746</v>
      </c>
    </row>
    <row r="752" spans="1:6" x14ac:dyDescent="0.2">
      <c r="A752" s="175">
        <v>7275</v>
      </c>
      <c r="B752" s="175">
        <v>691105008</v>
      </c>
      <c r="C752" s="175" t="s">
        <v>7026</v>
      </c>
      <c r="D752" s="175" t="s">
        <v>6604</v>
      </c>
      <c r="E752" s="182">
        <v>5008220</v>
      </c>
      <c r="F752" s="182">
        <v>40155277</v>
      </c>
    </row>
    <row r="753" spans="1:6" x14ac:dyDescent="0.2">
      <c r="A753" s="175">
        <v>7276</v>
      </c>
      <c r="B753" s="175">
        <v>691101002</v>
      </c>
      <c r="C753" s="175" t="s">
        <v>7027</v>
      </c>
      <c r="D753" s="175" t="s">
        <v>6629</v>
      </c>
      <c r="E753" s="182">
        <v>8585520</v>
      </c>
      <c r="F753" s="182">
        <v>34466580</v>
      </c>
    </row>
    <row r="754" spans="1:6" x14ac:dyDescent="0.2">
      <c r="A754" s="175">
        <v>7279</v>
      </c>
      <c r="B754" s="175">
        <v>690730006</v>
      </c>
      <c r="C754" s="175" t="s">
        <v>7028</v>
      </c>
      <c r="D754" s="175" t="s">
        <v>6684</v>
      </c>
      <c r="E754" s="182">
        <v>4292760</v>
      </c>
      <c r="F754" s="182">
        <v>34466580</v>
      </c>
    </row>
    <row r="755" spans="1:6" x14ac:dyDescent="0.2">
      <c r="A755" s="175">
        <v>7280</v>
      </c>
      <c r="B755" s="175">
        <v>690205009</v>
      </c>
      <c r="C755" s="175" t="s">
        <v>7029</v>
      </c>
      <c r="D755" s="175" t="s">
        <v>6589</v>
      </c>
      <c r="E755" s="182">
        <v>5580588</v>
      </c>
      <c r="F755" s="182">
        <v>44806554</v>
      </c>
    </row>
    <row r="756" spans="1:6" x14ac:dyDescent="0.2">
      <c r="A756" s="175">
        <v>7282</v>
      </c>
      <c r="B756" s="175">
        <v>691603008</v>
      </c>
      <c r="C756" s="175" t="s">
        <v>7030</v>
      </c>
      <c r="D756" s="175" t="s">
        <v>6597</v>
      </c>
      <c r="E756" s="182">
        <v>5677891</v>
      </c>
      <c r="F756" s="182">
        <v>45587800</v>
      </c>
    </row>
    <row r="757" spans="1:6" x14ac:dyDescent="0.2">
      <c r="A757" s="175">
        <v>7283</v>
      </c>
      <c r="B757" s="175" t="s">
        <v>6450</v>
      </c>
      <c r="C757" s="175" t="s">
        <v>7031</v>
      </c>
      <c r="D757" s="175" t="s">
        <v>6550</v>
      </c>
      <c r="E757" s="182">
        <v>0</v>
      </c>
      <c r="F757" s="182">
        <v>40131182</v>
      </c>
    </row>
    <row r="758" spans="1:6" x14ac:dyDescent="0.2">
      <c r="A758" s="175">
        <v>7284</v>
      </c>
      <c r="B758" s="175">
        <v>691505006</v>
      </c>
      <c r="C758" s="175" t="s">
        <v>7032</v>
      </c>
      <c r="D758" s="175" t="s">
        <v>6628</v>
      </c>
      <c r="E758" s="182">
        <v>4730622</v>
      </c>
      <c r="F758" s="182">
        <v>37982175</v>
      </c>
    </row>
    <row r="759" spans="1:6" x14ac:dyDescent="0.2">
      <c r="A759" s="175">
        <v>7285</v>
      </c>
      <c r="B759" s="175" t="s">
        <v>6442</v>
      </c>
      <c r="C759" s="175" t="s">
        <v>7033</v>
      </c>
      <c r="D759" s="175" t="s">
        <v>148</v>
      </c>
      <c r="E759" s="182">
        <v>7177495</v>
      </c>
      <c r="F759" s="182">
        <v>61795700</v>
      </c>
    </row>
    <row r="760" spans="1:6" x14ac:dyDescent="0.2">
      <c r="A760" s="175">
        <v>7286</v>
      </c>
      <c r="B760" s="175">
        <v>692301005</v>
      </c>
      <c r="C760" s="175" t="s">
        <v>7034</v>
      </c>
      <c r="D760" s="175" t="s">
        <v>6515</v>
      </c>
      <c r="E760" s="182">
        <v>12821044</v>
      </c>
      <c r="F760" s="182">
        <v>57880617</v>
      </c>
    </row>
    <row r="761" spans="1:6" x14ac:dyDescent="0.2">
      <c r="A761" s="175">
        <v>7288</v>
      </c>
      <c r="B761" s="175" t="s">
        <v>6452</v>
      </c>
      <c r="C761" s="175" t="s">
        <v>7035</v>
      </c>
      <c r="D761" s="175" t="s">
        <v>6603</v>
      </c>
      <c r="E761" s="182">
        <v>6439140</v>
      </c>
      <c r="F761" s="182">
        <v>51699870</v>
      </c>
    </row>
    <row r="762" spans="1:6" x14ac:dyDescent="0.2">
      <c r="A762" s="175">
        <v>7290</v>
      </c>
      <c r="B762" s="175">
        <v>691507009</v>
      </c>
      <c r="C762" s="175" t="s">
        <v>7036</v>
      </c>
      <c r="D762" s="175" t="s">
        <v>6685</v>
      </c>
      <c r="E762" s="182">
        <v>4078121</v>
      </c>
      <c r="F762" s="182">
        <v>32743249</v>
      </c>
    </row>
    <row r="763" spans="1:6" x14ac:dyDescent="0.2">
      <c r="A763" s="175">
        <v>7291</v>
      </c>
      <c r="B763" s="175" t="s">
        <v>6459</v>
      </c>
      <c r="C763" s="175" t="s">
        <v>7179</v>
      </c>
      <c r="D763" s="175" t="s">
        <v>6594</v>
      </c>
      <c r="E763" s="182">
        <v>0</v>
      </c>
      <c r="F763" s="182">
        <v>35544757</v>
      </c>
    </row>
    <row r="764" spans="1:6" x14ac:dyDescent="0.2">
      <c r="A764" s="175">
        <v>7291</v>
      </c>
      <c r="B764" s="175" t="s">
        <v>6459</v>
      </c>
      <c r="C764" s="175" t="s">
        <v>7179</v>
      </c>
      <c r="D764" s="175" t="s">
        <v>8924</v>
      </c>
      <c r="E764" s="182">
        <v>5056871</v>
      </c>
      <c r="F764" s="182">
        <v>5056871</v>
      </c>
    </row>
    <row r="765" spans="1:6" x14ac:dyDescent="0.2">
      <c r="A765" s="175">
        <v>7292</v>
      </c>
      <c r="B765" s="175">
        <v>690405008</v>
      </c>
      <c r="C765" s="175" t="s">
        <v>7037</v>
      </c>
      <c r="D765" s="175" t="s">
        <v>7479</v>
      </c>
      <c r="E765" s="182">
        <v>5056871</v>
      </c>
      <c r="F765" s="182">
        <v>40601628</v>
      </c>
    </row>
    <row r="766" spans="1:6" x14ac:dyDescent="0.2">
      <c r="A766" s="175">
        <v>7296</v>
      </c>
      <c r="B766" s="175">
        <v>692521005</v>
      </c>
      <c r="C766" s="175" t="s">
        <v>7038</v>
      </c>
      <c r="D766" s="175" t="s">
        <v>6686</v>
      </c>
      <c r="E766" s="182">
        <v>5709371</v>
      </c>
      <c r="F766" s="182">
        <v>45840552</v>
      </c>
    </row>
    <row r="767" spans="1:6" x14ac:dyDescent="0.2">
      <c r="A767" s="175">
        <v>7297</v>
      </c>
      <c r="B767" s="175">
        <v>691810003</v>
      </c>
      <c r="C767" s="175" t="s">
        <v>7039</v>
      </c>
      <c r="D767" s="175" t="s">
        <v>6659</v>
      </c>
      <c r="E767" s="182">
        <v>5709371</v>
      </c>
      <c r="F767" s="182">
        <v>51384339</v>
      </c>
    </row>
    <row r="768" spans="1:6" x14ac:dyDescent="0.2">
      <c r="A768" s="175">
        <v>7299</v>
      </c>
      <c r="B768" s="175">
        <v>692404009</v>
      </c>
      <c r="C768" s="175" t="s">
        <v>7040</v>
      </c>
      <c r="D768" s="175" t="s">
        <v>6687</v>
      </c>
      <c r="E768" s="182">
        <v>5265786</v>
      </c>
      <c r="F768" s="182">
        <v>42279008</v>
      </c>
    </row>
    <row r="769" spans="1:6" x14ac:dyDescent="0.2">
      <c r="A769" s="175">
        <v>7300</v>
      </c>
      <c r="B769" s="175">
        <v>690604000</v>
      </c>
      <c r="C769" s="175" t="s">
        <v>7041</v>
      </c>
      <c r="D769" s="175" t="s">
        <v>7467</v>
      </c>
      <c r="E769" s="182">
        <v>0</v>
      </c>
      <c r="F769" s="182">
        <v>20505566</v>
      </c>
    </row>
    <row r="770" spans="1:6" x14ac:dyDescent="0.2">
      <c r="A770" s="175">
        <v>7302</v>
      </c>
      <c r="B770" s="175">
        <v>690912007</v>
      </c>
      <c r="C770" s="175" t="s">
        <v>7042</v>
      </c>
      <c r="D770" s="175" t="s">
        <v>6688</v>
      </c>
      <c r="E770" s="182">
        <v>4173517</v>
      </c>
      <c r="F770" s="182">
        <v>44384527</v>
      </c>
    </row>
    <row r="771" spans="1:6" x14ac:dyDescent="0.2">
      <c r="A771" s="175">
        <v>7303</v>
      </c>
      <c r="B771" s="175">
        <v>691607003</v>
      </c>
      <c r="C771" s="175" t="s">
        <v>7492</v>
      </c>
      <c r="D771" s="175" t="s">
        <v>6590</v>
      </c>
      <c r="E771" s="182">
        <v>4893746</v>
      </c>
      <c r="F771" s="182">
        <v>39291898</v>
      </c>
    </row>
    <row r="772" spans="1:6" x14ac:dyDescent="0.2">
      <c r="A772" s="175">
        <v>7309</v>
      </c>
      <c r="B772" s="175">
        <v>691506002</v>
      </c>
      <c r="C772" s="175" t="s">
        <v>7043</v>
      </c>
      <c r="D772" s="175" t="s">
        <v>6623</v>
      </c>
      <c r="E772" s="182">
        <v>5056871</v>
      </c>
      <c r="F772" s="182">
        <v>40601629</v>
      </c>
    </row>
    <row r="773" spans="1:6" x14ac:dyDescent="0.2">
      <c r="A773" s="175">
        <v>7311</v>
      </c>
      <c r="B773" s="175">
        <v>690603004</v>
      </c>
      <c r="C773" s="175" t="s">
        <v>7044</v>
      </c>
      <c r="D773" s="175" t="s">
        <v>6494</v>
      </c>
      <c r="E773" s="182">
        <v>10016440</v>
      </c>
      <c r="F773" s="182">
        <v>40211009</v>
      </c>
    </row>
    <row r="774" spans="1:6" x14ac:dyDescent="0.2">
      <c r="A774" s="175">
        <v>7312</v>
      </c>
      <c r="B774" s="175">
        <v>690736004</v>
      </c>
      <c r="C774" s="175" t="s">
        <v>7045</v>
      </c>
      <c r="D774" s="175" t="s">
        <v>6642</v>
      </c>
      <c r="E774" s="182">
        <v>0</v>
      </c>
      <c r="F774" s="182">
        <v>29168025</v>
      </c>
    </row>
    <row r="775" spans="1:6" x14ac:dyDescent="0.2">
      <c r="A775" s="175">
        <v>7313</v>
      </c>
      <c r="B775" s="175">
        <v>690610000</v>
      </c>
      <c r="C775" s="175" t="s">
        <v>7046</v>
      </c>
      <c r="D775" s="175" t="s">
        <v>7475</v>
      </c>
      <c r="E775" s="182">
        <v>9444072</v>
      </c>
      <c r="F775" s="182">
        <v>59043873</v>
      </c>
    </row>
    <row r="776" spans="1:6" x14ac:dyDescent="0.2">
      <c r="A776" s="175">
        <v>7320</v>
      </c>
      <c r="B776" s="175">
        <v>656288108</v>
      </c>
      <c r="C776" s="175" t="s">
        <v>7047</v>
      </c>
      <c r="D776" s="175" t="s">
        <v>6492</v>
      </c>
      <c r="E776" s="182">
        <v>50742753</v>
      </c>
      <c r="F776" s="182">
        <v>217789251</v>
      </c>
    </row>
    <row r="777" spans="1:6" x14ac:dyDescent="0.2">
      <c r="A777" s="175">
        <v>7320</v>
      </c>
      <c r="B777" s="175">
        <v>656288108</v>
      </c>
      <c r="C777" s="175" t="s">
        <v>7047</v>
      </c>
      <c r="D777" s="175" t="s">
        <v>6509</v>
      </c>
      <c r="E777" s="182">
        <v>34344823</v>
      </c>
      <c r="F777" s="182">
        <v>353123964</v>
      </c>
    </row>
    <row r="778" spans="1:6" x14ac:dyDescent="0.2">
      <c r="A778" s="175">
        <v>7320</v>
      </c>
      <c r="B778" s="175">
        <v>656288108</v>
      </c>
      <c r="C778" s="175" t="s">
        <v>7047</v>
      </c>
      <c r="D778" s="175" t="s">
        <v>6517</v>
      </c>
      <c r="E778" s="182">
        <v>21259403</v>
      </c>
      <c r="F778" s="182">
        <v>294721544</v>
      </c>
    </row>
    <row r="779" spans="1:6" x14ac:dyDescent="0.2">
      <c r="A779" s="175">
        <v>7320</v>
      </c>
      <c r="B779" s="175">
        <v>656288108</v>
      </c>
      <c r="C779" s="175" t="s">
        <v>7047</v>
      </c>
      <c r="D779" s="175" t="s">
        <v>7486</v>
      </c>
      <c r="E779" s="182">
        <v>0</v>
      </c>
      <c r="F779" s="182">
        <v>4901608</v>
      </c>
    </row>
    <row r="780" spans="1:6" x14ac:dyDescent="0.2">
      <c r="A780" s="175">
        <v>7320</v>
      </c>
      <c r="B780" s="175">
        <v>656288108</v>
      </c>
      <c r="C780" s="175" t="s">
        <v>7047</v>
      </c>
      <c r="D780" s="175" t="s">
        <v>6689</v>
      </c>
      <c r="E780" s="182">
        <v>12878280</v>
      </c>
      <c r="F780" s="182">
        <v>93096000</v>
      </c>
    </row>
    <row r="781" spans="1:6" x14ac:dyDescent="0.2">
      <c r="A781" s="175">
        <v>7320</v>
      </c>
      <c r="B781" s="175">
        <v>656288108</v>
      </c>
      <c r="C781" s="175" t="s">
        <v>7047</v>
      </c>
      <c r="D781" s="175" t="s">
        <v>6561</v>
      </c>
      <c r="E781" s="182">
        <v>19119021</v>
      </c>
      <c r="F781" s="182">
        <v>163529144</v>
      </c>
    </row>
    <row r="782" spans="1:6" x14ac:dyDescent="0.2">
      <c r="A782" s="175">
        <v>7320</v>
      </c>
      <c r="B782" s="175">
        <v>656288108</v>
      </c>
      <c r="C782" s="175" t="s">
        <v>7047</v>
      </c>
      <c r="D782" s="175" t="s">
        <v>6596</v>
      </c>
      <c r="E782" s="182">
        <v>3960200</v>
      </c>
      <c r="F782" s="182">
        <v>17120251</v>
      </c>
    </row>
    <row r="783" spans="1:6" x14ac:dyDescent="0.2">
      <c r="A783" s="175">
        <v>7320</v>
      </c>
      <c r="B783" s="175">
        <v>656288108</v>
      </c>
      <c r="C783" s="175" t="s">
        <v>7047</v>
      </c>
      <c r="D783" s="175" t="s">
        <v>171</v>
      </c>
      <c r="E783" s="182">
        <v>32295175</v>
      </c>
      <c r="F783" s="182">
        <v>331141465</v>
      </c>
    </row>
    <row r="784" spans="1:6" x14ac:dyDescent="0.2">
      <c r="A784" s="175">
        <v>7320</v>
      </c>
      <c r="B784" s="175">
        <v>656288108</v>
      </c>
      <c r="C784" s="175" t="s">
        <v>7047</v>
      </c>
      <c r="D784" s="175" t="s">
        <v>7511</v>
      </c>
      <c r="E784" s="182">
        <v>1280070</v>
      </c>
      <c r="F784" s="182">
        <v>8650170</v>
      </c>
    </row>
    <row r="785" spans="1:6" x14ac:dyDescent="0.2">
      <c r="A785" s="175">
        <v>7320</v>
      </c>
      <c r="B785" s="175">
        <v>656288108</v>
      </c>
      <c r="C785" s="175" t="s">
        <v>7047</v>
      </c>
      <c r="D785" s="175" t="s">
        <v>6525</v>
      </c>
      <c r="E785" s="182">
        <v>39559920</v>
      </c>
      <c r="F785" s="182">
        <v>301233033</v>
      </c>
    </row>
    <row r="786" spans="1:6" x14ac:dyDescent="0.2">
      <c r="A786" s="175">
        <v>7320</v>
      </c>
      <c r="B786" s="175">
        <v>656288108</v>
      </c>
      <c r="C786" s="175" t="s">
        <v>7047</v>
      </c>
      <c r="D786" s="175" t="s">
        <v>6503</v>
      </c>
      <c r="E786" s="182">
        <v>2986830</v>
      </c>
      <c r="F786" s="182">
        <v>11598210</v>
      </c>
    </row>
    <row r="787" spans="1:6" x14ac:dyDescent="0.2">
      <c r="A787" s="175">
        <v>7320</v>
      </c>
      <c r="B787" s="175">
        <v>656288108</v>
      </c>
      <c r="C787" s="175" t="s">
        <v>7047</v>
      </c>
      <c r="D787" s="175" t="s">
        <v>7480</v>
      </c>
      <c r="E787" s="182">
        <v>33983488</v>
      </c>
      <c r="F787" s="182">
        <v>181282048</v>
      </c>
    </row>
    <row r="788" spans="1:6" x14ac:dyDescent="0.2">
      <c r="A788" s="175">
        <v>7320</v>
      </c>
      <c r="B788" s="175">
        <v>656288108</v>
      </c>
      <c r="C788" s="175" t="s">
        <v>7047</v>
      </c>
      <c r="D788" s="175" t="s">
        <v>70</v>
      </c>
      <c r="E788" s="182">
        <v>46977276</v>
      </c>
      <c r="F788" s="182">
        <v>167226276</v>
      </c>
    </row>
    <row r="789" spans="1:6" x14ac:dyDescent="0.2">
      <c r="A789" s="175">
        <v>7320</v>
      </c>
      <c r="B789" s="175">
        <v>656288108</v>
      </c>
      <c r="C789" s="175" t="s">
        <v>7047</v>
      </c>
      <c r="D789" s="175" t="s">
        <v>6574</v>
      </c>
      <c r="E789" s="182">
        <v>40432110</v>
      </c>
      <c r="F789" s="182">
        <v>246143960</v>
      </c>
    </row>
    <row r="790" spans="1:6" x14ac:dyDescent="0.2">
      <c r="A790" s="175">
        <v>7320</v>
      </c>
      <c r="B790" s="175">
        <v>656288108</v>
      </c>
      <c r="C790" s="175" t="s">
        <v>7047</v>
      </c>
      <c r="D790" s="175" t="s">
        <v>6604</v>
      </c>
      <c r="E790" s="182">
        <v>10795688</v>
      </c>
      <c r="F790" s="182">
        <v>38372792</v>
      </c>
    </row>
    <row r="791" spans="1:6" x14ac:dyDescent="0.2">
      <c r="A791" s="175">
        <v>7320</v>
      </c>
      <c r="B791" s="175">
        <v>656288108</v>
      </c>
      <c r="C791" s="175" t="s">
        <v>7047</v>
      </c>
      <c r="D791" s="175" t="s">
        <v>6543</v>
      </c>
      <c r="E791" s="182">
        <v>4990980</v>
      </c>
      <c r="F791" s="182">
        <v>16860720</v>
      </c>
    </row>
    <row r="792" spans="1:6" x14ac:dyDescent="0.2">
      <c r="A792" s="175">
        <v>7320</v>
      </c>
      <c r="B792" s="175">
        <v>656288108</v>
      </c>
      <c r="C792" s="175" t="s">
        <v>7047</v>
      </c>
      <c r="D792" s="175" t="s">
        <v>6589</v>
      </c>
      <c r="E792" s="182">
        <v>6131923</v>
      </c>
      <c r="F792" s="182">
        <v>15813907</v>
      </c>
    </row>
    <row r="793" spans="1:6" x14ac:dyDescent="0.2">
      <c r="A793" s="175">
        <v>7320</v>
      </c>
      <c r="B793" s="175">
        <v>656288108</v>
      </c>
      <c r="C793" s="175" t="s">
        <v>7047</v>
      </c>
      <c r="D793" s="175" t="s">
        <v>6514</v>
      </c>
      <c r="E793" s="182">
        <v>0</v>
      </c>
      <c r="F793" s="182">
        <v>54126014</v>
      </c>
    </row>
    <row r="794" spans="1:6" x14ac:dyDescent="0.2">
      <c r="A794" s="175">
        <v>7320</v>
      </c>
      <c r="B794" s="175">
        <v>656288108</v>
      </c>
      <c r="C794" s="175" t="s">
        <v>7047</v>
      </c>
      <c r="D794" s="175" t="s">
        <v>7475</v>
      </c>
      <c r="E794" s="182">
        <v>0</v>
      </c>
      <c r="F794" s="182">
        <v>24072300</v>
      </c>
    </row>
    <row r="795" spans="1:6" x14ac:dyDescent="0.2">
      <c r="A795" s="175">
        <v>7331</v>
      </c>
      <c r="B795" s="175">
        <v>656176903</v>
      </c>
      <c r="C795" s="175" t="s">
        <v>7493</v>
      </c>
      <c r="D795" s="175" t="s">
        <v>6540</v>
      </c>
      <c r="E795" s="182">
        <v>49876182</v>
      </c>
      <c r="F795" s="182">
        <v>441249338</v>
      </c>
    </row>
    <row r="796" spans="1:6" x14ac:dyDescent="0.2">
      <c r="A796" s="175">
        <v>7347</v>
      </c>
      <c r="B796" s="175">
        <v>653176902</v>
      </c>
      <c r="C796" s="175" t="s">
        <v>7048</v>
      </c>
      <c r="D796" s="175" t="s">
        <v>6572</v>
      </c>
      <c r="E796" s="182">
        <v>8016600</v>
      </c>
      <c r="F796" s="182">
        <v>68942760</v>
      </c>
    </row>
    <row r="797" spans="1:6" x14ac:dyDescent="0.2">
      <c r="A797" s="175">
        <v>7347</v>
      </c>
      <c r="B797" s="175">
        <v>653176902</v>
      </c>
      <c r="C797" s="175" t="s">
        <v>7048</v>
      </c>
      <c r="D797" s="175" t="s">
        <v>6566</v>
      </c>
      <c r="E797" s="182">
        <v>0</v>
      </c>
      <c r="F797" s="182">
        <v>46851424</v>
      </c>
    </row>
    <row r="798" spans="1:6" x14ac:dyDescent="0.2">
      <c r="A798" s="175">
        <v>7347</v>
      </c>
      <c r="B798" s="175">
        <v>653176902</v>
      </c>
      <c r="C798" s="175" t="s">
        <v>7048</v>
      </c>
      <c r="D798" s="175" t="s">
        <v>6583</v>
      </c>
      <c r="E798" s="182">
        <v>0</v>
      </c>
      <c r="F798" s="182">
        <v>45517048</v>
      </c>
    </row>
    <row r="799" spans="1:6" x14ac:dyDescent="0.2">
      <c r="A799" s="175">
        <v>7347</v>
      </c>
      <c r="B799" s="175">
        <v>653176902</v>
      </c>
      <c r="C799" s="175" t="s">
        <v>7048</v>
      </c>
      <c r="D799" s="175" t="s">
        <v>6690</v>
      </c>
      <c r="E799" s="182">
        <v>15593580</v>
      </c>
      <c r="F799" s="182">
        <v>95035500</v>
      </c>
    </row>
    <row r="800" spans="1:6" x14ac:dyDescent="0.2">
      <c r="A800" s="175">
        <v>7347</v>
      </c>
      <c r="B800" s="175">
        <v>653176902</v>
      </c>
      <c r="C800" s="175" t="s">
        <v>7048</v>
      </c>
      <c r="D800" s="175" t="s">
        <v>6691</v>
      </c>
      <c r="E800" s="182">
        <v>26962498</v>
      </c>
      <c r="F800" s="182">
        <v>174467938</v>
      </c>
    </row>
    <row r="801" spans="1:6" x14ac:dyDescent="0.2">
      <c r="A801" s="175">
        <v>7347</v>
      </c>
      <c r="B801" s="175">
        <v>653176902</v>
      </c>
      <c r="C801" s="175" t="s">
        <v>7048</v>
      </c>
      <c r="D801" s="175" t="s">
        <v>6624</v>
      </c>
      <c r="E801" s="182">
        <v>13654080</v>
      </c>
      <c r="F801" s="182">
        <v>86967180</v>
      </c>
    </row>
    <row r="802" spans="1:6" x14ac:dyDescent="0.2">
      <c r="A802" s="175">
        <v>7347</v>
      </c>
      <c r="B802" s="175">
        <v>653176902</v>
      </c>
      <c r="C802" s="175" t="s">
        <v>7048</v>
      </c>
      <c r="D802" s="175" t="s">
        <v>6688</v>
      </c>
      <c r="E802" s="182">
        <v>39948528</v>
      </c>
      <c r="F802" s="182">
        <v>234787399</v>
      </c>
    </row>
    <row r="803" spans="1:6" x14ac:dyDescent="0.2">
      <c r="A803" s="175">
        <v>7347</v>
      </c>
      <c r="B803" s="175">
        <v>653176902</v>
      </c>
      <c r="C803" s="175" t="s">
        <v>7048</v>
      </c>
      <c r="D803" s="175" t="s">
        <v>6533</v>
      </c>
      <c r="E803" s="182">
        <v>9299256</v>
      </c>
      <c r="F803" s="182">
        <v>75997368</v>
      </c>
    </row>
    <row r="804" spans="1:6" x14ac:dyDescent="0.2">
      <c r="A804" s="175">
        <v>7347</v>
      </c>
      <c r="B804" s="175">
        <v>653176902</v>
      </c>
      <c r="C804" s="175" t="s">
        <v>7048</v>
      </c>
      <c r="D804" s="175" t="s">
        <v>6534</v>
      </c>
      <c r="E804" s="182">
        <v>26665752</v>
      </c>
      <c r="F804" s="182">
        <v>302116128</v>
      </c>
    </row>
    <row r="805" spans="1:6" x14ac:dyDescent="0.2">
      <c r="A805" s="175">
        <v>7347</v>
      </c>
      <c r="B805" s="175">
        <v>653176902</v>
      </c>
      <c r="C805" s="175" t="s">
        <v>7048</v>
      </c>
      <c r="D805" s="175" t="s">
        <v>6507</v>
      </c>
      <c r="E805" s="182">
        <v>8330368</v>
      </c>
      <c r="F805" s="182">
        <v>181902124</v>
      </c>
    </row>
    <row r="806" spans="1:6" x14ac:dyDescent="0.2">
      <c r="A806" s="175">
        <v>7347</v>
      </c>
      <c r="B806" s="175">
        <v>653176902</v>
      </c>
      <c r="C806" s="175" t="s">
        <v>7048</v>
      </c>
      <c r="D806" s="175" t="s">
        <v>6573</v>
      </c>
      <c r="E806" s="182">
        <v>12505896</v>
      </c>
      <c r="F806" s="182">
        <v>101169492</v>
      </c>
    </row>
    <row r="807" spans="1:6" x14ac:dyDescent="0.2">
      <c r="A807" s="175">
        <v>7347</v>
      </c>
      <c r="B807" s="175">
        <v>653176902</v>
      </c>
      <c r="C807" s="175" t="s">
        <v>7048</v>
      </c>
      <c r="D807" s="175" t="s">
        <v>6606</v>
      </c>
      <c r="E807" s="182">
        <v>24308400</v>
      </c>
      <c r="F807" s="182">
        <v>154642800</v>
      </c>
    </row>
    <row r="808" spans="1:6" x14ac:dyDescent="0.2">
      <c r="A808" s="175">
        <v>7347</v>
      </c>
      <c r="B808" s="175">
        <v>653176902</v>
      </c>
      <c r="C808" s="175" t="s">
        <v>7048</v>
      </c>
      <c r="D808" s="175" t="s">
        <v>6595</v>
      </c>
      <c r="E808" s="182">
        <v>13654080</v>
      </c>
      <c r="F808" s="182">
        <v>134315116</v>
      </c>
    </row>
    <row r="809" spans="1:6" x14ac:dyDescent="0.2">
      <c r="A809" s="175">
        <v>7347</v>
      </c>
      <c r="B809" s="175">
        <v>653176902</v>
      </c>
      <c r="C809" s="175" t="s">
        <v>7048</v>
      </c>
      <c r="D809" s="175" t="s">
        <v>5595</v>
      </c>
      <c r="E809" s="182">
        <v>36200198</v>
      </c>
      <c r="F809" s="182">
        <v>287724860</v>
      </c>
    </row>
    <row r="810" spans="1:6" x14ac:dyDescent="0.2">
      <c r="A810" s="175">
        <v>7350</v>
      </c>
      <c r="B810" s="175">
        <v>650086104</v>
      </c>
      <c r="C810" s="175" t="s">
        <v>7049</v>
      </c>
      <c r="D810" s="175" t="s">
        <v>6627</v>
      </c>
      <c r="E810" s="182">
        <v>9212625</v>
      </c>
      <c r="F810" s="182">
        <v>30703837</v>
      </c>
    </row>
    <row r="811" spans="1:6" x14ac:dyDescent="0.2">
      <c r="A811" s="175">
        <v>7350</v>
      </c>
      <c r="B811" s="175">
        <v>650086104</v>
      </c>
      <c r="C811" s="175" t="s">
        <v>7049</v>
      </c>
      <c r="D811" s="175" t="s">
        <v>7477</v>
      </c>
      <c r="E811" s="182">
        <v>11055150</v>
      </c>
      <c r="F811" s="182">
        <v>165915690</v>
      </c>
    </row>
    <row r="812" spans="1:6" x14ac:dyDescent="0.2">
      <c r="A812" s="175">
        <v>7350</v>
      </c>
      <c r="B812" s="175">
        <v>650086104</v>
      </c>
      <c r="C812" s="175" t="s">
        <v>7049</v>
      </c>
      <c r="D812" s="175" t="s">
        <v>6679</v>
      </c>
      <c r="E812" s="182">
        <v>23790684</v>
      </c>
      <c r="F812" s="182">
        <v>126736241</v>
      </c>
    </row>
    <row r="813" spans="1:6" x14ac:dyDescent="0.2">
      <c r="A813" s="175">
        <v>7350</v>
      </c>
      <c r="B813" s="175">
        <v>650086104</v>
      </c>
      <c r="C813" s="175" t="s">
        <v>7049</v>
      </c>
      <c r="D813" s="175" t="s">
        <v>7494</v>
      </c>
      <c r="E813" s="182">
        <v>6146663</v>
      </c>
      <c r="F813" s="182">
        <v>19412843</v>
      </c>
    </row>
    <row r="814" spans="1:6" x14ac:dyDescent="0.2">
      <c r="A814" s="175">
        <v>7350</v>
      </c>
      <c r="B814" s="175">
        <v>650086104</v>
      </c>
      <c r="C814" s="175" t="s">
        <v>7049</v>
      </c>
      <c r="D814" s="175" t="s">
        <v>6680</v>
      </c>
      <c r="E814" s="182">
        <v>34934272</v>
      </c>
      <c r="F814" s="182">
        <v>136906959</v>
      </c>
    </row>
    <row r="815" spans="1:6" x14ac:dyDescent="0.2">
      <c r="A815" s="175">
        <v>7350</v>
      </c>
      <c r="B815" s="175">
        <v>650086104</v>
      </c>
      <c r="C815" s="175" t="s">
        <v>7049</v>
      </c>
      <c r="D815" s="175" t="s">
        <v>6692</v>
      </c>
      <c r="E815" s="182">
        <v>19810829</v>
      </c>
      <c r="F815" s="182">
        <v>87556775</v>
      </c>
    </row>
    <row r="816" spans="1:6" x14ac:dyDescent="0.2">
      <c r="A816" s="175">
        <v>7350</v>
      </c>
      <c r="B816" s="175">
        <v>650086104</v>
      </c>
      <c r="C816" s="175" t="s">
        <v>7049</v>
      </c>
      <c r="D816" s="175" t="s">
        <v>6681</v>
      </c>
      <c r="E816" s="182">
        <v>15919416</v>
      </c>
      <c r="F816" s="182">
        <v>111966544</v>
      </c>
    </row>
    <row r="817" spans="1:6" x14ac:dyDescent="0.2">
      <c r="A817" s="175">
        <v>7350</v>
      </c>
      <c r="B817" s="175">
        <v>650086104</v>
      </c>
      <c r="C817" s="175" t="s">
        <v>7049</v>
      </c>
      <c r="D817" s="175" t="s">
        <v>6637</v>
      </c>
      <c r="E817" s="182">
        <v>9626333</v>
      </c>
      <c r="F817" s="182">
        <v>125690666</v>
      </c>
    </row>
    <row r="818" spans="1:6" x14ac:dyDescent="0.2">
      <c r="A818" s="175">
        <v>7350</v>
      </c>
      <c r="B818" s="175">
        <v>650086104</v>
      </c>
      <c r="C818" s="175" t="s">
        <v>7049</v>
      </c>
      <c r="D818" s="175" t="s">
        <v>6547</v>
      </c>
      <c r="E818" s="182">
        <v>18307329</v>
      </c>
      <c r="F818" s="182">
        <v>156894670</v>
      </c>
    </row>
    <row r="819" spans="1:6" x14ac:dyDescent="0.2">
      <c r="A819" s="175">
        <v>7350</v>
      </c>
      <c r="B819" s="175">
        <v>650086104</v>
      </c>
      <c r="C819" s="175" t="s">
        <v>7049</v>
      </c>
      <c r="D819" s="175" t="s">
        <v>6638</v>
      </c>
      <c r="E819" s="182">
        <v>56956133</v>
      </c>
      <c r="F819" s="182">
        <v>190590840</v>
      </c>
    </row>
    <row r="820" spans="1:6" x14ac:dyDescent="0.2">
      <c r="A820" s="175">
        <v>7354</v>
      </c>
      <c r="B820" s="175">
        <v>692614003</v>
      </c>
      <c r="C820" s="175" t="s">
        <v>7050</v>
      </c>
      <c r="D820" s="175" t="s">
        <v>6693</v>
      </c>
      <c r="E820" s="182">
        <v>2861840</v>
      </c>
      <c r="F820" s="182">
        <v>22977719</v>
      </c>
    </row>
    <row r="821" spans="1:6" x14ac:dyDescent="0.2">
      <c r="A821" s="175">
        <v>7355</v>
      </c>
      <c r="B821" s="175">
        <v>692008006</v>
      </c>
      <c r="C821" s="175" t="s">
        <v>7051</v>
      </c>
      <c r="D821" s="175" t="s">
        <v>6526</v>
      </c>
      <c r="E821" s="182">
        <v>4078122</v>
      </c>
      <c r="F821" s="182">
        <v>48121836</v>
      </c>
    </row>
    <row r="822" spans="1:6" x14ac:dyDescent="0.2">
      <c r="A822" s="175">
        <v>7356</v>
      </c>
      <c r="B822" s="175">
        <v>692102002</v>
      </c>
      <c r="C822" s="175" t="s">
        <v>7180</v>
      </c>
      <c r="D822" s="175" t="s">
        <v>7192</v>
      </c>
      <c r="E822" s="182">
        <v>3262498</v>
      </c>
      <c r="F822" s="182">
        <v>26194604</v>
      </c>
    </row>
    <row r="823" spans="1:6" x14ac:dyDescent="0.2">
      <c r="A823" s="175">
        <v>7362</v>
      </c>
      <c r="B823" s="175">
        <v>657798800</v>
      </c>
      <c r="C823" s="175" t="s">
        <v>7052</v>
      </c>
      <c r="D823" s="175" t="s">
        <v>6492</v>
      </c>
      <c r="E823" s="182">
        <v>8551040</v>
      </c>
      <c r="F823" s="182">
        <v>105820354</v>
      </c>
    </row>
    <row r="824" spans="1:6" x14ac:dyDescent="0.2">
      <c r="A824" s="175">
        <v>7362</v>
      </c>
      <c r="B824" s="175">
        <v>657798800</v>
      </c>
      <c r="C824" s="175" t="s">
        <v>7052</v>
      </c>
      <c r="D824" s="175" t="s">
        <v>6493</v>
      </c>
      <c r="E824" s="182">
        <v>5677891</v>
      </c>
      <c r="F824" s="182">
        <v>22506338</v>
      </c>
    </row>
    <row r="825" spans="1:6" x14ac:dyDescent="0.2">
      <c r="A825" s="175">
        <v>7362</v>
      </c>
      <c r="B825" s="175">
        <v>657798800</v>
      </c>
      <c r="C825" s="175" t="s">
        <v>7052</v>
      </c>
      <c r="D825" s="175" t="s">
        <v>6521</v>
      </c>
      <c r="E825" s="182">
        <v>5527575</v>
      </c>
      <c r="F825" s="182">
        <v>16494284</v>
      </c>
    </row>
    <row r="826" spans="1:6" x14ac:dyDescent="0.2">
      <c r="A826" s="175">
        <v>7362</v>
      </c>
      <c r="B826" s="175">
        <v>657798800</v>
      </c>
      <c r="C826" s="175" t="s">
        <v>7052</v>
      </c>
      <c r="D826" s="175" t="s">
        <v>6556</v>
      </c>
      <c r="E826" s="182">
        <v>5825396</v>
      </c>
      <c r="F826" s="182">
        <v>12238676</v>
      </c>
    </row>
    <row r="827" spans="1:6" x14ac:dyDescent="0.2">
      <c r="A827" s="175">
        <v>7362</v>
      </c>
      <c r="B827" s="175">
        <v>657798800</v>
      </c>
      <c r="C827" s="175" t="s">
        <v>7052</v>
      </c>
      <c r="D827" s="175" t="s">
        <v>171</v>
      </c>
      <c r="E827" s="182">
        <v>7798548</v>
      </c>
      <c r="F827" s="182">
        <v>70597387</v>
      </c>
    </row>
    <row r="828" spans="1:6" x14ac:dyDescent="0.2">
      <c r="A828" s="175">
        <v>7362</v>
      </c>
      <c r="B828" s="175">
        <v>657798800</v>
      </c>
      <c r="C828" s="175" t="s">
        <v>7052</v>
      </c>
      <c r="D828" s="175" t="s">
        <v>6566</v>
      </c>
      <c r="E828" s="182">
        <v>23322272</v>
      </c>
      <c r="F828" s="182">
        <v>158290784</v>
      </c>
    </row>
    <row r="829" spans="1:6" x14ac:dyDescent="0.2">
      <c r="A829" s="175">
        <v>7362</v>
      </c>
      <c r="B829" s="175">
        <v>657798800</v>
      </c>
      <c r="C829" s="175" t="s">
        <v>7052</v>
      </c>
      <c r="D829" s="175" t="s">
        <v>6583</v>
      </c>
      <c r="E829" s="182">
        <v>8016600</v>
      </c>
      <c r="F829" s="182">
        <v>67018776</v>
      </c>
    </row>
    <row r="830" spans="1:6" x14ac:dyDescent="0.2">
      <c r="A830" s="175">
        <v>7362</v>
      </c>
      <c r="B830" s="175">
        <v>657798800</v>
      </c>
      <c r="C830" s="175" t="s">
        <v>7052</v>
      </c>
      <c r="D830" s="175" t="s">
        <v>6584</v>
      </c>
      <c r="E830" s="182">
        <v>7054608</v>
      </c>
      <c r="F830" s="182">
        <v>58040184</v>
      </c>
    </row>
    <row r="831" spans="1:6" x14ac:dyDescent="0.2">
      <c r="A831" s="175">
        <v>7362</v>
      </c>
      <c r="B831" s="175">
        <v>657798800</v>
      </c>
      <c r="C831" s="175" t="s">
        <v>7052</v>
      </c>
      <c r="D831" s="175" t="s">
        <v>6585</v>
      </c>
      <c r="E831" s="182">
        <v>6413280</v>
      </c>
      <c r="F831" s="182">
        <v>57719520</v>
      </c>
    </row>
    <row r="832" spans="1:6" x14ac:dyDescent="0.2">
      <c r="A832" s="175">
        <v>7362</v>
      </c>
      <c r="B832" s="175">
        <v>657798800</v>
      </c>
      <c r="C832" s="175" t="s">
        <v>7052</v>
      </c>
      <c r="D832" s="175" t="s">
        <v>6528</v>
      </c>
      <c r="E832" s="182">
        <v>264806</v>
      </c>
      <c r="F832" s="182">
        <v>5428531</v>
      </c>
    </row>
    <row r="833" spans="1:6" x14ac:dyDescent="0.2">
      <c r="A833" s="175">
        <v>7362</v>
      </c>
      <c r="B833" s="175">
        <v>657798800</v>
      </c>
      <c r="C833" s="175" t="s">
        <v>7052</v>
      </c>
      <c r="D833" s="175" t="s">
        <v>6529</v>
      </c>
      <c r="E833" s="182">
        <v>32066400</v>
      </c>
      <c r="F833" s="182">
        <v>300462168</v>
      </c>
    </row>
    <row r="834" spans="1:6" x14ac:dyDescent="0.2">
      <c r="A834" s="175">
        <v>7362</v>
      </c>
      <c r="B834" s="175">
        <v>657798800</v>
      </c>
      <c r="C834" s="175" t="s">
        <v>7052</v>
      </c>
      <c r="D834" s="175" t="s">
        <v>6558</v>
      </c>
      <c r="E834" s="182">
        <v>9138924</v>
      </c>
      <c r="F834" s="182">
        <v>83853636</v>
      </c>
    </row>
    <row r="835" spans="1:6" x14ac:dyDescent="0.2">
      <c r="A835" s="175">
        <v>7362</v>
      </c>
      <c r="B835" s="175">
        <v>657798800</v>
      </c>
      <c r="C835" s="175" t="s">
        <v>7052</v>
      </c>
      <c r="D835" s="175" t="s">
        <v>6533</v>
      </c>
      <c r="E835" s="182">
        <v>6252948</v>
      </c>
      <c r="F835" s="182">
        <v>56436864</v>
      </c>
    </row>
    <row r="836" spans="1:6" x14ac:dyDescent="0.2">
      <c r="A836" s="175">
        <v>7362</v>
      </c>
      <c r="B836" s="175">
        <v>657798800</v>
      </c>
      <c r="C836" s="175" t="s">
        <v>7052</v>
      </c>
      <c r="D836" s="175" t="s">
        <v>6537</v>
      </c>
      <c r="E836" s="182">
        <v>21591376</v>
      </c>
      <c r="F836" s="182">
        <v>209660812</v>
      </c>
    </row>
    <row r="837" spans="1:6" x14ac:dyDescent="0.2">
      <c r="A837" s="175">
        <v>7362</v>
      </c>
      <c r="B837" s="175">
        <v>657798800</v>
      </c>
      <c r="C837" s="175" t="s">
        <v>7052</v>
      </c>
      <c r="D837" s="175" t="s">
        <v>6538</v>
      </c>
      <c r="E837" s="182">
        <v>5932284</v>
      </c>
      <c r="F837" s="182">
        <v>52588896</v>
      </c>
    </row>
    <row r="838" spans="1:6" x14ac:dyDescent="0.2">
      <c r="A838" s="175">
        <v>7362</v>
      </c>
      <c r="B838" s="175">
        <v>657798800</v>
      </c>
      <c r="C838" s="175" t="s">
        <v>7052</v>
      </c>
      <c r="D838" s="175" t="s">
        <v>6575</v>
      </c>
      <c r="E838" s="182">
        <v>6733944</v>
      </c>
      <c r="F838" s="182">
        <v>70385748</v>
      </c>
    </row>
    <row r="839" spans="1:6" x14ac:dyDescent="0.2">
      <c r="A839" s="175">
        <v>7362</v>
      </c>
      <c r="B839" s="175">
        <v>657798800</v>
      </c>
      <c r="C839" s="175" t="s">
        <v>7052</v>
      </c>
      <c r="D839" s="175" t="s">
        <v>181</v>
      </c>
      <c r="E839" s="182">
        <v>16815620</v>
      </c>
      <c r="F839" s="182">
        <v>174187847</v>
      </c>
    </row>
    <row r="840" spans="1:6" x14ac:dyDescent="0.2">
      <c r="A840" s="175">
        <v>7362</v>
      </c>
      <c r="B840" s="175">
        <v>657798800</v>
      </c>
      <c r="C840" s="175" t="s">
        <v>7052</v>
      </c>
      <c r="D840" s="175" t="s">
        <v>6498</v>
      </c>
      <c r="E840" s="182">
        <v>17145180</v>
      </c>
      <c r="F840" s="182">
        <v>27075420</v>
      </c>
    </row>
    <row r="841" spans="1:6" x14ac:dyDescent="0.2">
      <c r="A841" s="175">
        <v>7362</v>
      </c>
      <c r="B841" s="175">
        <v>657798800</v>
      </c>
      <c r="C841" s="175" t="s">
        <v>7052</v>
      </c>
      <c r="D841" s="175" t="s">
        <v>7475</v>
      </c>
      <c r="E841" s="182">
        <v>8238996</v>
      </c>
      <c r="F841" s="182">
        <v>78505788</v>
      </c>
    </row>
    <row r="842" spans="1:6" x14ac:dyDescent="0.2">
      <c r="A842" s="175">
        <v>7367</v>
      </c>
      <c r="B842" s="175">
        <v>655778705</v>
      </c>
      <c r="C842" s="175" t="s">
        <v>7053</v>
      </c>
      <c r="D842" s="175" t="s">
        <v>6694</v>
      </c>
      <c r="E842" s="182">
        <v>10628460</v>
      </c>
      <c r="F842" s="182">
        <v>84096720</v>
      </c>
    </row>
    <row r="843" spans="1:6" x14ac:dyDescent="0.2">
      <c r="A843" s="175">
        <v>7369</v>
      </c>
      <c r="B843" s="175">
        <v>653823304</v>
      </c>
      <c r="C843" s="175" t="s">
        <v>7054</v>
      </c>
      <c r="D843" s="175" t="s">
        <v>6534</v>
      </c>
      <c r="E843" s="182">
        <v>24049800</v>
      </c>
      <c r="F843" s="182">
        <v>77921352</v>
      </c>
    </row>
    <row r="844" spans="1:6" x14ac:dyDescent="0.2">
      <c r="A844" s="175">
        <v>7369</v>
      </c>
      <c r="B844" s="175">
        <v>653823304</v>
      </c>
      <c r="C844" s="175" t="s">
        <v>7054</v>
      </c>
      <c r="D844" s="175" t="s">
        <v>5595</v>
      </c>
      <c r="E844" s="182">
        <v>23568804</v>
      </c>
      <c r="F844" s="182">
        <v>77921352</v>
      </c>
    </row>
    <row r="845" spans="1:6" x14ac:dyDescent="0.2">
      <c r="A845" s="175">
        <v>7369</v>
      </c>
      <c r="B845" s="175">
        <v>653823304</v>
      </c>
      <c r="C845" s="175" t="s">
        <v>7054</v>
      </c>
      <c r="D845" s="175" t="s">
        <v>6498</v>
      </c>
      <c r="E845" s="182">
        <v>3801420</v>
      </c>
      <c r="F845" s="182">
        <v>72149400</v>
      </c>
    </row>
    <row r="846" spans="1:6" x14ac:dyDescent="0.2">
      <c r="A846" s="175">
        <v>7369</v>
      </c>
      <c r="B846" s="175">
        <v>653823304</v>
      </c>
      <c r="C846" s="175" t="s">
        <v>7054</v>
      </c>
      <c r="D846" s="175" t="s">
        <v>7475</v>
      </c>
      <c r="E846" s="182">
        <v>26894400</v>
      </c>
      <c r="F846" s="182">
        <v>42410400</v>
      </c>
    </row>
    <row r="847" spans="1:6" x14ac:dyDescent="0.2">
      <c r="A847" s="175">
        <v>7376</v>
      </c>
      <c r="B847" s="175">
        <v>719991009</v>
      </c>
      <c r="C847" s="175" t="s">
        <v>7055</v>
      </c>
      <c r="D847" s="175" t="s">
        <v>6538</v>
      </c>
      <c r="E847" s="182">
        <v>23032807</v>
      </c>
      <c r="F847" s="182">
        <v>208682294</v>
      </c>
    </row>
    <row r="848" spans="1:6" x14ac:dyDescent="0.2">
      <c r="A848" s="175">
        <v>7379</v>
      </c>
      <c r="B848" s="175">
        <v>735972006</v>
      </c>
      <c r="C848" s="175" t="s">
        <v>7056</v>
      </c>
      <c r="D848" s="175" t="s">
        <v>6515</v>
      </c>
      <c r="E848" s="182">
        <v>34507998</v>
      </c>
      <c r="F848" s="182">
        <v>328832130</v>
      </c>
    </row>
    <row r="849" spans="1:6" x14ac:dyDescent="0.2">
      <c r="A849" s="175">
        <v>7379</v>
      </c>
      <c r="B849" s="175">
        <v>735972006</v>
      </c>
      <c r="C849" s="175" t="s">
        <v>7056</v>
      </c>
      <c r="D849" s="175" t="s">
        <v>211</v>
      </c>
      <c r="E849" s="182">
        <v>32108812</v>
      </c>
      <c r="F849" s="182">
        <v>219689249</v>
      </c>
    </row>
    <row r="850" spans="1:6" x14ac:dyDescent="0.2">
      <c r="A850" s="175">
        <v>7379</v>
      </c>
      <c r="B850" s="175">
        <v>735972006</v>
      </c>
      <c r="C850" s="175" t="s">
        <v>7056</v>
      </c>
      <c r="D850" s="175" t="s">
        <v>6492</v>
      </c>
      <c r="E850" s="182">
        <v>46135498</v>
      </c>
      <c r="F850" s="182">
        <v>444783906</v>
      </c>
    </row>
    <row r="851" spans="1:6" x14ac:dyDescent="0.2">
      <c r="A851" s="175">
        <v>7379</v>
      </c>
      <c r="B851" s="175">
        <v>735972006</v>
      </c>
      <c r="C851" s="175" t="s">
        <v>7056</v>
      </c>
      <c r="D851" s="175" t="s">
        <v>6509</v>
      </c>
      <c r="E851" s="182">
        <v>21741680</v>
      </c>
      <c r="F851" s="182">
        <v>168031120</v>
      </c>
    </row>
    <row r="852" spans="1:6" x14ac:dyDescent="0.2">
      <c r="A852" s="175">
        <v>7379</v>
      </c>
      <c r="B852" s="175">
        <v>735972006</v>
      </c>
      <c r="C852" s="175" t="s">
        <v>7056</v>
      </c>
      <c r="D852" s="175" t="s">
        <v>148</v>
      </c>
      <c r="E852" s="182">
        <v>7000000</v>
      </c>
      <c r="F852" s="182">
        <v>328412658.2350769</v>
      </c>
    </row>
    <row r="853" spans="1:6" x14ac:dyDescent="0.2">
      <c r="A853" s="175">
        <v>7379</v>
      </c>
      <c r="B853" s="175">
        <v>735972006</v>
      </c>
      <c r="C853" s="175" t="s">
        <v>7056</v>
      </c>
      <c r="D853" s="175" t="s">
        <v>6522</v>
      </c>
      <c r="E853" s="182">
        <v>42726586</v>
      </c>
      <c r="F853" s="182">
        <v>341427919</v>
      </c>
    </row>
    <row r="854" spans="1:6" x14ac:dyDescent="0.2">
      <c r="A854" s="175">
        <v>7379</v>
      </c>
      <c r="B854" s="175">
        <v>735972006</v>
      </c>
      <c r="C854" s="175" t="s">
        <v>7056</v>
      </c>
      <c r="D854" s="175" t="s">
        <v>6557</v>
      </c>
      <c r="E854" s="182">
        <v>45482986</v>
      </c>
      <c r="F854" s="182">
        <v>349534280</v>
      </c>
    </row>
    <row r="855" spans="1:6" x14ac:dyDescent="0.2">
      <c r="A855" s="175">
        <v>7379</v>
      </c>
      <c r="B855" s="175">
        <v>735972006</v>
      </c>
      <c r="C855" s="175" t="s">
        <v>7056</v>
      </c>
      <c r="D855" s="175" t="s">
        <v>7480</v>
      </c>
      <c r="E855" s="182">
        <v>18405646</v>
      </c>
      <c r="F855" s="182">
        <v>134632487</v>
      </c>
    </row>
    <row r="856" spans="1:6" x14ac:dyDescent="0.2">
      <c r="A856" s="175">
        <v>7379</v>
      </c>
      <c r="B856" s="175">
        <v>735972006</v>
      </c>
      <c r="C856" s="175" t="s">
        <v>7056</v>
      </c>
      <c r="D856" s="175" t="s">
        <v>6655</v>
      </c>
      <c r="E856" s="182">
        <v>31182394</v>
      </c>
      <c r="F856" s="182">
        <v>214488661</v>
      </c>
    </row>
    <row r="857" spans="1:6" x14ac:dyDescent="0.2">
      <c r="A857" s="175">
        <v>7379</v>
      </c>
      <c r="B857" s="175">
        <v>735972006</v>
      </c>
      <c r="C857" s="175" t="s">
        <v>7056</v>
      </c>
      <c r="D857" s="175" t="s">
        <v>6625</v>
      </c>
      <c r="E857" s="182">
        <v>55783045</v>
      </c>
      <c r="F857" s="182">
        <v>486064931</v>
      </c>
    </row>
    <row r="858" spans="1:6" x14ac:dyDescent="0.2">
      <c r="A858" s="175">
        <v>7379</v>
      </c>
      <c r="B858" s="175">
        <v>735972006</v>
      </c>
      <c r="C858" s="175" t="s">
        <v>7056</v>
      </c>
      <c r="D858" s="175" t="s">
        <v>6496</v>
      </c>
      <c r="E858" s="182">
        <v>39780589</v>
      </c>
      <c r="F858" s="182">
        <v>369705923</v>
      </c>
    </row>
    <row r="859" spans="1:6" x14ac:dyDescent="0.2">
      <c r="A859" s="175">
        <v>7381</v>
      </c>
      <c r="B859" s="175">
        <v>658279203</v>
      </c>
      <c r="C859" s="175" t="s">
        <v>7057</v>
      </c>
      <c r="D859" s="175" t="s">
        <v>6578</v>
      </c>
      <c r="E859" s="182">
        <v>26675563</v>
      </c>
      <c r="F859" s="182">
        <v>195324301</v>
      </c>
    </row>
    <row r="860" spans="1:6" x14ac:dyDescent="0.2">
      <c r="A860" s="175">
        <v>7381</v>
      </c>
      <c r="B860" s="175">
        <v>658279203</v>
      </c>
      <c r="C860" s="175" t="s">
        <v>7057</v>
      </c>
      <c r="D860" s="175" t="s">
        <v>7199</v>
      </c>
      <c r="E860" s="182">
        <v>80788177</v>
      </c>
      <c r="F860" s="182">
        <v>253391146</v>
      </c>
    </row>
    <row r="861" spans="1:6" x14ac:dyDescent="0.2">
      <c r="A861" s="175">
        <v>7386</v>
      </c>
      <c r="B861" s="175">
        <v>690502003</v>
      </c>
      <c r="C861" s="175" t="s">
        <v>7058</v>
      </c>
      <c r="D861" s="175" t="s">
        <v>6630</v>
      </c>
      <c r="E861" s="182">
        <v>2861840</v>
      </c>
      <c r="F861" s="182">
        <v>21319262</v>
      </c>
    </row>
    <row r="862" spans="1:6" x14ac:dyDescent="0.2">
      <c r="A862" s="175">
        <v>7388</v>
      </c>
      <c r="B862" s="175">
        <v>713394009</v>
      </c>
      <c r="C862" s="175" t="s">
        <v>7059</v>
      </c>
      <c r="D862" s="175" t="s">
        <v>211</v>
      </c>
      <c r="E862" s="182">
        <v>19432970</v>
      </c>
      <c r="F862" s="182">
        <v>147032732</v>
      </c>
    </row>
    <row r="863" spans="1:6" x14ac:dyDescent="0.2">
      <c r="A863" s="175">
        <v>7388</v>
      </c>
      <c r="B863" s="175">
        <v>713394009</v>
      </c>
      <c r="C863" s="175" t="s">
        <v>7059</v>
      </c>
      <c r="D863" s="175" t="s">
        <v>6672</v>
      </c>
      <c r="E863" s="182">
        <v>32463737</v>
      </c>
      <c r="F863" s="182">
        <v>277841980</v>
      </c>
    </row>
    <row r="864" spans="1:6" x14ac:dyDescent="0.2">
      <c r="A864" s="175">
        <v>7388</v>
      </c>
      <c r="B864" s="175">
        <v>713394009</v>
      </c>
      <c r="C864" s="175" t="s">
        <v>7059</v>
      </c>
      <c r="D864" s="175" t="s">
        <v>181</v>
      </c>
      <c r="E864" s="182">
        <v>33488299</v>
      </c>
      <c r="F864" s="182">
        <v>234346615</v>
      </c>
    </row>
    <row r="865" spans="1:6" x14ac:dyDescent="0.2">
      <c r="A865" s="175">
        <v>7388</v>
      </c>
      <c r="B865" s="175">
        <v>713394009</v>
      </c>
      <c r="C865" s="175" t="s">
        <v>7059</v>
      </c>
      <c r="D865" s="175" t="s">
        <v>6499</v>
      </c>
      <c r="E865" s="182">
        <v>54326737</v>
      </c>
      <c r="F865" s="182">
        <v>405243467</v>
      </c>
    </row>
    <row r="866" spans="1:6" x14ac:dyDescent="0.2">
      <c r="A866" s="175">
        <v>7388</v>
      </c>
      <c r="B866" s="175">
        <v>713394009</v>
      </c>
      <c r="C866" s="175" t="s">
        <v>7059</v>
      </c>
      <c r="D866" s="175" t="s">
        <v>6591</v>
      </c>
      <c r="E866" s="182">
        <v>14172935</v>
      </c>
      <c r="F866" s="182">
        <v>46813634</v>
      </c>
    </row>
    <row r="867" spans="1:6" x14ac:dyDescent="0.2">
      <c r="A867" s="175">
        <v>7390</v>
      </c>
      <c r="B867" s="175">
        <v>691303004</v>
      </c>
      <c r="C867" s="175" t="s">
        <v>7181</v>
      </c>
      <c r="D867" s="175" t="s">
        <v>6599</v>
      </c>
      <c r="E867" s="182">
        <v>12878280</v>
      </c>
      <c r="F867" s="182">
        <v>49914870</v>
      </c>
    </row>
    <row r="868" spans="1:6" x14ac:dyDescent="0.2">
      <c r="A868" s="175">
        <v>7395</v>
      </c>
      <c r="B868" s="175">
        <v>692551001</v>
      </c>
      <c r="C868" s="175" t="s">
        <v>7060</v>
      </c>
      <c r="D868" s="175" t="s">
        <v>6600</v>
      </c>
      <c r="E868" s="182">
        <v>0</v>
      </c>
      <c r="F868" s="182">
        <v>87572304</v>
      </c>
    </row>
    <row r="869" spans="1:6" x14ac:dyDescent="0.2">
      <c r="A869" s="175">
        <v>7411</v>
      </c>
      <c r="B869" s="175">
        <v>690901005</v>
      </c>
      <c r="C869" s="175" t="s">
        <v>7061</v>
      </c>
      <c r="D869" s="175" t="s">
        <v>6541</v>
      </c>
      <c r="E869" s="182">
        <v>5008220</v>
      </c>
      <c r="F869" s="182">
        <v>40211010</v>
      </c>
    </row>
    <row r="870" spans="1:6" x14ac:dyDescent="0.2">
      <c r="A870" s="175">
        <v>7412</v>
      </c>
      <c r="B870" s="175" t="s">
        <v>6432</v>
      </c>
      <c r="C870" s="175" t="s">
        <v>7062</v>
      </c>
      <c r="D870" s="175" t="s">
        <v>6492</v>
      </c>
      <c r="E870" s="182">
        <v>36000604</v>
      </c>
      <c r="F870" s="182">
        <v>195700225</v>
      </c>
    </row>
    <row r="871" spans="1:6" x14ac:dyDescent="0.2">
      <c r="A871" s="175">
        <v>7418</v>
      </c>
      <c r="B871" s="175">
        <v>690712008</v>
      </c>
      <c r="C871" s="175" t="s">
        <v>7063</v>
      </c>
      <c r="D871" s="175" t="s">
        <v>6538</v>
      </c>
      <c r="E871" s="182">
        <v>7154600</v>
      </c>
      <c r="F871" s="182">
        <v>50289700</v>
      </c>
    </row>
    <row r="872" spans="1:6" x14ac:dyDescent="0.2">
      <c r="A872" s="175">
        <v>7423</v>
      </c>
      <c r="B872" s="175">
        <v>690612003</v>
      </c>
      <c r="C872" s="175" t="s">
        <v>7064</v>
      </c>
      <c r="D872" s="175" t="s">
        <v>6633</v>
      </c>
      <c r="E872" s="182">
        <v>5723680</v>
      </c>
      <c r="F872" s="182">
        <v>25756560</v>
      </c>
    </row>
    <row r="873" spans="1:6" x14ac:dyDescent="0.2">
      <c r="A873" s="175">
        <v>7425</v>
      </c>
      <c r="B873" s="175">
        <v>692665007</v>
      </c>
      <c r="C873" s="175" t="s">
        <v>7065</v>
      </c>
      <c r="D873" s="175" t="s">
        <v>6661</v>
      </c>
      <c r="E873" s="182">
        <v>3262498</v>
      </c>
      <c r="F873" s="182">
        <v>26194604</v>
      </c>
    </row>
    <row r="874" spans="1:6" x14ac:dyDescent="0.2">
      <c r="A874" s="175">
        <v>7436</v>
      </c>
      <c r="B874" s="175">
        <v>692012003</v>
      </c>
      <c r="C874" s="175" t="s">
        <v>7066</v>
      </c>
      <c r="D874" s="175" t="s">
        <v>6532</v>
      </c>
      <c r="E874" s="182">
        <v>0</v>
      </c>
      <c r="F874" s="182">
        <v>34256222</v>
      </c>
    </row>
    <row r="875" spans="1:6" x14ac:dyDescent="0.2">
      <c r="A875" s="175">
        <v>7436</v>
      </c>
      <c r="B875" s="175">
        <v>692012003</v>
      </c>
      <c r="C875" s="175" t="s">
        <v>7066</v>
      </c>
      <c r="D875" s="175" t="s">
        <v>6545</v>
      </c>
      <c r="E875" s="182">
        <v>4078122</v>
      </c>
      <c r="F875" s="182">
        <v>13865614</v>
      </c>
    </row>
    <row r="876" spans="1:6" x14ac:dyDescent="0.2">
      <c r="A876" s="175">
        <v>7446</v>
      </c>
      <c r="B876" s="175">
        <v>712341009</v>
      </c>
      <c r="C876" s="175" t="s">
        <v>7067</v>
      </c>
      <c r="D876" s="175" t="s">
        <v>7481</v>
      </c>
      <c r="E876" s="182">
        <v>0</v>
      </c>
      <c r="F876" s="182">
        <v>134037552</v>
      </c>
    </row>
    <row r="877" spans="1:6" x14ac:dyDescent="0.2">
      <c r="A877" s="175">
        <v>7450</v>
      </c>
      <c r="B877" s="175">
        <v>692313003</v>
      </c>
      <c r="C877" s="175" t="s">
        <v>7068</v>
      </c>
      <c r="D877" s="175" t="s">
        <v>6695</v>
      </c>
      <c r="E877" s="182">
        <v>22643843</v>
      </c>
      <c r="F877" s="182">
        <v>187963507</v>
      </c>
    </row>
    <row r="878" spans="1:6" x14ac:dyDescent="0.2">
      <c r="A878" s="175">
        <v>7451</v>
      </c>
      <c r="B878" s="175">
        <v>691408000</v>
      </c>
      <c r="C878" s="175" t="s">
        <v>7069</v>
      </c>
      <c r="D878" s="175" t="s">
        <v>6692</v>
      </c>
      <c r="E878" s="182">
        <v>4893746</v>
      </c>
      <c r="F878" s="182">
        <v>39291898</v>
      </c>
    </row>
    <row r="879" spans="1:6" x14ac:dyDescent="0.2">
      <c r="A879" s="175">
        <v>7452</v>
      </c>
      <c r="B879" s="175">
        <v>650401387</v>
      </c>
      <c r="C879" s="175" t="s">
        <v>7070</v>
      </c>
      <c r="D879" s="175" t="s">
        <v>6622</v>
      </c>
      <c r="E879" s="182">
        <v>21003559</v>
      </c>
      <c r="F879" s="182">
        <v>164345562</v>
      </c>
    </row>
    <row r="880" spans="1:6" x14ac:dyDescent="0.2">
      <c r="A880" s="175">
        <v>7458</v>
      </c>
      <c r="B880" s="175" t="s">
        <v>6453</v>
      </c>
      <c r="C880" s="175" t="s">
        <v>7495</v>
      </c>
      <c r="D880" s="175" t="s">
        <v>7478</v>
      </c>
      <c r="E880" s="182">
        <v>0</v>
      </c>
      <c r="F880" s="182">
        <v>40065760</v>
      </c>
    </row>
    <row r="881" spans="1:6" x14ac:dyDescent="0.2">
      <c r="A881" s="175">
        <v>7459</v>
      </c>
      <c r="B881" s="175">
        <v>650447174</v>
      </c>
      <c r="C881" s="175" t="s">
        <v>7071</v>
      </c>
      <c r="D881" s="175" t="s">
        <v>6561</v>
      </c>
      <c r="E881" s="182">
        <v>21492764</v>
      </c>
      <c r="F881" s="182">
        <v>68147443</v>
      </c>
    </row>
    <row r="882" spans="1:6" x14ac:dyDescent="0.2">
      <c r="A882" s="175">
        <v>7459</v>
      </c>
      <c r="B882" s="175">
        <v>650447174</v>
      </c>
      <c r="C882" s="175" t="s">
        <v>7071</v>
      </c>
      <c r="D882" s="175" t="s">
        <v>6514</v>
      </c>
      <c r="E882" s="182">
        <v>10144206</v>
      </c>
      <c r="F882" s="182">
        <v>113596828</v>
      </c>
    </row>
    <row r="883" spans="1:6" x14ac:dyDescent="0.2">
      <c r="A883" s="175">
        <v>7460</v>
      </c>
      <c r="B883" s="175">
        <v>690504006</v>
      </c>
      <c r="C883" s="175" t="s">
        <v>7072</v>
      </c>
      <c r="D883" s="175" t="s">
        <v>6696</v>
      </c>
      <c r="E883" s="182">
        <v>0</v>
      </c>
      <c r="F883" s="182">
        <v>25144849</v>
      </c>
    </row>
    <row r="884" spans="1:6" x14ac:dyDescent="0.2">
      <c r="A884" s="175">
        <v>7462</v>
      </c>
      <c r="B884" s="175">
        <v>650213203</v>
      </c>
      <c r="C884" s="175" t="s">
        <v>7073</v>
      </c>
      <c r="D884" s="175" t="s">
        <v>6522</v>
      </c>
      <c r="E884" s="182">
        <v>41245032</v>
      </c>
      <c r="F884" s="182">
        <v>372958661</v>
      </c>
    </row>
    <row r="885" spans="1:6" x14ac:dyDescent="0.2">
      <c r="A885" s="175">
        <v>7462</v>
      </c>
      <c r="B885" s="175">
        <v>650213203</v>
      </c>
      <c r="C885" s="175" t="s">
        <v>7073</v>
      </c>
      <c r="D885" s="175" t="s">
        <v>6599</v>
      </c>
      <c r="E885" s="182">
        <v>30934233</v>
      </c>
      <c r="F885" s="182">
        <v>121170505</v>
      </c>
    </row>
    <row r="886" spans="1:6" x14ac:dyDescent="0.2">
      <c r="A886" s="175">
        <v>7462</v>
      </c>
      <c r="B886" s="175">
        <v>650213203</v>
      </c>
      <c r="C886" s="175" t="s">
        <v>7073</v>
      </c>
      <c r="D886" s="175" t="s">
        <v>6508</v>
      </c>
      <c r="E886" s="182">
        <v>50186975</v>
      </c>
      <c r="F886" s="182">
        <v>476323549</v>
      </c>
    </row>
    <row r="887" spans="1:6" x14ac:dyDescent="0.2">
      <c r="A887" s="175">
        <v>7463</v>
      </c>
      <c r="B887" s="175">
        <v>714555006</v>
      </c>
      <c r="C887" s="175" t="s">
        <v>7074</v>
      </c>
      <c r="D887" s="175" t="s">
        <v>6555</v>
      </c>
      <c r="E887" s="182">
        <v>0</v>
      </c>
      <c r="F887" s="182">
        <v>78091499</v>
      </c>
    </row>
    <row r="888" spans="1:6" x14ac:dyDescent="0.2">
      <c r="A888" s="175">
        <v>7473</v>
      </c>
      <c r="B888" s="175">
        <v>650587340</v>
      </c>
      <c r="C888" s="175" t="s">
        <v>7075</v>
      </c>
      <c r="D888" s="175" t="s">
        <v>6618</v>
      </c>
      <c r="E888" s="182">
        <v>6973235</v>
      </c>
      <c r="F888" s="182">
        <v>78762250</v>
      </c>
    </row>
    <row r="889" spans="1:6" x14ac:dyDescent="0.2">
      <c r="A889" s="175">
        <v>7473</v>
      </c>
      <c r="B889" s="175">
        <v>650587340</v>
      </c>
      <c r="C889" s="175" t="s">
        <v>7075</v>
      </c>
      <c r="D889" s="175" t="s">
        <v>6515</v>
      </c>
      <c r="E889" s="182">
        <v>14026196</v>
      </c>
      <c r="F889" s="182">
        <v>117202859</v>
      </c>
    </row>
    <row r="890" spans="1:6" x14ac:dyDescent="0.2">
      <c r="A890" s="175">
        <v>7473</v>
      </c>
      <c r="B890" s="175">
        <v>650587340</v>
      </c>
      <c r="C890" s="175" t="s">
        <v>7075</v>
      </c>
      <c r="D890" s="175" t="s">
        <v>211</v>
      </c>
      <c r="E890" s="182">
        <v>11337376</v>
      </c>
      <c r="F890" s="182">
        <v>44659264</v>
      </c>
    </row>
    <row r="891" spans="1:6" x14ac:dyDescent="0.2">
      <c r="A891" s="175">
        <v>7473</v>
      </c>
      <c r="B891" s="175">
        <v>650587340</v>
      </c>
      <c r="C891" s="175" t="s">
        <v>7075</v>
      </c>
      <c r="D891" s="175" t="s">
        <v>6509</v>
      </c>
      <c r="E891" s="182">
        <v>19256942</v>
      </c>
      <c r="F891" s="182">
        <v>194313831</v>
      </c>
    </row>
    <row r="892" spans="1:6" x14ac:dyDescent="0.2">
      <c r="A892" s="175">
        <v>7473</v>
      </c>
      <c r="B892" s="175">
        <v>650587340</v>
      </c>
      <c r="C892" s="175" t="s">
        <v>7075</v>
      </c>
      <c r="D892" s="175" t="s">
        <v>6697</v>
      </c>
      <c r="E892" s="182">
        <v>2826581</v>
      </c>
      <c r="F892" s="182">
        <v>22926706</v>
      </c>
    </row>
    <row r="893" spans="1:6" x14ac:dyDescent="0.2">
      <c r="A893" s="175">
        <v>7473</v>
      </c>
      <c r="B893" s="175">
        <v>650587340</v>
      </c>
      <c r="C893" s="175" t="s">
        <v>7075</v>
      </c>
      <c r="D893" s="175" t="s">
        <v>6501</v>
      </c>
      <c r="E893" s="182">
        <v>17181177</v>
      </c>
      <c r="F893" s="182">
        <v>152802761</v>
      </c>
    </row>
    <row r="894" spans="1:6" x14ac:dyDescent="0.2">
      <c r="A894" s="175">
        <v>7473</v>
      </c>
      <c r="B894" s="175">
        <v>650587340</v>
      </c>
      <c r="C894" s="175" t="s">
        <v>7075</v>
      </c>
      <c r="D894" s="175" t="s">
        <v>171</v>
      </c>
      <c r="E894" s="182">
        <v>22164296</v>
      </c>
      <c r="F894" s="182">
        <v>213977177</v>
      </c>
    </row>
    <row r="895" spans="1:6" x14ac:dyDescent="0.2">
      <c r="A895" s="175">
        <v>7473</v>
      </c>
      <c r="B895" s="175">
        <v>650587340</v>
      </c>
      <c r="C895" s="175" t="s">
        <v>7075</v>
      </c>
      <c r="D895" s="175" t="s">
        <v>6548</v>
      </c>
      <c r="E895" s="182">
        <v>0</v>
      </c>
      <c r="F895" s="182">
        <v>79395372</v>
      </c>
    </row>
    <row r="896" spans="1:6" x14ac:dyDescent="0.2">
      <c r="A896" s="175">
        <v>7473</v>
      </c>
      <c r="B896" s="175">
        <v>650587340</v>
      </c>
      <c r="C896" s="175" t="s">
        <v>7075</v>
      </c>
      <c r="D896" s="175" t="s">
        <v>6655</v>
      </c>
      <c r="E896" s="182">
        <v>5159070</v>
      </c>
      <c r="F896" s="182">
        <v>20459398</v>
      </c>
    </row>
    <row r="897" spans="1:6" x14ac:dyDescent="0.2">
      <c r="A897" s="175">
        <v>7473</v>
      </c>
      <c r="B897" s="175">
        <v>650587340</v>
      </c>
      <c r="C897" s="175" t="s">
        <v>7075</v>
      </c>
      <c r="D897" s="175" t="s">
        <v>6535</v>
      </c>
      <c r="E897" s="182">
        <v>14657654</v>
      </c>
      <c r="F897" s="182">
        <v>193037571</v>
      </c>
    </row>
    <row r="898" spans="1:6" x14ac:dyDescent="0.2">
      <c r="A898" s="175">
        <v>7473</v>
      </c>
      <c r="B898" s="175">
        <v>650587340</v>
      </c>
      <c r="C898" s="175" t="s">
        <v>7075</v>
      </c>
      <c r="D898" s="175" t="s">
        <v>6538</v>
      </c>
      <c r="E898" s="182">
        <v>16353864</v>
      </c>
      <c r="F898" s="182">
        <v>93100650</v>
      </c>
    </row>
    <row r="899" spans="1:6" x14ac:dyDescent="0.2">
      <c r="A899" s="175">
        <v>7473</v>
      </c>
      <c r="B899" s="175">
        <v>650587340</v>
      </c>
      <c r="C899" s="175" t="s">
        <v>7075</v>
      </c>
      <c r="D899" s="175" t="s">
        <v>6508</v>
      </c>
      <c r="E899" s="182">
        <v>6413280</v>
      </c>
      <c r="F899" s="182">
        <v>57719520</v>
      </c>
    </row>
    <row r="900" spans="1:6" x14ac:dyDescent="0.2">
      <c r="A900" s="175">
        <v>7473</v>
      </c>
      <c r="B900" s="175">
        <v>650587340</v>
      </c>
      <c r="C900" s="175" t="s">
        <v>7075</v>
      </c>
      <c r="D900" s="175" t="s">
        <v>181</v>
      </c>
      <c r="E900" s="182">
        <v>20241551</v>
      </c>
      <c r="F900" s="182">
        <v>199709177</v>
      </c>
    </row>
    <row r="901" spans="1:6" x14ac:dyDescent="0.2">
      <c r="A901" s="175">
        <v>7475</v>
      </c>
      <c r="B901" s="175">
        <v>690701006</v>
      </c>
      <c r="C901" s="175" t="s">
        <v>7076</v>
      </c>
      <c r="D901" s="175" t="s">
        <v>5595</v>
      </c>
      <c r="E901" s="182">
        <v>5723680</v>
      </c>
      <c r="F901" s="182">
        <v>45955440</v>
      </c>
    </row>
    <row r="902" spans="1:6" x14ac:dyDescent="0.2">
      <c r="A902" s="175">
        <v>7476</v>
      </c>
      <c r="B902" s="175">
        <v>690411008</v>
      </c>
      <c r="C902" s="175" t="s">
        <v>6854</v>
      </c>
      <c r="D902" s="175" t="s">
        <v>6610</v>
      </c>
      <c r="E902" s="182">
        <v>10561844</v>
      </c>
      <c r="F902" s="182">
        <v>62316378</v>
      </c>
    </row>
    <row r="903" spans="1:6" x14ac:dyDescent="0.2">
      <c r="A903" s="175">
        <v>7478</v>
      </c>
      <c r="B903" s="175">
        <v>650450957</v>
      </c>
      <c r="C903" s="175" t="s">
        <v>7077</v>
      </c>
      <c r="D903" s="175" t="s">
        <v>70</v>
      </c>
      <c r="E903" s="182">
        <v>9422177</v>
      </c>
      <c r="F903" s="182">
        <v>85501414</v>
      </c>
    </row>
    <row r="904" spans="1:6" x14ac:dyDescent="0.2">
      <c r="A904" s="175">
        <v>7480</v>
      </c>
      <c r="B904" s="175">
        <v>691602001</v>
      </c>
      <c r="C904" s="175" t="s">
        <v>7078</v>
      </c>
      <c r="D904" s="175" t="s">
        <v>6511</v>
      </c>
      <c r="E904" s="182">
        <v>4078121</v>
      </c>
      <c r="F904" s="182">
        <v>32743249</v>
      </c>
    </row>
    <row r="905" spans="1:6" x14ac:dyDescent="0.2">
      <c r="A905" s="175">
        <v>7481</v>
      </c>
      <c r="B905" s="175">
        <v>650699602</v>
      </c>
      <c r="C905" s="175" t="s">
        <v>7079</v>
      </c>
      <c r="D905" s="175" t="s">
        <v>6512</v>
      </c>
      <c r="E905" s="182">
        <v>13361000</v>
      </c>
      <c r="F905" s="182">
        <v>44625740</v>
      </c>
    </row>
    <row r="906" spans="1:6" x14ac:dyDescent="0.2">
      <c r="A906" s="175">
        <v>7481</v>
      </c>
      <c r="B906" s="175">
        <v>650699602</v>
      </c>
      <c r="C906" s="175" t="s">
        <v>7079</v>
      </c>
      <c r="D906" s="175" t="s">
        <v>6616</v>
      </c>
      <c r="E906" s="182">
        <v>44973126</v>
      </c>
      <c r="F906" s="182">
        <v>315585144</v>
      </c>
    </row>
    <row r="907" spans="1:6" x14ac:dyDescent="0.2">
      <c r="A907" s="175">
        <v>7481</v>
      </c>
      <c r="B907" s="175">
        <v>650699602</v>
      </c>
      <c r="C907" s="175" t="s">
        <v>7079</v>
      </c>
      <c r="D907" s="175" t="s">
        <v>6497</v>
      </c>
      <c r="E907" s="182">
        <v>46065280</v>
      </c>
      <c r="F907" s="182">
        <v>408055284</v>
      </c>
    </row>
    <row r="908" spans="1:6" x14ac:dyDescent="0.2">
      <c r="A908" s="175">
        <v>7482</v>
      </c>
      <c r="B908" s="175">
        <v>691413004</v>
      </c>
      <c r="C908" s="175" t="s">
        <v>7080</v>
      </c>
      <c r="D908" s="175" t="s">
        <v>6698</v>
      </c>
      <c r="E908" s="182">
        <v>0</v>
      </c>
      <c r="F908" s="182">
        <v>34398152</v>
      </c>
    </row>
    <row r="909" spans="1:6" x14ac:dyDescent="0.2">
      <c r="A909" s="175">
        <v>7487</v>
      </c>
      <c r="B909" s="175" t="s">
        <v>6447</v>
      </c>
      <c r="C909" s="175" t="s">
        <v>7081</v>
      </c>
      <c r="D909" s="175" t="s">
        <v>6699</v>
      </c>
      <c r="E909" s="182">
        <v>8156242</v>
      </c>
      <c r="F909" s="182">
        <v>36703096</v>
      </c>
    </row>
    <row r="910" spans="1:6" x14ac:dyDescent="0.2">
      <c r="A910" s="175">
        <v>7488</v>
      </c>
      <c r="B910" s="175">
        <v>690611007</v>
      </c>
      <c r="C910" s="175" t="s">
        <v>7082</v>
      </c>
      <c r="D910" s="175" t="s">
        <v>6609</v>
      </c>
      <c r="E910" s="182">
        <v>3291116</v>
      </c>
      <c r="F910" s="182">
        <v>29620044</v>
      </c>
    </row>
    <row r="911" spans="1:6" x14ac:dyDescent="0.2">
      <c r="A911" s="175">
        <v>7491</v>
      </c>
      <c r="B911" s="175">
        <v>692647009</v>
      </c>
      <c r="C911" s="175" t="s">
        <v>7083</v>
      </c>
      <c r="D911" s="175" t="s">
        <v>6518</v>
      </c>
      <c r="E911" s="182">
        <v>6524995</v>
      </c>
      <c r="F911" s="182">
        <v>58724955</v>
      </c>
    </row>
    <row r="912" spans="1:6" x14ac:dyDescent="0.2">
      <c r="A912" s="175">
        <v>7492</v>
      </c>
      <c r="B912" s="175">
        <v>650744136</v>
      </c>
      <c r="C912" s="175" t="s">
        <v>7084</v>
      </c>
      <c r="D912" s="175" t="s">
        <v>6599</v>
      </c>
      <c r="E912" s="182">
        <v>13731827</v>
      </c>
      <c r="F912" s="182">
        <v>35126400</v>
      </c>
    </row>
    <row r="913" spans="1:6" x14ac:dyDescent="0.2">
      <c r="A913" s="175">
        <v>7495</v>
      </c>
      <c r="B913" s="175">
        <v>619550005</v>
      </c>
      <c r="C913" s="175" t="s">
        <v>7182</v>
      </c>
      <c r="D913" s="175" t="s">
        <v>6655</v>
      </c>
      <c r="E913" s="182">
        <v>6524995</v>
      </c>
      <c r="F913" s="182">
        <v>52389200</v>
      </c>
    </row>
    <row r="914" spans="1:6" x14ac:dyDescent="0.2">
      <c r="A914" s="175">
        <v>7497</v>
      </c>
      <c r="B914" s="175" t="s">
        <v>6430</v>
      </c>
      <c r="C914" s="175" t="s">
        <v>7085</v>
      </c>
      <c r="D914" s="175" t="s">
        <v>6537</v>
      </c>
      <c r="E914" s="182">
        <v>8764816</v>
      </c>
      <c r="F914" s="182">
        <v>39441656</v>
      </c>
    </row>
    <row r="915" spans="1:6" x14ac:dyDescent="0.2">
      <c r="A915" s="175">
        <v>7498</v>
      </c>
      <c r="B915" s="175">
        <v>650789776</v>
      </c>
      <c r="C915" s="175" t="s">
        <v>7086</v>
      </c>
      <c r="D915" s="175" t="s">
        <v>6570</v>
      </c>
      <c r="E915" s="182">
        <v>8533800</v>
      </c>
      <c r="F915" s="182">
        <v>76959360</v>
      </c>
    </row>
    <row r="916" spans="1:6" x14ac:dyDescent="0.2">
      <c r="A916" s="175">
        <v>7499</v>
      </c>
      <c r="B916" s="175">
        <v>650794826</v>
      </c>
      <c r="C916" s="175" t="s">
        <v>7470</v>
      </c>
      <c r="D916" s="175" t="s">
        <v>6561</v>
      </c>
      <c r="E916" s="182">
        <v>165870151</v>
      </c>
      <c r="F916" s="182">
        <v>636824366</v>
      </c>
    </row>
    <row r="917" spans="1:6" x14ac:dyDescent="0.2">
      <c r="A917" s="175">
        <v>7502</v>
      </c>
      <c r="B917" s="175">
        <v>690706008</v>
      </c>
      <c r="C917" s="175" t="s">
        <v>7183</v>
      </c>
      <c r="D917" s="175" t="s">
        <v>6552</v>
      </c>
      <c r="E917" s="182">
        <v>2861840</v>
      </c>
      <c r="F917" s="182">
        <v>28535400</v>
      </c>
    </row>
    <row r="918" spans="1:6" x14ac:dyDescent="0.2">
      <c r="A918" s="175">
        <v>7504</v>
      </c>
      <c r="B918" s="175">
        <v>692009002</v>
      </c>
      <c r="C918" s="175" t="s">
        <v>7087</v>
      </c>
      <c r="D918" s="175" t="s">
        <v>6531</v>
      </c>
      <c r="E918" s="182">
        <v>4730622</v>
      </c>
      <c r="F918" s="182">
        <v>37982175</v>
      </c>
    </row>
    <row r="919" spans="1:6" x14ac:dyDescent="0.2">
      <c r="A919" s="175">
        <v>7508</v>
      </c>
      <c r="B919" s="175">
        <v>690815001</v>
      </c>
      <c r="C919" s="175" t="s">
        <v>7088</v>
      </c>
      <c r="D919" s="175" t="s">
        <v>6700</v>
      </c>
      <c r="E919" s="182">
        <v>3577300</v>
      </c>
      <c r="F919" s="182">
        <v>28722150</v>
      </c>
    </row>
    <row r="920" spans="1:6" x14ac:dyDescent="0.2">
      <c r="A920" s="175">
        <v>7510</v>
      </c>
      <c r="B920" s="175" t="s">
        <v>6419</v>
      </c>
      <c r="C920" s="175" t="s">
        <v>7089</v>
      </c>
      <c r="D920" s="175" t="s">
        <v>6504</v>
      </c>
      <c r="E920" s="182">
        <v>62582924</v>
      </c>
      <c r="F920" s="182">
        <v>369618704</v>
      </c>
    </row>
    <row r="921" spans="1:6" x14ac:dyDescent="0.2">
      <c r="A921" s="175">
        <v>7510</v>
      </c>
      <c r="B921" s="175" t="s">
        <v>6419</v>
      </c>
      <c r="C921" s="175" t="s">
        <v>7089</v>
      </c>
      <c r="D921" s="175" t="s">
        <v>6620</v>
      </c>
      <c r="E921" s="182">
        <v>34564476</v>
      </c>
      <c r="F921" s="182">
        <v>303198657</v>
      </c>
    </row>
    <row r="922" spans="1:6" x14ac:dyDescent="0.2">
      <c r="A922" s="175">
        <v>7510</v>
      </c>
      <c r="B922" s="175" t="s">
        <v>6419</v>
      </c>
      <c r="C922" s="175" t="s">
        <v>7089</v>
      </c>
      <c r="D922" s="175" t="s">
        <v>6565</v>
      </c>
      <c r="E922" s="182">
        <v>10902576</v>
      </c>
      <c r="F922" s="182">
        <v>87701604</v>
      </c>
    </row>
    <row r="923" spans="1:6" x14ac:dyDescent="0.2">
      <c r="A923" s="175">
        <v>7510</v>
      </c>
      <c r="B923" s="175" t="s">
        <v>6419</v>
      </c>
      <c r="C923" s="175" t="s">
        <v>7089</v>
      </c>
      <c r="D923" s="175" t="s">
        <v>6556</v>
      </c>
      <c r="E923" s="182">
        <v>25989300</v>
      </c>
      <c r="F923" s="182">
        <v>113887440</v>
      </c>
    </row>
    <row r="924" spans="1:6" x14ac:dyDescent="0.2">
      <c r="A924" s="175">
        <v>7510</v>
      </c>
      <c r="B924" s="175" t="s">
        <v>6419</v>
      </c>
      <c r="C924" s="175" t="s">
        <v>7089</v>
      </c>
      <c r="D924" s="175" t="s">
        <v>6684</v>
      </c>
      <c r="E924" s="182">
        <v>10563810</v>
      </c>
      <c r="F924" s="182">
        <v>78472230</v>
      </c>
    </row>
    <row r="925" spans="1:6" x14ac:dyDescent="0.2">
      <c r="A925" s="175">
        <v>7510</v>
      </c>
      <c r="B925" s="175" t="s">
        <v>6419</v>
      </c>
      <c r="C925" s="175" t="s">
        <v>7089</v>
      </c>
      <c r="D925" s="175" t="s">
        <v>6572</v>
      </c>
      <c r="E925" s="182">
        <v>16674528</v>
      </c>
      <c r="F925" s="182">
        <v>136472520</v>
      </c>
    </row>
    <row r="926" spans="1:6" x14ac:dyDescent="0.2">
      <c r="A926" s="175">
        <v>7510</v>
      </c>
      <c r="B926" s="175" t="s">
        <v>6419</v>
      </c>
      <c r="C926" s="175" t="s">
        <v>7089</v>
      </c>
      <c r="D926" s="175" t="s">
        <v>6585</v>
      </c>
      <c r="E926" s="182">
        <v>14910876</v>
      </c>
      <c r="F926" s="182">
        <v>100207500</v>
      </c>
    </row>
    <row r="927" spans="1:6" x14ac:dyDescent="0.2">
      <c r="A927" s="175">
        <v>7510</v>
      </c>
      <c r="B927" s="175" t="s">
        <v>6419</v>
      </c>
      <c r="C927" s="175" t="s">
        <v>7089</v>
      </c>
      <c r="D927" s="175" t="s">
        <v>6530</v>
      </c>
      <c r="E927" s="182">
        <v>11383572</v>
      </c>
      <c r="F927" s="182">
        <v>80646996</v>
      </c>
    </row>
    <row r="928" spans="1:6" x14ac:dyDescent="0.2">
      <c r="A928" s="175">
        <v>7510</v>
      </c>
      <c r="B928" s="175" t="s">
        <v>6419</v>
      </c>
      <c r="C928" s="175" t="s">
        <v>7089</v>
      </c>
      <c r="D928" s="175" t="s">
        <v>6563</v>
      </c>
      <c r="E928" s="182">
        <v>13708386</v>
      </c>
      <c r="F928" s="182">
        <v>13708386</v>
      </c>
    </row>
    <row r="929" spans="1:6" x14ac:dyDescent="0.2">
      <c r="A929" s="175">
        <v>7510</v>
      </c>
      <c r="B929" s="175" t="s">
        <v>6419</v>
      </c>
      <c r="C929" s="175" t="s">
        <v>7089</v>
      </c>
      <c r="D929" s="175" t="s">
        <v>6558</v>
      </c>
      <c r="E929" s="182">
        <v>8497596</v>
      </c>
      <c r="F929" s="182">
        <v>73617726</v>
      </c>
    </row>
    <row r="930" spans="1:6" x14ac:dyDescent="0.2">
      <c r="A930" s="175">
        <v>7510</v>
      </c>
      <c r="B930" s="175" t="s">
        <v>6419</v>
      </c>
      <c r="C930" s="175" t="s">
        <v>7089</v>
      </c>
      <c r="D930" s="175" t="s">
        <v>7481</v>
      </c>
      <c r="E930" s="182">
        <v>53514684</v>
      </c>
      <c r="F930" s="182">
        <v>271922567</v>
      </c>
    </row>
    <row r="931" spans="1:6" x14ac:dyDescent="0.2">
      <c r="A931" s="175">
        <v>7510</v>
      </c>
      <c r="B931" s="175" t="s">
        <v>6419</v>
      </c>
      <c r="C931" s="175" t="s">
        <v>7089</v>
      </c>
      <c r="D931" s="175" t="s">
        <v>6626</v>
      </c>
      <c r="E931" s="182">
        <v>5310196</v>
      </c>
      <c r="F931" s="182">
        <v>58412158</v>
      </c>
    </row>
    <row r="932" spans="1:6" x14ac:dyDescent="0.2">
      <c r="A932" s="175">
        <v>7510</v>
      </c>
      <c r="B932" s="175" t="s">
        <v>6419</v>
      </c>
      <c r="C932" s="175" t="s">
        <v>7089</v>
      </c>
      <c r="D932" s="175" t="s">
        <v>6564</v>
      </c>
      <c r="E932" s="182">
        <v>53856038</v>
      </c>
      <c r="F932" s="182">
        <v>215939814</v>
      </c>
    </row>
    <row r="933" spans="1:6" x14ac:dyDescent="0.2">
      <c r="A933" s="175">
        <v>7510</v>
      </c>
      <c r="B933" s="175" t="s">
        <v>6419</v>
      </c>
      <c r="C933" s="175" t="s">
        <v>7089</v>
      </c>
      <c r="D933" s="175" t="s">
        <v>6622</v>
      </c>
      <c r="E933" s="182">
        <v>32066400</v>
      </c>
      <c r="F933" s="182">
        <v>201697656</v>
      </c>
    </row>
    <row r="934" spans="1:6" x14ac:dyDescent="0.2">
      <c r="A934" s="175">
        <v>7510</v>
      </c>
      <c r="B934" s="175" t="s">
        <v>6419</v>
      </c>
      <c r="C934" s="175" t="s">
        <v>7089</v>
      </c>
      <c r="D934" s="175" t="s">
        <v>6538</v>
      </c>
      <c r="E934" s="182">
        <v>41784588</v>
      </c>
      <c r="F934" s="182">
        <v>303559116</v>
      </c>
    </row>
    <row r="935" spans="1:6" x14ac:dyDescent="0.2">
      <c r="A935" s="175">
        <v>7510</v>
      </c>
      <c r="B935" s="175" t="s">
        <v>6419</v>
      </c>
      <c r="C935" s="175" t="s">
        <v>7089</v>
      </c>
      <c r="D935" s="175" t="s">
        <v>6575</v>
      </c>
      <c r="E935" s="182">
        <v>8016600</v>
      </c>
      <c r="F935" s="182">
        <v>75035376</v>
      </c>
    </row>
    <row r="936" spans="1:6" x14ac:dyDescent="0.2">
      <c r="A936" s="175">
        <v>7510</v>
      </c>
      <c r="B936" s="175" t="s">
        <v>6419</v>
      </c>
      <c r="C936" s="175" t="s">
        <v>7089</v>
      </c>
      <c r="D936" s="175" t="s">
        <v>6555</v>
      </c>
      <c r="E936" s="182">
        <v>10473300</v>
      </c>
      <c r="F936" s="182">
        <v>62503620</v>
      </c>
    </row>
    <row r="937" spans="1:6" x14ac:dyDescent="0.2">
      <c r="A937" s="175">
        <v>7512</v>
      </c>
      <c r="B937" s="175">
        <v>692531000</v>
      </c>
      <c r="C937" s="175" t="s">
        <v>7090</v>
      </c>
      <c r="D937" s="175" t="s">
        <v>7496</v>
      </c>
      <c r="E937" s="182">
        <v>10531572</v>
      </c>
      <c r="F937" s="182">
        <v>42279007</v>
      </c>
    </row>
    <row r="938" spans="1:6" x14ac:dyDescent="0.2">
      <c r="A938" s="175">
        <v>7513</v>
      </c>
      <c r="B938" s="175">
        <v>690102005</v>
      </c>
      <c r="C938" s="175" t="s">
        <v>7091</v>
      </c>
      <c r="D938" s="175" t="s">
        <v>6701</v>
      </c>
      <c r="E938" s="182">
        <v>2747366</v>
      </c>
      <c r="F938" s="182">
        <v>19311241</v>
      </c>
    </row>
    <row r="939" spans="1:6" x14ac:dyDescent="0.2">
      <c r="A939" s="175">
        <v>7514</v>
      </c>
      <c r="B939" s="175">
        <v>692011007</v>
      </c>
      <c r="C939" s="175" t="s">
        <v>7092</v>
      </c>
      <c r="D939" s="175" t="s">
        <v>6702</v>
      </c>
      <c r="E939" s="182">
        <v>3262498</v>
      </c>
      <c r="F939" s="182">
        <v>26194604</v>
      </c>
    </row>
    <row r="940" spans="1:6" x14ac:dyDescent="0.2">
      <c r="A940" s="175">
        <v>7517</v>
      </c>
      <c r="B940" s="175">
        <v>650846699</v>
      </c>
      <c r="C940" s="175" t="s">
        <v>7093</v>
      </c>
      <c r="D940" s="175" t="s">
        <v>6572</v>
      </c>
      <c r="E940" s="182">
        <v>15826320</v>
      </c>
      <c r="F940" s="182">
        <v>84174300</v>
      </c>
    </row>
    <row r="941" spans="1:6" x14ac:dyDescent="0.2">
      <c r="A941" s="175">
        <v>7520</v>
      </c>
      <c r="B941" s="175">
        <v>692004000</v>
      </c>
      <c r="C941" s="175" t="s">
        <v>7094</v>
      </c>
      <c r="D941" s="175" t="s">
        <v>6586</v>
      </c>
      <c r="E941" s="182">
        <v>5494733</v>
      </c>
      <c r="F941" s="182">
        <v>44117224</v>
      </c>
    </row>
    <row r="942" spans="1:6" x14ac:dyDescent="0.2">
      <c r="A942" s="175">
        <v>7521</v>
      </c>
      <c r="B942" s="175">
        <v>692002008</v>
      </c>
      <c r="C942" s="175" t="s">
        <v>7095</v>
      </c>
      <c r="D942" s="175" t="s">
        <v>6703</v>
      </c>
      <c r="E942" s="182">
        <v>4078121</v>
      </c>
      <c r="F942" s="182">
        <v>32743248</v>
      </c>
    </row>
    <row r="943" spans="1:6" x14ac:dyDescent="0.2">
      <c r="A943" s="175">
        <v>7523</v>
      </c>
      <c r="B943" s="175" t="s">
        <v>6448</v>
      </c>
      <c r="C943" s="175" t="s">
        <v>7096</v>
      </c>
      <c r="D943" s="175" t="s">
        <v>6523</v>
      </c>
      <c r="E943" s="182">
        <v>9787492</v>
      </c>
      <c r="F943" s="182">
        <v>48937460</v>
      </c>
    </row>
    <row r="944" spans="1:6" x14ac:dyDescent="0.2">
      <c r="A944" s="175">
        <v>7524</v>
      </c>
      <c r="B944" s="175">
        <v>690811006</v>
      </c>
      <c r="C944" s="175" t="s">
        <v>6872</v>
      </c>
      <c r="D944" s="175" t="s">
        <v>6624</v>
      </c>
      <c r="E944" s="182">
        <v>0</v>
      </c>
      <c r="F944" s="182">
        <v>32998434</v>
      </c>
    </row>
    <row r="945" spans="1:6" x14ac:dyDescent="0.2">
      <c r="A945" s="175">
        <v>7526</v>
      </c>
      <c r="B945" s="175">
        <v>691802000</v>
      </c>
      <c r="C945" s="175" t="s">
        <v>7097</v>
      </c>
      <c r="D945" s="175" t="s">
        <v>6704</v>
      </c>
      <c r="E945" s="182">
        <v>4730622</v>
      </c>
      <c r="F945" s="182">
        <v>33251552</v>
      </c>
    </row>
    <row r="946" spans="1:6" x14ac:dyDescent="0.2">
      <c r="A946" s="175">
        <v>7526</v>
      </c>
      <c r="B946" s="175">
        <v>691802000</v>
      </c>
      <c r="C946" s="175" t="s">
        <v>7097</v>
      </c>
      <c r="D946" s="175" t="s">
        <v>8925</v>
      </c>
      <c r="E946" s="182">
        <v>4730622</v>
      </c>
      <c r="F946" s="182">
        <v>4730622</v>
      </c>
    </row>
    <row r="947" spans="1:6" x14ac:dyDescent="0.2">
      <c r="A947" s="175">
        <v>7527</v>
      </c>
      <c r="B947" s="175">
        <v>690413000</v>
      </c>
      <c r="C947" s="175" t="s">
        <v>7098</v>
      </c>
      <c r="D947" s="175" t="s">
        <v>6705</v>
      </c>
      <c r="E947" s="182">
        <v>0</v>
      </c>
      <c r="F947" s="182">
        <v>22195412</v>
      </c>
    </row>
    <row r="948" spans="1:6" x14ac:dyDescent="0.2">
      <c r="A948" s="175">
        <v>7527</v>
      </c>
      <c r="B948" s="175">
        <v>690413000</v>
      </c>
      <c r="C948" s="175" t="s">
        <v>7098</v>
      </c>
      <c r="D948" s="175" t="s">
        <v>8926</v>
      </c>
      <c r="E948" s="182">
        <v>3262498</v>
      </c>
      <c r="F948" s="182">
        <v>3262498</v>
      </c>
    </row>
    <row r="949" spans="1:6" x14ac:dyDescent="0.2">
      <c r="A949" s="175">
        <v>7528</v>
      </c>
      <c r="B949" s="175">
        <v>690409003</v>
      </c>
      <c r="C949" s="175" t="s">
        <v>7099</v>
      </c>
      <c r="D949" s="175" t="s">
        <v>6621</v>
      </c>
      <c r="E949" s="182">
        <v>4730622</v>
      </c>
      <c r="F949" s="182">
        <v>37982175</v>
      </c>
    </row>
    <row r="950" spans="1:6" x14ac:dyDescent="0.2">
      <c r="A950" s="175">
        <v>7529</v>
      </c>
      <c r="B950" s="175">
        <v>605111130</v>
      </c>
      <c r="C950" s="175" t="s">
        <v>7184</v>
      </c>
      <c r="D950" s="175" t="s">
        <v>6579</v>
      </c>
      <c r="E950" s="182">
        <v>5265786</v>
      </c>
      <c r="F950" s="182">
        <v>42126288</v>
      </c>
    </row>
    <row r="951" spans="1:6" x14ac:dyDescent="0.2">
      <c r="A951" s="175">
        <v>7531</v>
      </c>
      <c r="B951" s="175">
        <v>692544005</v>
      </c>
      <c r="C951" s="175" t="s">
        <v>7100</v>
      </c>
      <c r="D951" s="175" t="s">
        <v>6706</v>
      </c>
      <c r="E951" s="182">
        <v>5723680</v>
      </c>
      <c r="F951" s="182">
        <v>45955439</v>
      </c>
    </row>
    <row r="952" spans="1:6" x14ac:dyDescent="0.2">
      <c r="A952" s="175">
        <v>7532</v>
      </c>
      <c r="B952" s="175">
        <v>691910008</v>
      </c>
      <c r="C952" s="175" t="s">
        <v>7101</v>
      </c>
      <c r="D952" s="175" t="s">
        <v>6707</v>
      </c>
      <c r="E952" s="182">
        <v>4730622</v>
      </c>
      <c r="F952" s="182">
        <v>37982174</v>
      </c>
    </row>
    <row r="953" spans="1:6" x14ac:dyDescent="0.2">
      <c r="A953" s="175">
        <v>7533</v>
      </c>
      <c r="B953" s="175">
        <v>691809005</v>
      </c>
      <c r="C953" s="175" t="s">
        <v>7102</v>
      </c>
      <c r="D953" s="175" t="s">
        <v>6591</v>
      </c>
      <c r="E953" s="182">
        <v>5709371</v>
      </c>
      <c r="F953" s="182">
        <v>45840552</v>
      </c>
    </row>
    <row r="954" spans="1:6" x14ac:dyDescent="0.2">
      <c r="A954" s="175">
        <v>7534</v>
      </c>
      <c r="B954" s="175">
        <v>690415003</v>
      </c>
      <c r="C954" s="175" t="s">
        <v>7103</v>
      </c>
      <c r="D954" s="175" t="s">
        <v>6645</v>
      </c>
      <c r="E954" s="182">
        <v>3942185</v>
      </c>
      <c r="F954" s="182">
        <v>46517783</v>
      </c>
    </row>
    <row r="955" spans="1:6" x14ac:dyDescent="0.2">
      <c r="A955" s="175">
        <v>7535</v>
      </c>
      <c r="B955" s="175">
        <v>690739003</v>
      </c>
      <c r="C955" s="175" t="s">
        <v>7104</v>
      </c>
      <c r="D955" s="175" t="s">
        <v>6636</v>
      </c>
      <c r="E955" s="182">
        <v>3577300</v>
      </c>
      <c r="F955" s="182">
        <v>32195700</v>
      </c>
    </row>
    <row r="956" spans="1:6" x14ac:dyDescent="0.2">
      <c r="A956" s="175">
        <v>7536</v>
      </c>
      <c r="B956" s="175">
        <v>691514005</v>
      </c>
      <c r="C956" s="175" t="s">
        <v>7105</v>
      </c>
      <c r="D956" s="175" t="s">
        <v>6708</v>
      </c>
      <c r="E956" s="182">
        <v>3262498</v>
      </c>
      <c r="F956" s="182">
        <v>26194603</v>
      </c>
    </row>
    <row r="957" spans="1:6" x14ac:dyDescent="0.2">
      <c r="A957" s="175">
        <v>7537</v>
      </c>
      <c r="B957" s="175">
        <v>691705005</v>
      </c>
      <c r="C957" s="175" t="s">
        <v>7106</v>
      </c>
      <c r="D957" s="175" t="s">
        <v>6601</v>
      </c>
      <c r="E957" s="182">
        <v>3942185</v>
      </c>
      <c r="F957" s="182">
        <v>40703554</v>
      </c>
    </row>
    <row r="958" spans="1:6" x14ac:dyDescent="0.2">
      <c r="A958" s="175">
        <v>7538</v>
      </c>
      <c r="B958" s="175">
        <v>691411001</v>
      </c>
      <c r="C958" s="175" t="s">
        <v>7107</v>
      </c>
      <c r="D958" s="175" t="s">
        <v>6709</v>
      </c>
      <c r="E958" s="182">
        <v>4078121</v>
      </c>
      <c r="F958" s="182">
        <v>32743249</v>
      </c>
    </row>
    <row r="959" spans="1:6" x14ac:dyDescent="0.2">
      <c r="A959" s="175">
        <v>7540</v>
      </c>
      <c r="B959" s="175" t="s">
        <v>6436</v>
      </c>
      <c r="C959" s="175" t="s">
        <v>7108</v>
      </c>
      <c r="D959" s="175" t="s">
        <v>6710</v>
      </c>
      <c r="E959" s="182">
        <v>3398435</v>
      </c>
      <c r="F959" s="182">
        <v>35089266</v>
      </c>
    </row>
    <row r="960" spans="1:6" x14ac:dyDescent="0.2">
      <c r="A960" s="175">
        <v>7542</v>
      </c>
      <c r="B960" s="175">
        <v>605110118</v>
      </c>
      <c r="C960" s="175" t="s">
        <v>7109</v>
      </c>
      <c r="D960" s="175" t="s">
        <v>6509</v>
      </c>
      <c r="E960" s="182">
        <v>0</v>
      </c>
      <c r="F960" s="182">
        <v>50756172</v>
      </c>
    </row>
    <row r="961" spans="1:6" x14ac:dyDescent="0.2">
      <c r="A961" s="175">
        <v>7543</v>
      </c>
      <c r="B961" s="175">
        <v>690716003</v>
      </c>
      <c r="C961" s="175" t="s">
        <v>7110</v>
      </c>
      <c r="D961" s="175" t="s">
        <v>7471</v>
      </c>
      <c r="E961" s="182">
        <v>0</v>
      </c>
      <c r="F961" s="182">
        <v>28514650</v>
      </c>
    </row>
    <row r="962" spans="1:6" x14ac:dyDescent="0.2">
      <c r="A962" s="175">
        <v>7544</v>
      </c>
      <c r="B962" s="175">
        <v>735686003</v>
      </c>
      <c r="C962" s="175" t="s">
        <v>7111</v>
      </c>
      <c r="D962" s="175" t="s">
        <v>6643</v>
      </c>
      <c r="E962" s="182">
        <v>4149668</v>
      </c>
      <c r="F962" s="182">
        <v>33317693</v>
      </c>
    </row>
    <row r="963" spans="1:6" x14ac:dyDescent="0.2">
      <c r="A963" s="175">
        <v>7545</v>
      </c>
      <c r="B963" s="175">
        <v>690608006</v>
      </c>
      <c r="C963" s="175" t="s">
        <v>7185</v>
      </c>
      <c r="D963" s="175" t="s">
        <v>6634</v>
      </c>
      <c r="E963" s="182">
        <v>3577300</v>
      </c>
      <c r="F963" s="182">
        <v>28579038</v>
      </c>
    </row>
    <row r="964" spans="1:6" x14ac:dyDescent="0.2">
      <c r="A964" s="175">
        <v>7546</v>
      </c>
      <c r="B964" s="175" t="s">
        <v>6446</v>
      </c>
      <c r="C964" s="175" t="s">
        <v>7112</v>
      </c>
      <c r="D964" s="175" t="s">
        <v>6562</v>
      </c>
      <c r="E964" s="182">
        <v>83030821</v>
      </c>
      <c r="F964" s="182">
        <v>234623909</v>
      </c>
    </row>
    <row r="965" spans="1:6" x14ac:dyDescent="0.2">
      <c r="A965" s="175">
        <v>7547</v>
      </c>
      <c r="B965" s="175">
        <v>692519000</v>
      </c>
      <c r="C965" s="175" t="s">
        <v>7113</v>
      </c>
      <c r="D965" s="175" t="s">
        <v>6711</v>
      </c>
      <c r="E965" s="182">
        <v>9461244</v>
      </c>
      <c r="F965" s="182">
        <v>42712796</v>
      </c>
    </row>
    <row r="966" spans="1:6" x14ac:dyDescent="0.2">
      <c r="A966" s="175">
        <v>7548</v>
      </c>
      <c r="B966" s="175">
        <v>690304007</v>
      </c>
      <c r="C966" s="175" t="s">
        <v>7114</v>
      </c>
      <c r="D966" s="175" t="s">
        <v>6712</v>
      </c>
      <c r="E966" s="182">
        <v>7503744</v>
      </c>
      <c r="F966" s="182">
        <v>33642326</v>
      </c>
    </row>
    <row r="967" spans="1:6" x14ac:dyDescent="0.2">
      <c r="A967" s="175">
        <v>7549</v>
      </c>
      <c r="B967" s="175">
        <v>690301008</v>
      </c>
      <c r="C967" s="175" t="s">
        <v>7115</v>
      </c>
      <c r="D967" s="175" t="s">
        <v>7486</v>
      </c>
      <c r="E967" s="182">
        <v>79191106</v>
      </c>
      <c r="F967" s="182">
        <v>221949113</v>
      </c>
    </row>
    <row r="968" spans="1:6" x14ac:dyDescent="0.2">
      <c r="A968" s="175">
        <v>7550</v>
      </c>
      <c r="B968" s="175">
        <v>692503007</v>
      </c>
      <c r="C968" s="175" t="s">
        <v>7116</v>
      </c>
      <c r="D968" s="175" t="s">
        <v>6626</v>
      </c>
      <c r="E968" s="182">
        <v>9653941</v>
      </c>
      <c r="F968" s="182">
        <v>46667162</v>
      </c>
    </row>
    <row r="969" spans="1:6" x14ac:dyDescent="0.2">
      <c r="A969" s="175">
        <v>7553</v>
      </c>
      <c r="B969" s="175">
        <v>692518004</v>
      </c>
      <c r="C969" s="175" t="s">
        <v>7117</v>
      </c>
      <c r="D969" s="175" t="s">
        <v>6713</v>
      </c>
      <c r="E969" s="182">
        <v>3262498</v>
      </c>
      <c r="F969" s="182">
        <v>26194604</v>
      </c>
    </row>
    <row r="970" spans="1:6" x14ac:dyDescent="0.2">
      <c r="A970" s="175">
        <v>7554</v>
      </c>
      <c r="B970" s="175">
        <v>690703009</v>
      </c>
      <c r="C970" s="175" t="s">
        <v>7118</v>
      </c>
      <c r="D970" s="175" t="s">
        <v>70</v>
      </c>
      <c r="E970" s="182">
        <v>8013152</v>
      </c>
      <c r="F970" s="182">
        <v>36059184</v>
      </c>
    </row>
    <row r="971" spans="1:6" x14ac:dyDescent="0.2">
      <c r="A971" s="175">
        <v>7555</v>
      </c>
      <c r="B971" s="175">
        <v>692203003</v>
      </c>
      <c r="C971" s="175" t="s">
        <v>7119</v>
      </c>
      <c r="D971" s="175" t="s">
        <v>6657</v>
      </c>
      <c r="E971" s="182">
        <v>9787492</v>
      </c>
      <c r="F971" s="182">
        <v>44185644</v>
      </c>
    </row>
    <row r="972" spans="1:6" x14ac:dyDescent="0.2">
      <c r="A972" s="175">
        <v>7557</v>
      </c>
      <c r="B972" s="175">
        <v>691103005</v>
      </c>
      <c r="C972" s="175" t="s">
        <v>7120</v>
      </c>
      <c r="D972" s="175" t="s">
        <v>6596</v>
      </c>
      <c r="E972" s="182">
        <v>7503744</v>
      </c>
      <c r="F972" s="182">
        <v>30123788</v>
      </c>
    </row>
    <row r="973" spans="1:6" x14ac:dyDescent="0.2">
      <c r="A973" s="175">
        <v>7558</v>
      </c>
      <c r="B973" s="175" t="s">
        <v>6438</v>
      </c>
      <c r="C973" s="175" t="s">
        <v>7121</v>
      </c>
      <c r="D973" s="175" t="s">
        <v>6714</v>
      </c>
      <c r="E973" s="182">
        <v>3588747</v>
      </c>
      <c r="F973" s="182">
        <v>28814057</v>
      </c>
    </row>
    <row r="974" spans="1:6" x14ac:dyDescent="0.2">
      <c r="A974" s="175">
        <v>7559</v>
      </c>
      <c r="B974" s="175">
        <v>690910004</v>
      </c>
      <c r="C974" s="175" t="s">
        <v>7122</v>
      </c>
      <c r="D974" s="175" t="s">
        <v>6715</v>
      </c>
      <c r="E974" s="182">
        <v>3291116</v>
      </c>
      <c r="F974" s="182">
        <v>26424378</v>
      </c>
    </row>
    <row r="975" spans="1:6" x14ac:dyDescent="0.2">
      <c r="A975" s="175">
        <v>7560</v>
      </c>
      <c r="B975" s="175">
        <v>690201003</v>
      </c>
      <c r="C975" s="175" t="s">
        <v>7123</v>
      </c>
      <c r="D975" s="175" t="s">
        <v>6649</v>
      </c>
      <c r="E975" s="182">
        <v>5299757</v>
      </c>
      <c r="F975" s="182">
        <v>33823199</v>
      </c>
    </row>
    <row r="976" spans="1:6" x14ac:dyDescent="0.2">
      <c r="A976" s="175">
        <v>7562</v>
      </c>
      <c r="B976" s="175">
        <v>692309006</v>
      </c>
      <c r="C976" s="175" t="s">
        <v>7124</v>
      </c>
      <c r="D976" s="175" t="s">
        <v>6716</v>
      </c>
      <c r="E976" s="182">
        <v>5494733</v>
      </c>
      <c r="F976" s="182">
        <v>44117224</v>
      </c>
    </row>
    <row r="977" spans="1:6" x14ac:dyDescent="0.2">
      <c r="A977" s="175">
        <v>7565</v>
      </c>
      <c r="B977" s="175">
        <v>650980085</v>
      </c>
      <c r="C977" s="175" t="s">
        <v>7125</v>
      </c>
      <c r="D977" s="175" t="s">
        <v>6498</v>
      </c>
      <c r="E977" s="182">
        <v>13628220</v>
      </c>
      <c r="F977" s="182">
        <v>58941649</v>
      </c>
    </row>
    <row r="978" spans="1:6" x14ac:dyDescent="0.2">
      <c r="A978" s="175">
        <v>7566</v>
      </c>
      <c r="B978" s="175">
        <v>605111394</v>
      </c>
      <c r="C978" s="175" t="s">
        <v>7126</v>
      </c>
      <c r="D978" s="175" t="s">
        <v>6717</v>
      </c>
      <c r="E978" s="182">
        <v>5580588</v>
      </c>
      <c r="F978" s="182">
        <v>44806554</v>
      </c>
    </row>
    <row r="979" spans="1:6" x14ac:dyDescent="0.2">
      <c r="A979" s="175">
        <v>7572</v>
      </c>
      <c r="B979" s="175">
        <v>690510006</v>
      </c>
      <c r="C979" s="175" t="s">
        <v>7127</v>
      </c>
      <c r="D979" s="175" t="s">
        <v>6718</v>
      </c>
      <c r="E979" s="182">
        <v>12361904</v>
      </c>
      <c r="F979" s="182">
        <v>102324497</v>
      </c>
    </row>
    <row r="980" spans="1:6" x14ac:dyDescent="0.2">
      <c r="A980" s="175">
        <v>7574</v>
      </c>
      <c r="B980" s="175">
        <v>650856899</v>
      </c>
      <c r="C980" s="175" t="s">
        <v>7128</v>
      </c>
      <c r="D980" s="175" t="s">
        <v>6519</v>
      </c>
      <c r="E980" s="182">
        <v>89785727</v>
      </c>
      <c r="F980" s="182">
        <v>464141039</v>
      </c>
    </row>
    <row r="981" spans="1:6" x14ac:dyDescent="0.2">
      <c r="A981" s="175">
        <v>7575</v>
      </c>
      <c r="B981" s="175">
        <v>605110231</v>
      </c>
      <c r="C981" s="175" t="s">
        <v>7129</v>
      </c>
      <c r="D981" s="175" t="s">
        <v>6493</v>
      </c>
      <c r="E981" s="182">
        <v>8208998</v>
      </c>
      <c r="F981" s="182">
        <v>74960675</v>
      </c>
    </row>
    <row r="982" spans="1:6" x14ac:dyDescent="0.2">
      <c r="A982" s="175">
        <v>7577</v>
      </c>
      <c r="B982" s="175">
        <v>690617005</v>
      </c>
      <c r="C982" s="175" t="s">
        <v>7186</v>
      </c>
      <c r="D982" s="175" t="s">
        <v>6570</v>
      </c>
      <c r="E982" s="182">
        <v>4292760</v>
      </c>
      <c r="F982" s="182">
        <v>25881060</v>
      </c>
    </row>
    <row r="983" spans="1:6" x14ac:dyDescent="0.2">
      <c r="A983" s="175">
        <v>7580</v>
      </c>
      <c r="B983" s="175">
        <v>605110223</v>
      </c>
      <c r="C983" s="175" t="s">
        <v>7130</v>
      </c>
      <c r="D983" s="175" t="s">
        <v>6492</v>
      </c>
      <c r="E983" s="182">
        <v>-10073677</v>
      </c>
      <c r="F983" s="182">
        <v>30513191</v>
      </c>
    </row>
    <row r="984" spans="1:6" x14ac:dyDescent="0.2">
      <c r="A984" s="175">
        <v>7583</v>
      </c>
      <c r="B984" s="175">
        <v>691804003</v>
      </c>
      <c r="C984" s="175" t="s">
        <v>7187</v>
      </c>
      <c r="D984" s="175" t="s">
        <v>7193</v>
      </c>
      <c r="E984" s="182">
        <v>4078121</v>
      </c>
      <c r="F984" s="182">
        <v>32743249</v>
      </c>
    </row>
    <row r="985" spans="1:6" x14ac:dyDescent="0.2">
      <c r="A985" s="175">
        <v>7584</v>
      </c>
      <c r="B985" s="175">
        <v>690507005</v>
      </c>
      <c r="C985" s="175" t="s">
        <v>7131</v>
      </c>
      <c r="D985" s="175" t="s">
        <v>6635</v>
      </c>
      <c r="E985" s="182">
        <v>2981083</v>
      </c>
      <c r="F985" s="182">
        <v>35176783</v>
      </c>
    </row>
    <row r="986" spans="1:6" x14ac:dyDescent="0.2">
      <c r="A986" s="175">
        <v>7586</v>
      </c>
      <c r="B986" s="175">
        <v>690307006</v>
      </c>
      <c r="C986" s="175" t="s">
        <v>7132</v>
      </c>
      <c r="D986" s="175" t="s">
        <v>6582</v>
      </c>
      <c r="E986" s="182">
        <v>3262498</v>
      </c>
      <c r="F986" s="182">
        <v>26194604</v>
      </c>
    </row>
    <row r="987" spans="1:6" x14ac:dyDescent="0.2">
      <c r="A987" s="175">
        <v>7587</v>
      </c>
      <c r="B987" s="175">
        <v>605110533</v>
      </c>
      <c r="C987" s="175" t="s">
        <v>7188</v>
      </c>
      <c r="D987" s="175" t="s">
        <v>6593</v>
      </c>
      <c r="E987" s="182">
        <v>0</v>
      </c>
      <c r="F987" s="182">
        <v>63079014</v>
      </c>
    </row>
    <row r="988" spans="1:6" x14ac:dyDescent="0.2">
      <c r="A988" s="175">
        <v>7591</v>
      </c>
      <c r="B988" s="175">
        <v>691007006</v>
      </c>
      <c r="C988" s="175" t="s">
        <v>7133</v>
      </c>
      <c r="D988" s="175" t="s">
        <v>6719</v>
      </c>
      <c r="E988" s="182">
        <v>2861840</v>
      </c>
      <c r="F988" s="182">
        <v>22977720</v>
      </c>
    </row>
    <row r="989" spans="1:6" x14ac:dyDescent="0.2">
      <c r="A989" s="175">
        <v>7592</v>
      </c>
      <c r="B989" s="175">
        <v>692645006</v>
      </c>
      <c r="C989" s="175" t="s">
        <v>7134</v>
      </c>
      <c r="D989" s="175" t="s">
        <v>6720</v>
      </c>
      <c r="E989" s="182">
        <v>4722036</v>
      </c>
      <c r="F989" s="182">
        <v>37913237</v>
      </c>
    </row>
    <row r="990" spans="1:6" x14ac:dyDescent="0.2">
      <c r="A990" s="175">
        <v>7593</v>
      </c>
      <c r="B990" s="175">
        <v>690513005</v>
      </c>
      <c r="C990" s="175" t="s">
        <v>7135</v>
      </c>
      <c r="D990" s="175" t="s">
        <v>6721</v>
      </c>
      <c r="E990" s="182">
        <v>3577300</v>
      </c>
      <c r="F990" s="182">
        <v>28722150</v>
      </c>
    </row>
    <row r="991" spans="1:6" x14ac:dyDescent="0.2">
      <c r="A991" s="175">
        <v>7594</v>
      </c>
      <c r="B991" s="175">
        <v>691002004</v>
      </c>
      <c r="C991" s="175" t="s">
        <v>7136</v>
      </c>
      <c r="D991" s="175" t="s">
        <v>6722</v>
      </c>
      <c r="E991" s="182">
        <v>3148024</v>
      </c>
      <c r="F991" s="182">
        <v>25275492</v>
      </c>
    </row>
    <row r="992" spans="1:6" x14ac:dyDescent="0.2">
      <c r="A992" s="175">
        <v>7595</v>
      </c>
      <c r="B992" s="175">
        <v>605111211</v>
      </c>
      <c r="C992" s="175" t="s">
        <v>7137</v>
      </c>
      <c r="D992" s="175" t="s">
        <v>6564</v>
      </c>
      <c r="E992" s="182">
        <v>0</v>
      </c>
      <c r="F992" s="182">
        <v>68478089</v>
      </c>
    </row>
    <row r="993" spans="1:6" x14ac:dyDescent="0.2">
      <c r="A993" s="175">
        <v>7596</v>
      </c>
      <c r="B993" s="175">
        <v>690737000</v>
      </c>
      <c r="C993" s="175" t="s">
        <v>7138</v>
      </c>
      <c r="D993" s="175" t="s">
        <v>6723</v>
      </c>
      <c r="E993" s="182">
        <v>3577300</v>
      </c>
      <c r="F993" s="182">
        <v>28722150</v>
      </c>
    </row>
    <row r="994" spans="1:6" x14ac:dyDescent="0.2">
      <c r="A994" s="175">
        <v>7598</v>
      </c>
      <c r="B994" s="175">
        <v>690406004</v>
      </c>
      <c r="C994" s="175" t="s">
        <v>7139</v>
      </c>
      <c r="D994" s="175" t="s">
        <v>7472</v>
      </c>
      <c r="E994" s="182">
        <v>0</v>
      </c>
      <c r="F994" s="182">
        <v>22837486</v>
      </c>
    </row>
    <row r="995" spans="1:6" x14ac:dyDescent="0.2">
      <c r="A995" s="175">
        <v>7598</v>
      </c>
      <c r="B995" s="175">
        <v>690406004</v>
      </c>
      <c r="C995" s="175" t="s">
        <v>7139</v>
      </c>
      <c r="D995" s="175" t="s">
        <v>7512</v>
      </c>
      <c r="E995" s="182">
        <v>3262498</v>
      </c>
      <c r="F995" s="182">
        <v>6524996</v>
      </c>
    </row>
    <row r="996" spans="1:6" x14ac:dyDescent="0.2">
      <c r="A996" s="175">
        <v>7601</v>
      </c>
      <c r="B996" s="175">
        <v>690402009</v>
      </c>
      <c r="C996" s="175" t="s">
        <v>7140</v>
      </c>
      <c r="D996" s="175" t="s">
        <v>6724</v>
      </c>
      <c r="E996" s="182">
        <v>3823647</v>
      </c>
      <c r="F996" s="182">
        <v>30700070</v>
      </c>
    </row>
    <row r="997" spans="1:6" x14ac:dyDescent="0.2">
      <c r="A997" s="175">
        <v>7603</v>
      </c>
      <c r="B997" s="175">
        <v>691913007</v>
      </c>
      <c r="C997" s="175" t="s">
        <v>7189</v>
      </c>
      <c r="D997" s="175" t="s">
        <v>6654</v>
      </c>
      <c r="E997" s="182">
        <v>4893746</v>
      </c>
      <c r="F997" s="182">
        <v>39291898</v>
      </c>
    </row>
    <row r="998" spans="1:6" x14ac:dyDescent="0.2">
      <c r="A998" s="175">
        <v>7605</v>
      </c>
      <c r="B998" s="175">
        <v>651131154</v>
      </c>
      <c r="C998" s="175" t="s">
        <v>7141</v>
      </c>
      <c r="D998" s="175" t="s">
        <v>6508</v>
      </c>
      <c r="E998" s="182">
        <v>30044815</v>
      </c>
      <c r="F998" s="182">
        <v>268498605</v>
      </c>
    </row>
    <row r="999" spans="1:6" x14ac:dyDescent="0.2">
      <c r="A999" s="175">
        <v>7609</v>
      </c>
      <c r="B999" s="175" t="s">
        <v>6414</v>
      </c>
      <c r="C999" s="175" t="s">
        <v>7142</v>
      </c>
      <c r="D999" s="175" t="s">
        <v>6524</v>
      </c>
      <c r="E999" s="182">
        <v>66584221</v>
      </c>
      <c r="F999" s="182">
        <v>291304491</v>
      </c>
    </row>
    <row r="1000" spans="1:6" x14ac:dyDescent="0.2">
      <c r="A1000" s="175">
        <v>7614</v>
      </c>
      <c r="B1000" s="175">
        <v>651185149</v>
      </c>
      <c r="C1000" s="175" t="s">
        <v>7143</v>
      </c>
      <c r="D1000" s="175" t="s">
        <v>6516</v>
      </c>
      <c r="E1000" s="182">
        <v>22298981</v>
      </c>
      <c r="F1000" s="182">
        <v>205602215</v>
      </c>
    </row>
    <row r="1001" spans="1:6" x14ac:dyDescent="0.2">
      <c r="A1001" s="175">
        <v>7614</v>
      </c>
      <c r="B1001" s="175">
        <v>651185149</v>
      </c>
      <c r="C1001" s="175" t="s">
        <v>7143</v>
      </c>
      <c r="D1001" s="175" t="s">
        <v>6523</v>
      </c>
      <c r="E1001" s="182">
        <v>6308806</v>
      </c>
      <c r="F1001" s="182">
        <v>22493546</v>
      </c>
    </row>
    <row r="1002" spans="1:6" x14ac:dyDescent="0.2">
      <c r="A1002" s="175">
        <v>7614</v>
      </c>
      <c r="B1002" s="175">
        <v>651185149</v>
      </c>
      <c r="C1002" s="175" t="s">
        <v>7143</v>
      </c>
      <c r="D1002" s="175" t="s">
        <v>6532</v>
      </c>
      <c r="E1002" s="182">
        <v>43551549</v>
      </c>
      <c r="F1002" s="182">
        <v>216368303</v>
      </c>
    </row>
    <row r="1003" spans="1:6" x14ac:dyDescent="0.2">
      <c r="A1003" s="175">
        <v>7614</v>
      </c>
      <c r="B1003" s="175">
        <v>651185149</v>
      </c>
      <c r="C1003" s="175" t="s">
        <v>7143</v>
      </c>
      <c r="D1003" s="175" t="s">
        <v>6535</v>
      </c>
      <c r="E1003" s="182">
        <v>61947476</v>
      </c>
      <c r="F1003" s="182">
        <v>598426031</v>
      </c>
    </row>
    <row r="1004" spans="1:6" x14ac:dyDescent="0.2">
      <c r="A1004" s="175">
        <v>7614</v>
      </c>
      <c r="B1004" s="175">
        <v>651185149</v>
      </c>
      <c r="C1004" s="175" t="s">
        <v>7143</v>
      </c>
      <c r="D1004" s="175" t="s">
        <v>6625</v>
      </c>
      <c r="E1004" s="182">
        <v>25768972</v>
      </c>
      <c r="F1004" s="182">
        <v>207440199</v>
      </c>
    </row>
    <row r="1005" spans="1:6" x14ac:dyDescent="0.2">
      <c r="A1005" s="175">
        <v>7614</v>
      </c>
      <c r="B1005" s="175">
        <v>651185149</v>
      </c>
      <c r="C1005" s="175" t="s">
        <v>7143</v>
      </c>
      <c r="D1005" s="175" t="s">
        <v>6666</v>
      </c>
      <c r="E1005" s="182">
        <v>1252917</v>
      </c>
      <c r="F1005" s="182">
        <v>12396508</v>
      </c>
    </row>
    <row r="1006" spans="1:6" x14ac:dyDescent="0.2">
      <c r="A1006" s="175">
        <v>7615</v>
      </c>
      <c r="B1006" s="175" t="s">
        <v>6439</v>
      </c>
      <c r="C1006" s="175" t="s">
        <v>7144</v>
      </c>
      <c r="D1006" s="175" t="s">
        <v>6697</v>
      </c>
      <c r="E1006" s="182">
        <v>4893746</v>
      </c>
      <c r="F1006" s="182">
        <v>44043714</v>
      </c>
    </row>
    <row r="1007" spans="1:6" x14ac:dyDescent="0.2">
      <c r="A1007" s="175">
        <v>7620</v>
      </c>
      <c r="B1007" s="175">
        <v>732384006</v>
      </c>
      <c r="C1007" s="175" t="s">
        <v>7145</v>
      </c>
      <c r="D1007" s="175" t="s">
        <v>7478</v>
      </c>
      <c r="E1007" s="182">
        <v>56294995</v>
      </c>
      <c r="F1007" s="182">
        <v>555041840</v>
      </c>
    </row>
    <row r="1008" spans="1:6" x14ac:dyDescent="0.2">
      <c r="A1008" s="175">
        <v>7626</v>
      </c>
      <c r="B1008" s="175" t="s">
        <v>6471</v>
      </c>
      <c r="C1008" s="175" t="s">
        <v>7146</v>
      </c>
      <c r="D1008" s="175" t="s">
        <v>6509</v>
      </c>
      <c r="E1008" s="182">
        <v>0</v>
      </c>
      <c r="F1008" s="182">
        <v>4661974</v>
      </c>
    </row>
    <row r="1009" spans="1:6" x14ac:dyDescent="0.2">
      <c r="A1009" s="175">
        <v>7626</v>
      </c>
      <c r="B1009" s="175" t="s">
        <v>6471</v>
      </c>
      <c r="C1009" s="175" t="s">
        <v>7146</v>
      </c>
      <c r="D1009" s="175" t="s">
        <v>171</v>
      </c>
      <c r="E1009" s="182">
        <v>5541074</v>
      </c>
      <c r="F1009" s="182">
        <v>322559641</v>
      </c>
    </row>
    <row r="1010" spans="1:6" x14ac:dyDescent="0.2">
      <c r="A1010" s="175">
        <v>7638</v>
      </c>
      <c r="B1010" s="175" t="s">
        <v>6412</v>
      </c>
      <c r="C1010" s="175" t="s">
        <v>7147</v>
      </c>
      <c r="D1010" s="175" t="s">
        <v>6599</v>
      </c>
      <c r="E1010" s="182">
        <v>17766487</v>
      </c>
      <c r="F1010" s="182">
        <v>146200081</v>
      </c>
    </row>
    <row r="1011" spans="1:6" x14ac:dyDescent="0.2">
      <c r="A1011" s="175">
        <v>7644</v>
      </c>
      <c r="B1011" s="175">
        <v>651519810</v>
      </c>
      <c r="C1011" s="175" t="s">
        <v>7148</v>
      </c>
      <c r="D1011" s="175" t="s">
        <v>6516</v>
      </c>
      <c r="E1011" s="182">
        <v>0</v>
      </c>
      <c r="F1011" s="182">
        <v>91633784</v>
      </c>
    </row>
    <row r="1012" spans="1:6" x14ac:dyDescent="0.2">
      <c r="A1012" s="175">
        <v>7644</v>
      </c>
      <c r="B1012" s="175">
        <v>651519810</v>
      </c>
      <c r="C1012" s="175" t="s">
        <v>7148</v>
      </c>
      <c r="D1012" s="175" t="s">
        <v>148</v>
      </c>
      <c r="E1012" s="182">
        <v>25218849</v>
      </c>
      <c r="F1012" s="182">
        <v>151716324</v>
      </c>
    </row>
    <row r="1013" spans="1:6" x14ac:dyDescent="0.2">
      <c r="A1013" s="175">
        <v>7644</v>
      </c>
      <c r="B1013" s="175">
        <v>651519810</v>
      </c>
      <c r="C1013" s="175" t="s">
        <v>7148</v>
      </c>
      <c r="D1013" s="175" t="s">
        <v>6681</v>
      </c>
      <c r="E1013" s="182">
        <v>38905589</v>
      </c>
      <c r="F1013" s="182">
        <v>288239137</v>
      </c>
    </row>
    <row r="1014" spans="1:6" x14ac:dyDescent="0.2">
      <c r="A1014" s="175">
        <v>7644</v>
      </c>
      <c r="B1014" s="175">
        <v>651519810</v>
      </c>
      <c r="C1014" s="175" t="s">
        <v>7148</v>
      </c>
      <c r="D1014" s="175" t="s">
        <v>6545</v>
      </c>
      <c r="E1014" s="182">
        <v>19436583</v>
      </c>
      <c r="F1014" s="182">
        <v>141091532</v>
      </c>
    </row>
    <row r="1015" spans="1:6" x14ac:dyDescent="0.2">
      <c r="A1015" s="175">
        <v>7645</v>
      </c>
      <c r="B1015" s="175">
        <v>651539161</v>
      </c>
      <c r="C1015" s="175" t="s">
        <v>7149</v>
      </c>
      <c r="D1015" s="175" t="s">
        <v>6509</v>
      </c>
      <c r="E1015" s="182">
        <v>244597669</v>
      </c>
      <c r="F1015" s="182">
        <v>1116847349</v>
      </c>
    </row>
    <row r="1016" spans="1:6" x14ac:dyDescent="0.2">
      <c r="A1016" s="175">
        <v>7645</v>
      </c>
      <c r="B1016" s="175">
        <v>651539161</v>
      </c>
      <c r="C1016" s="175" t="s">
        <v>7149</v>
      </c>
      <c r="D1016" s="175" t="s">
        <v>6560</v>
      </c>
      <c r="E1016" s="182">
        <v>8285958</v>
      </c>
      <c r="F1016" s="182">
        <v>37713293</v>
      </c>
    </row>
    <row r="1017" spans="1:6" x14ac:dyDescent="0.2">
      <c r="A1017" s="175">
        <v>7645</v>
      </c>
      <c r="B1017" s="175">
        <v>651539161</v>
      </c>
      <c r="C1017" s="175" t="s">
        <v>7149</v>
      </c>
      <c r="D1017" s="175" t="s">
        <v>6561</v>
      </c>
      <c r="E1017" s="182">
        <v>20408298</v>
      </c>
      <c r="F1017" s="182">
        <v>387253421</v>
      </c>
    </row>
    <row r="1018" spans="1:6" x14ac:dyDescent="0.2">
      <c r="A1018" s="175">
        <v>7645</v>
      </c>
      <c r="B1018" s="175">
        <v>651539161</v>
      </c>
      <c r="C1018" s="175" t="s">
        <v>7149</v>
      </c>
      <c r="D1018" s="175" t="s">
        <v>6656</v>
      </c>
      <c r="E1018" s="182">
        <v>15414318</v>
      </c>
      <c r="F1018" s="182">
        <v>51970014</v>
      </c>
    </row>
    <row r="1019" spans="1:6" x14ac:dyDescent="0.2">
      <c r="A1019" s="175">
        <v>7645</v>
      </c>
      <c r="B1019" s="175">
        <v>651539161</v>
      </c>
      <c r="C1019" s="175" t="s">
        <v>7149</v>
      </c>
      <c r="D1019" s="175" t="s">
        <v>6566</v>
      </c>
      <c r="E1019" s="182">
        <v>33876600</v>
      </c>
      <c r="F1019" s="182">
        <v>166279800</v>
      </c>
    </row>
    <row r="1020" spans="1:6" x14ac:dyDescent="0.2">
      <c r="A1020" s="175">
        <v>7645</v>
      </c>
      <c r="B1020" s="175">
        <v>651539161</v>
      </c>
      <c r="C1020" s="175" t="s">
        <v>7149</v>
      </c>
      <c r="D1020" s="175" t="s">
        <v>6712</v>
      </c>
      <c r="E1020" s="182">
        <v>309544</v>
      </c>
      <c r="F1020" s="182">
        <v>7738605</v>
      </c>
    </row>
    <row r="1021" spans="1:6" x14ac:dyDescent="0.2">
      <c r="A1021" s="175">
        <v>7650</v>
      </c>
      <c r="B1021" s="175">
        <v>651589657</v>
      </c>
      <c r="C1021" s="175" t="s">
        <v>7150</v>
      </c>
      <c r="D1021" s="175" t="s">
        <v>6556</v>
      </c>
      <c r="E1021" s="182">
        <v>1870540</v>
      </c>
      <c r="F1021" s="182">
        <v>12292120</v>
      </c>
    </row>
    <row r="1022" spans="1:6" x14ac:dyDescent="0.2">
      <c r="A1022" s="175">
        <v>7650</v>
      </c>
      <c r="B1022" s="175">
        <v>651589657</v>
      </c>
      <c r="C1022" s="175" t="s">
        <v>7150</v>
      </c>
      <c r="D1022" s="175" t="s">
        <v>7194</v>
      </c>
      <c r="E1022" s="182">
        <v>30477833</v>
      </c>
      <c r="F1022" s="182">
        <v>160992855</v>
      </c>
    </row>
    <row r="1023" spans="1:6" x14ac:dyDescent="0.2">
      <c r="A1023" s="175">
        <v>7650</v>
      </c>
      <c r="B1023" s="175">
        <v>651589657</v>
      </c>
      <c r="C1023" s="175" t="s">
        <v>7150</v>
      </c>
      <c r="D1023" s="175" t="s">
        <v>6557</v>
      </c>
      <c r="E1023" s="182">
        <v>6894276</v>
      </c>
      <c r="F1023" s="182">
        <v>58521180</v>
      </c>
    </row>
    <row r="1024" spans="1:6" x14ac:dyDescent="0.2">
      <c r="A1024" s="175">
        <v>7650</v>
      </c>
      <c r="B1024" s="175">
        <v>651589657</v>
      </c>
      <c r="C1024" s="175" t="s">
        <v>7150</v>
      </c>
      <c r="D1024" s="175" t="s">
        <v>6538</v>
      </c>
      <c r="E1024" s="182">
        <v>4328964</v>
      </c>
      <c r="F1024" s="182">
        <v>10742244</v>
      </c>
    </row>
    <row r="1025" spans="1:6" x14ac:dyDescent="0.2">
      <c r="A1025" s="175">
        <v>7650</v>
      </c>
      <c r="B1025" s="175">
        <v>651589657</v>
      </c>
      <c r="C1025" s="175" t="s">
        <v>7150</v>
      </c>
      <c r="D1025" s="175" t="s">
        <v>6555</v>
      </c>
      <c r="E1025" s="182">
        <v>5933280</v>
      </c>
      <c r="F1025" s="182">
        <v>57239520</v>
      </c>
    </row>
    <row r="1026" spans="1:6" x14ac:dyDescent="0.2">
      <c r="A1026" s="175">
        <v>7652</v>
      </c>
      <c r="B1026" s="175">
        <v>659070006</v>
      </c>
      <c r="C1026" s="175" t="s">
        <v>7151</v>
      </c>
      <c r="D1026" s="175" t="s">
        <v>6501</v>
      </c>
      <c r="E1026" s="182">
        <v>13913818</v>
      </c>
      <c r="F1026" s="182">
        <v>104503243</v>
      </c>
    </row>
    <row r="1027" spans="1:6" x14ac:dyDescent="0.2">
      <c r="A1027" s="175">
        <v>7652</v>
      </c>
      <c r="B1027" s="175">
        <v>659070006</v>
      </c>
      <c r="C1027" s="175" t="s">
        <v>7151</v>
      </c>
      <c r="D1027" s="175" t="s">
        <v>6525</v>
      </c>
      <c r="E1027" s="182">
        <v>27001254</v>
      </c>
      <c r="F1027" s="182">
        <v>224448795</v>
      </c>
    </row>
    <row r="1028" spans="1:6" x14ac:dyDescent="0.2">
      <c r="A1028" s="175">
        <v>7655</v>
      </c>
      <c r="B1028" s="175">
        <v>652942806</v>
      </c>
      <c r="C1028" s="175" t="s">
        <v>7190</v>
      </c>
      <c r="D1028" s="175" t="s">
        <v>5595</v>
      </c>
      <c r="E1028" s="182">
        <v>13070678</v>
      </c>
      <c r="F1028" s="182">
        <v>107917020</v>
      </c>
    </row>
    <row r="1029" spans="1:6" x14ac:dyDescent="0.2">
      <c r="A1029" s="175">
        <v>7657</v>
      </c>
      <c r="B1029" s="175">
        <v>651354765</v>
      </c>
      <c r="C1029" s="175" t="s">
        <v>7152</v>
      </c>
      <c r="D1029" s="175" t="s">
        <v>6549</v>
      </c>
      <c r="E1029" s="182">
        <v>44091301</v>
      </c>
      <c r="F1029" s="182">
        <v>258455185</v>
      </c>
    </row>
    <row r="1030" spans="1:6" x14ac:dyDescent="0.2">
      <c r="A1030" s="175">
        <v>7657</v>
      </c>
      <c r="B1030" s="175">
        <v>651354765</v>
      </c>
      <c r="C1030" s="175" t="s">
        <v>7152</v>
      </c>
      <c r="D1030" s="175" t="s">
        <v>6556</v>
      </c>
      <c r="E1030" s="182">
        <v>53871552</v>
      </c>
      <c r="F1030" s="182">
        <v>267914772</v>
      </c>
    </row>
    <row r="1031" spans="1:6" x14ac:dyDescent="0.2">
      <c r="A1031" s="175">
        <v>7657</v>
      </c>
      <c r="B1031" s="175">
        <v>651354765</v>
      </c>
      <c r="C1031" s="175" t="s">
        <v>7152</v>
      </c>
      <c r="D1031" s="175" t="s">
        <v>7480</v>
      </c>
      <c r="E1031" s="182">
        <v>18391632</v>
      </c>
      <c r="F1031" s="182">
        <v>161855244</v>
      </c>
    </row>
    <row r="1032" spans="1:6" x14ac:dyDescent="0.2">
      <c r="A1032" s="175">
        <v>7657</v>
      </c>
      <c r="B1032" s="175">
        <v>651354765</v>
      </c>
      <c r="C1032" s="175" t="s">
        <v>7152</v>
      </c>
      <c r="D1032" s="175" t="s">
        <v>6558</v>
      </c>
      <c r="E1032" s="182">
        <v>83227824</v>
      </c>
      <c r="F1032" s="182">
        <v>334356942</v>
      </c>
    </row>
    <row r="1033" spans="1:6" x14ac:dyDescent="0.2">
      <c r="A1033" s="175">
        <v>7657</v>
      </c>
      <c r="B1033" s="175">
        <v>651354765</v>
      </c>
      <c r="C1033" s="175" t="s">
        <v>7152</v>
      </c>
      <c r="D1033" s="175" t="s">
        <v>70</v>
      </c>
      <c r="E1033" s="182">
        <v>32379223</v>
      </c>
      <c r="F1033" s="182">
        <v>264000317</v>
      </c>
    </row>
    <row r="1034" spans="1:6" x14ac:dyDescent="0.2">
      <c r="A1034" s="175">
        <v>7657</v>
      </c>
      <c r="B1034" s="175">
        <v>651354765</v>
      </c>
      <c r="C1034" s="175" t="s">
        <v>7152</v>
      </c>
      <c r="D1034" s="175" t="s">
        <v>6606</v>
      </c>
      <c r="E1034" s="182">
        <v>10085400</v>
      </c>
      <c r="F1034" s="182">
        <v>79753350</v>
      </c>
    </row>
    <row r="1035" spans="1:6" x14ac:dyDescent="0.2">
      <c r="A1035" s="175">
        <v>7657</v>
      </c>
      <c r="B1035" s="175">
        <v>651354765</v>
      </c>
      <c r="C1035" s="175" t="s">
        <v>7152</v>
      </c>
      <c r="D1035" s="175" t="s">
        <v>7475</v>
      </c>
      <c r="E1035" s="182">
        <v>7008060</v>
      </c>
      <c r="F1035" s="182">
        <v>36695340</v>
      </c>
    </row>
    <row r="1036" spans="1:6" x14ac:dyDescent="0.2">
      <c r="A1036" s="175">
        <v>7658</v>
      </c>
      <c r="B1036" s="175">
        <v>650964950</v>
      </c>
      <c r="C1036" s="175" t="s">
        <v>7153</v>
      </c>
      <c r="D1036" s="175" t="s">
        <v>6725</v>
      </c>
      <c r="E1036" s="182">
        <v>63046012</v>
      </c>
      <c r="F1036" s="182">
        <v>244557725</v>
      </c>
    </row>
    <row r="1037" spans="1:6" x14ac:dyDescent="0.2">
      <c r="A1037" s="175">
        <v>7664</v>
      </c>
      <c r="B1037" s="175">
        <v>650797612</v>
      </c>
      <c r="C1037" s="175" t="s">
        <v>7497</v>
      </c>
      <c r="D1037" s="175" t="s">
        <v>6501</v>
      </c>
      <c r="E1037" s="182">
        <v>9624058</v>
      </c>
      <c r="F1037" s="182">
        <v>27901906</v>
      </c>
    </row>
    <row r="1038" spans="1:6" x14ac:dyDescent="0.2">
      <c r="A1038" s="175">
        <v>7670</v>
      </c>
      <c r="B1038" s="175">
        <v>651747023</v>
      </c>
      <c r="C1038" s="175" t="s">
        <v>7498</v>
      </c>
      <c r="D1038" s="175" t="s">
        <v>5595</v>
      </c>
      <c r="E1038" s="182">
        <v>38877926</v>
      </c>
      <c r="F1038" s="182">
        <v>270093880</v>
      </c>
    </row>
    <row r="1039" spans="1:6" x14ac:dyDescent="0.2">
      <c r="A1039" s="175">
        <v>7672</v>
      </c>
      <c r="B1039" s="175">
        <v>605110436</v>
      </c>
      <c r="C1039" s="175" t="s">
        <v>7473</v>
      </c>
      <c r="D1039" s="175" t="s">
        <v>6524</v>
      </c>
      <c r="E1039" s="182">
        <v>0</v>
      </c>
      <c r="F1039" s="182">
        <v>125996863</v>
      </c>
    </row>
    <row r="1040" spans="1:6" x14ac:dyDescent="0.2">
      <c r="A1040" s="175">
        <v>7683</v>
      </c>
      <c r="B1040" s="175">
        <v>651822580</v>
      </c>
      <c r="C1040" s="175" t="s">
        <v>7198</v>
      </c>
      <c r="D1040" s="175" t="s">
        <v>211</v>
      </c>
      <c r="E1040" s="182">
        <v>8986281</v>
      </c>
      <c r="F1040" s="182">
        <v>49635825</v>
      </c>
    </row>
    <row r="1041" spans="1:6" x14ac:dyDescent="0.2">
      <c r="A1041" s="175">
        <v>7683</v>
      </c>
      <c r="B1041" s="175">
        <v>651822580</v>
      </c>
      <c r="C1041" s="175" t="s">
        <v>7198</v>
      </c>
      <c r="D1041" s="175" t="s">
        <v>6501</v>
      </c>
      <c r="E1041" s="182">
        <v>17042947</v>
      </c>
      <c r="F1041" s="182">
        <v>100595644</v>
      </c>
    </row>
    <row r="1042" spans="1:6" x14ac:dyDescent="0.2">
      <c r="A1042" s="175">
        <v>7683</v>
      </c>
      <c r="B1042" s="175">
        <v>651822580</v>
      </c>
      <c r="C1042" s="175" t="s">
        <v>7198</v>
      </c>
      <c r="D1042" s="175" t="s">
        <v>6524</v>
      </c>
      <c r="E1042" s="182">
        <v>11260157</v>
      </c>
      <c r="F1042" s="182">
        <v>51682854</v>
      </c>
    </row>
    <row r="1043" spans="1:6" x14ac:dyDescent="0.2">
      <c r="A1043" s="175">
        <v>7683</v>
      </c>
      <c r="B1043" s="175">
        <v>651822580</v>
      </c>
      <c r="C1043" s="175" t="s">
        <v>7198</v>
      </c>
      <c r="D1043" s="175" t="s">
        <v>6525</v>
      </c>
      <c r="E1043" s="182">
        <v>17803542</v>
      </c>
      <c r="F1043" s="182">
        <v>89806476</v>
      </c>
    </row>
    <row r="1044" spans="1:6" x14ac:dyDescent="0.2">
      <c r="A1044" s="175">
        <v>7683</v>
      </c>
      <c r="B1044" s="175">
        <v>651822580</v>
      </c>
      <c r="C1044" s="175" t="s">
        <v>7198</v>
      </c>
      <c r="D1044" s="175" t="s">
        <v>6563</v>
      </c>
      <c r="E1044" s="182">
        <v>8732750</v>
      </c>
      <c r="F1044" s="182">
        <v>62312395</v>
      </c>
    </row>
    <row r="1045" spans="1:6" x14ac:dyDescent="0.2">
      <c r="A1045" s="175">
        <v>7683</v>
      </c>
      <c r="B1045" s="175">
        <v>651822580</v>
      </c>
      <c r="C1045" s="175" t="s">
        <v>7198</v>
      </c>
      <c r="D1045" s="175" t="s">
        <v>6564</v>
      </c>
      <c r="E1045" s="182">
        <v>46219807</v>
      </c>
      <c r="F1045" s="182">
        <v>194130951</v>
      </c>
    </row>
    <row r="1046" spans="1:6" x14ac:dyDescent="0.2">
      <c r="A1046" s="175">
        <v>7683</v>
      </c>
      <c r="B1046" s="175">
        <v>651822580</v>
      </c>
      <c r="C1046" s="175" t="s">
        <v>7198</v>
      </c>
      <c r="D1046" s="175" t="s">
        <v>6495</v>
      </c>
      <c r="E1046" s="182">
        <v>13343760</v>
      </c>
      <c r="F1046" s="182">
        <v>40327808</v>
      </c>
    </row>
    <row r="1047" spans="1:6" x14ac:dyDescent="0.2">
      <c r="A1047" s="175">
        <v>7683</v>
      </c>
      <c r="B1047" s="175">
        <v>651822580</v>
      </c>
      <c r="C1047" s="175" t="s">
        <v>7198</v>
      </c>
      <c r="D1047" s="175" t="s">
        <v>6540</v>
      </c>
      <c r="E1047" s="182">
        <v>9760713</v>
      </c>
      <c r="F1047" s="182">
        <v>33631217</v>
      </c>
    </row>
    <row r="1048" spans="1:6" x14ac:dyDescent="0.2">
      <c r="A1048" s="175">
        <v>7683</v>
      </c>
      <c r="B1048" s="175">
        <v>651822580</v>
      </c>
      <c r="C1048" s="175" t="s">
        <v>7198</v>
      </c>
      <c r="D1048" s="175" t="s">
        <v>6497</v>
      </c>
      <c r="E1048" s="182">
        <v>11564592</v>
      </c>
      <c r="F1048" s="182">
        <v>11564592</v>
      </c>
    </row>
    <row r="1049" spans="1:6" x14ac:dyDescent="0.2">
      <c r="A1049" s="175">
        <v>7683</v>
      </c>
      <c r="B1049" s="175">
        <v>651822580</v>
      </c>
      <c r="C1049" s="175" t="s">
        <v>7198</v>
      </c>
      <c r="D1049" s="175" t="s">
        <v>181</v>
      </c>
      <c r="E1049" s="182">
        <v>7887645</v>
      </c>
      <c r="F1049" s="182">
        <v>49804846</v>
      </c>
    </row>
    <row r="1050" spans="1:6" x14ac:dyDescent="0.2">
      <c r="A1050" s="175">
        <v>7683</v>
      </c>
      <c r="B1050" s="175">
        <v>651822580</v>
      </c>
      <c r="C1050" s="175" t="s">
        <v>7198</v>
      </c>
      <c r="D1050" s="175" t="s">
        <v>7479</v>
      </c>
      <c r="E1050" s="182">
        <v>7662283</v>
      </c>
      <c r="F1050" s="182">
        <v>39945288</v>
      </c>
    </row>
    <row r="1051" spans="1:6" x14ac:dyDescent="0.2">
      <c r="A1051" s="175">
        <v>7683</v>
      </c>
      <c r="B1051" s="175">
        <v>651822580</v>
      </c>
      <c r="C1051" s="175" t="s">
        <v>7198</v>
      </c>
      <c r="D1051" s="175" t="s">
        <v>6546</v>
      </c>
      <c r="E1051" s="182">
        <v>10996247</v>
      </c>
      <c r="F1051" s="182">
        <v>31308415</v>
      </c>
    </row>
    <row r="1052" spans="1:6" x14ac:dyDescent="0.2">
      <c r="A1052" s="175">
        <v>7683</v>
      </c>
      <c r="B1052" s="175">
        <v>651822580</v>
      </c>
      <c r="C1052" s="175" t="s">
        <v>7198</v>
      </c>
      <c r="D1052" s="175" t="s">
        <v>7475</v>
      </c>
      <c r="E1052" s="182">
        <v>11366907</v>
      </c>
      <c r="F1052" s="182">
        <v>34644355</v>
      </c>
    </row>
    <row r="1053" spans="1:6" x14ac:dyDescent="0.2">
      <c r="A1053" s="175">
        <v>7691</v>
      </c>
      <c r="B1053" s="175">
        <v>651539544</v>
      </c>
      <c r="C1053" s="175" t="s">
        <v>7202</v>
      </c>
      <c r="D1053" s="175" t="s">
        <v>6618</v>
      </c>
      <c r="E1053" s="182">
        <v>12335565</v>
      </c>
      <c r="F1053" s="182">
        <v>61488042</v>
      </c>
    </row>
    <row r="1054" spans="1:6" x14ac:dyDescent="0.2">
      <c r="A1054" s="175">
        <v>7691</v>
      </c>
      <c r="B1054" s="175">
        <v>651539544</v>
      </c>
      <c r="C1054" s="175" t="s">
        <v>7202</v>
      </c>
      <c r="D1054" s="175" t="s">
        <v>6516</v>
      </c>
      <c r="E1054" s="182">
        <v>16826975</v>
      </c>
      <c r="F1054" s="182">
        <v>88563036</v>
      </c>
    </row>
    <row r="1055" spans="1:6" x14ac:dyDescent="0.2">
      <c r="A1055" s="175">
        <v>7691</v>
      </c>
      <c r="B1055" s="175">
        <v>651539544</v>
      </c>
      <c r="C1055" s="175" t="s">
        <v>7202</v>
      </c>
      <c r="D1055" s="175" t="s">
        <v>6517</v>
      </c>
      <c r="E1055" s="182">
        <v>9014451</v>
      </c>
      <c r="F1055" s="182">
        <v>46537106</v>
      </c>
    </row>
    <row r="1056" spans="1:6" x14ac:dyDescent="0.2">
      <c r="A1056" s="175">
        <v>7691</v>
      </c>
      <c r="B1056" s="175">
        <v>651539544</v>
      </c>
      <c r="C1056" s="175" t="s">
        <v>7202</v>
      </c>
      <c r="D1056" s="175" t="s">
        <v>7486</v>
      </c>
      <c r="E1056" s="182">
        <v>3436760</v>
      </c>
      <c r="F1056" s="182">
        <v>27775781</v>
      </c>
    </row>
    <row r="1057" spans="1:6" x14ac:dyDescent="0.2">
      <c r="A1057" s="175">
        <v>7691</v>
      </c>
      <c r="B1057" s="175">
        <v>651539544</v>
      </c>
      <c r="C1057" s="175" t="s">
        <v>7202</v>
      </c>
      <c r="D1057" s="175" t="s">
        <v>6561</v>
      </c>
      <c r="E1057" s="182">
        <v>9803216</v>
      </c>
      <c r="F1057" s="182">
        <v>60340486</v>
      </c>
    </row>
    <row r="1058" spans="1:6" x14ac:dyDescent="0.2">
      <c r="A1058" s="175">
        <v>7691</v>
      </c>
      <c r="B1058" s="175">
        <v>651539544</v>
      </c>
      <c r="C1058" s="175" t="s">
        <v>7202</v>
      </c>
      <c r="D1058" s="175" t="s">
        <v>171</v>
      </c>
      <c r="E1058" s="182">
        <v>13885418</v>
      </c>
      <c r="F1058" s="182">
        <v>88752816</v>
      </c>
    </row>
    <row r="1059" spans="1:6" x14ac:dyDescent="0.2">
      <c r="A1059" s="175">
        <v>7691</v>
      </c>
      <c r="B1059" s="175">
        <v>651539544</v>
      </c>
      <c r="C1059" s="175" t="s">
        <v>7202</v>
      </c>
      <c r="D1059" s="175" t="s">
        <v>6574</v>
      </c>
      <c r="E1059" s="182">
        <v>6671880</v>
      </c>
      <c r="F1059" s="182">
        <v>42255240</v>
      </c>
    </row>
    <row r="1060" spans="1:6" x14ac:dyDescent="0.2">
      <c r="A1060" s="175">
        <v>7691</v>
      </c>
      <c r="B1060" s="175">
        <v>651539544</v>
      </c>
      <c r="C1060" s="175" t="s">
        <v>7202</v>
      </c>
      <c r="D1060" s="175" t="s">
        <v>6544</v>
      </c>
      <c r="E1060" s="182">
        <v>14826400</v>
      </c>
      <c r="F1060" s="182">
        <v>14826400</v>
      </c>
    </row>
    <row r="1061" spans="1:6" x14ac:dyDescent="0.2">
      <c r="A1061" s="175">
        <v>7691</v>
      </c>
      <c r="B1061" s="175">
        <v>651539544</v>
      </c>
      <c r="C1061" s="175" t="s">
        <v>7202</v>
      </c>
      <c r="D1061" s="175" t="s">
        <v>6514</v>
      </c>
      <c r="E1061" s="182">
        <v>12000488</v>
      </c>
      <c r="F1061" s="182">
        <v>59495381</v>
      </c>
    </row>
    <row r="1062" spans="1:6" x14ac:dyDescent="0.2">
      <c r="A1062" s="175">
        <v>7692</v>
      </c>
      <c r="B1062" s="175">
        <v>651883474</v>
      </c>
      <c r="C1062" s="175" t="s">
        <v>7200</v>
      </c>
      <c r="D1062" s="175" t="s">
        <v>6492</v>
      </c>
      <c r="E1062" s="182">
        <v>23405943</v>
      </c>
      <c r="F1062" s="182">
        <v>149608270</v>
      </c>
    </row>
    <row r="1063" spans="1:6" x14ac:dyDescent="0.2">
      <c r="A1063" s="175">
        <v>7692</v>
      </c>
      <c r="B1063" s="175">
        <v>651883474</v>
      </c>
      <c r="C1063" s="175" t="s">
        <v>7200</v>
      </c>
      <c r="D1063" s="175" t="s">
        <v>6493</v>
      </c>
      <c r="E1063" s="182">
        <v>12082528</v>
      </c>
      <c r="F1063" s="182">
        <v>76227472</v>
      </c>
    </row>
    <row r="1064" spans="1:6" x14ac:dyDescent="0.2">
      <c r="A1064" s="175">
        <v>7692</v>
      </c>
      <c r="B1064" s="175">
        <v>651883474</v>
      </c>
      <c r="C1064" s="175" t="s">
        <v>7200</v>
      </c>
      <c r="D1064" s="175" t="s">
        <v>6549</v>
      </c>
      <c r="E1064" s="182">
        <v>8994683</v>
      </c>
      <c r="F1064" s="182">
        <v>37757900</v>
      </c>
    </row>
    <row r="1065" spans="1:6" x14ac:dyDescent="0.2">
      <c r="A1065" s="175">
        <v>7692</v>
      </c>
      <c r="B1065" s="175">
        <v>651883474</v>
      </c>
      <c r="C1065" s="175" t="s">
        <v>7200</v>
      </c>
      <c r="D1065" s="175" t="s">
        <v>6565</v>
      </c>
      <c r="E1065" s="182">
        <v>25896778</v>
      </c>
      <c r="F1065" s="182">
        <v>158247107</v>
      </c>
    </row>
    <row r="1066" spans="1:6" x14ac:dyDescent="0.2">
      <c r="A1066" s="175">
        <v>7692</v>
      </c>
      <c r="B1066" s="175">
        <v>651883474</v>
      </c>
      <c r="C1066" s="175" t="s">
        <v>7200</v>
      </c>
      <c r="D1066" s="175" t="s">
        <v>229</v>
      </c>
      <c r="E1066" s="182">
        <v>14875821</v>
      </c>
      <c r="F1066" s="182">
        <v>74922740</v>
      </c>
    </row>
    <row r="1067" spans="1:6" x14ac:dyDescent="0.2">
      <c r="A1067" s="175">
        <v>7692</v>
      </c>
      <c r="B1067" s="175">
        <v>651883474</v>
      </c>
      <c r="C1067" s="175" t="s">
        <v>7200</v>
      </c>
      <c r="D1067" s="175" t="s">
        <v>6551</v>
      </c>
      <c r="E1067" s="182">
        <v>13096653</v>
      </c>
      <c r="F1067" s="182">
        <v>76701908</v>
      </c>
    </row>
    <row r="1068" spans="1:6" x14ac:dyDescent="0.2">
      <c r="A1068" s="175">
        <v>7692</v>
      </c>
      <c r="B1068" s="175">
        <v>651883474</v>
      </c>
      <c r="C1068" s="175" t="s">
        <v>7200</v>
      </c>
      <c r="D1068" s="175" t="s">
        <v>6566</v>
      </c>
      <c r="E1068" s="182">
        <v>12355333</v>
      </c>
      <c r="F1068" s="182">
        <v>78332812</v>
      </c>
    </row>
    <row r="1069" spans="1:6" x14ac:dyDescent="0.2">
      <c r="A1069" s="175">
        <v>7692</v>
      </c>
      <c r="B1069" s="175">
        <v>651883474</v>
      </c>
      <c r="C1069" s="175" t="s">
        <v>7200</v>
      </c>
      <c r="D1069" s="175" t="s">
        <v>6548</v>
      </c>
      <c r="E1069" s="182">
        <v>13393181</v>
      </c>
      <c r="F1069" s="182">
        <v>79222396</v>
      </c>
    </row>
    <row r="1070" spans="1:6" x14ac:dyDescent="0.2">
      <c r="A1070" s="175">
        <v>7692</v>
      </c>
      <c r="B1070" s="175">
        <v>651883474</v>
      </c>
      <c r="C1070" s="175" t="s">
        <v>7200</v>
      </c>
      <c r="D1070" s="175" t="s">
        <v>6529</v>
      </c>
      <c r="E1070" s="182">
        <v>21621833</v>
      </c>
      <c r="F1070" s="182">
        <v>131856116</v>
      </c>
    </row>
    <row r="1071" spans="1:6" x14ac:dyDescent="0.2">
      <c r="A1071" s="175">
        <v>7692</v>
      </c>
      <c r="B1071" s="175">
        <v>651883474</v>
      </c>
      <c r="C1071" s="175" t="s">
        <v>7200</v>
      </c>
      <c r="D1071" s="175" t="s">
        <v>6530</v>
      </c>
      <c r="E1071" s="182">
        <v>2965280</v>
      </c>
      <c r="F1071" s="182">
        <v>42329372</v>
      </c>
    </row>
    <row r="1072" spans="1:6" x14ac:dyDescent="0.2">
      <c r="A1072" s="175">
        <v>7692</v>
      </c>
      <c r="B1072" s="175">
        <v>651883474</v>
      </c>
      <c r="C1072" s="175" t="s">
        <v>7200</v>
      </c>
      <c r="D1072" s="175" t="s">
        <v>7480</v>
      </c>
      <c r="E1072" s="182">
        <v>18582421</v>
      </c>
      <c r="F1072" s="182">
        <v>77591492</v>
      </c>
    </row>
    <row r="1073" spans="1:6" x14ac:dyDescent="0.2">
      <c r="A1073" s="175">
        <v>7692</v>
      </c>
      <c r="B1073" s="175">
        <v>651883474</v>
      </c>
      <c r="C1073" s="175" t="s">
        <v>7200</v>
      </c>
      <c r="D1073" s="175" t="s">
        <v>6491</v>
      </c>
      <c r="E1073" s="182">
        <v>9239812</v>
      </c>
      <c r="F1073" s="182">
        <v>66706941</v>
      </c>
    </row>
    <row r="1074" spans="1:6" x14ac:dyDescent="0.2">
      <c r="A1074" s="175">
        <v>7692</v>
      </c>
      <c r="B1074" s="175">
        <v>651883474</v>
      </c>
      <c r="C1074" s="175" t="s">
        <v>7200</v>
      </c>
      <c r="D1074" s="175" t="s">
        <v>6531</v>
      </c>
      <c r="E1074" s="182">
        <v>5117589</v>
      </c>
      <c r="F1074" s="182">
        <v>42978287</v>
      </c>
    </row>
    <row r="1075" spans="1:6" x14ac:dyDescent="0.2">
      <c r="A1075" s="175">
        <v>7692</v>
      </c>
      <c r="B1075" s="175">
        <v>651883474</v>
      </c>
      <c r="C1075" s="175" t="s">
        <v>7200</v>
      </c>
      <c r="D1075" s="175" t="s">
        <v>6534</v>
      </c>
      <c r="E1075" s="182">
        <v>9217079</v>
      </c>
      <c r="F1075" s="182">
        <v>66669380</v>
      </c>
    </row>
    <row r="1076" spans="1:6" x14ac:dyDescent="0.2">
      <c r="A1076" s="175">
        <v>7692</v>
      </c>
      <c r="B1076" s="175">
        <v>651883474</v>
      </c>
      <c r="C1076" s="175" t="s">
        <v>7200</v>
      </c>
      <c r="D1076" s="175" t="s">
        <v>6535</v>
      </c>
      <c r="E1076" s="182">
        <v>9155302</v>
      </c>
      <c r="F1076" s="182">
        <v>58593938</v>
      </c>
    </row>
    <row r="1077" spans="1:6" x14ac:dyDescent="0.2">
      <c r="A1077" s="175">
        <v>7692</v>
      </c>
      <c r="B1077" s="175">
        <v>651883474</v>
      </c>
      <c r="C1077" s="175" t="s">
        <v>7200</v>
      </c>
      <c r="D1077" s="175" t="s">
        <v>6622</v>
      </c>
      <c r="E1077" s="182">
        <v>11614013</v>
      </c>
      <c r="F1077" s="182">
        <v>77591492</v>
      </c>
    </row>
    <row r="1078" spans="1:6" x14ac:dyDescent="0.2">
      <c r="A1078" s="175">
        <v>7692</v>
      </c>
      <c r="B1078" s="175">
        <v>651883474</v>
      </c>
      <c r="C1078" s="175" t="s">
        <v>7200</v>
      </c>
      <c r="D1078" s="175" t="s">
        <v>6575</v>
      </c>
      <c r="E1078" s="182">
        <v>18137629</v>
      </c>
      <c r="F1078" s="182">
        <v>84856428</v>
      </c>
    </row>
    <row r="1079" spans="1:6" x14ac:dyDescent="0.2">
      <c r="A1079" s="175">
        <v>7692</v>
      </c>
      <c r="B1079" s="175">
        <v>651883474</v>
      </c>
      <c r="C1079" s="175" t="s">
        <v>7200</v>
      </c>
      <c r="D1079" s="175" t="s">
        <v>5595</v>
      </c>
      <c r="E1079" s="182">
        <v>23178605</v>
      </c>
      <c r="F1079" s="182">
        <v>88711292</v>
      </c>
    </row>
    <row r="1080" spans="1:6" x14ac:dyDescent="0.2">
      <c r="A1080" s="175">
        <v>7692</v>
      </c>
      <c r="B1080" s="175">
        <v>651883474</v>
      </c>
      <c r="C1080" s="175" t="s">
        <v>7200</v>
      </c>
      <c r="D1080" s="175" t="s">
        <v>6544</v>
      </c>
      <c r="E1080" s="182">
        <v>8796997</v>
      </c>
      <c r="F1080" s="182">
        <v>73143572</v>
      </c>
    </row>
    <row r="1081" spans="1:6" x14ac:dyDescent="0.2">
      <c r="A1081" s="175">
        <v>7692</v>
      </c>
      <c r="B1081" s="175">
        <v>651883474</v>
      </c>
      <c r="C1081" s="175" t="s">
        <v>7200</v>
      </c>
      <c r="D1081" s="175" t="s">
        <v>6545</v>
      </c>
      <c r="E1081" s="182">
        <v>11577936</v>
      </c>
      <c r="F1081" s="182">
        <v>61220548</v>
      </c>
    </row>
    <row r="1082" spans="1:6" x14ac:dyDescent="0.2">
      <c r="A1082" s="175">
        <v>7694</v>
      </c>
      <c r="B1082" s="175">
        <v>732489002</v>
      </c>
      <c r="C1082" s="175" t="s">
        <v>7499</v>
      </c>
      <c r="D1082" s="175" t="s">
        <v>6522</v>
      </c>
      <c r="E1082" s="182">
        <v>25847357</v>
      </c>
      <c r="F1082" s="182">
        <v>115794183</v>
      </c>
    </row>
    <row r="1083" spans="1:6" x14ac:dyDescent="0.2">
      <c r="A1083" s="175">
        <v>7694</v>
      </c>
      <c r="B1083" s="175">
        <v>732489002</v>
      </c>
      <c r="C1083" s="175" t="s">
        <v>7499</v>
      </c>
      <c r="D1083" s="175" t="s">
        <v>6599</v>
      </c>
      <c r="E1083" s="182">
        <v>14727558</v>
      </c>
      <c r="F1083" s="182">
        <v>84955274</v>
      </c>
    </row>
    <row r="1084" spans="1:6" x14ac:dyDescent="0.2">
      <c r="A1084" s="175">
        <v>7694</v>
      </c>
      <c r="B1084" s="175">
        <v>732489002</v>
      </c>
      <c r="C1084" s="175" t="s">
        <v>7499</v>
      </c>
      <c r="D1084" s="175" t="s">
        <v>6508</v>
      </c>
      <c r="E1084" s="182">
        <v>19422584</v>
      </c>
      <c r="F1084" s="182">
        <v>75614640</v>
      </c>
    </row>
    <row r="1085" spans="1:6" x14ac:dyDescent="0.2">
      <c r="A1085" s="175">
        <v>7696</v>
      </c>
      <c r="B1085" s="175">
        <v>651902215</v>
      </c>
      <c r="C1085" s="175" t="s">
        <v>7201</v>
      </c>
      <c r="D1085" s="175" t="s">
        <v>7477</v>
      </c>
      <c r="E1085" s="182">
        <v>15690780</v>
      </c>
      <c r="F1085" s="182">
        <v>72397316</v>
      </c>
    </row>
    <row r="1086" spans="1:6" x14ac:dyDescent="0.2">
      <c r="A1086" s="175">
        <v>7696</v>
      </c>
      <c r="B1086" s="175">
        <v>651902215</v>
      </c>
      <c r="C1086" s="175" t="s">
        <v>7201</v>
      </c>
      <c r="D1086" s="175" t="s">
        <v>6519</v>
      </c>
      <c r="E1086" s="182">
        <v>66819620</v>
      </c>
      <c r="F1086" s="182">
        <v>153527377</v>
      </c>
    </row>
    <row r="1087" spans="1:6" x14ac:dyDescent="0.2">
      <c r="A1087" s="175">
        <v>7696</v>
      </c>
      <c r="B1087" s="175">
        <v>651902215</v>
      </c>
      <c r="C1087" s="175" t="s">
        <v>7201</v>
      </c>
      <c r="D1087" s="175" t="s">
        <v>148</v>
      </c>
      <c r="E1087" s="182">
        <v>15634439</v>
      </c>
      <c r="F1087" s="182">
        <v>93299574</v>
      </c>
    </row>
    <row r="1088" spans="1:6" x14ac:dyDescent="0.2">
      <c r="A1088" s="175">
        <v>7696</v>
      </c>
      <c r="B1088" s="175">
        <v>651902215</v>
      </c>
      <c r="C1088" s="175" t="s">
        <v>7201</v>
      </c>
      <c r="D1088" s="175" t="s">
        <v>6576</v>
      </c>
      <c r="E1088" s="182">
        <v>9390053</v>
      </c>
      <c r="F1088" s="182">
        <v>54857679</v>
      </c>
    </row>
    <row r="1089" spans="1:6" x14ac:dyDescent="0.2">
      <c r="A1089" s="175">
        <v>7696</v>
      </c>
      <c r="B1089" s="175">
        <v>651902215</v>
      </c>
      <c r="C1089" s="175" t="s">
        <v>7201</v>
      </c>
      <c r="D1089" s="175" t="s">
        <v>6502</v>
      </c>
      <c r="E1089" s="182">
        <v>17099287</v>
      </c>
      <c r="F1089" s="182">
        <v>85806311</v>
      </c>
    </row>
    <row r="1090" spans="1:6" x14ac:dyDescent="0.2">
      <c r="A1090" s="175">
        <v>7696</v>
      </c>
      <c r="B1090" s="175">
        <v>651902215</v>
      </c>
      <c r="C1090" s="175" t="s">
        <v>7201</v>
      </c>
      <c r="D1090" s="175" t="s">
        <v>6491</v>
      </c>
      <c r="E1090" s="182">
        <v>9859556</v>
      </c>
      <c r="F1090" s="182">
        <v>63101161</v>
      </c>
    </row>
    <row r="1091" spans="1:6" x14ac:dyDescent="0.2">
      <c r="A1091" s="175">
        <v>7696</v>
      </c>
      <c r="B1091" s="175">
        <v>651902215</v>
      </c>
      <c r="C1091" s="175" t="s">
        <v>7201</v>
      </c>
      <c r="D1091" s="175" t="s">
        <v>6535</v>
      </c>
      <c r="E1091" s="182">
        <v>8676410</v>
      </c>
      <c r="F1091" s="182">
        <v>46368088</v>
      </c>
    </row>
    <row r="1092" spans="1:6" x14ac:dyDescent="0.2">
      <c r="A1092" s="175">
        <v>7696</v>
      </c>
      <c r="B1092" s="175">
        <v>651902215</v>
      </c>
      <c r="C1092" s="175" t="s">
        <v>7201</v>
      </c>
      <c r="D1092" s="175" t="s">
        <v>6507</v>
      </c>
      <c r="E1092" s="182">
        <v>21448859</v>
      </c>
      <c r="F1092" s="182">
        <v>107936193</v>
      </c>
    </row>
    <row r="1093" spans="1:6" x14ac:dyDescent="0.2">
      <c r="A1093" s="175">
        <v>7696</v>
      </c>
      <c r="B1093" s="175">
        <v>651902215</v>
      </c>
      <c r="C1093" s="175" t="s">
        <v>7201</v>
      </c>
      <c r="D1093" s="175" t="s">
        <v>6571</v>
      </c>
      <c r="E1093" s="182">
        <v>10000407</v>
      </c>
      <c r="F1093" s="182">
        <v>62481419</v>
      </c>
    </row>
    <row r="1094" spans="1:6" x14ac:dyDescent="0.2">
      <c r="A1094" s="175">
        <v>7696</v>
      </c>
      <c r="B1094" s="175">
        <v>651902215</v>
      </c>
      <c r="C1094" s="175" t="s">
        <v>7201</v>
      </c>
      <c r="D1094" s="175" t="s">
        <v>181</v>
      </c>
      <c r="E1094" s="182">
        <v>20113494</v>
      </c>
      <c r="F1094" s="182">
        <v>82989295</v>
      </c>
    </row>
    <row r="1095" spans="1:6" x14ac:dyDescent="0.2">
      <c r="A1095" s="175">
        <v>7696</v>
      </c>
      <c r="B1095" s="175">
        <v>651902215</v>
      </c>
      <c r="C1095" s="175" t="s">
        <v>7201</v>
      </c>
      <c r="D1095" s="175" t="s">
        <v>6498</v>
      </c>
      <c r="E1095" s="182">
        <v>18458868</v>
      </c>
      <c r="F1095" s="182">
        <v>78357524</v>
      </c>
    </row>
    <row r="1096" spans="1:6" x14ac:dyDescent="0.2">
      <c r="A1096" s="175">
        <v>7696</v>
      </c>
      <c r="B1096" s="175">
        <v>651902215</v>
      </c>
      <c r="C1096" s="175" t="s">
        <v>7201</v>
      </c>
      <c r="D1096" s="175" t="s">
        <v>6591</v>
      </c>
      <c r="E1096" s="182">
        <v>13465337</v>
      </c>
      <c r="F1096" s="182">
        <v>53692328</v>
      </c>
    </row>
    <row r="1097" spans="1:6" x14ac:dyDescent="0.2">
      <c r="A1097" s="175">
        <v>7704</v>
      </c>
      <c r="B1097" s="175">
        <v>651908876</v>
      </c>
      <c r="C1097" s="175" t="s">
        <v>7203</v>
      </c>
      <c r="D1097" s="175" t="s">
        <v>6509</v>
      </c>
      <c r="E1097" s="182">
        <v>21002090</v>
      </c>
      <c r="F1097" s="182">
        <v>98241712</v>
      </c>
    </row>
    <row r="1098" spans="1:6" x14ac:dyDescent="0.2">
      <c r="A1098" s="175">
        <v>7706</v>
      </c>
      <c r="B1098" s="175">
        <v>650837746</v>
      </c>
      <c r="C1098" s="175" t="s">
        <v>7154</v>
      </c>
      <c r="D1098" s="175" t="s">
        <v>6522</v>
      </c>
      <c r="E1098" s="182">
        <v>15623066</v>
      </c>
      <c r="F1098" s="182">
        <v>93276450</v>
      </c>
    </row>
    <row r="1099" spans="1:6" x14ac:dyDescent="0.2">
      <c r="A1099" s="175">
        <v>7706</v>
      </c>
      <c r="B1099" s="175">
        <v>650837746</v>
      </c>
      <c r="C1099" s="175" t="s">
        <v>7154</v>
      </c>
      <c r="D1099" s="175" t="s">
        <v>6508</v>
      </c>
      <c r="E1099" s="182">
        <v>14885572</v>
      </c>
      <c r="F1099" s="182">
        <v>129299987</v>
      </c>
    </row>
    <row r="1100" spans="1:6" x14ac:dyDescent="0.2">
      <c r="A1100" s="175">
        <v>7708</v>
      </c>
      <c r="B1100" s="175">
        <v>651932017</v>
      </c>
      <c r="C1100" s="175" t="s">
        <v>7437</v>
      </c>
      <c r="D1100" s="175" t="s">
        <v>6561</v>
      </c>
      <c r="E1100" s="182">
        <v>6760838</v>
      </c>
      <c r="F1100" s="182">
        <v>45466640</v>
      </c>
    </row>
    <row r="1101" spans="1:6" x14ac:dyDescent="0.2">
      <c r="A1101" s="175">
        <v>7708</v>
      </c>
      <c r="B1101" s="175">
        <v>651932017</v>
      </c>
      <c r="C1101" s="175" t="s">
        <v>7437</v>
      </c>
      <c r="D1101" s="175" t="s">
        <v>7481</v>
      </c>
      <c r="E1101" s="182">
        <v>14925243</v>
      </c>
      <c r="F1101" s="182">
        <v>57674697</v>
      </c>
    </row>
    <row r="1102" spans="1:6" x14ac:dyDescent="0.2">
      <c r="A1102" s="175">
        <v>7708</v>
      </c>
      <c r="B1102" s="175">
        <v>651932017</v>
      </c>
      <c r="C1102" s="175" t="s">
        <v>7437</v>
      </c>
      <c r="D1102" s="175" t="s">
        <v>6688</v>
      </c>
      <c r="E1102" s="182">
        <v>7190804</v>
      </c>
      <c r="F1102" s="182">
        <v>38919300</v>
      </c>
    </row>
    <row r="1103" spans="1:6" x14ac:dyDescent="0.2">
      <c r="A1103" s="175">
        <v>7708</v>
      </c>
      <c r="B1103" s="175">
        <v>651932017</v>
      </c>
      <c r="C1103" s="175" t="s">
        <v>7437</v>
      </c>
      <c r="D1103" s="175" t="s">
        <v>6541</v>
      </c>
      <c r="E1103" s="182">
        <v>11861120</v>
      </c>
      <c r="F1103" s="182">
        <v>11861120</v>
      </c>
    </row>
    <row r="1104" spans="1:6" x14ac:dyDescent="0.2">
      <c r="A1104" s="175">
        <v>7708</v>
      </c>
      <c r="B1104" s="175">
        <v>651932017</v>
      </c>
      <c r="C1104" s="175" t="s">
        <v>7437</v>
      </c>
      <c r="D1104" s="175" t="s">
        <v>6595</v>
      </c>
      <c r="E1104" s="182">
        <v>9686581</v>
      </c>
      <c r="F1104" s="182">
        <v>59157335</v>
      </c>
    </row>
    <row r="1105" spans="1:6" x14ac:dyDescent="0.2">
      <c r="A1105" s="175">
        <v>7708</v>
      </c>
      <c r="B1105" s="175">
        <v>651932017</v>
      </c>
      <c r="C1105" s="175" t="s">
        <v>7437</v>
      </c>
      <c r="D1105" s="175" t="s">
        <v>6543</v>
      </c>
      <c r="E1105" s="182">
        <v>7783860</v>
      </c>
      <c r="F1105" s="182">
        <v>43663748</v>
      </c>
    </row>
    <row r="1106" spans="1:6" x14ac:dyDescent="0.2">
      <c r="A1106" s="175">
        <v>7713</v>
      </c>
      <c r="B1106" s="175">
        <v>651868661</v>
      </c>
      <c r="C1106" s="175" t="s">
        <v>7500</v>
      </c>
      <c r="D1106" s="175" t="s">
        <v>6526</v>
      </c>
      <c r="E1106" s="182">
        <v>5665709</v>
      </c>
      <c r="F1106" s="182">
        <v>53986671</v>
      </c>
    </row>
    <row r="1107" spans="1:6" x14ac:dyDescent="0.2">
      <c r="A1107" s="175">
        <v>7713</v>
      </c>
      <c r="B1107" s="175">
        <v>651868661</v>
      </c>
      <c r="C1107" s="175" t="s">
        <v>7500</v>
      </c>
      <c r="D1107" s="175" t="s">
        <v>6574</v>
      </c>
      <c r="E1107" s="182">
        <v>1817096</v>
      </c>
      <c r="F1107" s="182">
        <v>11276684</v>
      </c>
    </row>
    <row r="1108" spans="1:6" x14ac:dyDescent="0.2">
      <c r="A1108" s="175">
        <v>7714</v>
      </c>
      <c r="B1108" s="175">
        <v>651935253</v>
      </c>
      <c r="C1108" s="175" t="s">
        <v>7501</v>
      </c>
      <c r="D1108" s="175" t="s">
        <v>6619</v>
      </c>
      <c r="E1108" s="182">
        <v>7865899</v>
      </c>
      <c r="F1108" s="182">
        <v>93345046</v>
      </c>
    </row>
    <row r="1109" spans="1:6" x14ac:dyDescent="0.2">
      <c r="A1109" s="175">
        <v>7714</v>
      </c>
      <c r="B1109" s="175">
        <v>651935253</v>
      </c>
      <c r="C1109" s="175" t="s">
        <v>7501</v>
      </c>
      <c r="D1109" s="175" t="s">
        <v>7199</v>
      </c>
      <c r="E1109" s="182">
        <v>11366907</v>
      </c>
      <c r="F1109" s="182">
        <v>80023037</v>
      </c>
    </row>
    <row r="1110" spans="1:6" x14ac:dyDescent="0.2">
      <c r="A1110" s="175">
        <v>7717</v>
      </c>
      <c r="B1110" s="175">
        <v>533344577</v>
      </c>
      <c r="C1110" s="175" t="s">
        <v>7474</v>
      </c>
      <c r="D1110" s="175" t="s">
        <v>6609</v>
      </c>
      <c r="E1110" s="182">
        <v>9831784</v>
      </c>
      <c r="F1110" s="182">
        <v>62737482</v>
      </c>
    </row>
    <row r="1111" spans="1:6" x14ac:dyDescent="0.2">
      <c r="A1111" s="175">
        <v>7723</v>
      </c>
      <c r="B1111" s="175">
        <v>651927862</v>
      </c>
      <c r="C1111" s="175" t="s">
        <v>7502</v>
      </c>
      <c r="D1111" s="175" t="s">
        <v>6542</v>
      </c>
      <c r="E1111" s="182">
        <v>19872331</v>
      </c>
      <c r="F1111" s="182">
        <v>107948787</v>
      </c>
    </row>
    <row r="1112" spans="1:6" x14ac:dyDescent="0.2">
      <c r="A1112" s="175">
        <v>7729</v>
      </c>
      <c r="B1112" s="175">
        <v>605110207</v>
      </c>
      <c r="C1112" s="175" t="s">
        <v>7503</v>
      </c>
      <c r="D1112" s="175" t="s">
        <v>6492</v>
      </c>
      <c r="E1112" s="182">
        <v>10073677</v>
      </c>
      <c r="F1112" s="182">
        <v>50368385</v>
      </c>
    </row>
    <row r="1113" spans="1:6" x14ac:dyDescent="0.2">
      <c r="A1113" s="175">
        <v>7739</v>
      </c>
      <c r="B1113" s="175">
        <v>651811481</v>
      </c>
      <c r="C1113" s="175" t="s">
        <v>8927</v>
      </c>
      <c r="D1113" s="175" t="s">
        <v>6673</v>
      </c>
      <c r="E1113" s="182">
        <v>34532978</v>
      </c>
      <c r="F1113" s="182">
        <v>34532978</v>
      </c>
    </row>
    <row r="1114" spans="1:6" x14ac:dyDescent="0.2">
      <c r="A1114" s="175" t="s">
        <v>7205</v>
      </c>
      <c r="B1114" s="175"/>
      <c r="C1114" s="175"/>
      <c r="D1114" s="175"/>
      <c r="E1114" s="182"/>
      <c r="F1114" s="182"/>
    </row>
    <row r="1115" spans="1:6" x14ac:dyDescent="0.2">
      <c r="A1115" s="175"/>
      <c r="B1115" s="175"/>
      <c r="C1115" s="175"/>
      <c r="D1115" s="175"/>
      <c r="E1115" s="182">
        <v>26740863288</v>
      </c>
      <c r="F1115" s="182">
        <v>186991695763.23508</v>
      </c>
    </row>
    <row r="1116" spans="1:6" x14ac:dyDescent="0.2">
      <c r="D1116" s="178"/>
    </row>
    <row r="1117" spans="1:6" x14ac:dyDescent="0.2">
      <c r="D1117" s="178"/>
    </row>
    <row r="1118" spans="1:6" x14ac:dyDescent="0.2">
      <c r="D1118" s="178"/>
    </row>
    <row r="1119" spans="1:6" x14ac:dyDescent="0.2">
      <c r="D1119" s="178"/>
    </row>
    <row r="1120" spans="1:6" x14ac:dyDescent="0.2">
      <c r="D1120" s="178"/>
    </row>
    <row r="1121" spans="4:4" x14ac:dyDescent="0.2">
      <c r="D1121" s="178"/>
    </row>
    <row r="1122" spans="4:4" x14ac:dyDescent="0.2">
      <c r="D1122" s="178"/>
    </row>
    <row r="1123" spans="4:4" x14ac:dyDescent="0.2">
      <c r="D1123" s="178"/>
    </row>
    <row r="1124" spans="4:4" x14ac:dyDescent="0.2">
      <c r="D1124" s="178"/>
    </row>
    <row r="1125" spans="4:4" x14ac:dyDescent="0.2">
      <c r="D1125" s="178"/>
    </row>
    <row r="1126" spans="4:4" x14ac:dyDescent="0.2">
      <c r="D1126" s="178"/>
    </row>
    <row r="1127" spans="4:4" x14ac:dyDescent="0.2">
      <c r="D1127" s="178"/>
    </row>
    <row r="1128" spans="4:4" x14ac:dyDescent="0.2">
      <c r="D1128" s="178"/>
    </row>
    <row r="1129" spans="4:4" x14ac:dyDescent="0.2">
      <c r="D1129" s="178"/>
    </row>
    <row r="1130" spans="4:4" x14ac:dyDescent="0.2">
      <c r="D1130" s="178"/>
    </row>
    <row r="1131" spans="4:4" x14ac:dyDescent="0.2">
      <c r="D1131" s="178"/>
    </row>
    <row r="1132" spans="4:4" x14ac:dyDescent="0.2">
      <c r="D1132" s="178"/>
    </row>
    <row r="1133" spans="4:4" x14ac:dyDescent="0.2">
      <c r="D1133" s="178"/>
    </row>
    <row r="1134" spans="4:4" x14ac:dyDescent="0.2">
      <c r="D1134" s="178"/>
    </row>
    <row r="1135" spans="4:4" x14ac:dyDescent="0.2">
      <c r="D1135" s="178"/>
    </row>
    <row r="1136" spans="4:4" x14ac:dyDescent="0.2">
      <c r="D1136" s="178"/>
    </row>
    <row r="1137" spans="4:4" x14ac:dyDescent="0.2">
      <c r="D1137" s="178"/>
    </row>
    <row r="1138" spans="4:4" x14ac:dyDescent="0.2">
      <c r="D1138" s="178"/>
    </row>
    <row r="1139" spans="4:4" x14ac:dyDescent="0.2">
      <c r="D1139" s="178"/>
    </row>
    <row r="1140" spans="4:4" x14ac:dyDescent="0.2">
      <c r="D1140" s="178"/>
    </row>
    <row r="1141" spans="4:4" x14ac:dyDescent="0.2">
      <c r="D1141" s="178"/>
    </row>
    <row r="1142" spans="4:4" x14ac:dyDescent="0.2">
      <c r="D1142" s="178"/>
    </row>
    <row r="1143" spans="4:4" x14ac:dyDescent="0.2">
      <c r="D1143" s="178"/>
    </row>
    <row r="1144" spans="4:4" x14ac:dyDescent="0.2">
      <c r="D1144" s="178"/>
    </row>
    <row r="1145" spans="4:4" x14ac:dyDescent="0.2">
      <c r="D1145" s="178"/>
    </row>
    <row r="1146" spans="4:4" x14ac:dyDescent="0.2">
      <c r="D1146" s="178"/>
    </row>
    <row r="1147" spans="4:4" x14ac:dyDescent="0.2">
      <c r="D1147" s="178"/>
    </row>
    <row r="1148" spans="4:4" x14ac:dyDescent="0.2">
      <c r="D1148" s="178"/>
    </row>
    <row r="1149" spans="4:4" x14ac:dyDescent="0.2">
      <c r="D1149" s="178"/>
    </row>
    <row r="1150" spans="4:4" x14ac:dyDescent="0.2">
      <c r="D1150" s="178"/>
    </row>
    <row r="1151" spans="4:4" x14ac:dyDescent="0.2">
      <c r="D1151" s="178"/>
    </row>
    <row r="1152" spans="4:4" x14ac:dyDescent="0.2">
      <c r="D1152" s="178"/>
    </row>
    <row r="1153" spans="4:4" x14ac:dyDescent="0.2">
      <c r="D1153" s="178"/>
    </row>
    <row r="1154" spans="4:4" x14ac:dyDescent="0.2">
      <c r="D1154" s="178"/>
    </row>
    <row r="1155" spans="4:4" x14ac:dyDescent="0.2">
      <c r="D1155" s="178"/>
    </row>
    <row r="1156" spans="4:4" x14ac:dyDescent="0.2">
      <c r="D1156" s="178"/>
    </row>
    <row r="1157" spans="4:4" x14ac:dyDescent="0.2">
      <c r="D1157" s="178"/>
    </row>
    <row r="1158" spans="4:4" x14ac:dyDescent="0.2">
      <c r="D1158" s="178"/>
    </row>
    <row r="1159" spans="4:4" x14ac:dyDescent="0.2">
      <c r="D1159" s="178"/>
    </row>
    <row r="1160" spans="4:4" x14ac:dyDescent="0.2">
      <c r="D1160" s="178"/>
    </row>
    <row r="1161" spans="4:4" x14ac:dyDescent="0.2">
      <c r="D1161" s="178"/>
    </row>
    <row r="1162" spans="4:4" x14ac:dyDescent="0.2">
      <c r="D1162" s="178"/>
    </row>
    <row r="1163" spans="4:4" x14ac:dyDescent="0.2">
      <c r="D1163" s="178"/>
    </row>
    <row r="1164" spans="4:4" x14ac:dyDescent="0.2">
      <c r="D1164" s="178"/>
    </row>
    <row r="1165" spans="4:4" x14ac:dyDescent="0.2">
      <c r="D1165" s="178"/>
    </row>
    <row r="1166" spans="4:4" x14ac:dyDescent="0.2">
      <c r="D1166" s="178"/>
    </row>
    <row r="1167" spans="4:4" x14ac:dyDescent="0.2">
      <c r="D1167" s="178"/>
    </row>
    <row r="1168" spans="4:4" x14ac:dyDescent="0.2">
      <c r="D1168" s="178"/>
    </row>
    <row r="1169" spans="4:4" x14ac:dyDescent="0.2">
      <c r="D1169" s="178"/>
    </row>
    <row r="1170" spans="4:4" x14ac:dyDescent="0.2">
      <c r="D1170" s="178"/>
    </row>
    <row r="1171" spans="4:4" x14ac:dyDescent="0.2">
      <c r="D1171" s="178"/>
    </row>
    <row r="1172" spans="4:4" x14ac:dyDescent="0.2">
      <c r="D1172" s="178"/>
    </row>
    <row r="1173" spans="4:4" x14ac:dyDescent="0.2">
      <c r="D1173" s="178"/>
    </row>
    <row r="1174" spans="4:4" x14ac:dyDescent="0.2">
      <c r="D1174" s="178"/>
    </row>
    <row r="1175" spans="4:4" x14ac:dyDescent="0.2">
      <c r="D1175" s="178"/>
    </row>
    <row r="1176" spans="4:4" x14ac:dyDescent="0.2">
      <c r="D1176" s="178"/>
    </row>
    <row r="1177" spans="4:4" x14ac:dyDescent="0.2">
      <c r="D1177" s="178"/>
    </row>
    <row r="1178" spans="4:4" x14ac:dyDescent="0.2">
      <c r="D1178" s="178"/>
    </row>
    <row r="1179" spans="4:4" x14ac:dyDescent="0.2">
      <c r="D1179" s="178"/>
    </row>
    <row r="1180" spans="4:4" x14ac:dyDescent="0.2">
      <c r="D1180" s="178"/>
    </row>
    <row r="1181" spans="4:4" x14ac:dyDescent="0.2">
      <c r="D1181" s="178"/>
    </row>
    <row r="1182" spans="4:4" x14ac:dyDescent="0.2">
      <c r="D1182" s="178"/>
    </row>
    <row r="1183" spans="4:4" x14ac:dyDescent="0.2">
      <c r="D1183" s="178"/>
    </row>
    <row r="1184" spans="4:4" x14ac:dyDescent="0.2">
      <c r="D1184" s="178"/>
    </row>
    <row r="1185" spans="4:4" x14ac:dyDescent="0.2">
      <c r="D1185" s="178"/>
    </row>
    <row r="1186" spans="4:4" x14ac:dyDescent="0.2">
      <c r="D1186" s="178"/>
    </row>
    <row r="1187" spans="4:4" x14ac:dyDescent="0.2">
      <c r="D1187" s="178"/>
    </row>
    <row r="1188" spans="4:4" x14ac:dyDescent="0.2">
      <c r="D1188" s="178"/>
    </row>
    <row r="1189" spans="4:4" x14ac:dyDescent="0.2">
      <c r="D1189" s="178"/>
    </row>
    <row r="1190" spans="4:4" x14ac:dyDescent="0.2">
      <c r="D1190" s="178"/>
    </row>
    <row r="1191" spans="4:4" x14ac:dyDescent="0.2">
      <c r="D1191" s="178"/>
    </row>
    <row r="1192" spans="4:4" x14ac:dyDescent="0.2">
      <c r="D1192" s="178"/>
    </row>
    <row r="1193" spans="4:4" x14ac:dyDescent="0.2">
      <c r="D1193" s="178"/>
    </row>
    <row r="1194" spans="4:4" x14ac:dyDescent="0.2">
      <c r="D1194" s="178"/>
    </row>
    <row r="1195" spans="4:4" x14ac:dyDescent="0.2">
      <c r="D1195" s="178"/>
    </row>
    <row r="1196" spans="4:4" x14ac:dyDescent="0.2">
      <c r="D1196" s="178"/>
    </row>
    <row r="1197" spans="4:4" x14ac:dyDescent="0.2">
      <c r="D1197" s="178"/>
    </row>
    <row r="1198" spans="4:4" x14ac:dyDescent="0.2">
      <c r="D1198" s="178"/>
    </row>
    <row r="1199" spans="4:4" x14ac:dyDescent="0.2">
      <c r="D1199" s="178"/>
    </row>
    <row r="1200" spans="4:4" x14ac:dyDescent="0.2">
      <c r="D1200" s="178"/>
    </row>
    <row r="1201" spans="4:4" x14ac:dyDescent="0.2">
      <c r="D1201" s="178"/>
    </row>
    <row r="1202" spans="4:4" x14ac:dyDescent="0.2">
      <c r="D1202" s="178"/>
    </row>
    <row r="1203" spans="4:4" x14ac:dyDescent="0.2">
      <c r="D1203" s="178"/>
    </row>
    <row r="1204" spans="4:4" x14ac:dyDescent="0.2">
      <c r="D1204" s="178"/>
    </row>
    <row r="1205" spans="4:4" x14ac:dyDescent="0.2">
      <c r="D1205" s="178"/>
    </row>
    <row r="1206" spans="4:4" x14ac:dyDescent="0.2">
      <c r="D1206" s="178"/>
    </row>
    <row r="1207" spans="4:4" x14ac:dyDescent="0.2">
      <c r="D1207" s="178"/>
    </row>
    <row r="1208" spans="4:4" x14ac:dyDescent="0.2">
      <c r="D1208" s="178"/>
    </row>
    <row r="1209" spans="4:4" x14ac:dyDescent="0.2">
      <c r="D1209" s="178"/>
    </row>
    <row r="1210" spans="4:4" x14ac:dyDescent="0.2">
      <c r="D1210" s="178"/>
    </row>
    <row r="1211" spans="4:4" x14ac:dyDescent="0.2">
      <c r="D1211" s="178"/>
    </row>
    <row r="1212" spans="4:4" x14ac:dyDescent="0.2">
      <c r="D1212" s="178"/>
    </row>
    <row r="1213" spans="4:4" x14ac:dyDescent="0.2">
      <c r="D1213" s="178"/>
    </row>
    <row r="1214" spans="4:4" x14ac:dyDescent="0.2">
      <c r="D1214" s="178"/>
    </row>
    <row r="1215" spans="4:4" x14ac:dyDescent="0.2">
      <c r="D1215" s="178"/>
    </row>
    <row r="1216" spans="4:4" x14ac:dyDescent="0.2">
      <c r="D1216" s="178"/>
    </row>
    <row r="1217" spans="4:4" x14ac:dyDescent="0.2">
      <c r="D1217" s="178"/>
    </row>
    <row r="1218" spans="4:4" x14ac:dyDescent="0.2">
      <c r="D1218" s="178"/>
    </row>
    <row r="1219" spans="4:4" x14ac:dyDescent="0.2">
      <c r="D1219" s="178"/>
    </row>
    <row r="1220" spans="4:4" x14ac:dyDescent="0.2">
      <c r="D1220" s="178"/>
    </row>
    <row r="1221" spans="4:4" x14ac:dyDescent="0.2">
      <c r="D1221" s="178"/>
    </row>
    <row r="1222" spans="4:4" x14ac:dyDescent="0.2">
      <c r="D1222" s="178"/>
    </row>
    <row r="1223" spans="4:4" x14ac:dyDescent="0.2">
      <c r="D1223" s="178"/>
    </row>
    <row r="1224" spans="4:4" x14ac:dyDescent="0.2">
      <c r="D1224" s="178"/>
    </row>
    <row r="1225" spans="4:4" x14ac:dyDescent="0.2">
      <c r="D1225" s="178"/>
    </row>
    <row r="1226" spans="4:4" x14ac:dyDescent="0.2">
      <c r="D1226" s="178"/>
    </row>
    <row r="1227" spans="4:4" x14ac:dyDescent="0.2">
      <c r="D1227" s="178"/>
    </row>
    <row r="1228" spans="4:4" x14ac:dyDescent="0.2">
      <c r="D1228" s="178"/>
    </row>
    <row r="1229" spans="4:4" x14ac:dyDescent="0.2">
      <c r="D1229" s="178"/>
    </row>
    <row r="1230" spans="4:4" x14ac:dyDescent="0.2">
      <c r="D1230" s="178"/>
    </row>
    <row r="1231" spans="4:4" x14ac:dyDescent="0.2">
      <c r="D1231" s="178"/>
    </row>
    <row r="1232" spans="4:4" x14ac:dyDescent="0.2">
      <c r="D1232" s="178"/>
    </row>
    <row r="1233" spans="4:4" x14ac:dyDescent="0.2">
      <c r="D1233" s="178"/>
    </row>
    <row r="1234" spans="4:4" x14ac:dyDescent="0.2">
      <c r="D1234" s="178"/>
    </row>
    <row r="1235" spans="4:4" x14ac:dyDescent="0.2">
      <c r="D1235" s="178"/>
    </row>
    <row r="1236" spans="4:4" x14ac:dyDescent="0.2">
      <c r="D1236" s="178"/>
    </row>
    <row r="1237" spans="4:4" x14ac:dyDescent="0.2">
      <c r="D1237" s="178"/>
    </row>
    <row r="1238" spans="4:4" x14ac:dyDescent="0.2">
      <c r="D1238" s="178"/>
    </row>
    <row r="1239" spans="4:4" x14ac:dyDescent="0.2">
      <c r="D1239" s="178"/>
    </row>
    <row r="1240" spans="4:4" x14ac:dyDescent="0.2">
      <c r="D1240" s="178"/>
    </row>
    <row r="1241" spans="4:4" x14ac:dyDescent="0.2">
      <c r="D1241" s="178"/>
    </row>
    <row r="1242" spans="4:4" x14ac:dyDescent="0.2">
      <c r="D1242" s="178"/>
    </row>
    <row r="1243" spans="4:4" x14ac:dyDescent="0.2">
      <c r="D1243" s="178"/>
    </row>
    <row r="1244" spans="4:4" x14ac:dyDescent="0.2">
      <c r="D1244" s="178"/>
    </row>
    <row r="1245" spans="4:4" x14ac:dyDescent="0.2">
      <c r="D1245" s="178"/>
    </row>
    <row r="1246" spans="4:4" x14ac:dyDescent="0.2">
      <c r="D1246" s="178"/>
    </row>
    <row r="1247" spans="4:4" x14ac:dyDescent="0.2">
      <c r="D1247" s="178"/>
    </row>
    <row r="1248" spans="4:4" x14ac:dyDescent="0.2">
      <c r="D1248" s="178"/>
    </row>
    <row r="1249" spans="4:4" x14ac:dyDescent="0.2">
      <c r="D1249" s="178"/>
    </row>
    <row r="1250" spans="4:4" x14ac:dyDescent="0.2">
      <c r="D1250" s="178"/>
    </row>
    <row r="1251" spans="4:4" x14ac:dyDescent="0.2">
      <c r="D1251" s="178"/>
    </row>
    <row r="1252" spans="4:4" x14ac:dyDescent="0.2">
      <c r="D1252" s="178"/>
    </row>
    <row r="1253" spans="4:4" x14ac:dyDescent="0.2">
      <c r="D1253" s="178"/>
    </row>
    <row r="1254" spans="4:4" x14ac:dyDescent="0.2">
      <c r="D1254" s="178"/>
    </row>
    <row r="1255" spans="4:4" x14ac:dyDescent="0.2">
      <c r="D1255" s="178"/>
    </row>
    <row r="1256" spans="4:4" x14ac:dyDescent="0.2">
      <c r="D1256" s="178"/>
    </row>
    <row r="1257" spans="4:4" x14ac:dyDescent="0.2">
      <c r="D1257" s="178"/>
    </row>
    <row r="1258" spans="4:4" x14ac:dyDescent="0.2">
      <c r="D1258" s="178"/>
    </row>
    <row r="1259" spans="4:4" x14ac:dyDescent="0.2">
      <c r="D1259" s="178"/>
    </row>
    <row r="1260" spans="4:4" x14ac:dyDescent="0.2">
      <c r="D1260" s="178"/>
    </row>
    <row r="1261" spans="4:4" x14ac:dyDescent="0.2">
      <c r="D1261" s="178"/>
    </row>
    <row r="1262" spans="4:4" x14ac:dyDescent="0.2">
      <c r="D1262" s="178"/>
    </row>
    <row r="1263" spans="4:4" x14ac:dyDescent="0.2">
      <c r="D1263" s="178"/>
    </row>
    <row r="1264" spans="4:4" x14ac:dyDescent="0.2">
      <c r="D1264" s="178"/>
    </row>
    <row r="1265" spans="4:4" x14ac:dyDescent="0.2">
      <c r="D1265" s="178"/>
    </row>
    <row r="1266" spans="4:4" x14ac:dyDescent="0.2">
      <c r="D1266" s="178"/>
    </row>
    <row r="1267" spans="4:4" x14ac:dyDescent="0.2">
      <c r="D1267" s="178"/>
    </row>
    <row r="1268" spans="4:4" x14ac:dyDescent="0.2">
      <c r="D1268" s="178"/>
    </row>
    <row r="1269" spans="4:4" x14ac:dyDescent="0.2">
      <c r="D1269" s="178"/>
    </row>
    <row r="1270" spans="4:4" x14ac:dyDescent="0.2">
      <c r="D1270" s="178"/>
    </row>
    <row r="1271" spans="4:4" x14ac:dyDescent="0.2">
      <c r="D1271" s="178"/>
    </row>
    <row r="1272" spans="4:4" x14ac:dyDescent="0.2">
      <c r="D1272" s="178"/>
    </row>
    <row r="1273" spans="4:4" x14ac:dyDescent="0.2">
      <c r="D1273" s="178"/>
    </row>
    <row r="1274" spans="4:4" x14ac:dyDescent="0.2">
      <c r="D1274" s="178"/>
    </row>
    <row r="1275" spans="4:4" x14ac:dyDescent="0.2">
      <c r="D1275" s="178"/>
    </row>
    <row r="1276" spans="4:4" x14ac:dyDescent="0.2">
      <c r="D1276" s="178"/>
    </row>
    <row r="1277" spans="4:4" x14ac:dyDescent="0.2">
      <c r="D1277" s="178"/>
    </row>
    <row r="1278" spans="4:4" x14ac:dyDescent="0.2">
      <c r="D1278" s="178"/>
    </row>
    <row r="1279" spans="4:4" x14ac:dyDescent="0.2">
      <c r="D1279" s="178"/>
    </row>
    <row r="1280" spans="4:4" x14ac:dyDescent="0.2">
      <c r="D1280" s="178"/>
    </row>
    <row r="1281" spans="4:4" x14ac:dyDescent="0.2">
      <c r="D1281" s="178"/>
    </row>
    <row r="1282" spans="4:4" x14ac:dyDescent="0.2">
      <c r="D1282" s="178"/>
    </row>
    <row r="1283" spans="4:4" x14ac:dyDescent="0.2">
      <c r="D1283" s="178"/>
    </row>
    <row r="1284" spans="4:4" x14ac:dyDescent="0.2">
      <c r="D1284" s="178"/>
    </row>
    <row r="1285" spans="4:4" x14ac:dyDescent="0.2">
      <c r="D1285" s="178"/>
    </row>
    <row r="1286" spans="4:4" x14ac:dyDescent="0.2">
      <c r="D1286" s="178"/>
    </row>
    <row r="1287" spans="4:4" x14ac:dyDescent="0.2">
      <c r="D1287" s="178"/>
    </row>
    <row r="1288" spans="4:4" x14ac:dyDescent="0.2">
      <c r="D1288" s="178"/>
    </row>
    <row r="1289" spans="4:4" x14ac:dyDescent="0.2">
      <c r="D1289" s="178"/>
    </row>
    <row r="1290" spans="4:4" x14ac:dyDescent="0.2">
      <c r="D1290" s="178"/>
    </row>
    <row r="1291" spans="4:4" x14ac:dyDescent="0.2">
      <c r="D1291" s="178"/>
    </row>
    <row r="1292" spans="4:4" x14ac:dyDescent="0.2">
      <c r="D1292" s="178"/>
    </row>
    <row r="1293" spans="4:4" x14ac:dyDescent="0.2">
      <c r="D1293" s="178"/>
    </row>
    <row r="1294" spans="4:4" x14ac:dyDescent="0.2">
      <c r="D1294" s="178"/>
    </row>
    <row r="1295" spans="4:4" x14ac:dyDescent="0.2">
      <c r="D1295" s="178"/>
    </row>
    <row r="1296" spans="4:4" x14ac:dyDescent="0.2">
      <c r="D1296" s="178"/>
    </row>
    <row r="1297" spans="4:4" x14ac:dyDescent="0.2">
      <c r="D1297" s="178"/>
    </row>
    <row r="1298" spans="4:4" x14ac:dyDescent="0.2">
      <c r="D1298" s="178"/>
    </row>
    <row r="1299" spans="4:4" x14ac:dyDescent="0.2">
      <c r="D1299" s="178"/>
    </row>
    <row r="1300" spans="4:4" x14ac:dyDescent="0.2">
      <c r="D1300" s="178"/>
    </row>
    <row r="1301" spans="4:4" x14ac:dyDescent="0.2">
      <c r="D1301" s="178"/>
    </row>
    <row r="1302" spans="4:4" x14ac:dyDescent="0.2">
      <c r="D1302" s="178"/>
    </row>
    <row r="1303" spans="4:4" x14ac:dyDescent="0.2">
      <c r="D1303" s="178"/>
    </row>
    <row r="1304" spans="4:4" x14ac:dyDescent="0.2">
      <c r="D1304" s="178"/>
    </row>
    <row r="1305" spans="4:4" x14ac:dyDescent="0.2">
      <c r="D1305" s="178"/>
    </row>
    <row r="1306" spans="4:4" x14ac:dyDescent="0.2">
      <c r="D1306" s="178"/>
    </row>
    <row r="1307" spans="4:4" x14ac:dyDescent="0.2">
      <c r="D1307" s="178"/>
    </row>
    <row r="1308" spans="4:4" x14ac:dyDescent="0.2">
      <c r="D1308" s="178"/>
    </row>
    <row r="1309" spans="4:4" x14ac:dyDescent="0.2">
      <c r="D1309" s="178"/>
    </row>
    <row r="1310" spans="4:4" x14ac:dyDescent="0.2">
      <c r="D1310" s="178"/>
    </row>
    <row r="1311" spans="4:4" x14ac:dyDescent="0.2">
      <c r="D1311" s="178"/>
    </row>
    <row r="1312" spans="4:4" x14ac:dyDescent="0.2">
      <c r="D1312" s="178"/>
    </row>
    <row r="1313" spans="4:4" x14ac:dyDescent="0.2">
      <c r="D1313" s="178"/>
    </row>
    <row r="1314" spans="4:4" x14ac:dyDescent="0.2">
      <c r="D1314" s="178"/>
    </row>
    <row r="1315" spans="4:4" x14ac:dyDescent="0.2">
      <c r="D1315" s="178"/>
    </row>
    <row r="1316" spans="4:4" x14ac:dyDescent="0.2">
      <c r="D1316" s="178"/>
    </row>
    <row r="1317" spans="4:4" x14ac:dyDescent="0.2">
      <c r="D1317" s="178"/>
    </row>
    <row r="1318" spans="4:4" x14ac:dyDescent="0.2">
      <c r="D1318" s="178"/>
    </row>
    <row r="1319" spans="4:4" x14ac:dyDescent="0.2">
      <c r="D1319" s="178"/>
    </row>
    <row r="1320" spans="4:4" x14ac:dyDescent="0.2">
      <c r="D1320" s="178"/>
    </row>
    <row r="1321" spans="4:4" x14ac:dyDescent="0.2">
      <c r="D1321" s="178"/>
    </row>
    <row r="1322" spans="4:4" x14ac:dyDescent="0.2">
      <c r="D1322" s="178"/>
    </row>
    <row r="1323" spans="4:4" x14ac:dyDescent="0.2">
      <c r="D1323" s="178"/>
    </row>
    <row r="1324" spans="4:4" x14ac:dyDescent="0.2">
      <c r="D1324" s="178"/>
    </row>
    <row r="1325" spans="4:4" x14ac:dyDescent="0.2">
      <c r="D1325" s="178"/>
    </row>
    <row r="1326" spans="4:4" x14ac:dyDescent="0.2">
      <c r="D1326" s="178"/>
    </row>
    <row r="1327" spans="4:4" x14ac:dyDescent="0.2">
      <c r="D1327" s="178"/>
    </row>
    <row r="1328" spans="4:4" x14ac:dyDescent="0.2">
      <c r="D1328" s="178"/>
    </row>
    <row r="1329" spans="4:4" x14ac:dyDescent="0.2">
      <c r="D1329" s="178"/>
    </row>
    <row r="1330" spans="4:4" x14ac:dyDescent="0.2">
      <c r="D1330" s="178"/>
    </row>
    <row r="1331" spans="4:4" x14ac:dyDescent="0.2">
      <c r="D1331" s="178"/>
    </row>
    <row r="1332" spans="4:4" x14ac:dyDescent="0.2">
      <c r="D1332" s="178"/>
    </row>
    <row r="1333" spans="4:4" x14ac:dyDescent="0.2">
      <c r="D1333" s="178"/>
    </row>
    <row r="1334" spans="4:4" x14ac:dyDescent="0.2">
      <c r="D1334" s="178"/>
    </row>
    <row r="1335" spans="4:4" x14ac:dyDescent="0.2">
      <c r="D1335" s="178"/>
    </row>
    <row r="1336" spans="4:4" x14ac:dyDescent="0.2">
      <c r="D1336" s="178"/>
    </row>
    <row r="1337" spans="4:4" x14ac:dyDescent="0.2">
      <c r="D1337" s="178"/>
    </row>
    <row r="1338" spans="4:4" x14ac:dyDescent="0.2">
      <c r="D1338" s="178"/>
    </row>
    <row r="1339" spans="4:4" x14ac:dyDescent="0.2">
      <c r="D1339" s="178"/>
    </row>
    <row r="1340" spans="4:4" x14ac:dyDescent="0.2">
      <c r="D1340" s="178"/>
    </row>
    <row r="1341" spans="4:4" x14ac:dyDescent="0.2">
      <c r="D1341" s="178"/>
    </row>
    <row r="1342" spans="4:4" x14ac:dyDescent="0.2">
      <c r="D1342" s="178"/>
    </row>
    <row r="1343" spans="4:4" x14ac:dyDescent="0.2">
      <c r="D1343" s="178"/>
    </row>
    <row r="1344" spans="4:4" x14ac:dyDescent="0.2">
      <c r="D1344" s="178"/>
    </row>
    <row r="1345" spans="4:4" x14ac:dyDescent="0.2">
      <c r="D1345" s="178"/>
    </row>
    <row r="1346" spans="4:4" x14ac:dyDescent="0.2">
      <c r="D1346" s="178"/>
    </row>
    <row r="1347" spans="4:4" x14ac:dyDescent="0.2">
      <c r="D1347" s="178"/>
    </row>
    <row r="1348" spans="4:4" x14ac:dyDescent="0.2">
      <c r="D1348" s="178"/>
    </row>
    <row r="1349" spans="4:4" x14ac:dyDescent="0.2">
      <c r="D1349" s="178"/>
    </row>
    <row r="1350" spans="4:4" x14ac:dyDescent="0.2">
      <c r="D1350" s="178"/>
    </row>
    <row r="1351" spans="4:4" x14ac:dyDescent="0.2">
      <c r="D1351" s="178"/>
    </row>
    <row r="1352" spans="4:4" x14ac:dyDescent="0.2">
      <c r="D1352" s="178"/>
    </row>
    <row r="1353" spans="4:4" x14ac:dyDescent="0.2">
      <c r="D1353" s="178"/>
    </row>
    <row r="1354" spans="4:4" x14ac:dyDescent="0.2">
      <c r="D1354" s="178"/>
    </row>
    <row r="1355" spans="4:4" x14ac:dyDescent="0.2">
      <c r="D1355" s="178"/>
    </row>
    <row r="1356" spans="4:4" x14ac:dyDescent="0.2">
      <c r="D1356" s="178"/>
    </row>
    <row r="1357" spans="4:4" x14ac:dyDescent="0.2">
      <c r="D1357" s="178"/>
    </row>
    <row r="1358" spans="4:4" x14ac:dyDescent="0.2">
      <c r="D1358" s="178"/>
    </row>
    <row r="1359" spans="4:4" x14ac:dyDescent="0.2">
      <c r="D1359" s="178"/>
    </row>
    <row r="1360" spans="4:4" x14ac:dyDescent="0.2">
      <c r="D1360" s="178"/>
    </row>
    <row r="1361" spans="4:4" x14ac:dyDescent="0.2">
      <c r="D1361" s="178"/>
    </row>
    <row r="1362" spans="4:4" x14ac:dyDescent="0.2">
      <c r="D1362" s="178"/>
    </row>
    <row r="1363" spans="4:4" x14ac:dyDescent="0.2">
      <c r="D1363" s="178"/>
    </row>
    <row r="1364" spans="4:4" x14ac:dyDescent="0.2">
      <c r="D1364" s="178"/>
    </row>
    <row r="1365" spans="4:4" x14ac:dyDescent="0.2">
      <c r="D1365" s="178"/>
    </row>
    <row r="1366" spans="4:4" x14ac:dyDescent="0.2">
      <c r="D1366" s="178"/>
    </row>
    <row r="1367" spans="4:4" x14ac:dyDescent="0.2">
      <c r="D1367" s="178"/>
    </row>
    <row r="1368" spans="4:4" x14ac:dyDescent="0.2">
      <c r="D1368" s="178"/>
    </row>
    <row r="1369" spans="4:4" x14ac:dyDescent="0.2">
      <c r="D1369" s="178"/>
    </row>
    <row r="1370" spans="4:4" x14ac:dyDescent="0.2">
      <c r="D1370" s="178"/>
    </row>
    <row r="1371" spans="4:4" x14ac:dyDescent="0.2">
      <c r="D1371" s="178"/>
    </row>
    <row r="1372" spans="4:4" x14ac:dyDescent="0.2">
      <c r="D1372" s="178"/>
    </row>
    <row r="1373" spans="4:4" x14ac:dyDescent="0.2">
      <c r="D1373" s="178"/>
    </row>
    <row r="1374" spans="4:4" x14ac:dyDescent="0.2">
      <c r="D1374" s="178"/>
    </row>
    <row r="1375" spans="4:4" x14ac:dyDescent="0.2">
      <c r="D1375" s="178"/>
    </row>
    <row r="1376" spans="4:4" x14ac:dyDescent="0.2">
      <c r="D1376" s="178"/>
    </row>
    <row r="1377" spans="4:4" x14ac:dyDescent="0.2">
      <c r="D1377" s="178"/>
    </row>
    <row r="1378" spans="4:4" x14ac:dyDescent="0.2">
      <c r="D1378" s="178"/>
    </row>
    <row r="1379" spans="4:4" x14ac:dyDescent="0.2">
      <c r="D1379" s="178"/>
    </row>
    <row r="1380" spans="4:4" x14ac:dyDescent="0.2">
      <c r="D1380" s="178"/>
    </row>
    <row r="1381" spans="4:4" x14ac:dyDescent="0.2">
      <c r="D1381" s="178"/>
    </row>
    <row r="1382" spans="4:4" x14ac:dyDescent="0.2">
      <c r="D1382" s="178"/>
    </row>
    <row r="1383" spans="4:4" x14ac:dyDescent="0.2">
      <c r="D1383" s="178"/>
    </row>
    <row r="1384" spans="4:4" x14ac:dyDescent="0.2">
      <c r="D1384" s="178"/>
    </row>
    <row r="1385" spans="4:4" x14ac:dyDescent="0.2">
      <c r="D1385" s="178"/>
    </row>
    <row r="1386" spans="4:4" x14ac:dyDescent="0.2">
      <c r="D1386" s="178"/>
    </row>
    <row r="1387" spans="4:4" x14ac:dyDescent="0.2">
      <c r="D1387" s="178"/>
    </row>
    <row r="1388" spans="4:4" x14ac:dyDescent="0.2">
      <c r="D1388" s="178"/>
    </row>
    <row r="1389" spans="4:4" x14ac:dyDescent="0.2">
      <c r="D1389" s="178"/>
    </row>
    <row r="1390" spans="4:4" x14ac:dyDescent="0.2">
      <c r="D1390" s="178"/>
    </row>
    <row r="1391" spans="4:4" x14ac:dyDescent="0.2">
      <c r="D1391" s="178"/>
    </row>
    <row r="1392" spans="4:4" x14ac:dyDescent="0.2">
      <c r="D1392" s="178"/>
    </row>
    <row r="1393" spans="4:4" x14ac:dyDescent="0.2">
      <c r="D1393" s="178"/>
    </row>
    <row r="1394" spans="4:4" x14ac:dyDescent="0.2">
      <c r="D1394" s="178"/>
    </row>
    <row r="1395" spans="4:4" x14ac:dyDescent="0.2">
      <c r="D1395" s="178"/>
    </row>
    <row r="1396" spans="4:4" x14ac:dyDescent="0.2">
      <c r="D1396" s="178"/>
    </row>
    <row r="1397" spans="4:4" x14ac:dyDescent="0.2">
      <c r="D1397" s="178"/>
    </row>
    <row r="1398" spans="4:4" x14ac:dyDescent="0.2">
      <c r="D1398" s="178"/>
    </row>
    <row r="1399" spans="4:4" x14ac:dyDescent="0.2">
      <c r="D1399" s="178"/>
    </row>
    <row r="1400" spans="4:4" x14ac:dyDescent="0.2">
      <c r="D1400" s="178"/>
    </row>
    <row r="1401" spans="4:4" x14ac:dyDescent="0.2">
      <c r="D1401" s="178"/>
    </row>
    <row r="1402" spans="4:4" x14ac:dyDescent="0.2">
      <c r="D1402" s="178"/>
    </row>
    <row r="1403" spans="4:4" x14ac:dyDescent="0.2">
      <c r="D1403" s="178"/>
    </row>
    <row r="1404" spans="4:4" x14ac:dyDescent="0.2">
      <c r="D1404" s="178"/>
    </row>
    <row r="1405" spans="4:4" x14ac:dyDescent="0.2">
      <c r="D1405" s="178"/>
    </row>
    <row r="1406" spans="4:4" x14ac:dyDescent="0.2">
      <c r="D1406" s="178"/>
    </row>
    <row r="1407" spans="4:4" x14ac:dyDescent="0.2">
      <c r="D1407" s="178"/>
    </row>
    <row r="1408" spans="4:4" x14ac:dyDescent="0.2">
      <c r="D1408" s="178"/>
    </row>
    <row r="1409" spans="4:4" x14ac:dyDescent="0.2">
      <c r="D1409" s="178"/>
    </row>
    <row r="1410" spans="4:4" x14ac:dyDescent="0.2">
      <c r="D1410" s="178"/>
    </row>
    <row r="1411" spans="4:4" x14ac:dyDescent="0.2">
      <c r="D1411" s="178"/>
    </row>
    <row r="1412" spans="4:4" x14ac:dyDescent="0.2">
      <c r="D1412" s="178"/>
    </row>
    <row r="1413" spans="4:4" x14ac:dyDescent="0.2">
      <c r="D1413" s="178"/>
    </row>
    <row r="1414" spans="4:4" x14ac:dyDescent="0.2">
      <c r="D1414" s="178"/>
    </row>
    <row r="1415" spans="4:4" x14ac:dyDescent="0.2">
      <c r="D1415" s="178"/>
    </row>
    <row r="1416" spans="4:4" x14ac:dyDescent="0.2">
      <c r="D1416" s="178"/>
    </row>
    <row r="1417" spans="4:4" x14ac:dyDescent="0.2">
      <c r="D1417" s="178"/>
    </row>
    <row r="1418" spans="4:4" x14ac:dyDescent="0.2">
      <c r="D1418" s="178"/>
    </row>
    <row r="1419" spans="4:4" x14ac:dyDescent="0.2">
      <c r="D1419" s="178"/>
    </row>
    <row r="1420" spans="4:4" x14ac:dyDescent="0.2">
      <c r="D1420" s="178"/>
    </row>
    <row r="1421" spans="4:4" x14ac:dyDescent="0.2">
      <c r="D1421" s="178"/>
    </row>
    <row r="1422" spans="4:4" x14ac:dyDescent="0.2">
      <c r="D1422" s="178"/>
    </row>
    <row r="1423" spans="4:4" x14ac:dyDescent="0.2">
      <c r="D1423" s="178"/>
    </row>
    <row r="1424" spans="4:4" x14ac:dyDescent="0.2">
      <c r="D1424" s="178"/>
    </row>
    <row r="1425" spans="4:4" x14ac:dyDescent="0.2">
      <c r="D1425" s="178"/>
    </row>
    <row r="1426" spans="4:4" x14ac:dyDescent="0.2">
      <c r="D1426" s="178"/>
    </row>
    <row r="1427" spans="4:4" x14ac:dyDescent="0.2">
      <c r="D1427" s="178"/>
    </row>
    <row r="1428" spans="4:4" x14ac:dyDescent="0.2">
      <c r="D1428" s="178"/>
    </row>
    <row r="1429" spans="4:4" x14ac:dyDescent="0.2">
      <c r="D1429" s="178"/>
    </row>
    <row r="1430" spans="4:4" x14ac:dyDescent="0.2">
      <c r="D1430" s="178"/>
    </row>
    <row r="1431" spans="4:4" x14ac:dyDescent="0.2">
      <c r="D1431" s="178"/>
    </row>
    <row r="1432" spans="4:4" x14ac:dyDescent="0.2">
      <c r="D1432" s="178"/>
    </row>
    <row r="1433" spans="4:4" x14ac:dyDescent="0.2">
      <c r="D1433" s="178"/>
    </row>
    <row r="1434" spans="4:4" x14ac:dyDescent="0.2">
      <c r="D1434" s="178"/>
    </row>
    <row r="1435" spans="4:4" x14ac:dyDescent="0.2">
      <c r="D1435" s="178"/>
    </row>
    <row r="1436" spans="4:4" x14ac:dyDescent="0.2">
      <c r="D1436" s="178"/>
    </row>
    <row r="1437" spans="4:4" x14ac:dyDescent="0.2">
      <c r="D1437" s="178"/>
    </row>
    <row r="1438" spans="4:4" x14ac:dyDescent="0.2">
      <c r="D1438" s="178"/>
    </row>
    <row r="1439" spans="4:4" x14ac:dyDescent="0.2">
      <c r="D1439" s="178"/>
    </row>
    <row r="1440" spans="4:4" x14ac:dyDescent="0.2">
      <c r="D1440" s="178"/>
    </row>
    <row r="1441" spans="4:4" x14ac:dyDescent="0.2">
      <c r="D1441" s="178"/>
    </row>
    <row r="1442" spans="4:4" x14ac:dyDescent="0.2">
      <c r="D1442" s="178"/>
    </row>
    <row r="1443" spans="4:4" x14ac:dyDescent="0.2">
      <c r="D1443" s="178"/>
    </row>
    <row r="1444" spans="4:4" x14ac:dyDescent="0.2">
      <c r="D1444" s="178"/>
    </row>
    <row r="1445" spans="4:4" x14ac:dyDescent="0.2">
      <c r="D1445" s="178"/>
    </row>
    <row r="1446" spans="4:4" x14ac:dyDescent="0.2">
      <c r="D1446" s="178"/>
    </row>
    <row r="1447" spans="4:4" x14ac:dyDescent="0.2">
      <c r="D1447" s="178"/>
    </row>
    <row r="1448" spans="4:4" x14ac:dyDescent="0.2">
      <c r="D1448" s="178"/>
    </row>
    <row r="1449" spans="4:4" x14ac:dyDescent="0.2">
      <c r="D1449" s="178"/>
    </row>
    <row r="1450" spans="4:4" x14ac:dyDescent="0.2">
      <c r="D1450" s="178"/>
    </row>
    <row r="1451" spans="4:4" x14ac:dyDescent="0.2">
      <c r="D1451" s="178"/>
    </row>
    <row r="1452" spans="4:4" x14ac:dyDescent="0.2">
      <c r="D1452" s="178"/>
    </row>
    <row r="1453" spans="4:4" x14ac:dyDescent="0.2">
      <c r="D1453" s="178"/>
    </row>
    <row r="1454" spans="4:4" x14ac:dyDescent="0.2">
      <c r="D1454" s="178"/>
    </row>
    <row r="1455" spans="4:4" x14ac:dyDescent="0.2">
      <c r="D1455" s="178"/>
    </row>
    <row r="1456" spans="4:4" x14ac:dyDescent="0.2">
      <c r="D1456" s="178"/>
    </row>
    <row r="1457" spans="4:4" x14ac:dyDescent="0.2">
      <c r="D1457" s="178"/>
    </row>
    <row r="1458" spans="4:4" x14ac:dyDescent="0.2">
      <c r="D1458" s="178"/>
    </row>
    <row r="1459" spans="4:4" x14ac:dyDescent="0.2">
      <c r="D1459" s="178"/>
    </row>
    <row r="1460" spans="4:4" x14ac:dyDescent="0.2">
      <c r="D1460" s="178"/>
    </row>
    <row r="1461" spans="4:4" x14ac:dyDescent="0.2">
      <c r="D1461" s="178"/>
    </row>
    <row r="1462" spans="4:4" x14ac:dyDescent="0.2">
      <c r="D1462" s="178"/>
    </row>
    <row r="1463" spans="4:4" x14ac:dyDescent="0.2">
      <c r="D1463" s="178"/>
    </row>
    <row r="1464" spans="4:4" x14ac:dyDescent="0.2">
      <c r="D1464" s="178"/>
    </row>
    <row r="1465" spans="4:4" x14ac:dyDescent="0.2">
      <c r="D1465" s="178"/>
    </row>
    <row r="1466" spans="4:4" x14ac:dyDescent="0.2">
      <c r="D1466" s="178"/>
    </row>
    <row r="1467" spans="4:4" x14ac:dyDescent="0.2">
      <c r="D1467" s="178"/>
    </row>
    <row r="1468" spans="4:4" x14ac:dyDescent="0.2">
      <c r="D1468" s="178"/>
    </row>
    <row r="1469" spans="4:4" x14ac:dyDescent="0.2">
      <c r="D1469" s="178"/>
    </row>
    <row r="1470" spans="4:4" x14ac:dyDescent="0.2">
      <c r="D1470" s="178"/>
    </row>
    <row r="1471" spans="4:4" x14ac:dyDescent="0.2">
      <c r="D1471" s="178"/>
    </row>
    <row r="1472" spans="4:4" x14ac:dyDescent="0.2">
      <c r="D1472" s="178"/>
    </row>
    <row r="1473" spans="4:4" x14ac:dyDescent="0.2">
      <c r="D1473" s="178"/>
    </row>
    <row r="1474" spans="4:4" x14ac:dyDescent="0.2">
      <c r="D1474" s="178"/>
    </row>
    <row r="1475" spans="4:4" x14ac:dyDescent="0.2">
      <c r="D1475" s="178"/>
    </row>
    <row r="1476" spans="4:4" x14ac:dyDescent="0.2">
      <c r="D1476" s="178"/>
    </row>
    <row r="1477" spans="4:4" x14ac:dyDescent="0.2">
      <c r="D1477" s="178"/>
    </row>
    <row r="1478" spans="4:4" x14ac:dyDescent="0.2">
      <c r="D1478" s="178"/>
    </row>
    <row r="1479" spans="4:4" x14ac:dyDescent="0.2">
      <c r="D1479" s="178"/>
    </row>
    <row r="1480" spans="4:4" x14ac:dyDescent="0.2">
      <c r="D1480" s="178"/>
    </row>
    <row r="1481" spans="4:4" x14ac:dyDescent="0.2">
      <c r="D1481" s="178"/>
    </row>
    <row r="1482" spans="4:4" x14ac:dyDescent="0.2">
      <c r="D1482" s="178"/>
    </row>
    <row r="1483" spans="4:4" x14ac:dyDescent="0.2">
      <c r="D1483" s="178"/>
    </row>
    <row r="1484" spans="4:4" x14ac:dyDescent="0.2">
      <c r="D1484" s="178"/>
    </row>
    <row r="1485" spans="4:4" x14ac:dyDescent="0.2">
      <c r="D1485" s="178"/>
    </row>
    <row r="1486" spans="4:4" x14ac:dyDescent="0.2">
      <c r="D1486" s="178"/>
    </row>
    <row r="1487" spans="4:4" x14ac:dyDescent="0.2">
      <c r="D1487" s="178"/>
    </row>
    <row r="1488" spans="4:4" x14ac:dyDescent="0.2">
      <c r="D1488" s="178"/>
    </row>
    <row r="1489" spans="4:4" x14ac:dyDescent="0.2">
      <c r="D1489" s="178"/>
    </row>
    <row r="1490" spans="4:4" x14ac:dyDescent="0.2">
      <c r="D1490" s="178"/>
    </row>
    <row r="1491" spans="4:4" x14ac:dyDescent="0.2">
      <c r="D1491" s="178"/>
    </row>
    <row r="1492" spans="4:4" x14ac:dyDescent="0.2">
      <c r="D1492" s="178"/>
    </row>
    <row r="1493" spans="4:4" x14ac:dyDescent="0.2">
      <c r="D1493" s="178"/>
    </row>
    <row r="1494" spans="4:4" x14ac:dyDescent="0.2">
      <c r="D1494" s="178"/>
    </row>
    <row r="1495" spans="4:4" x14ac:dyDescent="0.2">
      <c r="D1495" s="178"/>
    </row>
    <row r="1496" spans="4:4" x14ac:dyDescent="0.2">
      <c r="D1496" s="178"/>
    </row>
    <row r="1497" spans="4:4" x14ac:dyDescent="0.2">
      <c r="D1497" s="178"/>
    </row>
    <row r="1498" spans="4:4" x14ac:dyDescent="0.2">
      <c r="D1498" s="178"/>
    </row>
    <row r="1499" spans="4:4" x14ac:dyDescent="0.2">
      <c r="D1499" s="178"/>
    </row>
    <row r="1500" spans="4:4" x14ac:dyDescent="0.2">
      <c r="D1500" s="178"/>
    </row>
    <row r="1501" spans="4:4" x14ac:dyDescent="0.2">
      <c r="D1501" s="178"/>
    </row>
    <row r="1502" spans="4:4" x14ac:dyDescent="0.2">
      <c r="D1502" s="178"/>
    </row>
    <row r="1503" spans="4:4" x14ac:dyDescent="0.2">
      <c r="D1503" s="178"/>
    </row>
    <row r="1504" spans="4:4" x14ac:dyDescent="0.2">
      <c r="D1504" s="178"/>
    </row>
    <row r="1505" spans="4:4" x14ac:dyDescent="0.2">
      <c r="D1505" s="178"/>
    </row>
    <row r="1506" spans="4:4" x14ac:dyDescent="0.2">
      <c r="D1506" s="178"/>
    </row>
    <row r="1507" spans="4:4" x14ac:dyDescent="0.2">
      <c r="D1507" s="178"/>
    </row>
    <row r="1508" spans="4:4" x14ac:dyDescent="0.2">
      <c r="D1508" s="178"/>
    </row>
    <row r="1509" spans="4:4" x14ac:dyDescent="0.2">
      <c r="D1509" s="178"/>
    </row>
    <row r="1510" spans="4:4" x14ac:dyDescent="0.2">
      <c r="D1510" s="178"/>
    </row>
    <row r="1511" spans="4:4" x14ac:dyDescent="0.2">
      <c r="D1511" s="178"/>
    </row>
    <row r="1512" spans="4:4" x14ac:dyDescent="0.2">
      <c r="D1512" s="178"/>
    </row>
    <row r="1513" spans="4:4" x14ac:dyDescent="0.2">
      <c r="D1513" s="178"/>
    </row>
    <row r="1514" spans="4:4" x14ac:dyDescent="0.2">
      <c r="D1514" s="178"/>
    </row>
    <row r="1515" spans="4:4" x14ac:dyDescent="0.2">
      <c r="D1515" s="178"/>
    </row>
    <row r="1516" spans="4:4" x14ac:dyDescent="0.2">
      <c r="D1516" s="178"/>
    </row>
    <row r="1517" spans="4:4" x14ac:dyDescent="0.2">
      <c r="D1517" s="178"/>
    </row>
    <row r="1518" spans="4:4" x14ac:dyDescent="0.2">
      <c r="D1518" s="178"/>
    </row>
    <row r="1519" spans="4:4" x14ac:dyDescent="0.2">
      <c r="D1519" s="178"/>
    </row>
    <row r="1520" spans="4:4" x14ac:dyDescent="0.2">
      <c r="D1520" s="178"/>
    </row>
    <row r="1521" spans="4:4" x14ac:dyDescent="0.2">
      <c r="D1521" s="178"/>
    </row>
    <row r="1522" spans="4:4" x14ac:dyDescent="0.2">
      <c r="D1522" s="178"/>
    </row>
    <row r="1523" spans="4:4" x14ac:dyDescent="0.2">
      <c r="D1523" s="178"/>
    </row>
    <row r="1524" spans="4:4" x14ac:dyDescent="0.2">
      <c r="D1524" s="178"/>
    </row>
    <row r="1525" spans="4:4" x14ac:dyDescent="0.2">
      <c r="D1525" s="178"/>
    </row>
    <row r="1526" spans="4:4" x14ac:dyDescent="0.2">
      <c r="D1526" s="178"/>
    </row>
    <row r="1527" spans="4:4" x14ac:dyDescent="0.2">
      <c r="D1527" s="178"/>
    </row>
    <row r="1528" spans="4:4" x14ac:dyDescent="0.2">
      <c r="D1528" s="178"/>
    </row>
    <row r="1529" spans="4:4" x14ac:dyDescent="0.2">
      <c r="D1529" s="178"/>
    </row>
    <row r="1530" spans="4:4" x14ac:dyDescent="0.2">
      <c r="D1530" s="178"/>
    </row>
    <row r="1531" spans="4:4" x14ac:dyDescent="0.2">
      <c r="D1531" s="178"/>
    </row>
    <row r="1532" spans="4:4" x14ac:dyDescent="0.2">
      <c r="D1532" s="178"/>
    </row>
    <row r="1533" spans="4:4" x14ac:dyDescent="0.2">
      <c r="D1533" s="178"/>
    </row>
    <row r="1534" spans="4:4" x14ac:dyDescent="0.2">
      <c r="D1534" s="178"/>
    </row>
    <row r="1535" spans="4:4" x14ac:dyDescent="0.2">
      <c r="D1535" s="178"/>
    </row>
    <row r="1536" spans="4:4" x14ac:dyDescent="0.2">
      <c r="D1536" s="178"/>
    </row>
    <row r="1537" spans="4:4" x14ac:dyDescent="0.2">
      <c r="D1537" s="178"/>
    </row>
    <row r="1538" spans="4:4" x14ac:dyDescent="0.2">
      <c r="D1538" s="178"/>
    </row>
    <row r="1539" spans="4:4" x14ac:dyDescent="0.2">
      <c r="D1539" s="178"/>
    </row>
    <row r="1540" spans="4:4" x14ac:dyDescent="0.2">
      <c r="D1540" s="178"/>
    </row>
    <row r="1541" spans="4:4" x14ac:dyDescent="0.2">
      <c r="D1541" s="178"/>
    </row>
    <row r="1542" spans="4:4" x14ac:dyDescent="0.2">
      <c r="D1542" s="178"/>
    </row>
    <row r="1543" spans="4:4" x14ac:dyDescent="0.2">
      <c r="D1543" s="178"/>
    </row>
    <row r="1544" spans="4:4" x14ac:dyDescent="0.2">
      <c r="D1544" s="178"/>
    </row>
    <row r="1545" spans="4:4" x14ac:dyDescent="0.2">
      <c r="D1545" s="178"/>
    </row>
    <row r="1546" spans="4:4" x14ac:dyDescent="0.2">
      <c r="D1546" s="178"/>
    </row>
    <row r="1547" spans="4:4" x14ac:dyDescent="0.2">
      <c r="D1547" s="178"/>
    </row>
    <row r="1548" spans="4:4" x14ac:dyDescent="0.2">
      <c r="D1548" s="178"/>
    </row>
    <row r="1549" spans="4:4" x14ac:dyDescent="0.2">
      <c r="D1549" s="178"/>
    </row>
    <row r="1550" spans="4:4" x14ac:dyDescent="0.2">
      <c r="D1550" s="178"/>
    </row>
    <row r="1551" spans="4:4" x14ac:dyDescent="0.2">
      <c r="D1551" s="178"/>
    </row>
    <row r="1552" spans="4:4" x14ac:dyDescent="0.2">
      <c r="D1552" s="178"/>
    </row>
    <row r="1553" spans="4:4" x14ac:dyDescent="0.2">
      <c r="D1553" s="178"/>
    </row>
    <row r="1554" spans="4:4" x14ac:dyDescent="0.2">
      <c r="D1554" s="178"/>
    </row>
    <row r="1555" spans="4:4" x14ac:dyDescent="0.2">
      <c r="D1555" s="178"/>
    </row>
    <row r="1556" spans="4:4" x14ac:dyDescent="0.2">
      <c r="D1556" s="178"/>
    </row>
    <row r="1557" spans="4:4" x14ac:dyDescent="0.2">
      <c r="D1557" s="178"/>
    </row>
    <row r="1558" spans="4:4" x14ac:dyDescent="0.2">
      <c r="D1558" s="178"/>
    </row>
    <row r="1559" spans="4:4" x14ac:dyDescent="0.2">
      <c r="D1559" s="178"/>
    </row>
    <row r="1560" spans="4:4" x14ac:dyDescent="0.2">
      <c r="D1560" s="178"/>
    </row>
    <row r="1561" spans="4:4" x14ac:dyDescent="0.2">
      <c r="D1561" s="178"/>
    </row>
    <row r="1562" spans="4:4" x14ac:dyDescent="0.2">
      <c r="D1562" s="178"/>
    </row>
    <row r="1563" spans="4:4" x14ac:dyDescent="0.2">
      <c r="D1563" s="178"/>
    </row>
    <row r="1564" spans="4:4" x14ac:dyDescent="0.2">
      <c r="D1564" s="178"/>
    </row>
    <row r="1565" spans="4:4" x14ac:dyDescent="0.2">
      <c r="D1565" s="178"/>
    </row>
    <row r="1566" spans="4:4" x14ac:dyDescent="0.2">
      <c r="D1566" s="178"/>
    </row>
    <row r="1567" spans="4:4" x14ac:dyDescent="0.2">
      <c r="D1567" s="178"/>
    </row>
    <row r="1568" spans="4:4" x14ac:dyDescent="0.2">
      <c r="D1568" s="178"/>
    </row>
    <row r="1569" spans="4:4" x14ac:dyDescent="0.2">
      <c r="D1569" s="178"/>
    </row>
    <row r="1570" spans="4:4" x14ac:dyDescent="0.2">
      <c r="D1570" s="178"/>
    </row>
    <row r="1571" spans="4:4" x14ac:dyDescent="0.2">
      <c r="D1571" s="178"/>
    </row>
    <row r="1572" spans="4:4" x14ac:dyDescent="0.2">
      <c r="D1572" s="178"/>
    </row>
    <row r="1573" spans="4:4" x14ac:dyDescent="0.2">
      <c r="D1573" s="178"/>
    </row>
    <row r="1574" spans="4:4" x14ac:dyDescent="0.2">
      <c r="D1574" s="178"/>
    </row>
    <row r="1575" spans="4:4" x14ac:dyDescent="0.2">
      <c r="D1575" s="178"/>
    </row>
    <row r="1576" spans="4:4" x14ac:dyDescent="0.2">
      <c r="D1576" s="178"/>
    </row>
    <row r="1577" spans="4:4" x14ac:dyDescent="0.2">
      <c r="D1577" s="178"/>
    </row>
    <row r="1578" spans="4:4" x14ac:dyDescent="0.2">
      <c r="D1578" s="178"/>
    </row>
    <row r="1579" spans="4:4" x14ac:dyDescent="0.2">
      <c r="D1579" s="178"/>
    </row>
    <row r="1580" spans="4:4" x14ac:dyDescent="0.2">
      <c r="D1580" s="178"/>
    </row>
    <row r="1581" spans="4:4" x14ac:dyDescent="0.2">
      <c r="D1581" s="178"/>
    </row>
    <row r="1582" spans="4:4" x14ac:dyDescent="0.2">
      <c r="D1582" s="178"/>
    </row>
    <row r="1583" spans="4:4" x14ac:dyDescent="0.2">
      <c r="D1583" s="178"/>
    </row>
    <row r="1584" spans="4:4" x14ac:dyDescent="0.2">
      <c r="D1584" s="178"/>
    </row>
    <row r="1585" spans="4:4" x14ac:dyDescent="0.2">
      <c r="D1585" s="178"/>
    </row>
    <row r="1586" spans="4:4" x14ac:dyDescent="0.2">
      <c r="D1586" s="178"/>
    </row>
    <row r="1587" spans="4:4" x14ac:dyDescent="0.2">
      <c r="D1587" s="178"/>
    </row>
    <row r="1588" spans="4:4" x14ac:dyDescent="0.2">
      <c r="D1588" s="178"/>
    </row>
    <row r="1589" spans="4:4" x14ac:dyDescent="0.2">
      <c r="D1589" s="178"/>
    </row>
    <row r="1590" spans="4:4" x14ac:dyDescent="0.2">
      <c r="D1590" s="178"/>
    </row>
    <row r="1591" spans="4:4" x14ac:dyDescent="0.2">
      <c r="D1591" s="178"/>
    </row>
    <row r="1592" spans="4:4" x14ac:dyDescent="0.2">
      <c r="D1592" s="178"/>
    </row>
    <row r="1593" spans="4:4" x14ac:dyDescent="0.2">
      <c r="D1593" s="178"/>
    </row>
    <row r="1594" spans="4:4" x14ac:dyDescent="0.2">
      <c r="D1594" s="178"/>
    </row>
    <row r="1595" spans="4:4" x14ac:dyDescent="0.2">
      <c r="D1595" s="178"/>
    </row>
    <row r="1596" spans="4:4" x14ac:dyDescent="0.2">
      <c r="D1596" s="178"/>
    </row>
    <row r="1597" spans="4:4" x14ac:dyDescent="0.2">
      <c r="D1597" s="178"/>
    </row>
    <row r="1598" spans="4:4" x14ac:dyDescent="0.2">
      <c r="D1598" s="178"/>
    </row>
    <row r="1599" spans="4:4" x14ac:dyDescent="0.2">
      <c r="D1599" s="178"/>
    </row>
    <row r="1600" spans="4:4" x14ac:dyDescent="0.2">
      <c r="D1600" s="178"/>
    </row>
    <row r="1601" spans="4:4" x14ac:dyDescent="0.2">
      <c r="D1601" s="178"/>
    </row>
    <row r="1602" spans="4:4" x14ac:dyDescent="0.2">
      <c r="D1602" s="178"/>
    </row>
    <row r="1603" spans="4:4" x14ac:dyDescent="0.2">
      <c r="D1603" s="178"/>
    </row>
    <row r="1604" spans="4:4" x14ac:dyDescent="0.2">
      <c r="D1604" s="178"/>
    </row>
    <row r="1605" spans="4:4" x14ac:dyDescent="0.2">
      <c r="D1605" s="178"/>
    </row>
    <row r="1606" spans="4:4" x14ac:dyDescent="0.2">
      <c r="D1606" s="178"/>
    </row>
    <row r="1607" spans="4:4" x14ac:dyDescent="0.2">
      <c r="D1607" s="178"/>
    </row>
    <row r="1608" spans="4:4" x14ac:dyDescent="0.2">
      <c r="D1608" s="178"/>
    </row>
    <row r="1609" spans="4:4" x14ac:dyDescent="0.2">
      <c r="D1609" s="178"/>
    </row>
    <row r="1610" spans="4:4" x14ac:dyDescent="0.2">
      <c r="D1610" s="178"/>
    </row>
    <row r="1611" spans="4:4" x14ac:dyDescent="0.2">
      <c r="D1611" s="178"/>
    </row>
    <row r="1612" spans="4:4" x14ac:dyDescent="0.2">
      <c r="D1612" s="178"/>
    </row>
    <row r="1613" spans="4:4" x14ac:dyDescent="0.2">
      <c r="D1613" s="178"/>
    </row>
    <row r="1614" spans="4:4" x14ac:dyDescent="0.2">
      <c r="D1614" s="178"/>
    </row>
    <row r="1615" spans="4:4" x14ac:dyDescent="0.2">
      <c r="D1615" s="178"/>
    </row>
    <row r="1616" spans="4:4" x14ac:dyDescent="0.2">
      <c r="D1616" s="178"/>
    </row>
    <row r="1617" spans="4:4" x14ac:dyDescent="0.2">
      <c r="D1617" s="178"/>
    </row>
    <row r="1618" spans="4:4" x14ac:dyDescent="0.2">
      <c r="D1618" s="178"/>
    </row>
    <row r="1619" spans="4:4" x14ac:dyDescent="0.2">
      <c r="D1619" s="178"/>
    </row>
    <row r="1620" spans="4:4" x14ac:dyDescent="0.2">
      <c r="D1620" s="178"/>
    </row>
    <row r="1621" spans="4:4" x14ac:dyDescent="0.2">
      <c r="D1621" s="178"/>
    </row>
    <row r="1622" spans="4:4" x14ac:dyDescent="0.2">
      <c r="D1622" s="178"/>
    </row>
    <row r="1623" spans="4:4" x14ac:dyDescent="0.2">
      <c r="D1623" s="178"/>
    </row>
    <row r="1624" spans="4:4" x14ac:dyDescent="0.2">
      <c r="D1624" s="178"/>
    </row>
    <row r="1625" spans="4:4" x14ac:dyDescent="0.2">
      <c r="D1625" s="178"/>
    </row>
    <row r="1626" spans="4:4" x14ac:dyDescent="0.2">
      <c r="D1626" s="178"/>
    </row>
    <row r="1627" spans="4:4" x14ac:dyDescent="0.2">
      <c r="D1627" s="178"/>
    </row>
    <row r="1628" spans="4:4" x14ac:dyDescent="0.2">
      <c r="D1628" s="178"/>
    </row>
    <row r="1629" spans="4:4" x14ac:dyDescent="0.2">
      <c r="D1629" s="178"/>
    </row>
    <row r="1630" spans="4:4" x14ac:dyDescent="0.2">
      <c r="D1630" s="178"/>
    </row>
    <row r="1631" spans="4:4" x14ac:dyDescent="0.2">
      <c r="D1631" s="178"/>
    </row>
    <row r="1632" spans="4:4" x14ac:dyDescent="0.2">
      <c r="D1632" s="178"/>
    </row>
    <row r="1633" spans="4:4" x14ac:dyDescent="0.2">
      <c r="D1633" s="178"/>
    </row>
    <row r="1634" spans="4:4" x14ac:dyDescent="0.2">
      <c r="D1634" s="178"/>
    </row>
    <row r="1635" spans="4:4" x14ac:dyDescent="0.2">
      <c r="D1635" s="178"/>
    </row>
    <row r="1636" spans="4:4" x14ac:dyDescent="0.2">
      <c r="D1636" s="178"/>
    </row>
    <row r="1637" spans="4:4" x14ac:dyDescent="0.2">
      <c r="D1637" s="178"/>
    </row>
    <row r="1638" spans="4:4" x14ac:dyDescent="0.2">
      <c r="D1638" s="178"/>
    </row>
    <row r="1639" spans="4:4" x14ac:dyDescent="0.2">
      <c r="D1639" s="178"/>
    </row>
    <row r="1640" spans="4:4" x14ac:dyDescent="0.2">
      <c r="D1640" s="178"/>
    </row>
    <row r="1641" spans="4:4" x14ac:dyDescent="0.2">
      <c r="D1641" s="178"/>
    </row>
    <row r="1642" spans="4:4" x14ac:dyDescent="0.2">
      <c r="D1642" s="178"/>
    </row>
    <row r="1643" spans="4:4" x14ac:dyDescent="0.2">
      <c r="D1643" s="178"/>
    </row>
    <row r="1644" spans="4:4" x14ac:dyDescent="0.2">
      <c r="D1644" s="178"/>
    </row>
    <row r="1645" spans="4:4" x14ac:dyDescent="0.2">
      <c r="D1645" s="178"/>
    </row>
    <row r="1646" spans="4:4" x14ac:dyDescent="0.2">
      <c r="D1646" s="178"/>
    </row>
    <row r="1647" spans="4:4" x14ac:dyDescent="0.2">
      <c r="D1647" s="178"/>
    </row>
    <row r="1648" spans="4:4" x14ac:dyDescent="0.2">
      <c r="D1648" s="178"/>
    </row>
    <row r="1649" spans="4:4" x14ac:dyDescent="0.2">
      <c r="D1649" s="178"/>
    </row>
    <row r="1650" spans="4:4" x14ac:dyDescent="0.2">
      <c r="D1650" s="178"/>
    </row>
    <row r="1651" spans="4:4" x14ac:dyDescent="0.2">
      <c r="D1651" s="178"/>
    </row>
    <row r="1652" spans="4:4" x14ac:dyDescent="0.2">
      <c r="D1652" s="178"/>
    </row>
    <row r="1653" spans="4:4" x14ac:dyDescent="0.2">
      <c r="D1653" s="178"/>
    </row>
    <row r="1654" spans="4:4" x14ac:dyDescent="0.2">
      <c r="D1654" s="178"/>
    </row>
    <row r="1655" spans="4:4" x14ac:dyDescent="0.2">
      <c r="D1655" s="178"/>
    </row>
    <row r="1656" spans="4:4" x14ac:dyDescent="0.2">
      <c r="D1656" s="178"/>
    </row>
    <row r="1657" spans="4:4" x14ac:dyDescent="0.2">
      <c r="D1657" s="178"/>
    </row>
    <row r="1658" spans="4:4" x14ac:dyDescent="0.2">
      <c r="D1658" s="178"/>
    </row>
    <row r="1659" spans="4:4" x14ac:dyDescent="0.2">
      <c r="D1659" s="178"/>
    </row>
    <row r="1660" spans="4:4" x14ac:dyDescent="0.2">
      <c r="D1660" s="178"/>
    </row>
    <row r="1661" spans="4:4" x14ac:dyDescent="0.2">
      <c r="D1661" s="178"/>
    </row>
    <row r="1662" spans="4:4" x14ac:dyDescent="0.2">
      <c r="D1662" s="178"/>
    </row>
    <row r="1663" spans="4:4" x14ac:dyDescent="0.2">
      <c r="D1663" s="178"/>
    </row>
    <row r="1664" spans="4:4" x14ac:dyDescent="0.2">
      <c r="D1664" s="178"/>
    </row>
    <row r="1665" spans="4:4" x14ac:dyDescent="0.2">
      <c r="D1665" s="178"/>
    </row>
    <row r="1666" spans="4:4" x14ac:dyDescent="0.2">
      <c r="D1666" s="178"/>
    </row>
    <row r="1667" spans="4:4" x14ac:dyDescent="0.2">
      <c r="D1667" s="178"/>
    </row>
    <row r="1668" spans="4:4" x14ac:dyDescent="0.2">
      <c r="D1668" s="178"/>
    </row>
    <row r="1669" spans="4:4" x14ac:dyDescent="0.2">
      <c r="D1669" s="178"/>
    </row>
    <row r="1670" spans="4:4" x14ac:dyDescent="0.2">
      <c r="D1670" s="178"/>
    </row>
    <row r="1671" spans="4:4" x14ac:dyDescent="0.2">
      <c r="D1671" s="178"/>
    </row>
    <row r="1672" spans="4:4" x14ac:dyDescent="0.2">
      <c r="D1672" s="178"/>
    </row>
    <row r="1673" spans="4:4" x14ac:dyDescent="0.2">
      <c r="D1673" s="178"/>
    </row>
    <row r="1674" spans="4:4" x14ac:dyDescent="0.2">
      <c r="D1674" s="178"/>
    </row>
    <row r="1675" spans="4:4" x14ac:dyDescent="0.2">
      <c r="D1675" s="178"/>
    </row>
    <row r="1676" spans="4:4" x14ac:dyDescent="0.2">
      <c r="D1676" s="178"/>
    </row>
    <row r="1677" spans="4:4" x14ac:dyDescent="0.2">
      <c r="D1677" s="178"/>
    </row>
    <row r="1678" spans="4:4" x14ac:dyDescent="0.2">
      <c r="D1678" s="178"/>
    </row>
    <row r="1679" spans="4:4" x14ac:dyDescent="0.2">
      <c r="D1679" s="178"/>
    </row>
    <row r="1680" spans="4:4" x14ac:dyDescent="0.2">
      <c r="D1680" s="178"/>
    </row>
    <row r="1681" spans="4:4" x14ac:dyDescent="0.2">
      <c r="D1681" s="178"/>
    </row>
    <row r="1682" spans="4:4" x14ac:dyDescent="0.2">
      <c r="D1682" s="178"/>
    </row>
    <row r="1683" spans="4:4" x14ac:dyDescent="0.2">
      <c r="D1683" s="178"/>
    </row>
    <row r="1684" spans="4:4" x14ac:dyDescent="0.2">
      <c r="D1684" s="178"/>
    </row>
    <row r="1685" spans="4:4" x14ac:dyDescent="0.2">
      <c r="D1685" s="178"/>
    </row>
    <row r="1686" spans="4:4" x14ac:dyDescent="0.2">
      <c r="D1686" s="178"/>
    </row>
    <row r="1687" spans="4:4" x14ac:dyDescent="0.2">
      <c r="D1687" s="178"/>
    </row>
    <row r="1688" spans="4:4" x14ac:dyDescent="0.2">
      <c r="D1688" s="178"/>
    </row>
    <row r="1689" spans="4:4" x14ac:dyDescent="0.2">
      <c r="D1689" s="178"/>
    </row>
    <row r="1690" spans="4:4" x14ac:dyDescent="0.2">
      <c r="D1690" s="178"/>
    </row>
    <row r="1691" spans="4:4" x14ac:dyDescent="0.2">
      <c r="D1691" s="178"/>
    </row>
    <row r="1692" spans="4:4" x14ac:dyDescent="0.2">
      <c r="D1692" s="178"/>
    </row>
    <row r="1693" spans="4:4" x14ac:dyDescent="0.2">
      <c r="D1693" s="178"/>
    </row>
    <row r="1694" spans="4:4" x14ac:dyDescent="0.2">
      <c r="D1694" s="178"/>
    </row>
    <row r="1695" spans="4:4" x14ac:dyDescent="0.2">
      <c r="D1695" s="178"/>
    </row>
    <row r="1696" spans="4:4" x14ac:dyDescent="0.2">
      <c r="D1696" s="178"/>
    </row>
    <row r="1697" spans="4:4" x14ac:dyDescent="0.2">
      <c r="D1697" s="178"/>
    </row>
    <row r="1698" spans="4:4" x14ac:dyDescent="0.2">
      <c r="D1698" s="178"/>
    </row>
    <row r="1699" spans="4:4" x14ac:dyDescent="0.2">
      <c r="D1699" s="178"/>
    </row>
    <row r="1700" spans="4:4" x14ac:dyDescent="0.2">
      <c r="D1700" s="178"/>
    </row>
    <row r="1701" spans="4:4" x14ac:dyDescent="0.2">
      <c r="D1701" s="178"/>
    </row>
    <row r="1702" spans="4:4" x14ac:dyDescent="0.2">
      <c r="D1702" s="178"/>
    </row>
    <row r="1703" spans="4:4" x14ac:dyDescent="0.2">
      <c r="D1703" s="178"/>
    </row>
    <row r="1704" spans="4:4" x14ac:dyDescent="0.2">
      <c r="D1704" s="178"/>
    </row>
    <row r="1705" spans="4:4" x14ac:dyDescent="0.2">
      <c r="D1705" s="178"/>
    </row>
    <row r="1706" spans="4:4" x14ac:dyDescent="0.2">
      <c r="D1706" s="178"/>
    </row>
    <row r="1707" spans="4:4" x14ac:dyDescent="0.2">
      <c r="D1707" s="178"/>
    </row>
    <row r="1708" spans="4:4" x14ac:dyDescent="0.2">
      <c r="D1708" s="178"/>
    </row>
    <row r="1709" spans="4:4" x14ac:dyDescent="0.2">
      <c r="D1709" s="178"/>
    </row>
    <row r="1710" spans="4:4" x14ac:dyDescent="0.2">
      <c r="D1710" s="178"/>
    </row>
    <row r="1711" spans="4:4" x14ac:dyDescent="0.2">
      <c r="D1711" s="178"/>
    </row>
    <row r="1712" spans="4:4" x14ac:dyDescent="0.2">
      <c r="D1712" s="178"/>
    </row>
    <row r="1713" spans="4:4" x14ac:dyDescent="0.2">
      <c r="D1713" s="178"/>
    </row>
    <row r="1714" spans="4:4" x14ac:dyDescent="0.2">
      <c r="D1714" s="178"/>
    </row>
    <row r="1715" spans="4:4" x14ac:dyDescent="0.2">
      <c r="D1715" s="178"/>
    </row>
    <row r="1716" spans="4:4" x14ac:dyDescent="0.2">
      <c r="D1716" s="178"/>
    </row>
    <row r="1717" spans="4:4" x14ac:dyDescent="0.2">
      <c r="D1717" s="178"/>
    </row>
    <row r="1718" spans="4:4" x14ac:dyDescent="0.2">
      <c r="D1718" s="178"/>
    </row>
    <row r="1719" spans="4:4" x14ac:dyDescent="0.2">
      <c r="D1719" s="178"/>
    </row>
    <row r="1720" spans="4:4" x14ac:dyDescent="0.2">
      <c r="D1720" s="178"/>
    </row>
    <row r="1721" spans="4:4" x14ac:dyDescent="0.2">
      <c r="D1721" s="178"/>
    </row>
    <row r="1722" spans="4:4" x14ac:dyDescent="0.2">
      <c r="D1722" s="178"/>
    </row>
    <row r="1723" spans="4:4" x14ac:dyDescent="0.2">
      <c r="D1723" s="178"/>
    </row>
    <row r="1724" spans="4:4" x14ac:dyDescent="0.2">
      <c r="D1724" s="178"/>
    </row>
    <row r="1725" spans="4:4" x14ac:dyDescent="0.2">
      <c r="D1725" s="178"/>
    </row>
    <row r="1726" spans="4:4" x14ac:dyDescent="0.2">
      <c r="D1726" s="178"/>
    </row>
    <row r="1727" spans="4:4" x14ac:dyDescent="0.2">
      <c r="D1727" s="178"/>
    </row>
    <row r="1728" spans="4:4" x14ac:dyDescent="0.2">
      <c r="D1728" s="178"/>
    </row>
    <row r="1729" spans="4:4" x14ac:dyDescent="0.2">
      <c r="D1729" s="178"/>
    </row>
    <row r="1730" spans="4:4" x14ac:dyDescent="0.2">
      <c r="D1730" s="178"/>
    </row>
    <row r="1731" spans="4:4" x14ac:dyDescent="0.2">
      <c r="D1731" s="178"/>
    </row>
    <row r="1732" spans="4:4" x14ac:dyDescent="0.2">
      <c r="D1732" s="178"/>
    </row>
    <row r="1733" spans="4:4" x14ac:dyDescent="0.2">
      <c r="D1733" s="178"/>
    </row>
    <row r="1734" spans="4:4" x14ac:dyDescent="0.2">
      <c r="D1734" s="178"/>
    </row>
    <row r="1735" spans="4:4" x14ac:dyDescent="0.2">
      <c r="D1735" s="178"/>
    </row>
    <row r="1736" spans="4:4" x14ac:dyDescent="0.2">
      <c r="D1736" s="178"/>
    </row>
    <row r="1737" spans="4:4" x14ac:dyDescent="0.2">
      <c r="D1737" s="178"/>
    </row>
    <row r="1738" spans="4:4" x14ac:dyDescent="0.2">
      <c r="D1738" s="178"/>
    </row>
    <row r="1739" spans="4:4" x14ac:dyDescent="0.2">
      <c r="D1739" s="178"/>
    </row>
    <row r="1740" spans="4:4" x14ac:dyDescent="0.2">
      <c r="D1740" s="178"/>
    </row>
    <row r="1741" spans="4:4" x14ac:dyDescent="0.2">
      <c r="D1741" s="178"/>
    </row>
    <row r="1742" spans="4:4" x14ac:dyDescent="0.2">
      <c r="D1742" s="178"/>
    </row>
    <row r="1743" spans="4:4" x14ac:dyDescent="0.2">
      <c r="D1743" s="178"/>
    </row>
    <row r="1744" spans="4:4" x14ac:dyDescent="0.2">
      <c r="D1744" s="178"/>
    </row>
    <row r="1745" spans="4:4" x14ac:dyDescent="0.2">
      <c r="D1745" s="178"/>
    </row>
    <row r="1746" spans="4:4" x14ac:dyDescent="0.2">
      <c r="D1746" s="178"/>
    </row>
    <row r="1747" spans="4:4" x14ac:dyDescent="0.2">
      <c r="D1747" s="178"/>
    </row>
    <row r="1748" spans="4:4" x14ac:dyDescent="0.2">
      <c r="D1748" s="178"/>
    </row>
    <row r="1749" spans="4:4" x14ac:dyDescent="0.2">
      <c r="D1749" s="178"/>
    </row>
    <row r="1750" spans="4:4" x14ac:dyDescent="0.2">
      <c r="D1750" s="178"/>
    </row>
    <row r="1751" spans="4:4" x14ac:dyDescent="0.2">
      <c r="D1751" s="178"/>
    </row>
    <row r="1752" spans="4:4" x14ac:dyDescent="0.2">
      <c r="D1752" s="178"/>
    </row>
    <row r="1753" spans="4:4" x14ac:dyDescent="0.2">
      <c r="D1753" s="178"/>
    </row>
    <row r="1754" spans="4:4" x14ac:dyDescent="0.2">
      <c r="D1754" s="178"/>
    </row>
    <row r="1755" spans="4:4" x14ac:dyDescent="0.2">
      <c r="D1755" s="178"/>
    </row>
    <row r="1756" spans="4:4" x14ac:dyDescent="0.2">
      <c r="D1756" s="178"/>
    </row>
    <row r="1757" spans="4:4" x14ac:dyDescent="0.2">
      <c r="D1757" s="178"/>
    </row>
    <row r="1758" spans="4:4" x14ac:dyDescent="0.2">
      <c r="D1758" s="178"/>
    </row>
    <row r="1759" spans="4:4" x14ac:dyDescent="0.2">
      <c r="D1759" s="178"/>
    </row>
    <row r="1760" spans="4:4" x14ac:dyDescent="0.2">
      <c r="D1760" s="178"/>
    </row>
    <row r="1761" spans="4:4" x14ac:dyDescent="0.2">
      <c r="D1761" s="178"/>
    </row>
    <row r="1762" spans="4:4" x14ac:dyDescent="0.2">
      <c r="D1762" s="178"/>
    </row>
    <row r="1763" spans="4:4" x14ac:dyDescent="0.2">
      <c r="D1763" s="178"/>
    </row>
    <row r="1764" spans="4:4" x14ac:dyDescent="0.2">
      <c r="D1764" s="178"/>
    </row>
    <row r="1765" spans="4:4" x14ac:dyDescent="0.2">
      <c r="D1765" s="178"/>
    </row>
    <row r="1766" spans="4:4" x14ac:dyDescent="0.2">
      <c r="D1766" s="178"/>
    </row>
    <row r="1767" spans="4:4" x14ac:dyDescent="0.2">
      <c r="D1767" s="178"/>
    </row>
    <row r="1768" spans="4:4" x14ac:dyDescent="0.2">
      <c r="D1768" s="178"/>
    </row>
    <row r="1769" spans="4:4" x14ac:dyDescent="0.2">
      <c r="D1769" s="178"/>
    </row>
    <row r="1770" spans="4:4" x14ac:dyDescent="0.2">
      <c r="D1770" s="178"/>
    </row>
    <row r="1771" spans="4:4" x14ac:dyDescent="0.2">
      <c r="D1771" s="178"/>
    </row>
    <row r="1772" spans="4:4" x14ac:dyDescent="0.2">
      <c r="D1772" s="178"/>
    </row>
    <row r="1773" spans="4:4" x14ac:dyDescent="0.2">
      <c r="D1773" s="178"/>
    </row>
    <row r="1774" spans="4:4" x14ac:dyDescent="0.2">
      <c r="D1774" s="178"/>
    </row>
    <row r="1775" spans="4:4" x14ac:dyDescent="0.2">
      <c r="D1775" s="178"/>
    </row>
    <row r="1776" spans="4:4" x14ac:dyDescent="0.2">
      <c r="D1776" s="178"/>
    </row>
    <row r="1777" spans="4:4" x14ac:dyDescent="0.2">
      <c r="D1777" s="178"/>
    </row>
    <row r="1778" spans="4:4" x14ac:dyDescent="0.2">
      <c r="D1778" s="178"/>
    </row>
    <row r="1779" spans="4:4" x14ac:dyDescent="0.2">
      <c r="D1779" s="178"/>
    </row>
    <row r="1780" spans="4:4" x14ac:dyDescent="0.2">
      <c r="D1780" s="178"/>
    </row>
    <row r="1781" spans="4:4" x14ac:dyDescent="0.2">
      <c r="D1781" s="178"/>
    </row>
    <row r="1782" spans="4:4" x14ac:dyDescent="0.2">
      <c r="D1782" s="178"/>
    </row>
    <row r="1783" spans="4:4" x14ac:dyDescent="0.2">
      <c r="D1783" s="178"/>
    </row>
    <row r="1784" spans="4:4" x14ac:dyDescent="0.2">
      <c r="D1784" s="178"/>
    </row>
    <row r="1785" spans="4:4" x14ac:dyDescent="0.2">
      <c r="D1785" s="178"/>
    </row>
    <row r="1786" spans="4:4" x14ac:dyDescent="0.2">
      <c r="D1786" s="178"/>
    </row>
    <row r="1787" spans="4:4" x14ac:dyDescent="0.2">
      <c r="D1787" s="178"/>
    </row>
    <row r="1788" spans="4:4" x14ac:dyDescent="0.2">
      <c r="D1788" s="178"/>
    </row>
    <row r="1789" spans="4:4" x14ac:dyDescent="0.2">
      <c r="D1789" s="178"/>
    </row>
    <row r="1790" spans="4:4" x14ac:dyDescent="0.2">
      <c r="D1790" s="178"/>
    </row>
    <row r="1791" spans="4:4" x14ac:dyDescent="0.2">
      <c r="D1791" s="178"/>
    </row>
    <row r="1792" spans="4:4" x14ac:dyDescent="0.2">
      <c r="D1792" s="178"/>
    </row>
    <row r="1793" spans="4:4" x14ac:dyDescent="0.2">
      <c r="D1793" s="178"/>
    </row>
    <row r="1794" spans="4:4" x14ac:dyDescent="0.2">
      <c r="D1794" s="178"/>
    </row>
    <row r="1795" spans="4:4" x14ac:dyDescent="0.2">
      <c r="D1795" s="178"/>
    </row>
    <row r="1796" spans="4:4" x14ac:dyDescent="0.2">
      <c r="D1796" s="178"/>
    </row>
    <row r="1797" spans="4:4" x14ac:dyDescent="0.2">
      <c r="D1797" s="178"/>
    </row>
    <row r="1798" spans="4:4" x14ac:dyDescent="0.2">
      <c r="D1798" s="178"/>
    </row>
    <row r="1799" spans="4:4" x14ac:dyDescent="0.2">
      <c r="D1799" s="178"/>
    </row>
    <row r="1800" spans="4:4" x14ac:dyDescent="0.2">
      <c r="D1800" s="178"/>
    </row>
    <row r="1801" spans="4:4" x14ac:dyDescent="0.2">
      <c r="D1801" s="178"/>
    </row>
    <row r="1802" spans="4:4" x14ac:dyDescent="0.2">
      <c r="D1802" s="178"/>
    </row>
    <row r="1803" spans="4:4" x14ac:dyDescent="0.2">
      <c r="D1803" s="178"/>
    </row>
    <row r="1804" spans="4:4" x14ac:dyDescent="0.2">
      <c r="D1804" s="178"/>
    </row>
    <row r="1805" spans="4:4" x14ac:dyDescent="0.2">
      <c r="D1805" s="178"/>
    </row>
    <row r="1806" spans="4:4" x14ac:dyDescent="0.2">
      <c r="D1806" s="178"/>
    </row>
    <row r="1807" spans="4:4" x14ac:dyDescent="0.2">
      <c r="D1807" s="178"/>
    </row>
    <row r="1808" spans="4:4" x14ac:dyDescent="0.2">
      <c r="D1808" s="178"/>
    </row>
    <row r="1809" spans="4:4" x14ac:dyDescent="0.2">
      <c r="D1809" s="178"/>
    </row>
    <row r="1810" spans="4:4" x14ac:dyDescent="0.2">
      <c r="D1810" s="178"/>
    </row>
    <row r="1811" spans="4:4" x14ac:dyDescent="0.2">
      <c r="D1811" s="178"/>
    </row>
    <row r="1812" spans="4:4" x14ac:dyDescent="0.2">
      <c r="D1812" s="178"/>
    </row>
    <row r="1813" spans="4:4" x14ac:dyDescent="0.2">
      <c r="D1813" s="178"/>
    </row>
    <row r="1814" spans="4:4" x14ac:dyDescent="0.2">
      <c r="D1814" s="178"/>
    </row>
    <row r="1815" spans="4:4" x14ac:dyDescent="0.2">
      <c r="D1815" s="178"/>
    </row>
    <row r="1816" spans="4:4" x14ac:dyDescent="0.2">
      <c r="D1816" s="178"/>
    </row>
    <row r="1817" spans="4:4" x14ac:dyDescent="0.2">
      <c r="D1817" s="178"/>
    </row>
    <row r="1818" spans="4:4" x14ac:dyDescent="0.2">
      <c r="D1818" s="178"/>
    </row>
    <row r="1819" spans="4:4" x14ac:dyDescent="0.2">
      <c r="D1819" s="178"/>
    </row>
    <row r="1820" spans="4:4" x14ac:dyDescent="0.2">
      <c r="D1820" s="178"/>
    </row>
    <row r="1821" spans="4:4" x14ac:dyDescent="0.2">
      <c r="D1821" s="178"/>
    </row>
    <row r="1822" spans="4:4" x14ac:dyDescent="0.2">
      <c r="D1822" s="178"/>
    </row>
    <row r="1823" spans="4:4" x14ac:dyDescent="0.2">
      <c r="D1823" s="178"/>
    </row>
    <row r="1824" spans="4:4" x14ac:dyDescent="0.2">
      <c r="D1824" s="178"/>
    </row>
    <row r="1825" spans="4:4" x14ac:dyDescent="0.2">
      <c r="D1825" s="178"/>
    </row>
    <row r="1826" spans="4:4" x14ac:dyDescent="0.2">
      <c r="D1826" s="178"/>
    </row>
    <row r="1827" spans="4:4" x14ac:dyDescent="0.2">
      <c r="D1827" s="178"/>
    </row>
    <row r="1828" spans="4:4" x14ac:dyDescent="0.2">
      <c r="D1828" s="178"/>
    </row>
    <row r="1829" spans="4:4" x14ac:dyDescent="0.2">
      <c r="D1829" s="178"/>
    </row>
    <row r="1830" spans="4:4" x14ac:dyDescent="0.2">
      <c r="D1830" s="178"/>
    </row>
    <row r="1831" spans="4:4" x14ac:dyDescent="0.2">
      <c r="D1831" s="178"/>
    </row>
    <row r="1832" spans="4:4" x14ac:dyDescent="0.2">
      <c r="D1832" s="178"/>
    </row>
    <row r="1833" spans="4:4" x14ac:dyDescent="0.2">
      <c r="D1833" s="178"/>
    </row>
    <row r="1834" spans="4:4" x14ac:dyDescent="0.2">
      <c r="D1834" s="178"/>
    </row>
    <row r="1835" spans="4:4" x14ac:dyDescent="0.2">
      <c r="D1835" s="178"/>
    </row>
    <row r="1836" spans="4:4" x14ac:dyDescent="0.2">
      <c r="D1836" s="178"/>
    </row>
    <row r="1837" spans="4:4" x14ac:dyDescent="0.2">
      <c r="D1837" s="178"/>
    </row>
    <row r="1838" spans="4:4" x14ac:dyDescent="0.2">
      <c r="D1838" s="178"/>
    </row>
    <row r="1839" spans="4:4" x14ac:dyDescent="0.2">
      <c r="D1839" s="178"/>
    </row>
    <row r="1840" spans="4:4" x14ac:dyDescent="0.2">
      <c r="D1840" s="178"/>
    </row>
    <row r="1841" spans="4:4" x14ac:dyDescent="0.2">
      <c r="D1841" s="178"/>
    </row>
    <row r="1842" spans="4:4" x14ac:dyDescent="0.2">
      <c r="D1842" s="178"/>
    </row>
    <row r="1843" spans="4:4" x14ac:dyDescent="0.2">
      <c r="D1843" s="178"/>
    </row>
    <row r="1844" spans="4:4" x14ac:dyDescent="0.2">
      <c r="D1844" s="178"/>
    </row>
    <row r="1845" spans="4:4" x14ac:dyDescent="0.2">
      <c r="D1845" s="178"/>
    </row>
    <row r="1846" spans="4:4" x14ac:dyDescent="0.2">
      <c r="D1846" s="178"/>
    </row>
    <row r="1847" spans="4:4" x14ac:dyDescent="0.2">
      <c r="D1847" s="178"/>
    </row>
    <row r="1848" spans="4:4" x14ac:dyDescent="0.2">
      <c r="D1848" s="178"/>
    </row>
    <row r="1849" spans="4:4" x14ac:dyDescent="0.2">
      <c r="D1849" s="178"/>
    </row>
    <row r="1850" spans="4:4" x14ac:dyDescent="0.2">
      <c r="D1850" s="178"/>
    </row>
    <row r="1851" spans="4:4" x14ac:dyDescent="0.2">
      <c r="D1851" s="178"/>
    </row>
    <row r="1852" spans="4:4" x14ac:dyDescent="0.2">
      <c r="D1852" s="178"/>
    </row>
    <row r="1853" spans="4:4" x14ac:dyDescent="0.2">
      <c r="D1853" s="178"/>
    </row>
    <row r="1854" spans="4:4" x14ac:dyDescent="0.2">
      <c r="D1854" s="178"/>
    </row>
    <row r="1855" spans="4:4" x14ac:dyDescent="0.2">
      <c r="D1855" s="178"/>
    </row>
    <row r="1856" spans="4:4" x14ac:dyDescent="0.2">
      <c r="D1856" s="178"/>
    </row>
    <row r="1857" spans="4:4" x14ac:dyDescent="0.2">
      <c r="D1857" s="178"/>
    </row>
    <row r="1858" spans="4:4" x14ac:dyDescent="0.2">
      <c r="D1858" s="178"/>
    </row>
    <row r="1859" spans="4:4" x14ac:dyDescent="0.2">
      <c r="D1859" s="178"/>
    </row>
    <row r="1860" spans="4:4" x14ac:dyDescent="0.2">
      <c r="D1860" s="178"/>
    </row>
    <row r="1861" spans="4:4" x14ac:dyDescent="0.2">
      <c r="D1861" s="178"/>
    </row>
    <row r="1862" spans="4:4" x14ac:dyDescent="0.2">
      <c r="D1862" s="178"/>
    </row>
    <row r="1863" spans="4:4" x14ac:dyDescent="0.2">
      <c r="D1863" s="178"/>
    </row>
    <row r="1864" spans="4:4" x14ac:dyDescent="0.2">
      <c r="D1864" s="178"/>
    </row>
    <row r="1865" spans="4:4" x14ac:dyDescent="0.2">
      <c r="D1865" s="178"/>
    </row>
    <row r="1866" spans="4:4" x14ac:dyDescent="0.2">
      <c r="D1866" s="178"/>
    </row>
    <row r="1867" spans="4:4" x14ac:dyDescent="0.2">
      <c r="D1867" s="178"/>
    </row>
    <row r="1868" spans="4:4" x14ac:dyDescent="0.2">
      <c r="D1868" s="178"/>
    </row>
    <row r="1869" spans="4:4" x14ac:dyDescent="0.2">
      <c r="D1869" s="178"/>
    </row>
    <row r="1870" spans="4:4" x14ac:dyDescent="0.2">
      <c r="D1870" s="178"/>
    </row>
    <row r="1871" spans="4:4" x14ac:dyDescent="0.2">
      <c r="D1871" s="178"/>
    </row>
    <row r="1872" spans="4:4" x14ac:dyDescent="0.2">
      <c r="D1872" s="178"/>
    </row>
    <row r="1873" spans="4:4" x14ac:dyDescent="0.2">
      <c r="D1873" s="178"/>
    </row>
    <row r="1874" spans="4:4" x14ac:dyDescent="0.2">
      <c r="D1874" s="178"/>
    </row>
    <row r="1875" spans="4:4" x14ac:dyDescent="0.2">
      <c r="D1875" s="178"/>
    </row>
    <row r="1876" spans="4:4" x14ac:dyDescent="0.2">
      <c r="D1876" s="178"/>
    </row>
    <row r="1877" spans="4:4" x14ac:dyDescent="0.2">
      <c r="D1877" s="178"/>
    </row>
    <row r="1878" spans="4:4" x14ac:dyDescent="0.2">
      <c r="D1878" s="178"/>
    </row>
    <row r="1879" spans="4:4" x14ac:dyDescent="0.2">
      <c r="D1879" s="178"/>
    </row>
    <row r="1880" spans="4:4" x14ac:dyDescent="0.2">
      <c r="D1880" s="178"/>
    </row>
    <row r="1881" spans="4:4" x14ac:dyDescent="0.2">
      <c r="D1881" s="178"/>
    </row>
    <row r="1882" spans="4:4" x14ac:dyDescent="0.2">
      <c r="D1882" s="178"/>
    </row>
    <row r="1883" spans="4:4" x14ac:dyDescent="0.2">
      <c r="D1883" s="178"/>
    </row>
    <row r="1884" spans="4:4" x14ac:dyDescent="0.2">
      <c r="D1884" s="178"/>
    </row>
    <row r="1885" spans="4:4" x14ac:dyDescent="0.2">
      <c r="D1885" s="178"/>
    </row>
    <row r="1886" spans="4:4" x14ac:dyDescent="0.2">
      <c r="D1886" s="178"/>
    </row>
    <row r="1887" spans="4:4" x14ac:dyDescent="0.2">
      <c r="D1887" s="178"/>
    </row>
    <row r="1888" spans="4:4" x14ac:dyDescent="0.2">
      <c r="D1888" s="178"/>
    </row>
    <row r="1889" spans="4:4" x14ac:dyDescent="0.2">
      <c r="D1889" s="178"/>
    </row>
    <row r="1890" spans="4:4" x14ac:dyDescent="0.2">
      <c r="D1890" s="178"/>
    </row>
    <row r="1891" spans="4:4" x14ac:dyDescent="0.2">
      <c r="D1891" s="178"/>
    </row>
    <row r="1892" spans="4:4" x14ac:dyDescent="0.2">
      <c r="D1892" s="178"/>
    </row>
    <row r="1893" spans="4:4" x14ac:dyDescent="0.2">
      <c r="D1893" s="178"/>
    </row>
    <row r="1894" spans="4:4" x14ac:dyDescent="0.2">
      <c r="D1894" s="178"/>
    </row>
    <row r="1895" spans="4:4" x14ac:dyDescent="0.2">
      <c r="D1895" s="178"/>
    </row>
    <row r="1896" spans="4:4" x14ac:dyDescent="0.2">
      <c r="D1896" s="178"/>
    </row>
    <row r="1897" spans="4:4" x14ac:dyDescent="0.2">
      <c r="D1897" s="178"/>
    </row>
    <row r="1898" spans="4:4" x14ac:dyDescent="0.2">
      <c r="D1898" s="178"/>
    </row>
    <row r="1899" spans="4:4" x14ac:dyDescent="0.2">
      <c r="D1899" s="178"/>
    </row>
    <row r="1900" spans="4:4" x14ac:dyDescent="0.2">
      <c r="D1900" s="178"/>
    </row>
    <row r="1901" spans="4:4" x14ac:dyDescent="0.2">
      <c r="D1901" s="178"/>
    </row>
    <row r="1902" spans="4:4" x14ac:dyDescent="0.2">
      <c r="D1902" s="178"/>
    </row>
    <row r="1903" spans="4:4" x14ac:dyDescent="0.2">
      <c r="D1903" s="178"/>
    </row>
    <row r="1904" spans="4:4" x14ac:dyDescent="0.2">
      <c r="D1904" s="178"/>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259"/>
  <sheetViews>
    <sheetView workbookViewId="0">
      <selection activeCell="B271" sqref="B271"/>
    </sheetView>
  </sheetViews>
  <sheetFormatPr baseColWidth="10" defaultColWidth="26.5703125" defaultRowHeight="12.75" customHeight="1" x14ac:dyDescent="0.2"/>
  <cols>
    <col min="1" max="1" width="26.5703125" style="67"/>
    <col min="2" max="2" width="26.5703125" style="7"/>
    <col min="3" max="3" width="26.5703125" style="165"/>
    <col min="4" max="13" width="26.5703125" style="7"/>
    <col min="14" max="21" width="26.5703125" style="67"/>
    <col min="22" max="16384" width="26.5703125" style="7"/>
  </cols>
  <sheetData>
    <row r="1" spans="1:33" ht="31.5" customHeight="1" x14ac:dyDescent="0.2">
      <c r="A1" s="16" t="s">
        <v>18</v>
      </c>
      <c r="B1" s="15" t="s">
        <v>2</v>
      </c>
      <c r="C1" s="157" t="s">
        <v>3</v>
      </c>
      <c r="D1" s="15" t="s">
        <v>4</v>
      </c>
      <c r="E1" s="16" t="s">
        <v>5</v>
      </c>
      <c r="F1" s="16" t="s">
        <v>6</v>
      </c>
      <c r="G1" s="16" t="s">
        <v>7</v>
      </c>
      <c r="H1" s="16" t="s">
        <v>8</v>
      </c>
      <c r="I1" s="16" t="s">
        <v>10</v>
      </c>
      <c r="J1" s="16" t="s">
        <v>22</v>
      </c>
      <c r="K1" s="16" t="s">
        <v>9</v>
      </c>
      <c r="L1" s="16" t="s">
        <v>11</v>
      </c>
      <c r="M1" s="16" t="s">
        <v>12</v>
      </c>
      <c r="N1" s="16" t="s">
        <v>13</v>
      </c>
      <c r="O1" s="16" t="s">
        <v>23</v>
      </c>
      <c r="P1" s="17" t="s">
        <v>14</v>
      </c>
      <c r="Q1" s="17" t="s">
        <v>0</v>
      </c>
      <c r="R1" s="16" t="s">
        <v>15</v>
      </c>
      <c r="S1" s="16" t="s">
        <v>16</v>
      </c>
      <c r="T1" s="16" t="s">
        <v>17</v>
      </c>
      <c r="U1" s="16" t="s">
        <v>18</v>
      </c>
      <c r="V1" s="18" t="s">
        <v>7206</v>
      </c>
      <c r="W1" s="18" t="s">
        <v>19</v>
      </c>
      <c r="X1" s="19" t="s">
        <v>20</v>
      </c>
      <c r="Y1" s="18" t="s">
        <v>21</v>
      </c>
      <c r="Z1" s="18" t="s">
        <v>7207</v>
      </c>
      <c r="AA1" s="20" t="s">
        <v>7208</v>
      </c>
      <c r="AB1" s="18" t="s">
        <v>7206</v>
      </c>
      <c r="AC1" s="18" t="s">
        <v>19</v>
      </c>
      <c r="AD1" s="19" t="s">
        <v>20</v>
      </c>
      <c r="AE1" s="18" t="s">
        <v>21</v>
      </c>
      <c r="AF1" s="18" t="s">
        <v>7207</v>
      </c>
      <c r="AG1" s="20" t="s">
        <v>7208</v>
      </c>
    </row>
    <row r="2" spans="1:33" ht="12.75" customHeight="1" x14ac:dyDescent="0.2">
      <c r="A2" s="22">
        <v>7627</v>
      </c>
      <c r="B2" s="83" t="s">
        <v>7513</v>
      </c>
      <c r="C2" s="44">
        <v>650548949</v>
      </c>
      <c r="D2" s="11" t="s">
        <v>24</v>
      </c>
      <c r="E2" s="21" t="s">
        <v>25</v>
      </c>
      <c r="F2" s="11" t="s">
        <v>7209</v>
      </c>
      <c r="G2" s="21" t="s">
        <v>27</v>
      </c>
      <c r="H2" s="21" t="s">
        <v>28</v>
      </c>
      <c r="I2" s="11" t="s">
        <v>28</v>
      </c>
      <c r="J2" s="11" t="s">
        <v>28</v>
      </c>
      <c r="K2" s="11" t="s">
        <v>7210</v>
      </c>
      <c r="L2" s="11" t="s">
        <v>31</v>
      </c>
      <c r="M2" s="13" t="s">
        <v>47</v>
      </c>
      <c r="N2" s="22" t="s">
        <v>29</v>
      </c>
      <c r="O2" s="22" t="s">
        <v>30</v>
      </c>
      <c r="P2" s="23" t="s">
        <v>32</v>
      </c>
      <c r="Q2" s="22"/>
      <c r="R2" s="23">
        <v>93401</v>
      </c>
      <c r="S2" s="23" t="s">
        <v>7211</v>
      </c>
      <c r="T2" s="24">
        <v>42772</v>
      </c>
      <c r="U2" s="22">
        <v>7627</v>
      </c>
      <c r="V2" s="25"/>
      <c r="W2" s="26"/>
      <c r="X2" s="25"/>
      <c r="Y2" s="25"/>
      <c r="Z2" s="25"/>
      <c r="AA2" s="27"/>
      <c r="AB2" s="8"/>
      <c r="AC2" s="8"/>
      <c r="AD2" s="8"/>
      <c r="AE2" s="8"/>
      <c r="AF2" s="8"/>
      <c r="AG2" s="8"/>
    </row>
    <row r="3" spans="1:33" ht="12.75" customHeight="1" x14ac:dyDescent="0.2">
      <c r="A3" s="23">
        <v>7727</v>
      </c>
      <c r="B3" s="83" t="s">
        <v>7514</v>
      </c>
      <c r="C3" s="44">
        <v>651677822</v>
      </c>
      <c r="D3" s="11"/>
      <c r="E3" s="21" t="s">
        <v>7212</v>
      </c>
      <c r="F3" s="11" t="s">
        <v>7213</v>
      </c>
      <c r="G3" s="21" t="s">
        <v>7214</v>
      </c>
      <c r="H3" s="21" t="s">
        <v>7215</v>
      </c>
      <c r="I3" s="11" t="s">
        <v>5628</v>
      </c>
      <c r="J3" s="11" t="s">
        <v>7216</v>
      </c>
      <c r="K3" s="11" t="s">
        <v>7217</v>
      </c>
      <c r="L3" s="11" t="s">
        <v>7218</v>
      </c>
      <c r="M3" s="11" t="s">
        <v>309</v>
      </c>
      <c r="N3" s="23" t="s">
        <v>961</v>
      </c>
      <c r="O3" s="23" t="s">
        <v>7219</v>
      </c>
      <c r="P3" s="134" t="s">
        <v>7220</v>
      </c>
      <c r="Q3" s="23"/>
      <c r="R3" s="23">
        <v>93401</v>
      </c>
      <c r="S3" s="23" t="s">
        <v>7221</v>
      </c>
      <c r="T3" s="28">
        <v>44271</v>
      </c>
      <c r="U3" s="23">
        <v>7727</v>
      </c>
      <c r="V3" s="29"/>
      <c r="W3" s="30"/>
      <c r="X3" s="29"/>
      <c r="Y3" s="29"/>
      <c r="Z3" s="29"/>
      <c r="AA3" s="31"/>
      <c r="AB3" s="8"/>
      <c r="AC3" s="8"/>
      <c r="AD3" s="8"/>
      <c r="AE3" s="8"/>
      <c r="AF3" s="8"/>
      <c r="AG3" s="8"/>
    </row>
    <row r="4" spans="1:33" ht="12.75" customHeight="1" x14ac:dyDescent="0.2">
      <c r="A4" s="22">
        <v>7403</v>
      </c>
      <c r="B4" s="83" t="s">
        <v>7515</v>
      </c>
      <c r="C4" s="44">
        <v>754310006</v>
      </c>
      <c r="D4" s="11" t="s">
        <v>33</v>
      </c>
      <c r="E4" s="11" t="s">
        <v>34</v>
      </c>
      <c r="F4" s="21" t="s">
        <v>35</v>
      </c>
      <c r="G4" s="21" t="s">
        <v>36</v>
      </c>
      <c r="H4" s="21" t="s">
        <v>37</v>
      </c>
      <c r="I4" s="11" t="s">
        <v>38</v>
      </c>
      <c r="J4" s="11" t="s">
        <v>39</v>
      </c>
      <c r="K4" s="11" t="s">
        <v>40</v>
      </c>
      <c r="L4" s="11" t="s">
        <v>41</v>
      </c>
      <c r="M4" s="13" t="s">
        <v>48</v>
      </c>
      <c r="N4" s="22" t="s">
        <v>42</v>
      </c>
      <c r="O4" s="23" t="s">
        <v>43</v>
      </c>
      <c r="P4" s="23" t="s">
        <v>44</v>
      </c>
      <c r="Q4" s="22"/>
      <c r="R4" s="23" t="s">
        <v>45</v>
      </c>
      <c r="S4" s="23" t="s">
        <v>46</v>
      </c>
      <c r="T4" s="24">
        <v>39701</v>
      </c>
      <c r="U4" s="22">
        <v>7403</v>
      </c>
      <c r="V4" s="12"/>
      <c r="W4" s="13"/>
      <c r="X4" s="12"/>
      <c r="Y4" s="12"/>
      <c r="Z4" s="12"/>
      <c r="AA4" s="11"/>
      <c r="AB4" s="8"/>
      <c r="AC4" s="8"/>
      <c r="AD4" s="8"/>
      <c r="AE4" s="8"/>
      <c r="AF4" s="8"/>
      <c r="AG4" s="8"/>
    </row>
    <row r="5" spans="1:33" ht="12.75" customHeight="1" x14ac:dyDescent="0.2">
      <c r="A5" s="22">
        <v>7589</v>
      </c>
      <c r="B5" s="83" t="s">
        <v>7516</v>
      </c>
      <c r="C5" s="44">
        <v>651076188</v>
      </c>
      <c r="D5" s="11" t="s">
        <v>49</v>
      </c>
      <c r="E5" s="11" t="s">
        <v>50</v>
      </c>
      <c r="F5" s="21" t="s">
        <v>51</v>
      </c>
      <c r="G5" s="21" t="s">
        <v>52</v>
      </c>
      <c r="H5" s="21" t="s">
        <v>53</v>
      </c>
      <c r="I5" s="11" t="s">
        <v>54</v>
      </c>
      <c r="J5" s="21" t="s">
        <v>55</v>
      </c>
      <c r="K5" s="11" t="s">
        <v>56</v>
      </c>
      <c r="L5" s="11" t="s">
        <v>57</v>
      </c>
      <c r="M5" s="13" t="s">
        <v>5341</v>
      </c>
      <c r="N5" s="22" t="s">
        <v>58</v>
      </c>
      <c r="O5" s="22" t="s">
        <v>59</v>
      </c>
      <c r="P5" s="23" t="s">
        <v>59</v>
      </c>
      <c r="Q5" s="22" t="s">
        <v>59</v>
      </c>
      <c r="R5" s="23">
        <v>93401</v>
      </c>
      <c r="S5" s="23" t="s">
        <v>60</v>
      </c>
      <c r="T5" s="24">
        <v>42352</v>
      </c>
      <c r="U5" s="22">
        <v>7589</v>
      </c>
      <c r="V5" s="12"/>
      <c r="W5" s="13"/>
      <c r="X5" s="12"/>
      <c r="Y5" s="12"/>
      <c r="Z5" s="12"/>
      <c r="AA5" s="11"/>
      <c r="AB5" s="8"/>
      <c r="AC5" s="8"/>
      <c r="AD5" s="8"/>
      <c r="AE5" s="8"/>
      <c r="AF5" s="8"/>
      <c r="AG5" s="8"/>
    </row>
    <row r="6" spans="1:33" ht="12.75" customHeight="1" x14ac:dyDescent="0.2">
      <c r="A6" s="22">
        <v>6902</v>
      </c>
      <c r="B6" s="83" t="s">
        <v>7517</v>
      </c>
      <c r="C6" s="44">
        <v>700516008</v>
      </c>
      <c r="D6" s="11" t="s">
        <v>49</v>
      </c>
      <c r="E6" s="11" t="s">
        <v>61</v>
      </c>
      <c r="F6" s="21" t="s">
        <v>7518</v>
      </c>
      <c r="G6" s="21" t="s">
        <v>62</v>
      </c>
      <c r="H6" s="21" t="s">
        <v>6374</v>
      </c>
      <c r="I6" s="11" t="s">
        <v>63</v>
      </c>
      <c r="J6" s="11" t="s">
        <v>7519</v>
      </c>
      <c r="K6" s="11" t="s">
        <v>7520</v>
      </c>
      <c r="L6" s="11" t="s">
        <v>64</v>
      </c>
      <c r="M6" s="13" t="s">
        <v>47</v>
      </c>
      <c r="N6" s="22" t="s">
        <v>65</v>
      </c>
      <c r="O6" s="22" t="s">
        <v>7521</v>
      </c>
      <c r="P6" s="23" t="s">
        <v>66</v>
      </c>
      <c r="Q6" s="22" t="s">
        <v>5397</v>
      </c>
      <c r="R6" s="23">
        <v>93401</v>
      </c>
      <c r="S6" s="23" t="s">
        <v>7522</v>
      </c>
      <c r="T6" s="24">
        <v>37970</v>
      </c>
      <c r="U6" s="22">
        <v>6902</v>
      </c>
      <c r="V6" s="36"/>
      <c r="W6" s="37"/>
      <c r="X6" s="36"/>
      <c r="Y6" s="36"/>
      <c r="Z6" s="36"/>
      <c r="AA6" s="27"/>
      <c r="AB6" s="8"/>
      <c r="AC6" s="8"/>
      <c r="AD6" s="8"/>
      <c r="AE6" s="8"/>
      <c r="AF6" s="8"/>
      <c r="AG6" s="8"/>
    </row>
    <row r="7" spans="1:33" ht="12.75" customHeight="1" x14ac:dyDescent="0.2">
      <c r="A7" s="22">
        <v>7379</v>
      </c>
      <c r="B7" s="32" t="s">
        <v>67</v>
      </c>
      <c r="C7" s="44">
        <v>735972006</v>
      </c>
      <c r="D7" s="11" t="s">
        <v>49</v>
      </c>
      <c r="E7" s="11" t="s">
        <v>68</v>
      </c>
      <c r="F7" s="21" t="s">
        <v>7222</v>
      </c>
      <c r="G7" s="21" t="s">
        <v>7223</v>
      </c>
      <c r="H7" s="21" t="s">
        <v>7224</v>
      </c>
      <c r="I7" s="11" t="s">
        <v>714</v>
      </c>
      <c r="J7" s="33" t="s">
        <v>7225</v>
      </c>
      <c r="K7" s="11" t="s">
        <v>5910</v>
      </c>
      <c r="L7" s="11" t="s">
        <v>69</v>
      </c>
      <c r="M7" s="13" t="s">
        <v>47</v>
      </c>
      <c r="N7" s="22" t="s">
        <v>70</v>
      </c>
      <c r="O7" s="22">
        <v>228798000</v>
      </c>
      <c r="P7" s="23" t="s">
        <v>7523</v>
      </c>
      <c r="Q7" s="22"/>
      <c r="R7" s="23" t="s">
        <v>71</v>
      </c>
      <c r="S7" s="23" t="s">
        <v>7524</v>
      </c>
      <c r="T7" s="24">
        <v>39381</v>
      </c>
      <c r="U7" s="22">
        <v>7379</v>
      </c>
      <c r="V7" s="12"/>
      <c r="W7" s="13"/>
      <c r="X7" s="12"/>
      <c r="Y7" s="12"/>
      <c r="Z7" s="12"/>
      <c r="AA7" s="11"/>
      <c r="AB7" s="8"/>
      <c r="AC7" s="8"/>
      <c r="AD7" s="8"/>
      <c r="AE7" s="8"/>
      <c r="AF7" s="8"/>
      <c r="AG7" s="8" t="s">
        <v>7226</v>
      </c>
    </row>
    <row r="8" spans="1:33" ht="12.75" customHeight="1" x14ac:dyDescent="0.2">
      <c r="A8" s="22">
        <v>1900</v>
      </c>
      <c r="B8" s="32" t="s">
        <v>7525</v>
      </c>
      <c r="C8" s="44">
        <v>702783003</v>
      </c>
      <c r="D8" s="11" t="s">
        <v>72</v>
      </c>
      <c r="E8" s="11" t="s">
        <v>73</v>
      </c>
      <c r="F8" s="21" t="s">
        <v>74</v>
      </c>
      <c r="G8" s="21" t="s">
        <v>75</v>
      </c>
      <c r="H8" s="21" t="s">
        <v>76</v>
      </c>
      <c r="I8" s="11" t="s">
        <v>77</v>
      </c>
      <c r="J8" s="11" t="s">
        <v>78</v>
      </c>
      <c r="K8" s="11" t="s">
        <v>79</v>
      </c>
      <c r="L8" s="11" t="s">
        <v>82</v>
      </c>
      <c r="M8" s="13" t="s">
        <v>309</v>
      </c>
      <c r="N8" s="22" t="s">
        <v>70</v>
      </c>
      <c r="O8" s="22" t="s">
        <v>81</v>
      </c>
      <c r="P8" s="23" t="s">
        <v>80</v>
      </c>
      <c r="Q8" s="22"/>
      <c r="R8" s="23" t="s">
        <v>83</v>
      </c>
      <c r="S8" s="23" t="s">
        <v>84</v>
      </c>
      <c r="T8" s="24">
        <v>37970</v>
      </c>
      <c r="U8" s="22">
        <v>1900</v>
      </c>
      <c r="V8" s="12"/>
      <c r="W8" s="13"/>
      <c r="X8" s="12"/>
      <c r="Y8" s="12"/>
      <c r="Z8" s="12"/>
      <c r="AA8" s="11"/>
      <c r="AB8" s="8"/>
      <c r="AC8" s="8"/>
      <c r="AD8" s="8"/>
      <c r="AE8" s="8"/>
      <c r="AF8" s="8"/>
      <c r="AG8" s="8"/>
    </row>
    <row r="9" spans="1:33" ht="12.75" customHeight="1" x14ac:dyDescent="0.2">
      <c r="A9" s="22">
        <v>50</v>
      </c>
      <c r="B9" s="32" t="s">
        <v>85</v>
      </c>
      <c r="C9" s="44">
        <v>706357009</v>
      </c>
      <c r="D9" s="11" t="s">
        <v>49</v>
      </c>
      <c r="E9" s="11" t="s">
        <v>86</v>
      </c>
      <c r="F9" s="21" t="s">
        <v>87</v>
      </c>
      <c r="G9" s="21" t="s">
        <v>88</v>
      </c>
      <c r="H9" s="21" t="s">
        <v>89</v>
      </c>
      <c r="I9" s="11" t="s">
        <v>90</v>
      </c>
      <c r="J9" s="11" t="s">
        <v>91</v>
      </c>
      <c r="K9" s="11" t="s">
        <v>92</v>
      </c>
      <c r="L9" s="11" t="s">
        <v>94</v>
      </c>
      <c r="M9" s="13" t="s">
        <v>48</v>
      </c>
      <c r="N9" s="22" t="s">
        <v>70</v>
      </c>
      <c r="O9" s="22" t="s">
        <v>93</v>
      </c>
      <c r="P9" s="23" t="s">
        <v>59</v>
      </c>
      <c r="Q9" s="22"/>
      <c r="R9" s="23" t="s">
        <v>45</v>
      </c>
      <c r="S9" s="23" t="s">
        <v>95</v>
      </c>
      <c r="T9" s="24">
        <v>37970</v>
      </c>
      <c r="U9" s="22">
        <v>50</v>
      </c>
      <c r="V9" s="12"/>
      <c r="W9" s="13"/>
      <c r="X9" s="12"/>
      <c r="Y9" s="12"/>
      <c r="Z9" s="12"/>
      <c r="AA9" s="11"/>
      <c r="AB9" s="8"/>
      <c r="AC9" s="8"/>
      <c r="AD9" s="8"/>
      <c r="AE9" s="8"/>
      <c r="AF9" s="8"/>
      <c r="AG9" s="8" t="s">
        <v>7227</v>
      </c>
    </row>
    <row r="10" spans="1:33" ht="12.75" customHeight="1" x14ac:dyDescent="0.2">
      <c r="A10" s="22">
        <v>6490</v>
      </c>
      <c r="B10" s="32" t="s">
        <v>7526</v>
      </c>
      <c r="C10" s="44">
        <v>710658005</v>
      </c>
      <c r="D10" s="11" t="s">
        <v>72</v>
      </c>
      <c r="E10" s="11" t="s">
        <v>96</v>
      </c>
      <c r="F10" s="21" t="s">
        <v>97</v>
      </c>
      <c r="G10" s="21" t="s">
        <v>98</v>
      </c>
      <c r="H10" s="21" t="s">
        <v>99</v>
      </c>
      <c r="I10" s="11" t="s">
        <v>100</v>
      </c>
      <c r="J10" s="11" t="s">
        <v>101</v>
      </c>
      <c r="K10" s="11" t="s">
        <v>102</v>
      </c>
      <c r="L10" s="11" t="s">
        <v>104</v>
      </c>
      <c r="M10" s="13" t="s">
        <v>5340</v>
      </c>
      <c r="N10" s="22" t="s">
        <v>106</v>
      </c>
      <c r="O10" s="22" t="s">
        <v>103</v>
      </c>
      <c r="P10" s="23" t="s">
        <v>105</v>
      </c>
      <c r="Q10" s="22"/>
      <c r="R10" s="23">
        <v>93401</v>
      </c>
      <c r="S10" s="23" t="s">
        <v>107</v>
      </c>
      <c r="T10" s="24">
        <v>37970</v>
      </c>
      <c r="U10" s="22">
        <v>6490</v>
      </c>
      <c r="V10" s="12"/>
      <c r="W10" s="13"/>
      <c r="X10" s="12"/>
      <c r="Y10" s="12"/>
      <c r="Z10" s="12"/>
      <c r="AA10" s="11"/>
      <c r="AB10" s="8"/>
      <c r="AC10" s="8"/>
      <c r="AD10" s="8"/>
      <c r="AE10" s="8"/>
      <c r="AF10" s="8"/>
      <c r="AG10" s="8"/>
    </row>
    <row r="11" spans="1:33" ht="12.75" customHeight="1" x14ac:dyDescent="0.2">
      <c r="A11" s="22">
        <v>1910</v>
      </c>
      <c r="B11" s="32" t="s">
        <v>7527</v>
      </c>
      <c r="C11" s="44">
        <v>710002002</v>
      </c>
      <c r="D11" s="11" t="s">
        <v>72</v>
      </c>
      <c r="E11" s="11" t="s">
        <v>108</v>
      </c>
      <c r="F11" s="21" t="s">
        <v>109</v>
      </c>
      <c r="G11" s="21" t="s">
        <v>110</v>
      </c>
      <c r="H11" s="21" t="s">
        <v>111</v>
      </c>
      <c r="I11" s="11" t="s">
        <v>112</v>
      </c>
      <c r="J11" s="11" t="s">
        <v>113</v>
      </c>
      <c r="K11" s="11" t="s">
        <v>114</v>
      </c>
      <c r="L11" s="11" t="s">
        <v>116</v>
      </c>
      <c r="M11" s="13" t="s">
        <v>544</v>
      </c>
      <c r="N11" s="22" t="s">
        <v>117</v>
      </c>
      <c r="O11" s="22" t="s">
        <v>115</v>
      </c>
      <c r="P11" s="23" t="s">
        <v>59</v>
      </c>
      <c r="Q11" s="22"/>
      <c r="R11" s="23">
        <v>93401</v>
      </c>
      <c r="S11" s="23" t="s">
        <v>118</v>
      </c>
      <c r="T11" s="24">
        <v>37970</v>
      </c>
      <c r="U11" s="22">
        <v>1910</v>
      </c>
      <c r="V11" s="12"/>
      <c r="W11" s="13"/>
      <c r="X11" s="12"/>
      <c r="Y11" s="12"/>
      <c r="Z11" s="12"/>
      <c r="AA11" s="11"/>
      <c r="AB11" s="8"/>
      <c r="AC11" s="8"/>
      <c r="AD11" s="8"/>
      <c r="AE11" s="8"/>
      <c r="AF11" s="8"/>
      <c r="AG11" s="8"/>
    </row>
    <row r="12" spans="1:33" ht="12.75" customHeight="1" x14ac:dyDescent="0.2">
      <c r="A12" s="22">
        <v>25</v>
      </c>
      <c r="B12" s="32" t="s">
        <v>7528</v>
      </c>
      <c r="C12" s="44">
        <v>712763000</v>
      </c>
      <c r="D12" s="11" t="s">
        <v>72</v>
      </c>
      <c r="E12" s="11" t="s">
        <v>119</v>
      </c>
      <c r="F12" s="21" t="s">
        <v>120</v>
      </c>
      <c r="G12" s="21" t="s">
        <v>121</v>
      </c>
      <c r="H12" s="21" t="s">
        <v>122</v>
      </c>
      <c r="I12" s="11" t="s">
        <v>123</v>
      </c>
      <c r="J12" s="11" t="s">
        <v>124</v>
      </c>
      <c r="K12" s="11" t="s">
        <v>125</v>
      </c>
      <c r="L12" s="11" t="s">
        <v>126</v>
      </c>
      <c r="M12" s="13" t="s">
        <v>780</v>
      </c>
      <c r="N12" s="22" t="s">
        <v>127</v>
      </c>
      <c r="O12" s="22" t="s">
        <v>59</v>
      </c>
      <c r="P12" s="23" t="s">
        <v>59</v>
      </c>
      <c r="Q12" s="22"/>
      <c r="R12" s="23" t="s">
        <v>83</v>
      </c>
      <c r="S12" s="23" t="s">
        <v>128</v>
      </c>
      <c r="T12" s="24">
        <v>37970</v>
      </c>
      <c r="U12" s="22">
        <v>25</v>
      </c>
      <c r="V12" s="12"/>
      <c r="W12" s="13"/>
      <c r="X12" s="12"/>
      <c r="Y12" s="12"/>
      <c r="Z12" s="12"/>
      <c r="AA12" s="11"/>
      <c r="AB12" s="8"/>
      <c r="AC12" s="8"/>
      <c r="AD12" s="8"/>
      <c r="AE12" s="8"/>
      <c r="AF12" s="8"/>
      <c r="AG12" s="8" t="s">
        <v>7228</v>
      </c>
    </row>
    <row r="13" spans="1:33" ht="12.75" customHeight="1" x14ac:dyDescent="0.2">
      <c r="A13" s="22">
        <v>1850</v>
      </c>
      <c r="B13" s="32" t="s">
        <v>7529</v>
      </c>
      <c r="C13" s="44">
        <v>820273001</v>
      </c>
      <c r="D13" s="11" t="s">
        <v>49</v>
      </c>
      <c r="E13" s="11" t="s">
        <v>129</v>
      </c>
      <c r="F13" s="21" t="s">
        <v>130</v>
      </c>
      <c r="G13" s="21" t="s">
        <v>131</v>
      </c>
      <c r="H13" s="21" t="s">
        <v>132</v>
      </c>
      <c r="I13" s="11" t="s">
        <v>112</v>
      </c>
      <c r="J13" s="11" t="s">
        <v>133</v>
      </c>
      <c r="K13" s="11" t="s">
        <v>134</v>
      </c>
      <c r="L13" s="11" t="s">
        <v>136</v>
      </c>
      <c r="M13" s="13" t="s">
        <v>47</v>
      </c>
      <c r="N13" s="22" t="s">
        <v>70</v>
      </c>
      <c r="O13" s="22" t="s">
        <v>135</v>
      </c>
      <c r="P13" s="23" t="s">
        <v>80</v>
      </c>
      <c r="Q13" s="22"/>
      <c r="R13" s="23" t="s">
        <v>83</v>
      </c>
      <c r="S13" s="23" t="s">
        <v>137</v>
      </c>
      <c r="T13" s="24">
        <v>37970</v>
      </c>
      <c r="U13" s="22">
        <v>1850</v>
      </c>
      <c r="V13" s="12"/>
      <c r="W13" s="13"/>
      <c r="X13" s="12"/>
      <c r="Y13" s="12"/>
      <c r="Z13" s="12"/>
      <c r="AA13" s="11"/>
      <c r="AB13" s="8"/>
      <c r="AC13" s="8"/>
      <c r="AD13" s="8"/>
      <c r="AE13" s="8"/>
      <c r="AF13" s="8"/>
      <c r="AG13" s="8"/>
    </row>
    <row r="14" spans="1:33" ht="12.75" customHeight="1" x14ac:dyDescent="0.2">
      <c r="A14" s="22">
        <v>5550</v>
      </c>
      <c r="B14" s="32" t="s">
        <v>138</v>
      </c>
      <c r="C14" s="44" t="s">
        <v>6408</v>
      </c>
      <c r="D14" s="11" t="s">
        <v>139</v>
      </c>
      <c r="E14" s="11" t="s">
        <v>140</v>
      </c>
      <c r="F14" s="21" t="s">
        <v>26</v>
      </c>
      <c r="G14" s="21" t="s">
        <v>141</v>
      </c>
      <c r="H14" s="21" t="s">
        <v>28</v>
      </c>
      <c r="I14" s="11" t="s">
        <v>142</v>
      </c>
      <c r="J14" s="11"/>
      <c r="K14" s="11" t="s">
        <v>143</v>
      </c>
      <c r="L14" s="11" t="s">
        <v>144</v>
      </c>
      <c r="M14" s="13" t="s">
        <v>780</v>
      </c>
      <c r="N14" s="22" t="s">
        <v>1595</v>
      </c>
      <c r="O14" s="22"/>
      <c r="P14" s="23"/>
      <c r="Q14" s="22" t="s">
        <v>5412</v>
      </c>
      <c r="R14" s="23">
        <v>93910</v>
      </c>
      <c r="S14" s="34" t="s">
        <v>5581</v>
      </c>
      <c r="T14" s="24">
        <v>37970</v>
      </c>
      <c r="U14" s="22">
        <v>5550</v>
      </c>
      <c r="V14" s="12"/>
      <c r="W14" s="13"/>
      <c r="X14" s="12"/>
      <c r="Y14" s="12"/>
      <c r="Z14" s="12"/>
      <c r="AA14" s="11"/>
      <c r="AB14" s="8"/>
      <c r="AC14" s="8"/>
      <c r="AD14" s="8"/>
      <c r="AE14" s="8"/>
      <c r="AF14" s="8"/>
      <c r="AG14" s="8"/>
    </row>
    <row r="15" spans="1:33" ht="12.75" customHeight="1" x14ac:dyDescent="0.2">
      <c r="A15" s="22">
        <v>6928</v>
      </c>
      <c r="B15" s="32" t="s">
        <v>7530</v>
      </c>
      <c r="C15" s="44">
        <v>800665000</v>
      </c>
      <c r="D15" s="11" t="s">
        <v>141</v>
      </c>
      <c r="E15" s="11" t="s">
        <v>140</v>
      </c>
      <c r="F15" s="21" t="s">
        <v>26</v>
      </c>
      <c r="G15" s="21" t="s">
        <v>141</v>
      </c>
      <c r="H15" s="21" t="s">
        <v>28</v>
      </c>
      <c r="I15" s="11"/>
      <c r="J15" s="11"/>
      <c r="K15" s="11" t="s">
        <v>145</v>
      </c>
      <c r="L15" s="11" t="s">
        <v>147</v>
      </c>
      <c r="M15" s="13" t="s">
        <v>309</v>
      </c>
      <c r="N15" s="22" t="s">
        <v>148</v>
      </c>
      <c r="O15" s="22" t="s">
        <v>146</v>
      </c>
      <c r="P15" s="23"/>
      <c r="Q15" s="22"/>
      <c r="R15" s="23">
        <v>93910</v>
      </c>
      <c r="S15" s="23" t="s">
        <v>149</v>
      </c>
      <c r="T15" s="24">
        <v>37970</v>
      </c>
      <c r="U15" s="22">
        <v>6928</v>
      </c>
      <c r="V15" s="12"/>
      <c r="W15" s="13"/>
      <c r="X15" s="12"/>
      <c r="Y15" s="12"/>
      <c r="Z15" s="12"/>
      <c r="AA15" s="11"/>
      <c r="AB15" s="8"/>
      <c r="AC15" s="8"/>
      <c r="AD15" s="8"/>
      <c r="AE15" s="8"/>
      <c r="AF15" s="8"/>
      <c r="AG15" s="8"/>
    </row>
    <row r="16" spans="1:33" ht="12.75" customHeight="1" x14ac:dyDescent="0.2">
      <c r="A16" s="22">
        <v>100</v>
      </c>
      <c r="B16" s="32" t="s">
        <v>150</v>
      </c>
      <c r="C16" s="44">
        <v>702085004</v>
      </c>
      <c r="D16" s="11" t="s">
        <v>139</v>
      </c>
      <c r="E16" s="11" t="s">
        <v>140</v>
      </c>
      <c r="F16" s="21" t="s">
        <v>26</v>
      </c>
      <c r="G16" s="21" t="s">
        <v>151</v>
      </c>
      <c r="H16" s="21"/>
      <c r="I16" s="11"/>
      <c r="J16" s="11"/>
      <c r="K16" s="11" t="s">
        <v>152</v>
      </c>
      <c r="L16" s="11" t="s">
        <v>153</v>
      </c>
      <c r="M16" s="13" t="s">
        <v>5340</v>
      </c>
      <c r="N16" s="22" t="s">
        <v>154</v>
      </c>
      <c r="O16" s="22"/>
      <c r="P16" s="23"/>
      <c r="Q16" s="22"/>
      <c r="R16" s="23" t="s">
        <v>155</v>
      </c>
      <c r="S16" s="23" t="s">
        <v>156</v>
      </c>
      <c r="T16" s="24">
        <v>37970</v>
      </c>
      <c r="U16" s="22">
        <v>100</v>
      </c>
      <c r="V16" s="12"/>
      <c r="W16" s="13"/>
      <c r="X16" s="12"/>
      <c r="Y16" s="12"/>
      <c r="Z16" s="12"/>
      <c r="AA16" s="11"/>
      <c r="AB16" s="8"/>
      <c r="AC16" s="8"/>
      <c r="AD16" s="8"/>
      <c r="AE16" s="8"/>
      <c r="AF16" s="8"/>
      <c r="AG16" s="8"/>
    </row>
    <row r="17" spans="1:33" ht="12.75" customHeight="1" x14ac:dyDescent="0.2">
      <c r="A17" s="22">
        <v>400</v>
      </c>
      <c r="B17" s="32" t="s">
        <v>7531</v>
      </c>
      <c r="C17" s="44">
        <v>700134407</v>
      </c>
      <c r="D17" s="11" t="s">
        <v>72</v>
      </c>
      <c r="E17" s="11" t="s">
        <v>157</v>
      </c>
      <c r="F17" s="21" t="s">
        <v>5694</v>
      </c>
      <c r="G17" s="21" t="s">
        <v>158</v>
      </c>
      <c r="H17" s="21" t="s">
        <v>5695</v>
      </c>
      <c r="I17" s="11" t="s">
        <v>6136</v>
      </c>
      <c r="J17" s="11" t="s">
        <v>5696</v>
      </c>
      <c r="K17" s="11" t="s">
        <v>7532</v>
      </c>
      <c r="L17" s="11" t="s">
        <v>159</v>
      </c>
      <c r="M17" s="13" t="s">
        <v>544</v>
      </c>
      <c r="N17" s="22" t="s">
        <v>187</v>
      </c>
      <c r="O17" s="22" t="s">
        <v>161</v>
      </c>
      <c r="P17" s="23" t="s">
        <v>160</v>
      </c>
      <c r="Q17" s="22"/>
      <c r="R17" s="23">
        <v>93401</v>
      </c>
      <c r="S17" s="23" t="s">
        <v>7533</v>
      </c>
      <c r="T17" s="24">
        <v>37970</v>
      </c>
      <c r="U17" s="22">
        <v>400</v>
      </c>
      <c r="V17" s="12"/>
      <c r="W17" s="13"/>
      <c r="X17" s="12"/>
      <c r="Y17" s="12"/>
      <c r="Z17" s="12"/>
      <c r="AA17" s="11"/>
      <c r="AB17" s="8"/>
      <c r="AC17" s="8"/>
      <c r="AD17" s="8"/>
      <c r="AE17" s="8"/>
      <c r="AF17" s="8"/>
      <c r="AG17" s="8"/>
    </row>
    <row r="18" spans="1:33" ht="12.75" customHeight="1" x14ac:dyDescent="0.2">
      <c r="A18" s="22">
        <v>225</v>
      </c>
      <c r="B18" s="32" t="s">
        <v>7534</v>
      </c>
      <c r="C18" s="44">
        <v>704164009</v>
      </c>
      <c r="D18" s="11" t="s">
        <v>49</v>
      </c>
      <c r="E18" s="11" t="s">
        <v>162</v>
      </c>
      <c r="F18" s="21" t="s">
        <v>7535</v>
      </c>
      <c r="G18" s="21" t="s">
        <v>162</v>
      </c>
      <c r="H18" s="21" t="s">
        <v>7536</v>
      </c>
      <c r="I18" s="11" t="s">
        <v>5697</v>
      </c>
      <c r="J18" s="11" t="s">
        <v>6352</v>
      </c>
      <c r="K18" s="11" t="s">
        <v>163</v>
      </c>
      <c r="L18" s="11" t="s">
        <v>165</v>
      </c>
      <c r="M18" s="13" t="s">
        <v>780</v>
      </c>
      <c r="N18" s="22" t="s">
        <v>166</v>
      </c>
      <c r="O18" s="22" t="s">
        <v>164</v>
      </c>
      <c r="P18" s="23"/>
      <c r="Q18" s="22"/>
      <c r="R18" s="23" t="s">
        <v>71</v>
      </c>
      <c r="S18" s="23" t="s">
        <v>7522</v>
      </c>
      <c r="T18" s="24">
        <v>37970</v>
      </c>
      <c r="U18" s="22">
        <v>225</v>
      </c>
      <c r="V18" s="12"/>
      <c r="W18" s="13"/>
      <c r="X18" s="12"/>
      <c r="Y18" s="12"/>
      <c r="Z18" s="12"/>
      <c r="AA18" s="11"/>
      <c r="AB18" s="8"/>
      <c r="AC18" s="8"/>
      <c r="AD18" s="8"/>
      <c r="AE18" s="8"/>
      <c r="AF18" s="8"/>
      <c r="AG18" s="8"/>
    </row>
    <row r="19" spans="1:33" ht="12.75" customHeight="1" x14ac:dyDescent="0.2">
      <c r="A19" s="22">
        <v>7070</v>
      </c>
      <c r="B19" s="32" t="s">
        <v>7537</v>
      </c>
      <c r="C19" s="44">
        <v>718395003</v>
      </c>
      <c r="D19" s="11" t="s">
        <v>72</v>
      </c>
      <c r="E19" s="11" t="s">
        <v>167</v>
      </c>
      <c r="F19" s="21" t="s">
        <v>168</v>
      </c>
      <c r="G19" s="21" t="s">
        <v>169</v>
      </c>
      <c r="H19" s="21" t="s">
        <v>5420</v>
      </c>
      <c r="I19" s="11" t="s">
        <v>170</v>
      </c>
      <c r="J19" s="11" t="s">
        <v>5421</v>
      </c>
      <c r="K19" s="11" t="s">
        <v>5422</v>
      </c>
      <c r="L19" s="34" t="s">
        <v>5423</v>
      </c>
      <c r="M19" s="22" t="s">
        <v>533</v>
      </c>
      <c r="N19" s="22" t="s">
        <v>171</v>
      </c>
      <c r="O19" s="22" t="s">
        <v>5424</v>
      </c>
      <c r="P19" s="23" t="s">
        <v>5425</v>
      </c>
      <c r="Q19" s="22"/>
      <c r="R19" s="23">
        <v>93401</v>
      </c>
      <c r="S19" s="34" t="s">
        <v>5537</v>
      </c>
      <c r="T19" s="24">
        <v>37970</v>
      </c>
      <c r="U19" s="22">
        <v>7070</v>
      </c>
      <c r="V19" s="12"/>
      <c r="W19" s="13"/>
      <c r="X19" s="12"/>
      <c r="Y19" s="12"/>
      <c r="Z19" s="12"/>
      <c r="AA19" s="11"/>
      <c r="AB19" s="8"/>
      <c r="AC19" s="8"/>
      <c r="AD19" s="8"/>
      <c r="AE19" s="8"/>
      <c r="AF19" s="8"/>
      <c r="AG19" s="8"/>
    </row>
    <row r="20" spans="1:33" ht="12.75" customHeight="1" x14ac:dyDescent="0.2">
      <c r="A20" s="22">
        <v>7333</v>
      </c>
      <c r="B20" s="32" t="s">
        <v>7538</v>
      </c>
      <c r="C20" s="44">
        <v>737319008</v>
      </c>
      <c r="D20" s="11" t="s">
        <v>72</v>
      </c>
      <c r="E20" s="11" t="s">
        <v>172</v>
      </c>
      <c r="F20" s="21" t="s">
        <v>173</v>
      </c>
      <c r="G20" s="21" t="s">
        <v>174</v>
      </c>
      <c r="H20" s="21" t="s">
        <v>175</v>
      </c>
      <c r="I20" s="11" t="s">
        <v>176</v>
      </c>
      <c r="J20" s="11" t="s">
        <v>177</v>
      </c>
      <c r="K20" s="11" t="s">
        <v>178</v>
      </c>
      <c r="L20" s="11" t="s">
        <v>182</v>
      </c>
      <c r="M20" s="13" t="s">
        <v>48</v>
      </c>
      <c r="N20" s="22" t="s">
        <v>181</v>
      </c>
      <c r="O20" s="22" t="s">
        <v>180</v>
      </c>
      <c r="P20" s="23" t="s">
        <v>179</v>
      </c>
      <c r="Q20" s="22"/>
      <c r="R20" s="23" t="s">
        <v>83</v>
      </c>
      <c r="S20" s="23" t="s">
        <v>183</v>
      </c>
      <c r="T20" s="24">
        <v>38950</v>
      </c>
      <c r="U20" s="22">
        <v>7333</v>
      </c>
      <c r="V20" s="12"/>
      <c r="W20" s="13"/>
      <c r="X20" s="12"/>
      <c r="Y20" s="12"/>
      <c r="Z20" s="12"/>
      <c r="AA20" s="11"/>
      <c r="AB20" s="8"/>
      <c r="AC20" s="8"/>
      <c r="AD20" s="8"/>
      <c r="AE20" s="8"/>
      <c r="AF20" s="8"/>
      <c r="AG20" s="8"/>
    </row>
    <row r="21" spans="1:33" ht="12.75" customHeight="1" x14ac:dyDescent="0.2">
      <c r="A21" s="22">
        <v>250</v>
      </c>
      <c r="B21" s="32" t="s">
        <v>7539</v>
      </c>
      <c r="C21" s="44">
        <v>818329008</v>
      </c>
      <c r="D21" s="11" t="s">
        <v>72</v>
      </c>
      <c r="E21" s="11" t="s">
        <v>184</v>
      </c>
      <c r="F21" s="21" t="s">
        <v>7540</v>
      </c>
      <c r="G21" s="21" t="s">
        <v>185</v>
      </c>
      <c r="H21" s="21" t="s">
        <v>5821</v>
      </c>
      <c r="I21" s="11" t="s">
        <v>186</v>
      </c>
      <c r="J21" s="35" t="s">
        <v>7541</v>
      </c>
      <c r="K21" s="11" t="s">
        <v>5822</v>
      </c>
      <c r="L21" s="11" t="s">
        <v>5820</v>
      </c>
      <c r="M21" s="13" t="s">
        <v>544</v>
      </c>
      <c r="N21" s="22" t="s">
        <v>187</v>
      </c>
      <c r="O21" s="22" t="s">
        <v>188</v>
      </c>
      <c r="P21" s="23" t="s">
        <v>189</v>
      </c>
      <c r="Q21" s="22"/>
      <c r="R21" s="23">
        <v>93401</v>
      </c>
      <c r="S21" s="84" t="s">
        <v>7542</v>
      </c>
      <c r="T21" s="24">
        <v>37970</v>
      </c>
      <c r="U21" s="22">
        <v>250</v>
      </c>
      <c r="V21" s="12"/>
      <c r="W21" s="13"/>
      <c r="X21" s="12"/>
      <c r="Y21" s="12"/>
      <c r="Z21" s="12"/>
      <c r="AA21" s="11"/>
      <c r="AB21" s="8"/>
      <c r="AC21" s="8"/>
      <c r="AD21" s="8"/>
      <c r="AE21" s="8"/>
      <c r="AF21" s="8"/>
      <c r="AG21" s="8"/>
    </row>
    <row r="22" spans="1:33" ht="12.75" customHeight="1" x14ac:dyDescent="0.2">
      <c r="A22" s="22">
        <v>450</v>
      </c>
      <c r="B22" s="32" t="s">
        <v>7543</v>
      </c>
      <c r="C22" s="44">
        <v>702265002</v>
      </c>
      <c r="D22" s="11" t="s">
        <v>72</v>
      </c>
      <c r="E22" s="11" t="s">
        <v>190</v>
      </c>
      <c r="F22" s="21" t="s">
        <v>191</v>
      </c>
      <c r="G22" s="21" t="s">
        <v>192</v>
      </c>
      <c r="H22" s="21" t="s">
        <v>193</v>
      </c>
      <c r="I22" s="11" t="s">
        <v>90</v>
      </c>
      <c r="J22" s="11" t="s">
        <v>194</v>
      </c>
      <c r="K22" s="11" t="s">
        <v>195</v>
      </c>
      <c r="L22" s="11" t="s">
        <v>196</v>
      </c>
      <c r="M22" s="13" t="s">
        <v>533</v>
      </c>
      <c r="N22" s="22" t="s">
        <v>199</v>
      </c>
      <c r="O22" s="22" t="s">
        <v>199</v>
      </c>
      <c r="P22" s="23" t="s">
        <v>197</v>
      </c>
      <c r="Q22" s="22"/>
      <c r="R22" s="23">
        <v>93401</v>
      </c>
      <c r="S22" s="23" t="s">
        <v>200</v>
      </c>
      <c r="T22" s="24">
        <v>37970</v>
      </c>
      <c r="U22" s="22">
        <v>450</v>
      </c>
      <c r="V22" s="12"/>
      <c r="W22" s="13"/>
      <c r="X22" s="12"/>
      <c r="Y22" s="12"/>
      <c r="Z22" s="12"/>
      <c r="AA22" s="11"/>
      <c r="AB22" s="8"/>
      <c r="AC22" s="8"/>
      <c r="AD22" s="8"/>
      <c r="AE22" s="8"/>
      <c r="AF22" s="8"/>
      <c r="AG22" s="8"/>
    </row>
    <row r="23" spans="1:33" ht="12.75" customHeight="1" x14ac:dyDescent="0.2">
      <c r="A23" s="22">
        <v>870</v>
      </c>
      <c r="B23" s="32" t="s">
        <v>201</v>
      </c>
      <c r="C23" s="44">
        <v>712382007</v>
      </c>
      <c r="D23" s="11" t="s">
        <v>49</v>
      </c>
      <c r="E23" s="11" t="s">
        <v>202</v>
      </c>
      <c r="F23" s="21" t="s">
        <v>203</v>
      </c>
      <c r="G23" s="21" t="s">
        <v>204</v>
      </c>
      <c r="H23" s="21" t="s">
        <v>205</v>
      </c>
      <c r="I23" s="11" t="s">
        <v>206</v>
      </c>
      <c r="J23" s="11" t="s">
        <v>207</v>
      </c>
      <c r="K23" s="11" t="s">
        <v>208</v>
      </c>
      <c r="L23" s="11" t="s">
        <v>209</v>
      </c>
      <c r="M23" s="13" t="s">
        <v>48</v>
      </c>
      <c r="N23" s="22" t="s">
        <v>211</v>
      </c>
      <c r="O23" s="22" t="s">
        <v>210</v>
      </c>
      <c r="P23" s="23"/>
      <c r="Q23" s="22"/>
      <c r="R23" s="23" t="s">
        <v>45</v>
      </c>
      <c r="S23" s="23" t="s">
        <v>212</v>
      </c>
      <c r="T23" s="24">
        <v>37970</v>
      </c>
      <c r="U23" s="22">
        <v>870</v>
      </c>
      <c r="V23" s="12"/>
      <c r="W23" s="13"/>
      <c r="X23" s="12"/>
      <c r="Y23" s="12"/>
      <c r="Z23" s="12"/>
      <c r="AA23" s="11"/>
      <c r="AB23" s="8"/>
      <c r="AC23" s="8"/>
      <c r="AD23" s="8"/>
      <c r="AE23" s="8"/>
      <c r="AF23" s="8"/>
      <c r="AG23" s="8"/>
    </row>
    <row r="24" spans="1:33" ht="12.75" customHeight="1" x14ac:dyDescent="0.2">
      <c r="A24" s="22">
        <v>6540</v>
      </c>
      <c r="B24" s="32" t="s">
        <v>7544</v>
      </c>
      <c r="C24" s="44">
        <v>716592006</v>
      </c>
      <c r="D24" s="11" t="s">
        <v>49</v>
      </c>
      <c r="E24" s="11" t="s">
        <v>213</v>
      </c>
      <c r="F24" s="21" t="s">
        <v>214</v>
      </c>
      <c r="G24" s="21" t="s">
        <v>215</v>
      </c>
      <c r="H24" s="21" t="s">
        <v>216</v>
      </c>
      <c r="I24" s="11" t="s">
        <v>217</v>
      </c>
      <c r="J24" s="11" t="s">
        <v>218</v>
      </c>
      <c r="K24" s="11" t="s">
        <v>219</v>
      </c>
      <c r="L24" s="11" t="s">
        <v>222</v>
      </c>
      <c r="M24" s="13" t="s">
        <v>309</v>
      </c>
      <c r="N24" s="22" t="s">
        <v>148</v>
      </c>
      <c r="O24" s="22" t="s">
        <v>220</v>
      </c>
      <c r="P24" s="23" t="s">
        <v>221</v>
      </c>
      <c r="Q24" s="22"/>
      <c r="R24" s="23" t="s">
        <v>45</v>
      </c>
      <c r="S24" s="23" t="s">
        <v>223</v>
      </c>
      <c r="T24" s="24">
        <v>37970</v>
      </c>
      <c r="U24" s="22">
        <v>6540</v>
      </c>
      <c r="V24" s="12"/>
      <c r="W24" s="13"/>
      <c r="X24" s="12"/>
      <c r="Y24" s="12"/>
      <c r="Z24" s="12"/>
      <c r="AA24" s="11"/>
      <c r="AB24" s="9"/>
      <c r="AC24" s="9"/>
      <c r="AD24" s="9"/>
      <c r="AE24" s="9"/>
      <c r="AF24" s="9"/>
      <c r="AG24" s="9"/>
    </row>
    <row r="25" spans="1:33" ht="12.75" customHeight="1" x14ac:dyDescent="0.2">
      <c r="A25" s="22">
        <v>1200</v>
      </c>
      <c r="B25" s="32" t="s">
        <v>7545</v>
      </c>
      <c r="C25" s="44">
        <v>702002001</v>
      </c>
      <c r="D25" s="11" t="s">
        <v>224</v>
      </c>
      <c r="E25" s="11" t="s">
        <v>225</v>
      </c>
      <c r="F25" s="21" t="s">
        <v>26</v>
      </c>
      <c r="G25" s="21" t="s">
        <v>226</v>
      </c>
      <c r="H25" s="21" t="s">
        <v>28</v>
      </c>
      <c r="I25" s="11" t="s">
        <v>28</v>
      </c>
      <c r="J25" s="11" t="s">
        <v>28</v>
      </c>
      <c r="K25" s="11" t="s">
        <v>227</v>
      </c>
      <c r="L25" s="11" t="s">
        <v>228</v>
      </c>
      <c r="M25" s="13" t="s">
        <v>47</v>
      </c>
      <c r="N25" s="22" t="s">
        <v>229</v>
      </c>
      <c r="O25" s="22" t="s">
        <v>5594</v>
      </c>
      <c r="P25" s="23" t="s">
        <v>5593</v>
      </c>
      <c r="Q25" s="22"/>
      <c r="R25" s="23" t="s">
        <v>230</v>
      </c>
      <c r="S25" s="23" t="s">
        <v>7546</v>
      </c>
      <c r="T25" s="24">
        <v>37956</v>
      </c>
      <c r="U25" s="22">
        <v>1200</v>
      </c>
      <c r="V25" s="36"/>
      <c r="W25" s="37"/>
      <c r="X25" s="36"/>
      <c r="Y25" s="36"/>
      <c r="Z25" s="36"/>
      <c r="AA25" s="27"/>
      <c r="AB25" s="8"/>
      <c r="AC25" s="8"/>
      <c r="AD25" s="8"/>
      <c r="AE25" s="8"/>
      <c r="AF25" s="8"/>
      <c r="AG25" s="8"/>
    </row>
    <row r="26" spans="1:33" ht="12.75" customHeight="1" x14ac:dyDescent="0.2">
      <c r="A26" s="22">
        <v>3844</v>
      </c>
      <c r="B26" s="32" t="s">
        <v>7547</v>
      </c>
      <c r="C26" s="44">
        <v>531710509</v>
      </c>
      <c r="D26" s="11" t="s">
        <v>72</v>
      </c>
      <c r="E26" s="11" t="s">
        <v>231</v>
      </c>
      <c r="F26" s="21" t="s">
        <v>232</v>
      </c>
      <c r="G26" s="21" t="s">
        <v>233</v>
      </c>
      <c r="H26" s="21" t="s">
        <v>234</v>
      </c>
      <c r="I26" s="11" t="s">
        <v>235</v>
      </c>
      <c r="J26" s="11" t="s">
        <v>236</v>
      </c>
      <c r="K26" s="11" t="s">
        <v>237</v>
      </c>
      <c r="L26" s="11" t="s">
        <v>238</v>
      </c>
      <c r="M26" s="13" t="s">
        <v>309</v>
      </c>
      <c r="N26" s="22" t="s">
        <v>240</v>
      </c>
      <c r="O26" s="22" t="s">
        <v>239</v>
      </c>
      <c r="P26" s="23"/>
      <c r="Q26" s="22"/>
      <c r="R26" s="23">
        <v>93401</v>
      </c>
      <c r="S26" s="23" t="s">
        <v>241</v>
      </c>
      <c r="T26" s="24">
        <v>37960</v>
      </c>
      <c r="U26" s="22">
        <v>3844</v>
      </c>
      <c r="V26" s="12"/>
      <c r="W26" s="13"/>
      <c r="X26" s="12"/>
      <c r="Y26" s="12"/>
      <c r="Z26" s="12"/>
      <c r="AA26" s="11"/>
      <c r="AB26" s="8"/>
      <c r="AC26" s="8"/>
      <c r="AD26" s="8"/>
      <c r="AE26" s="8"/>
      <c r="AF26" s="8"/>
      <c r="AG26" s="8"/>
    </row>
    <row r="27" spans="1:33" ht="12.75" customHeight="1" x14ac:dyDescent="0.2">
      <c r="A27" s="22">
        <v>6760</v>
      </c>
      <c r="B27" s="32" t="s">
        <v>242</v>
      </c>
      <c r="C27" s="44">
        <v>718362008</v>
      </c>
      <c r="D27" s="11" t="s">
        <v>72</v>
      </c>
      <c r="E27" s="11" t="s">
        <v>243</v>
      </c>
      <c r="F27" s="21" t="s">
        <v>7548</v>
      </c>
      <c r="G27" s="21" t="s">
        <v>244</v>
      </c>
      <c r="H27" s="21" t="s">
        <v>245</v>
      </c>
      <c r="I27" s="11" t="s">
        <v>246</v>
      </c>
      <c r="J27" s="11" t="s">
        <v>7549</v>
      </c>
      <c r="K27" s="11" t="s">
        <v>6386</v>
      </c>
      <c r="L27" s="11" t="s">
        <v>5670</v>
      </c>
      <c r="M27" s="13" t="s">
        <v>544</v>
      </c>
      <c r="N27" s="22" t="s">
        <v>187</v>
      </c>
      <c r="O27" s="22" t="s">
        <v>5668</v>
      </c>
      <c r="P27" s="23" t="s">
        <v>5669</v>
      </c>
      <c r="Q27" s="22"/>
      <c r="R27" s="23" t="s">
        <v>83</v>
      </c>
      <c r="S27" s="23" t="s">
        <v>7550</v>
      </c>
      <c r="T27" s="24">
        <v>37970</v>
      </c>
      <c r="U27" s="22">
        <v>6760</v>
      </c>
      <c r="V27" s="36"/>
      <c r="W27" s="37"/>
      <c r="X27" s="36"/>
      <c r="Y27" s="36"/>
      <c r="Z27" s="36"/>
      <c r="AA27" s="27"/>
      <c r="AB27" s="8"/>
      <c r="AC27" s="8"/>
      <c r="AD27" s="8"/>
      <c r="AE27" s="8"/>
      <c r="AF27" s="8"/>
      <c r="AG27" s="8"/>
    </row>
    <row r="28" spans="1:33" ht="12.75" customHeight="1" x14ac:dyDescent="0.2">
      <c r="A28" s="22">
        <v>7015</v>
      </c>
      <c r="B28" s="32" t="s">
        <v>247</v>
      </c>
      <c r="C28" s="44">
        <v>745046002</v>
      </c>
      <c r="D28" s="11" t="s">
        <v>24</v>
      </c>
      <c r="E28" s="11" t="s">
        <v>248</v>
      </c>
      <c r="F28" s="21" t="s">
        <v>26</v>
      </c>
      <c r="G28" s="21" t="s">
        <v>249</v>
      </c>
      <c r="H28" s="21" t="s">
        <v>28</v>
      </c>
      <c r="I28" s="11"/>
      <c r="J28" s="11"/>
      <c r="K28" s="11" t="s">
        <v>7229</v>
      </c>
      <c r="L28" s="11" t="s">
        <v>31</v>
      </c>
      <c r="M28" s="13" t="s">
        <v>47</v>
      </c>
      <c r="N28" s="22" t="s">
        <v>630</v>
      </c>
      <c r="O28" s="22" t="s">
        <v>250</v>
      </c>
      <c r="P28" s="23" t="s">
        <v>251</v>
      </c>
      <c r="Q28" s="22"/>
      <c r="R28" s="23">
        <v>93401</v>
      </c>
      <c r="S28" s="23" t="s">
        <v>5982</v>
      </c>
      <c r="T28" s="24">
        <v>37970</v>
      </c>
      <c r="U28" s="22">
        <v>7015</v>
      </c>
      <c r="V28" s="12"/>
      <c r="W28" s="13"/>
      <c r="X28" s="12"/>
      <c r="Y28" s="12"/>
      <c r="Z28" s="12"/>
      <c r="AA28" s="11"/>
      <c r="AB28" s="8"/>
      <c r="AC28" s="8"/>
      <c r="AD28" s="8"/>
      <c r="AE28" s="8"/>
      <c r="AF28" s="8"/>
      <c r="AG28" s="8"/>
    </row>
    <row r="29" spans="1:33" ht="12.75" customHeight="1" x14ac:dyDescent="0.2">
      <c r="A29" s="22">
        <v>900</v>
      </c>
      <c r="B29" s="32" t="s">
        <v>7551</v>
      </c>
      <c r="C29" s="44">
        <v>700156427</v>
      </c>
      <c r="D29" s="11" t="s">
        <v>224</v>
      </c>
      <c r="E29" s="11" t="s">
        <v>225</v>
      </c>
      <c r="F29" s="21" t="s">
        <v>26</v>
      </c>
      <c r="G29" s="21" t="s">
        <v>226</v>
      </c>
      <c r="H29" s="21" t="s">
        <v>28</v>
      </c>
      <c r="I29" s="11"/>
      <c r="J29" s="11"/>
      <c r="K29" s="11" t="s">
        <v>252</v>
      </c>
      <c r="L29" s="11" t="s">
        <v>254</v>
      </c>
      <c r="M29" s="13" t="s">
        <v>47</v>
      </c>
      <c r="N29" s="22" t="s">
        <v>1649</v>
      </c>
      <c r="O29" s="22" t="s">
        <v>255</v>
      </c>
      <c r="P29" s="23" t="s">
        <v>253</v>
      </c>
      <c r="Q29" s="22"/>
      <c r="R29" s="23" t="s">
        <v>257</v>
      </c>
      <c r="S29" s="23" t="s">
        <v>258</v>
      </c>
      <c r="T29" s="24">
        <v>37970</v>
      </c>
      <c r="U29" s="22">
        <v>900</v>
      </c>
      <c r="V29" s="12"/>
      <c r="W29" s="13"/>
      <c r="X29" s="12"/>
      <c r="Y29" s="12"/>
      <c r="Z29" s="12"/>
      <c r="AA29" s="11"/>
      <c r="AB29" s="8"/>
      <c r="AC29" s="8"/>
      <c r="AD29" s="8"/>
      <c r="AE29" s="8"/>
      <c r="AF29" s="8"/>
      <c r="AG29" s="8"/>
    </row>
    <row r="30" spans="1:33" ht="12.75" customHeight="1" x14ac:dyDescent="0.2">
      <c r="A30" s="22">
        <v>950</v>
      </c>
      <c r="B30" s="32" t="s">
        <v>7552</v>
      </c>
      <c r="C30" s="44">
        <v>703481000</v>
      </c>
      <c r="D30" s="11" t="s">
        <v>224</v>
      </c>
      <c r="E30" s="11" t="s">
        <v>259</v>
      </c>
      <c r="F30" s="21" t="s">
        <v>26</v>
      </c>
      <c r="G30" s="21" t="s">
        <v>226</v>
      </c>
      <c r="H30" s="21" t="s">
        <v>28</v>
      </c>
      <c r="I30" s="11"/>
      <c r="J30" s="11"/>
      <c r="K30" s="11" t="s">
        <v>260</v>
      </c>
      <c r="L30" s="11" t="s">
        <v>262</v>
      </c>
      <c r="M30" s="13" t="s">
        <v>5341</v>
      </c>
      <c r="N30" s="22" t="s">
        <v>264</v>
      </c>
      <c r="O30" s="22" t="s">
        <v>263</v>
      </c>
      <c r="P30" s="23" t="s">
        <v>261</v>
      </c>
      <c r="Q30" s="22"/>
      <c r="R30" s="23">
        <v>93910</v>
      </c>
      <c r="S30" s="23" t="s">
        <v>265</v>
      </c>
      <c r="T30" s="24">
        <v>37970</v>
      </c>
      <c r="U30" s="22">
        <v>950</v>
      </c>
      <c r="V30" s="12"/>
      <c r="W30" s="13"/>
      <c r="X30" s="12"/>
      <c r="Y30" s="12"/>
      <c r="Z30" s="12"/>
      <c r="AA30" s="11"/>
      <c r="AB30" s="8"/>
      <c r="AC30" s="8"/>
      <c r="AD30" s="8"/>
      <c r="AE30" s="8"/>
      <c r="AF30" s="8"/>
      <c r="AG30" s="8"/>
    </row>
    <row r="31" spans="1:33" ht="12.75" customHeight="1" x14ac:dyDescent="0.2">
      <c r="A31" s="22" t="s">
        <v>8919</v>
      </c>
      <c r="B31" s="32" t="s">
        <v>266</v>
      </c>
      <c r="C31" s="44">
        <v>825359001</v>
      </c>
      <c r="D31" s="11" t="s">
        <v>224</v>
      </c>
      <c r="E31" s="11" t="s">
        <v>225</v>
      </c>
      <c r="F31" s="21" t="s">
        <v>26</v>
      </c>
      <c r="G31" s="21" t="s">
        <v>226</v>
      </c>
      <c r="H31" s="21" t="s">
        <v>28</v>
      </c>
      <c r="I31" s="11"/>
      <c r="J31" s="11"/>
      <c r="K31" s="11" t="s">
        <v>267</v>
      </c>
      <c r="L31" s="11" t="s">
        <v>269</v>
      </c>
      <c r="M31" s="13" t="s">
        <v>47</v>
      </c>
      <c r="N31" s="22" t="s">
        <v>270</v>
      </c>
      <c r="O31" s="22" t="s">
        <v>268</v>
      </c>
      <c r="P31" s="23"/>
      <c r="Q31" s="22"/>
      <c r="R31" s="23" t="s">
        <v>230</v>
      </c>
      <c r="S31" s="23" t="s">
        <v>271</v>
      </c>
      <c r="T31" s="24">
        <v>37970</v>
      </c>
      <c r="U31" s="22">
        <v>1700</v>
      </c>
      <c r="V31" s="12"/>
      <c r="W31" s="13"/>
      <c r="X31" s="12"/>
      <c r="Y31" s="12"/>
      <c r="Z31" s="12"/>
      <c r="AA31" s="11"/>
      <c r="AB31" s="8"/>
      <c r="AC31" s="8"/>
      <c r="AD31" s="8"/>
      <c r="AE31" s="8"/>
      <c r="AF31" s="8"/>
      <c r="AG31" s="8"/>
    </row>
    <row r="32" spans="1:33" ht="12.75" customHeight="1" x14ac:dyDescent="0.2">
      <c r="A32" s="22">
        <v>1050</v>
      </c>
      <c r="B32" s="32" t="s">
        <v>7553</v>
      </c>
      <c r="C32" s="44">
        <v>700006700</v>
      </c>
      <c r="D32" s="11" t="s">
        <v>272</v>
      </c>
      <c r="E32" s="11" t="s">
        <v>273</v>
      </c>
      <c r="F32" s="21" t="s">
        <v>7554</v>
      </c>
      <c r="G32" s="21" t="s">
        <v>226</v>
      </c>
      <c r="H32" s="21" t="s">
        <v>28</v>
      </c>
      <c r="I32" s="11"/>
      <c r="J32" s="11"/>
      <c r="K32" s="11" t="s">
        <v>6726</v>
      </c>
      <c r="L32" s="11" t="s">
        <v>276</v>
      </c>
      <c r="M32" s="13" t="s">
        <v>47</v>
      </c>
      <c r="N32" s="22" t="s">
        <v>5595</v>
      </c>
      <c r="O32" s="22" t="s">
        <v>275</v>
      </c>
      <c r="P32" s="23" t="s">
        <v>274</v>
      </c>
      <c r="Q32" s="38" t="s">
        <v>5596</v>
      </c>
      <c r="R32" s="23" t="s">
        <v>277</v>
      </c>
      <c r="S32" s="23" t="s">
        <v>7555</v>
      </c>
      <c r="T32" s="24">
        <v>37970</v>
      </c>
      <c r="U32" s="22">
        <v>1050</v>
      </c>
      <c r="V32" s="36"/>
      <c r="W32" s="37"/>
      <c r="X32" s="36"/>
      <c r="Y32" s="36"/>
      <c r="Z32" s="36"/>
      <c r="AA32" s="27"/>
      <c r="AB32" s="8"/>
      <c r="AC32" s="8"/>
      <c r="AD32" s="8"/>
      <c r="AE32" s="8"/>
      <c r="AF32" s="8"/>
      <c r="AG32" s="8"/>
    </row>
    <row r="33" spans="1:33" ht="12.75" customHeight="1" x14ac:dyDescent="0.2">
      <c r="A33" s="22">
        <v>6861</v>
      </c>
      <c r="B33" s="32" t="s">
        <v>7556</v>
      </c>
      <c r="C33" s="44">
        <v>706363009</v>
      </c>
      <c r="D33" s="11" t="s">
        <v>224</v>
      </c>
      <c r="E33" s="11" t="s">
        <v>278</v>
      </c>
      <c r="F33" s="21" t="s">
        <v>26</v>
      </c>
      <c r="G33" s="21" t="s">
        <v>226</v>
      </c>
      <c r="H33" s="21" t="s">
        <v>28</v>
      </c>
      <c r="I33" s="11"/>
      <c r="J33" s="11"/>
      <c r="K33" s="11" t="s">
        <v>279</v>
      </c>
      <c r="L33" s="11" t="s">
        <v>281</v>
      </c>
      <c r="M33" s="13" t="s">
        <v>5342</v>
      </c>
      <c r="N33" s="22" t="s">
        <v>283</v>
      </c>
      <c r="O33" s="22" t="s">
        <v>282</v>
      </c>
      <c r="P33" s="23" t="s">
        <v>280</v>
      </c>
      <c r="Q33" s="22"/>
      <c r="R33" s="23" t="s">
        <v>230</v>
      </c>
      <c r="S33" s="23" t="s">
        <v>284</v>
      </c>
      <c r="T33" s="24">
        <v>37970</v>
      </c>
      <c r="U33" s="22">
        <v>6861</v>
      </c>
      <c r="V33" s="12"/>
      <c r="W33" s="13"/>
      <c r="X33" s="12"/>
      <c r="Y33" s="12"/>
      <c r="Z33" s="12"/>
      <c r="AA33" s="11"/>
      <c r="AB33" s="8"/>
      <c r="AC33" s="8"/>
      <c r="AD33" s="8"/>
      <c r="AE33" s="8"/>
      <c r="AF33" s="8"/>
      <c r="AG33" s="8"/>
    </row>
    <row r="34" spans="1:33" ht="12.75" customHeight="1" x14ac:dyDescent="0.2">
      <c r="A34" s="22">
        <v>1100</v>
      </c>
      <c r="B34" s="32" t="s">
        <v>7557</v>
      </c>
      <c r="C34" s="44">
        <v>813748002</v>
      </c>
      <c r="D34" s="11" t="s">
        <v>224</v>
      </c>
      <c r="E34" s="11" t="s">
        <v>285</v>
      </c>
      <c r="F34" s="21" t="s">
        <v>26</v>
      </c>
      <c r="G34" s="21" t="s">
        <v>226</v>
      </c>
      <c r="H34" s="21" t="s">
        <v>28</v>
      </c>
      <c r="I34" s="11"/>
      <c r="J34" s="11"/>
      <c r="K34" s="11" t="s">
        <v>286</v>
      </c>
      <c r="L34" s="11" t="s">
        <v>287</v>
      </c>
      <c r="M34" s="13" t="s">
        <v>47</v>
      </c>
      <c r="N34" s="22" t="s">
        <v>270</v>
      </c>
      <c r="O34" s="22" t="s">
        <v>288</v>
      </c>
      <c r="P34" s="23" t="s">
        <v>291</v>
      </c>
      <c r="Q34" s="22"/>
      <c r="R34" s="23">
        <v>93910</v>
      </c>
      <c r="S34" s="23" t="s">
        <v>289</v>
      </c>
      <c r="T34" s="24">
        <v>37970</v>
      </c>
      <c r="U34" s="22">
        <v>1100</v>
      </c>
      <c r="V34" s="12"/>
      <c r="W34" s="13"/>
      <c r="X34" s="12"/>
      <c r="Y34" s="12"/>
      <c r="Z34" s="12"/>
      <c r="AA34" s="11"/>
      <c r="AB34" s="8"/>
      <c r="AC34" s="8"/>
      <c r="AD34" s="8"/>
      <c r="AE34" s="8"/>
      <c r="AF34" s="8"/>
      <c r="AG34" s="8"/>
    </row>
    <row r="35" spans="1:33" ht="12.75" customHeight="1" x14ac:dyDescent="0.2">
      <c r="A35" s="22">
        <v>1300</v>
      </c>
      <c r="B35" s="83" t="s">
        <v>7558</v>
      </c>
      <c r="C35" s="44">
        <v>700156303</v>
      </c>
      <c r="D35" s="11" t="s">
        <v>272</v>
      </c>
      <c r="E35" s="11" t="s">
        <v>290</v>
      </c>
      <c r="F35" s="21" t="s">
        <v>26</v>
      </c>
      <c r="G35" s="21" t="s">
        <v>226</v>
      </c>
      <c r="H35" s="21" t="s">
        <v>28</v>
      </c>
      <c r="I35" s="11"/>
      <c r="J35" s="11"/>
      <c r="K35" s="11" t="s">
        <v>4887</v>
      </c>
      <c r="L35" s="11" t="s">
        <v>4888</v>
      </c>
      <c r="M35" s="13" t="s">
        <v>47</v>
      </c>
      <c r="N35" s="22" t="s">
        <v>256</v>
      </c>
      <c r="O35" s="22" t="s">
        <v>4889</v>
      </c>
      <c r="P35" s="23" t="s">
        <v>292</v>
      </c>
      <c r="Q35" s="22"/>
      <c r="R35" s="23">
        <v>93910</v>
      </c>
      <c r="S35" s="23" t="s">
        <v>293</v>
      </c>
      <c r="T35" s="24">
        <v>37970</v>
      </c>
      <c r="U35" s="22">
        <v>1300</v>
      </c>
      <c r="V35" s="12"/>
      <c r="W35" s="13"/>
      <c r="X35" s="12"/>
      <c r="Y35" s="12"/>
      <c r="Z35" s="12"/>
      <c r="AA35" s="11"/>
      <c r="AB35" s="8"/>
      <c r="AC35" s="8"/>
      <c r="AD35" s="8"/>
      <c r="AE35" s="8"/>
      <c r="AF35" s="8"/>
      <c r="AG35" s="8"/>
    </row>
    <row r="36" spans="1:33" ht="12.75" customHeight="1" x14ac:dyDescent="0.2">
      <c r="A36" s="22">
        <v>1150</v>
      </c>
      <c r="B36" s="32" t="s">
        <v>7559</v>
      </c>
      <c r="C36" s="44">
        <v>706724001</v>
      </c>
      <c r="D36" s="11" t="s">
        <v>224</v>
      </c>
      <c r="E36" s="11" t="s">
        <v>294</v>
      </c>
      <c r="F36" s="21" t="s">
        <v>26</v>
      </c>
      <c r="G36" s="21" t="s">
        <v>226</v>
      </c>
      <c r="H36" s="21" t="s">
        <v>28</v>
      </c>
      <c r="I36" s="11"/>
      <c r="J36" s="11"/>
      <c r="K36" s="11" t="s">
        <v>295</v>
      </c>
      <c r="L36" s="11" t="s">
        <v>7560</v>
      </c>
      <c r="M36" s="13" t="s">
        <v>5343</v>
      </c>
      <c r="N36" s="22" t="s">
        <v>296</v>
      </c>
      <c r="O36" s="22" t="s">
        <v>7561</v>
      </c>
      <c r="P36" s="23" t="s">
        <v>7562</v>
      </c>
      <c r="Q36" s="22"/>
      <c r="R36" s="23">
        <v>93910</v>
      </c>
      <c r="S36" s="23" t="s">
        <v>7563</v>
      </c>
      <c r="T36" s="24">
        <v>37970</v>
      </c>
      <c r="U36" s="22">
        <v>1150</v>
      </c>
      <c r="V36" s="36"/>
      <c r="W36" s="37"/>
      <c r="X36" s="36"/>
      <c r="Y36" s="36"/>
      <c r="Z36" s="36"/>
      <c r="AA36" s="27"/>
      <c r="AB36" s="8"/>
      <c r="AC36" s="8"/>
      <c r="AD36" s="8"/>
      <c r="AE36" s="8"/>
      <c r="AF36" s="8"/>
      <c r="AG36" s="8"/>
    </row>
    <row r="37" spans="1:33" ht="12.75" customHeight="1" x14ac:dyDescent="0.2">
      <c r="A37" s="22">
        <v>1350</v>
      </c>
      <c r="B37" s="32" t="s">
        <v>7564</v>
      </c>
      <c r="C37" s="44">
        <v>829024004</v>
      </c>
      <c r="D37" s="11" t="s">
        <v>224</v>
      </c>
      <c r="E37" s="11" t="s">
        <v>278</v>
      </c>
      <c r="F37" s="21" t="s">
        <v>26</v>
      </c>
      <c r="G37" s="21" t="s">
        <v>226</v>
      </c>
      <c r="H37" s="135"/>
      <c r="I37" s="21" t="s">
        <v>28</v>
      </c>
      <c r="J37" s="11"/>
      <c r="K37" s="11" t="s">
        <v>297</v>
      </c>
      <c r="L37" s="11" t="s">
        <v>299</v>
      </c>
      <c r="M37" s="13" t="s">
        <v>47</v>
      </c>
      <c r="N37" s="22" t="s">
        <v>2868</v>
      </c>
      <c r="O37" s="22" t="s">
        <v>300</v>
      </c>
      <c r="P37" s="23" t="s">
        <v>298</v>
      </c>
      <c r="Q37" s="22"/>
      <c r="R37" s="23" t="s">
        <v>230</v>
      </c>
      <c r="S37" s="23" t="s">
        <v>301</v>
      </c>
      <c r="T37" s="24">
        <v>37970</v>
      </c>
      <c r="U37" s="22">
        <v>1350</v>
      </c>
      <c r="V37" s="12"/>
      <c r="W37" s="13"/>
      <c r="X37" s="12"/>
      <c r="Y37" s="12"/>
      <c r="Z37" s="12"/>
      <c r="AA37" s="11"/>
      <c r="AB37" s="8"/>
      <c r="AC37" s="8"/>
      <c r="AD37" s="8"/>
      <c r="AE37" s="8"/>
      <c r="AF37" s="8"/>
      <c r="AG37" s="8"/>
    </row>
    <row r="38" spans="1:33" ht="12.75" customHeight="1" x14ac:dyDescent="0.2">
      <c r="A38" s="22">
        <v>1000</v>
      </c>
      <c r="B38" s="32" t="s">
        <v>7565</v>
      </c>
      <c r="C38" s="44">
        <v>703168000</v>
      </c>
      <c r="D38" s="11" t="s">
        <v>272</v>
      </c>
      <c r="E38" s="11" t="s">
        <v>302</v>
      </c>
      <c r="F38" s="21" t="s">
        <v>303</v>
      </c>
      <c r="G38" s="21" t="s">
        <v>226</v>
      </c>
      <c r="H38" s="21" t="s">
        <v>28</v>
      </c>
      <c r="I38" s="11" t="s">
        <v>3012</v>
      </c>
      <c r="J38" s="11" t="s">
        <v>3012</v>
      </c>
      <c r="K38" s="11" t="s">
        <v>6129</v>
      </c>
      <c r="L38" s="11" t="s">
        <v>5976</v>
      </c>
      <c r="M38" s="13" t="s">
        <v>48</v>
      </c>
      <c r="N38" s="22" t="s">
        <v>304</v>
      </c>
      <c r="O38" s="22" t="s">
        <v>5977</v>
      </c>
      <c r="P38" s="40" t="s">
        <v>5978</v>
      </c>
      <c r="Q38" s="22"/>
      <c r="R38" s="23">
        <v>93910</v>
      </c>
      <c r="S38" s="23" t="s">
        <v>5614</v>
      </c>
      <c r="T38" s="24">
        <v>37970</v>
      </c>
      <c r="U38" s="22">
        <v>1000</v>
      </c>
      <c r="V38" s="12"/>
      <c r="W38" s="13"/>
      <c r="X38" s="12"/>
      <c r="Y38" s="12"/>
      <c r="Z38" s="12"/>
      <c r="AA38" s="11"/>
      <c r="AB38" s="8"/>
      <c r="AC38" s="8"/>
      <c r="AD38" s="8"/>
      <c r="AE38" s="8"/>
      <c r="AF38" s="8"/>
      <c r="AG38" s="8"/>
    </row>
    <row r="39" spans="1:33" ht="12.75" customHeight="1" x14ac:dyDescent="0.2">
      <c r="A39" s="22">
        <v>1325</v>
      </c>
      <c r="B39" s="32" t="s">
        <v>7566</v>
      </c>
      <c r="C39" s="44">
        <v>800665116</v>
      </c>
      <c r="D39" s="11" t="s">
        <v>224</v>
      </c>
      <c r="E39" s="11" t="s">
        <v>140</v>
      </c>
      <c r="F39" s="21" t="s">
        <v>26</v>
      </c>
      <c r="G39" s="21" t="s">
        <v>226</v>
      </c>
      <c r="H39" s="21" t="s">
        <v>28</v>
      </c>
      <c r="I39" s="11"/>
      <c r="J39" s="11"/>
      <c r="K39" s="11" t="s">
        <v>305</v>
      </c>
      <c r="L39" s="11" t="s">
        <v>307</v>
      </c>
      <c r="M39" s="13" t="s">
        <v>309</v>
      </c>
      <c r="N39" s="22" t="s">
        <v>310</v>
      </c>
      <c r="O39" s="22" t="s">
        <v>308</v>
      </c>
      <c r="P39" s="23" t="s">
        <v>306</v>
      </c>
      <c r="Q39" s="22"/>
      <c r="R39" s="23" t="s">
        <v>230</v>
      </c>
      <c r="S39" s="23" t="s">
        <v>311</v>
      </c>
      <c r="T39" s="24">
        <v>37970</v>
      </c>
      <c r="U39" s="22">
        <v>1325</v>
      </c>
      <c r="V39" s="12"/>
      <c r="W39" s="13"/>
      <c r="X39" s="12"/>
      <c r="Y39" s="12"/>
      <c r="Z39" s="12"/>
      <c r="AA39" s="11"/>
      <c r="AB39" s="8"/>
      <c r="AC39" s="8"/>
      <c r="AD39" s="8"/>
      <c r="AE39" s="8"/>
      <c r="AF39" s="8"/>
      <c r="AG39" s="8"/>
    </row>
    <row r="40" spans="1:33" ht="12.75" customHeight="1" x14ac:dyDescent="0.2">
      <c r="A40" s="22">
        <v>1225</v>
      </c>
      <c r="B40" s="32" t="s">
        <v>7567</v>
      </c>
      <c r="C40" s="44">
        <v>700836002</v>
      </c>
      <c r="D40" s="11" t="s">
        <v>224</v>
      </c>
      <c r="E40" s="11" t="s">
        <v>225</v>
      </c>
      <c r="F40" s="21" t="s">
        <v>26</v>
      </c>
      <c r="G40" s="21" t="s">
        <v>226</v>
      </c>
      <c r="H40" s="21" t="s">
        <v>28</v>
      </c>
      <c r="I40" s="11"/>
      <c r="J40" s="11"/>
      <c r="K40" s="11" t="s">
        <v>312</v>
      </c>
      <c r="L40" s="11" t="s">
        <v>313</v>
      </c>
      <c r="M40" s="13" t="s">
        <v>47</v>
      </c>
      <c r="N40" s="22" t="s">
        <v>3002</v>
      </c>
      <c r="O40" s="22" t="s">
        <v>314</v>
      </c>
      <c r="P40" s="23"/>
      <c r="Q40" s="22"/>
      <c r="R40" s="23" t="s">
        <v>257</v>
      </c>
      <c r="S40" s="23" t="s">
        <v>315</v>
      </c>
      <c r="T40" s="24">
        <v>37970</v>
      </c>
      <c r="U40" s="22">
        <v>1225</v>
      </c>
      <c r="V40" s="12"/>
      <c r="W40" s="13"/>
      <c r="X40" s="12"/>
      <c r="Y40" s="12"/>
      <c r="Z40" s="12"/>
      <c r="AA40" s="11"/>
      <c r="AB40" s="8"/>
      <c r="AC40" s="8"/>
      <c r="AD40" s="8"/>
      <c r="AE40" s="8"/>
      <c r="AF40" s="8"/>
      <c r="AG40" s="8"/>
    </row>
    <row r="41" spans="1:33" ht="12.75" customHeight="1" x14ac:dyDescent="0.2">
      <c r="A41" s="22">
        <v>1250</v>
      </c>
      <c r="B41" s="32" t="s">
        <v>7568</v>
      </c>
      <c r="C41" s="44">
        <v>826902000</v>
      </c>
      <c r="D41" s="11" t="s">
        <v>224</v>
      </c>
      <c r="E41" s="11" t="s">
        <v>316</v>
      </c>
      <c r="F41" s="21" t="s">
        <v>26</v>
      </c>
      <c r="G41" s="21" t="s">
        <v>226</v>
      </c>
      <c r="H41" s="21" t="s">
        <v>28</v>
      </c>
      <c r="I41" s="11"/>
      <c r="J41" s="11"/>
      <c r="K41" s="11" t="s">
        <v>317</v>
      </c>
      <c r="L41" s="11" t="s">
        <v>5981</v>
      </c>
      <c r="M41" s="13" t="s">
        <v>47</v>
      </c>
      <c r="N41" s="22" t="s">
        <v>256</v>
      </c>
      <c r="O41" s="22" t="s">
        <v>319</v>
      </c>
      <c r="P41" s="23" t="s">
        <v>318</v>
      </c>
      <c r="Q41" s="22"/>
      <c r="R41" s="23">
        <v>93910</v>
      </c>
      <c r="S41" s="23" t="s">
        <v>7569</v>
      </c>
      <c r="T41" s="24">
        <v>37970</v>
      </c>
      <c r="U41" s="22">
        <v>1250</v>
      </c>
      <c r="V41" s="36"/>
      <c r="W41" s="37"/>
      <c r="X41" s="36"/>
      <c r="Y41" s="36"/>
      <c r="Z41" s="36"/>
      <c r="AA41" s="27"/>
      <c r="AB41" s="8"/>
      <c r="AC41" s="8"/>
      <c r="AD41" s="8"/>
      <c r="AE41" s="8"/>
      <c r="AF41" s="8"/>
      <c r="AG41" s="8" t="s">
        <v>7230</v>
      </c>
    </row>
    <row r="42" spans="1:33" ht="12.75" customHeight="1" x14ac:dyDescent="0.2">
      <c r="A42" s="22">
        <v>1500</v>
      </c>
      <c r="B42" s="32" t="s">
        <v>7570</v>
      </c>
      <c r="C42" s="44">
        <v>821567009</v>
      </c>
      <c r="D42" s="11" t="s">
        <v>272</v>
      </c>
      <c r="E42" s="11" t="s">
        <v>225</v>
      </c>
      <c r="F42" s="21" t="s">
        <v>7571</v>
      </c>
      <c r="G42" s="11" t="s">
        <v>226</v>
      </c>
      <c r="H42" s="21" t="s">
        <v>7572</v>
      </c>
      <c r="I42" s="11"/>
      <c r="J42" s="11"/>
      <c r="K42" s="11" t="s">
        <v>7573</v>
      </c>
      <c r="L42" s="11" t="s">
        <v>7574</v>
      </c>
      <c r="M42" s="13" t="s">
        <v>7575</v>
      </c>
      <c r="N42" s="22" t="s">
        <v>7576</v>
      </c>
      <c r="O42" s="22" t="s">
        <v>7577</v>
      </c>
      <c r="P42" s="23" t="s">
        <v>7578</v>
      </c>
      <c r="Q42" s="22"/>
      <c r="R42" s="23" t="s">
        <v>230</v>
      </c>
      <c r="S42" s="23" t="s">
        <v>7579</v>
      </c>
      <c r="T42" s="24" t="s">
        <v>7580</v>
      </c>
      <c r="U42" s="22">
        <v>1500</v>
      </c>
      <c r="V42" s="36"/>
      <c r="W42" s="37"/>
      <c r="X42" s="36"/>
      <c r="Y42" s="36"/>
      <c r="Z42" s="36"/>
      <c r="AA42" s="27"/>
      <c r="AB42" s="8"/>
      <c r="AC42" s="8"/>
      <c r="AD42" s="8"/>
      <c r="AE42" s="8"/>
      <c r="AF42" s="8"/>
      <c r="AG42" s="8" t="s">
        <v>7231</v>
      </c>
    </row>
    <row r="43" spans="1:33" ht="12.75" customHeight="1" x14ac:dyDescent="0.2">
      <c r="A43" s="22">
        <v>1450</v>
      </c>
      <c r="B43" s="32" t="s">
        <v>7581</v>
      </c>
      <c r="C43" s="44">
        <v>700813002</v>
      </c>
      <c r="D43" s="11" t="s">
        <v>224</v>
      </c>
      <c r="E43" s="11" t="s">
        <v>278</v>
      </c>
      <c r="F43" s="21" t="s">
        <v>6350</v>
      </c>
      <c r="G43" s="21" t="s">
        <v>226</v>
      </c>
      <c r="H43" s="21" t="s">
        <v>28</v>
      </c>
      <c r="I43" s="11"/>
      <c r="J43" s="11"/>
      <c r="K43" s="11" t="s">
        <v>7582</v>
      </c>
      <c r="L43" s="11" t="s">
        <v>321</v>
      </c>
      <c r="M43" s="13" t="s">
        <v>47</v>
      </c>
      <c r="N43" s="22" t="s">
        <v>320</v>
      </c>
      <c r="O43" s="22" t="s">
        <v>322</v>
      </c>
      <c r="P43" s="23"/>
      <c r="Q43" s="22"/>
      <c r="R43" s="23" t="s">
        <v>230</v>
      </c>
      <c r="S43" s="23" t="s">
        <v>7583</v>
      </c>
      <c r="T43" s="24">
        <v>37970</v>
      </c>
      <c r="U43" s="22">
        <v>1450</v>
      </c>
      <c r="V43" s="36"/>
      <c r="W43" s="37"/>
      <c r="X43" s="36"/>
      <c r="Y43" s="36"/>
      <c r="Z43" s="36"/>
      <c r="AA43" s="27"/>
      <c r="AB43" s="8"/>
      <c r="AC43" s="8"/>
      <c r="AD43" s="8"/>
      <c r="AE43" s="8"/>
      <c r="AF43" s="8"/>
      <c r="AG43" s="8"/>
    </row>
    <row r="44" spans="1:33" ht="12.75" customHeight="1" x14ac:dyDescent="0.2">
      <c r="A44" s="22">
        <v>1550</v>
      </c>
      <c r="B44" s="32" t="s">
        <v>7584</v>
      </c>
      <c r="C44" s="44">
        <v>700230201</v>
      </c>
      <c r="D44" s="11" t="s">
        <v>224</v>
      </c>
      <c r="E44" s="11" t="s">
        <v>323</v>
      </c>
      <c r="F44" s="21" t="s">
        <v>7585</v>
      </c>
      <c r="G44" s="21" t="s">
        <v>226</v>
      </c>
      <c r="H44" s="21" t="s">
        <v>28</v>
      </c>
      <c r="I44" s="11"/>
      <c r="J44" s="11"/>
      <c r="K44" s="11" t="s">
        <v>324</v>
      </c>
      <c r="L44" s="11" t="s">
        <v>325</v>
      </c>
      <c r="M44" s="13" t="s">
        <v>47</v>
      </c>
      <c r="N44" s="22" t="s">
        <v>326</v>
      </c>
      <c r="O44" s="22" t="s">
        <v>6727</v>
      </c>
      <c r="P44" s="40" t="s">
        <v>6728</v>
      </c>
      <c r="Q44" s="22"/>
      <c r="R44" s="23" t="s">
        <v>327</v>
      </c>
      <c r="S44" s="23" t="s">
        <v>7586</v>
      </c>
      <c r="T44" s="24">
        <v>37970</v>
      </c>
      <c r="U44" s="22">
        <v>1550</v>
      </c>
      <c r="V44" s="36"/>
      <c r="W44" s="37"/>
      <c r="X44" s="36"/>
      <c r="Y44" s="36"/>
      <c r="Z44" s="36"/>
      <c r="AA44" s="27"/>
      <c r="AB44" s="8"/>
      <c r="AC44" s="8"/>
      <c r="AD44" s="8"/>
      <c r="AE44" s="8"/>
      <c r="AF44" s="8"/>
      <c r="AG44" s="8"/>
    </row>
    <row r="45" spans="1:33" ht="12.75" customHeight="1" x14ac:dyDescent="0.2">
      <c r="A45" s="22">
        <v>1600</v>
      </c>
      <c r="B45" s="32" t="s">
        <v>7587</v>
      </c>
      <c r="C45" s="44">
        <v>700218708</v>
      </c>
      <c r="D45" s="11" t="s">
        <v>272</v>
      </c>
      <c r="E45" s="11" t="s">
        <v>316</v>
      </c>
      <c r="F45" s="21" t="s">
        <v>26</v>
      </c>
      <c r="G45" s="21" t="s">
        <v>226</v>
      </c>
      <c r="H45" s="21" t="s">
        <v>28</v>
      </c>
      <c r="I45" s="11"/>
      <c r="J45" s="11"/>
      <c r="K45" s="11" t="s">
        <v>328</v>
      </c>
      <c r="L45" s="11" t="s">
        <v>329</v>
      </c>
      <c r="M45" s="13" t="s">
        <v>47</v>
      </c>
      <c r="N45" s="22" t="s">
        <v>5277</v>
      </c>
      <c r="O45" s="22" t="s">
        <v>330</v>
      </c>
      <c r="P45" s="23"/>
      <c r="Q45" s="22"/>
      <c r="R45" s="23">
        <v>93910</v>
      </c>
      <c r="S45" s="23" t="s">
        <v>331</v>
      </c>
      <c r="T45" s="24">
        <v>37970</v>
      </c>
      <c r="U45" s="22">
        <v>1600</v>
      </c>
      <c r="V45" s="12"/>
      <c r="W45" s="13"/>
      <c r="X45" s="12"/>
      <c r="Y45" s="12"/>
      <c r="Z45" s="12"/>
      <c r="AA45" s="11"/>
      <c r="AB45" s="8"/>
      <c r="AC45" s="8"/>
      <c r="AD45" s="8"/>
      <c r="AE45" s="8"/>
      <c r="AF45" s="8"/>
      <c r="AG45" s="8"/>
    </row>
    <row r="46" spans="1:33" ht="12.75" customHeight="1" x14ac:dyDescent="0.2">
      <c r="A46" s="22">
        <v>1650</v>
      </c>
      <c r="B46" s="32" t="s">
        <v>7588</v>
      </c>
      <c r="C46" s="44" t="s">
        <v>6409</v>
      </c>
      <c r="D46" s="11" t="s">
        <v>224</v>
      </c>
      <c r="E46" s="11" t="s">
        <v>332</v>
      </c>
      <c r="F46" s="21" t="s">
        <v>26</v>
      </c>
      <c r="G46" s="21" t="s">
        <v>226</v>
      </c>
      <c r="H46" s="21" t="s">
        <v>28</v>
      </c>
      <c r="I46" s="11"/>
      <c r="J46" s="11"/>
      <c r="K46" s="11" t="s">
        <v>6130</v>
      </c>
      <c r="L46" s="11" t="s">
        <v>333</v>
      </c>
      <c r="M46" s="13" t="s">
        <v>47</v>
      </c>
      <c r="N46" s="22" t="s">
        <v>1281</v>
      </c>
      <c r="O46" s="22" t="s">
        <v>334</v>
      </c>
      <c r="P46" s="23"/>
      <c r="Q46" s="22"/>
      <c r="R46" s="23" t="s">
        <v>257</v>
      </c>
      <c r="S46" s="23" t="s">
        <v>335</v>
      </c>
      <c r="T46" s="24">
        <v>37970</v>
      </c>
      <c r="U46" s="22">
        <v>1650</v>
      </c>
      <c r="V46" s="12"/>
      <c r="W46" s="13"/>
      <c r="X46" s="12"/>
      <c r="Y46" s="12"/>
      <c r="Z46" s="12"/>
      <c r="AA46" s="11"/>
      <c r="AB46" s="8"/>
      <c r="AC46" s="8"/>
      <c r="AD46" s="8"/>
      <c r="AE46" s="8"/>
      <c r="AF46" s="8"/>
      <c r="AG46" s="8"/>
    </row>
    <row r="47" spans="1:33" ht="12.75" customHeight="1" x14ac:dyDescent="0.2">
      <c r="A47" s="22">
        <v>6909</v>
      </c>
      <c r="B47" s="32" t="s">
        <v>7589</v>
      </c>
      <c r="C47" s="44">
        <v>705171009</v>
      </c>
      <c r="D47" s="11" t="s">
        <v>224</v>
      </c>
      <c r="E47" s="11" t="s">
        <v>336</v>
      </c>
      <c r="F47" s="21" t="s">
        <v>26</v>
      </c>
      <c r="G47" s="21" t="s">
        <v>226</v>
      </c>
      <c r="H47" s="21" t="s">
        <v>28</v>
      </c>
      <c r="I47" s="11"/>
      <c r="J47" s="11"/>
      <c r="K47" s="11" t="s">
        <v>337</v>
      </c>
      <c r="L47" s="11" t="s">
        <v>339</v>
      </c>
      <c r="M47" s="13" t="s">
        <v>773</v>
      </c>
      <c r="N47" s="22" t="s">
        <v>5278</v>
      </c>
      <c r="O47" s="22" t="s">
        <v>340</v>
      </c>
      <c r="P47" s="23" t="s">
        <v>338</v>
      </c>
      <c r="Q47" s="22"/>
      <c r="R47" s="23" t="s">
        <v>257</v>
      </c>
      <c r="S47" s="23" t="s">
        <v>341</v>
      </c>
      <c r="T47" s="24">
        <v>37970</v>
      </c>
      <c r="U47" s="22">
        <v>6909</v>
      </c>
      <c r="V47" s="12"/>
      <c r="W47" s="13"/>
      <c r="X47" s="12"/>
      <c r="Y47" s="12"/>
      <c r="Z47" s="12"/>
      <c r="AA47" s="11"/>
      <c r="AB47" s="8"/>
      <c r="AC47" s="8"/>
      <c r="AD47" s="8"/>
      <c r="AE47" s="8"/>
      <c r="AF47" s="8"/>
      <c r="AG47" s="8"/>
    </row>
    <row r="48" spans="1:33" ht="12.75" customHeight="1" x14ac:dyDescent="0.2">
      <c r="A48" s="22">
        <v>1750</v>
      </c>
      <c r="B48" s="32" t="s">
        <v>7590</v>
      </c>
      <c r="C48" s="44">
        <v>817951724</v>
      </c>
      <c r="D48" s="11" t="s">
        <v>224</v>
      </c>
      <c r="E48" s="11" t="s">
        <v>344</v>
      </c>
      <c r="F48" s="21" t="s">
        <v>26</v>
      </c>
      <c r="G48" s="21" t="s">
        <v>226</v>
      </c>
      <c r="H48" s="21" t="s">
        <v>28</v>
      </c>
      <c r="I48" s="11"/>
      <c r="J48" s="11"/>
      <c r="K48" s="11" t="s">
        <v>7591</v>
      </c>
      <c r="L48" s="11" t="s">
        <v>7592</v>
      </c>
      <c r="M48" s="13" t="s">
        <v>309</v>
      </c>
      <c r="N48" s="22" t="s">
        <v>961</v>
      </c>
      <c r="O48" s="22" t="s">
        <v>7593</v>
      </c>
      <c r="P48" s="23" t="s">
        <v>7594</v>
      </c>
      <c r="Q48" s="22"/>
      <c r="R48" s="23" t="s">
        <v>257</v>
      </c>
      <c r="S48" s="23" t="s">
        <v>7595</v>
      </c>
      <c r="T48" s="24">
        <v>37970</v>
      </c>
      <c r="U48" s="22">
        <v>1750</v>
      </c>
      <c r="V48" s="36"/>
      <c r="W48" s="37"/>
      <c r="X48" s="36"/>
      <c r="Y48" s="36"/>
      <c r="Z48" s="36"/>
      <c r="AA48" s="27"/>
      <c r="AB48" s="8"/>
      <c r="AC48" s="8"/>
      <c r="AD48" s="8"/>
      <c r="AE48" s="8"/>
      <c r="AF48" s="8"/>
      <c r="AG48" s="8"/>
    </row>
    <row r="49" spans="1:33" ht="12.75" customHeight="1" x14ac:dyDescent="0.2">
      <c r="A49" s="22">
        <v>7063</v>
      </c>
      <c r="B49" s="32" t="s">
        <v>7596</v>
      </c>
      <c r="C49" s="44">
        <v>802305002</v>
      </c>
      <c r="D49" s="11" t="s">
        <v>224</v>
      </c>
      <c r="E49" s="11" t="s">
        <v>343</v>
      </c>
      <c r="F49" s="21" t="s">
        <v>26</v>
      </c>
      <c r="G49" s="21" t="s">
        <v>226</v>
      </c>
      <c r="H49" s="21" t="s">
        <v>28</v>
      </c>
      <c r="I49" s="11"/>
      <c r="J49" s="11"/>
      <c r="K49" s="11" t="s">
        <v>345</v>
      </c>
      <c r="L49" s="11" t="s">
        <v>346</v>
      </c>
      <c r="M49" s="13" t="s">
        <v>47</v>
      </c>
      <c r="N49" s="22" t="s">
        <v>348</v>
      </c>
      <c r="O49" s="22" t="s">
        <v>347</v>
      </c>
      <c r="P49" s="23"/>
      <c r="Q49" s="22"/>
      <c r="R49" s="23">
        <v>93910</v>
      </c>
      <c r="S49" s="23" t="s">
        <v>349</v>
      </c>
      <c r="T49" s="24">
        <v>37970</v>
      </c>
      <c r="U49" s="22">
        <v>7063</v>
      </c>
      <c r="V49" s="12"/>
      <c r="W49" s="13"/>
      <c r="X49" s="12"/>
      <c r="Y49" s="12"/>
      <c r="Z49" s="12"/>
      <c r="AA49" s="11"/>
      <c r="AB49" s="8"/>
      <c r="AC49" s="8"/>
      <c r="AD49" s="8"/>
      <c r="AE49" s="8"/>
      <c r="AF49" s="8"/>
      <c r="AG49" s="8"/>
    </row>
    <row r="50" spans="1:33" ht="12.75" customHeight="1" x14ac:dyDescent="0.2">
      <c r="A50" s="22">
        <v>7013</v>
      </c>
      <c r="B50" s="32" t="s">
        <v>7597</v>
      </c>
      <c r="C50" s="44">
        <v>817951511</v>
      </c>
      <c r="D50" s="11" t="s">
        <v>224</v>
      </c>
      <c r="E50" s="11" t="s">
        <v>350</v>
      </c>
      <c r="F50" s="21" t="s">
        <v>26</v>
      </c>
      <c r="G50" s="21" t="s">
        <v>226</v>
      </c>
      <c r="H50" s="21" t="s">
        <v>28</v>
      </c>
      <c r="I50" s="11"/>
      <c r="J50" s="11"/>
      <c r="K50" s="11" t="s">
        <v>351</v>
      </c>
      <c r="L50" s="11" t="s">
        <v>352</v>
      </c>
      <c r="M50" s="13" t="s">
        <v>47</v>
      </c>
      <c r="N50" s="22" t="s">
        <v>355</v>
      </c>
      <c r="O50" s="22" t="s">
        <v>353</v>
      </c>
      <c r="P50" s="23"/>
      <c r="Q50" s="22"/>
      <c r="R50" s="23" t="s">
        <v>230</v>
      </c>
      <c r="S50" s="23" t="s">
        <v>354</v>
      </c>
      <c r="T50" s="24">
        <v>37970</v>
      </c>
      <c r="U50" s="22">
        <v>7013</v>
      </c>
      <c r="V50" s="12"/>
      <c r="W50" s="13"/>
      <c r="X50" s="12"/>
      <c r="Y50" s="12"/>
      <c r="Z50" s="12"/>
      <c r="AA50" s="11"/>
      <c r="AB50" s="8"/>
      <c r="AC50" s="8"/>
      <c r="AD50" s="8"/>
      <c r="AE50" s="8"/>
      <c r="AF50" s="8"/>
      <c r="AG50" s="8"/>
    </row>
    <row r="51" spans="1:33" ht="12.75" customHeight="1" x14ac:dyDescent="0.2">
      <c r="A51" s="22">
        <v>7657</v>
      </c>
      <c r="B51" s="32" t="s">
        <v>7598</v>
      </c>
      <c r="C51" s="44">
        <v>651354765</v>
      </c>
      <c r="D51" s="11" t="s">
        <v>356</v>
      </c>
      <c r="E51" s="11" t="s">
        <v>357</v>
      </c>
      <c r="F51" s="21" t="s">
        <v>5738</v>
      </c>
      <c r="G51" s="21" t="s">
        <v>358</v>
      </c>
      <c r="H51" s="21" t="s">
        <v>7599</v>
      </c>
      <c r="I51" s="11" t="s">
        <v>359</v>
      </c>
      <c r="J51" s="11" t="s">
        <v>7600</v>
      </c>
      <c r="K51" s="11" t="s">
        <v>7601</v>
      </c>
      <c r="L51" s="11" t="s">
        <v>5846</v>
      </c>
      <c r="M51" s="13" t="s">
        <v>544</v>
      </c>
      <c r="N51" s="22" t="s">
        <v>342</v>
      </c>
      <c r="O51" s="22">
        <v>984478316</v>
      </c>
      <c r="P51" s="40" t="s">
        <v>5739</v>
      </c>
      <c r="Q51" s="22"/>
      <c r="R51" s="23" t="s">
        <v>83</v>
      </c>
      <c r="S51" s="23" t="s">
        <v>7602</v>
      </c>
      <c r="T51" s="24">
        <v>43374</v>
      </c>
      <c r="U51" s="22">
        <v>7657</v>
      </c>
      <c r="V51" s="12"/>
      <c r="W51" s="13"/>
      <c r="X51" s="12"/>
      <c r="Y51" s="12"/>
      <c r="Z51" s="12"/>
      <c r="AA51" s="11"/>
      <c r="AB51" s="8"/>
      <c r="AC51" s="8"/>
      <c r="AD51" s="8"/>
      <c r="AE51" s="8"/>
      <c r="AF51" s="8"/>
      <c r="AG51" s="8"/>
    </row>
    <row r="52" spans="1:33" ht="12.75" customHeight="1" x14ac:dyDescent="0.2">
      <c r="A52" s="22">
        <v>7461</v>
      </c>
      <c r="B52" s="32" t="s">
        <v>7603</v>
      </c>
      <c r="C52" s="44">
        <v>650413296</v>
      </c>
      <c r="D52" s="11" t="s">
        <v>72</v>
      </c>
      <c r="E52" s="11" t="s">
        <v>360</v>
      </c>
      <c r="F52" s="21" t="s">
        <v>361</v>
      </c>
      <c r="G52" s="21" t="s">
        <v>362</v>
      </c>
      <c r="H52" s="21" t="s">
        <v>363</v>
      </c>
      <c r="I52" s="11" t="s">
        <v>364</v>
      </c>
      <c r="J52" s="11" t="s">
        <v>127</v>
      </c>
      <c r="K52" s="11" t="s">
        <v>365</v>
      </c>
      <c r="L52" s="11" t="s">
        <v>366</v>
      </c>
      <c r="M52" s="13" t="s">
        <v>544</v>
      </c>
      <c r="N52" s="22" t="s">
        <v>367</v>
      </c>
      <c r="O52" s="22"/>
      <c r="P52" s="23"/>
      <c r="Q52" s="22"/>
      <c r="R52" s="23" t="s">
        <v>368</v>
      </c>
      <c r="S52" s="23" t="s">
        <v>369</v>
      </c>
      <c r="T52" s="24">
        <v>40910</v>
      </c>
      <c r="U52" s="22">
        <v>7461</v>
      </c>
      <c r="V52" s="12"/>
      <c r="W52" s="13"/>
      <c r="X52" s="12"/>
      <c r="Y52" s="12"/>
      <c r="Z52" s="12"/>
      <c r="AA52" s="11"/>
      <c r="AB52" s="8"/>
      <c r="AC52" s="8"/>
      <c r="AD52" s="8"/>
      <c r="AE52" s="8"/>
      <c r="AF52" s="8"/>
      <c r="AG52" s="8"/>
    </row>
    <row r="53" spans="1:33" ht="12.75" customHeight="1" x14ac:dyDescent="0.2">
      <c r="A53" s="22">
        <v>7664</v>
      </c>
      <c r="B53" s="32" t="s">
        <v>7604</v>
      </c>
      <c r="C53" s="44">
        <v>650797612</v>
      </c>
      <c r="D53" s="11" t="s">
        <v>370</v>
      </c>
      <c r="E53" s="11" t="s">
        <v>371</v>
      </c>
      <c r="F53" s="21" t="s">
        <v>7605</v>
      </c>
      <c r="G53" s="21" t="s">
        <v>372</v>
      </c>
      <c r="H53" s="21" t="s">
        <v>7606</v>
      </c>
      <c r="I53" s="11" t="s">
        <v>373</v>
      </c>
      <c r="J53" s="11" t="s">
        <v>7607</v>
      </c>
      <c r="K53" s="11" t="s">
        <v>7608</v>
      </c>
      <c r="L53" s="11" t="s">
        <v>7609</v>
      </c>
      <c r="M53" s="13" t="s">
        <v>5343</v>
      </c>
      <c r="N53" s="22" t="s">
        <v>861</v>
      </c>
      <c r="O53" s="22" t="s">
        <v>7610</v>
      </c>
      <c r="P53" s="23" t="s">
        <v>374</v>
      </c>
      <c r="Q53" s="22"/>
      <c r="R53" s="23" t="s">
        <v>83</v>
      </c>
      <c r="S53" s="23" t="s">
        <v>7611</v>
      </c>
      <c r="T53" s="24">
        <v>43453</v>
      </c>
      <c r="U53" s="22">
        <v>7664</v>
      </c>
      <c r="V53" s="36"/>
      <c r="W53" s="37"/>
      <c r="X53" s="36"/>
      <c r="Y53" s="36"/>
      <c r="Z53" s="36"/>
      <c r="AA53" s="27"/>
      <c r="AB53" s="8"/>
      <c r="AC53" s="8"/>
      <c r="AD53" s="8"/>
      <c r="AE53" s="8"/>
      <c r="AF53" s="8"/>
      <c r="AG53" s="8"/>
    </row>
    <row r="54" spans="1:33" ht="12.75" customHeight="1" x14ac:dyDescent="0.2">
      <c r="A54" s="22">
        <v>7114</v>
      </c>
      <c r="B54" s="32" t="s">
        <v>7612</v>
      </c>
      <c r="C54" s="44">
        <v>725183003</v>
      </c>
      <c r="D54" s="11" t="s">
        <v>72</v>
      </c>
      <c r="E54" s="11" t="s">
        <v>375</v>
      </c>
      <c r="F54" s="21" t="s">
        <v>26</v>
      </c>
      <c r="G54" s="21" t="s">
        <v>376</v>
      </c>
      <c r="H54" s="21" t="s">
        <v>377</v>
      </c>
      <c r="I54" s="11" t="s">
        <v>90</v>
      </c>
      <c r="J54" s="11" t="s">
        <v>378</v>
      </c>
      <c r="K54" s="11" t="s">
        <v>379</v>
      </c>
      <c r="L54" s="11" t="s">
        <v>380</v>
      </c>
      <c r="M54" s="13" t="s">
        <v>47</v>
      </c>
      <c r="N54" s="22" t="s">
        <v>382</v>
      </c>
      <c r="O54" s="22" t="s">
        <v>381</v>
      </c>
      <c r="P54" s="23"/>
      <c r="Q54" s="22"/>
      <c r="R54" s="23">
        <v>93401</v>
      </c>
      <c r="S54" s="23" t="s">
        <v>383</v>
      </c>
      <c r="T54" s="24">
        <v>37970</v>
      </c>
      <c r="U54" s="22">
        <v>7114</v>
      </c>
      <c r="V54" s="12"/>
      <c r="W54" s="13"/>
      <c r="X54" s="12"/>
      <c r="Y54" s="12"/>
      <c r="Z54" s="12"/>
      <c r="AA54" s="11"/>
      <c r="AB54" s="8"/>
      <c r="AC54" s="8"/>
      <c r="AD54" s="8"/>
      <c r="AE54" s="8"/>
      <c r="AF54" s="8"/>
      <c r="AG54" s="8"/>
    </row>
    <row r="55" spans="1:33" ht="12.75" customHeight="1" x14ac:dyDescent="0.2">
      <c r="A55" s="22">
        <v>2000</v>
      </c>
      <c r="B55" s="32" t="s">
        <v>7613</v>
      </c>
      <c r="C55" s="44">
        <v>707437006</v>
      </c>
      <c r="D55" s="11" t="s">
        <v>72</v>
      </c>
      <c r="E55" s="11" t="s">
        <v>384</v>
      </c>
      <c r="F55" s="21" t="s">
        <v>385</v>
      </c>
      <c r="G55" s="21" t="s">
        <v>386</v>
      </c>
      <c r="H55" s="21" t="s">
        <v>387</v>
      </c>
      <c r="I55" s="11" t="s">
        <v>388</v>
      </c>
      <c r="J55" s="11" t="s">
        <v>389</v>
      </c>
      <c r="K55" s="11" t="s">
        <v>390</v>
      </c>
      <c r="L55" s="11" t="s">
        <v>392</v>
      </c>
      <c r="M55" s="13" t="s">
        <v>48</v>
      </c>
      <c r="N55" s="22" t="s">
        <v>393</v>
      </c>
      <c r="O55" s="22" t="s">
        <v>391</v>
      </c>
      <c r="P55" s="23"/>
      <c r="Q55" s="23"/>
      <c r="R55" s="23" t="s">
        <v>83</v>
      </c>
      <c r="S55" s="23" t="s">
        <v>394</v>
      </c>
      <c r="T55" s="24">
        <v>37970</v>
      </c>
      <c r="U55" s="22">
        <v>2000</v>
      </c>
      <c r="V55" s="12"/>
      <c r="W55" s="13"/>
      <c r="X55" s="12"/>
      <c r="Y55" s="12"/>
      <c r="Z55" s="12"/>
      <c r="AA55" s="11"/>
      <c r="AB55" s="8"/>
      <c r="AC55" s="8"/>
      <c r="AD55" s="8"/>
      <c r="AE55" s="8"/>
      <c r="AF55" s="8"/>
      <c r="AG55" s="8"/>
    </row>
    <row r="56" spans="1:33" ht="12.75" customHeight="1" x14ac:dyDescent="0.2">
      <c r="A56" s="22">
        <v>6871</v>
      </c>
      <c r="B56" s="32" t="s">
        <v>7614</v>
      </c>
      <c r="C56" s="44">
        <v>710867003</v>
      </c>
      <c r="D56" s="11" t="s">
        <v>49</v>
      </c>
      <c r="E56" s="11" t="s">
        <v>401</v>
      </c>
      <c r="F56" s="21" t="s">
        <v>6729</v>
      </c>
      <c r="G56" s="21" t="s">
        <v>402</v>
      </c>
      <c r="H56" s="21" t="s">
        <v>6730</v>
      </c>
      <c r="I56" s="11" t="s">
        <v>63</v>
      </c>
      <c r="J56" s="11" t="s">
        <v>6731</v>
      </c>
      <c r="K56" s="11" t="s">
        <v>6732</v>
      </c>
      <c r="L56" s="11" t="s">
        <v>403</v>
      </c>
      <c r="M56" s="13" t="s">
        <v>47</v>
      </c>
      <c r="N56" s="22" t="s">
        <v>404</v>
      </c>
      <c r="O56" s="22" t="s">
        <v>6733</v>
      </c>
      <c r="P56" s="40" t="s">
        <v>6734</v>
      </c>
      <c r="Q56" s="22"/>
      <c r="R56" s="23" t="s">
        <v>405</v>
      </c>
      <c r="S56" s="23" t="s">
        <v>6735</v>
      </c>
      <c r="T56" s="24">
        <v>37970</v>
      </c>
      <c r="U56" s="22">
        <v>6871</v>
      </c>
      <c r="V56" s="12"/>
      <c r="W56" s="13"/>
      <c r="X56" s="12"/>
      <c r="Y56" s="12"/>
      <c r="Z56" s="12"/>
      <c r="AA56" s="11"/>
      <c r="AB56" s="8"/>
      <c r="AC56" s="8"/>
      <c r="AD56" s="8"/>
      <c r="AE56" s="8"/>
      <c r="AF56" s="8"/>
      <c r="AG56" s="8"/>
    </row>
    <row r="57" spans="1:33" ht="12.75" customHeight="1" x14ac:dyDescent="0.2">
      <c r="A57" s="22">
        <v>6988</v>
      </c>
      <c r="B57" s="32" t="s">
        <v>395</v>
      </c>
      <c r="C57" s="44">
        <v>715787008</v>
      </c>
      <c r="D57" s="11" t="s">
        <v>72</v>
      </c>
      <c r="E57" s="11" t="s">
        <v>396</v>
      </c>
      <c r="F57" s="21" t="s">
        <v>7615</v>
      </c>
      <c r="G57" s="21" t="s">
        <v>397</v>
      </c>
      <c r="H57" s="21" t="s">
        <v>6407</v>
      </c>
      <c r="I57" s="11" t="s">
        <v>398</v>
      </c>
      <c r="J57" s="11" t="s">
        <v>7616</v>
      </c>
      <c r="K57" s="11" t="s">
        <v>399</v>
      </c>
      <c r="L57" s="11" t="s">
        <v>6406</v>
      </c>
      <c r="M57" s="13" t="s">
        <v>544</v>
      </c>
      <c r="N57" s="22" t="s">
        <v>400</v>
      </c>
      <c r="O57" s="22" t="s">
        <v>7617</v>
      </c>
      <c r="P57" s="40" t="s">
        <v>7618</v>
      </c>
      <c r="Q57" s="22"/>
      <c r="R57" s="23" t="s">
        <v>368</v>
      </c>
      <c r="S57" s="23" t="s">
        <v>7619</v>
      </c>
      <c r="T57" s="24">
        <v>37971</v>
      </c>
      <c r="U57" s="22">
        <v>6988</v>
      </c>
      <c r="V57" s="36"/>
      <c r="W57" s="37"/>
      <c r="X57" s="36"/>
      <c r="Y57" s="36"/>
      <c r="Z57" s="36"/>
      <c r="AA57" s="27"/>
      <c r="AB57" s="8"/>
      <c r="AC57" s="8"/>
      <c r="AD57" s="8"/>
      <c r="AE57" s="8"/>
      <c r="AF57" s="8"/>
      <c r="AG57" s="8"/>
    </row>
    <row r="58" spans="1:33" ht="12.75" customHeight="1" x14ac:dyDescent="0.2">
      <c r="A58" s="22">
        <v>7003</v>
      </c>
      <c r="B58" s="32" t="s">
        <v>7620</v>
      </c>
      <c r="C58" s="44">
        <v>731013004</v>
      </c>
      <c r="D58" s="11" t="s">
        <v>72</v>
      </c>
      <c r="E58" s="11" t="s">
        <v>406</v>
      </c>
      <c r="F58" s="21" t="s">
        <v>7621</v>
      </c>
      <c r="G58" s="21" t="s">
        <v>407</v>
      </c>
      <c r="H58" s="21" t="s">
        <v>7622</v>
      </c>
      <c r="I58" s="11" t="s">
        <v>408</v>
      </c>
      <c r="J58" s="11" t="s">
        <v>7623</v>
      </c>
      <c r="K58" s="11" t="s">
        <v>7624</v>
      </c>
      <c r="L58" s="11" t="s">
        <v>5858</v>
      </c>
      <c r="M58" s="13" t="s">
        <v>47</v>
      </c>
      <c r="N58" s="22" t="s">
        <v>739</v>
      </c>
      <c r="O58" s="22">
        <v>223414941</v>
      </c>
      <c r="P58" s="23" t="s">
        <v>5859</v>
      </c>
      <c r="Q58" s="22"/>
      <c r="R58" s="23" t="s">
        <v>409</v>
      </c>
      <c r="S58" s="24" t="s">
        <v>7625</v>
      </c>
      <c r="T58" s="24">
        <v>37970</v>
      </c>
      <c r="U58" s="22">
        <v>7003</v>
      </c>
      <c r="V58" s="36"/>
      <c r="W58" s="37"/>
      <c r="X58" s="36"/>
      <c r="Y58" s="36"/>
      <c r="Z58" s="36"/>
      <c r="AA58" s="27"/>
      <c r="AB58" s="8"/>
      <c r="AC58" s="8"/>
      <c r="AD58" s="8"/>
      <c r="AE58" s="8"/>
      <c r="AF58" s="8"/>
      <c r="AG58" s="8"/>
    </row>
    <row r="59" spans="1:33" ht="12.75" customHeight="1" x14ac:dyDescent="0.2">
      <c r="A59" s="22">
        <v>7723</v>
      </c>
      <c r="B59" s="32" t="s">
        <v>6736</v>
      </c>
      <c r="C59" s="44">
        <v>651927862</v>
      </c>
      <c r="D59" s="11"/>
      <c r="E59" s="11" t="s">
        <v>7232</v>
      </c>
      <c r="F59" s="21" t="s">
        <v>6737</v>
      </c>
      <c r="G59" s="21" t="s">
        <v>6738</v>
      </c>
      <c r="H59" s="21" t="s">
        <v>6739</v>
      </c>
      <c r="I59" s="11" t="s">
        <v>1562</v>
      </c>
      <c r="J59" s="11" t="s">
        <v>6740</v>
      </c>
      <c r="K59" s="11" t="s">
        <v>6741</v>
      </c>
      <c r="L59" s="11" t="s">
        <v>6742</v>
      </c>
      <c r="M59" s="13" t="s">
        <v>309</v>
      </c>
      <c r="N59" s="22" t="s">
        <v>3414</v>
      </c>
      <c r="O59" s="22" t="s">
        <v>6743</v>
      </c>
      <c r="P59" s="40" t="s">
        <v>6744</v>
      </c>
      <c r="Q59" s="22"/>
      <c r="R59" s="23">
        <v>93401</v>
      </c>
      <c r="S59" s="24" t="s">
        <v>6745</v>
      </c>
      <c r="T59" s="24">
        <v>44187</v>
      </c>
      <c r="U59" s="22">
        <v>7723</v>
      </c>
      <c r="V59" s="12"/>
      <c r="W59" s="13"/>
      <c r="X59" s="12"/>
      <c r="Y59" s="12"/>
      <c r="Z59" s="12"/>
      <c r="AA59" s="11"/>
      <c r="AB59" s="8"/>
      <c r="AC59" s="8"/>
      <c r="AD59" s="8"/>
      <c r="AE59" s="8"/>
      <c r="AF59" s="8"/>
      <c r="AG59" s="8"/>
    </row>
    <row r="60" spans="1:33" ht="12.75" customHeight="1" x14ac:dyDescent="0.2">
      <c r="A60" s="22">
        <v>7608</v>
      </c>
      <c r="B60" s="32" t="s">
        <v>7626</v>
      </c>
      <c r="C60" s="44">
        <v>650984447</v>
      </c>
      <c r="D60" s="11" t="s">
        <v>72</v>
      </c>
      <c r="E60" s="11" t="s">
        <v>410</v>
      </c>
      <c r="F60" s="21" t="s">
        <v>411</v>
      </c>
      <c r="G60" s="21" t="s">
        <v>412</v>
      </c>
      <c r="H60" s="21" t="s">
        <v>413</v>
      </c>
      <c r="I60" s="11" t="s">
        <v>414</v>
      </c>
      <c r="J60" s="11" t="s">
        <v>415</v>
      </c>
      <c r="K60" s="11" t="s">
        <v>416</v>
      </c>
      <c r="L60" s="11" t="s">
        <v>418</v>
      </c>
      <c r="M60" s="13" t="s">
        <v>47</v>
      </c>
      <c r="N60" s="22"/>
      <c r="O60" s="22" t="s">
        <v>419</v>
      </c>
      <c r="P60" s="23" t="s">
        <v>417</v>
      </c>
      <c r="Q60" s="22"/>
      <c r="R60" s="23" t="s">
        <v>368</v>
      </c>
      <c r="S60" s="23" t="s">
        <v>420</v>
      </c>
      <c r="T60" s="24">
        <v>42538</v>
      </c>
      <c r="U60" s="22">
        <v>7608</v>
      </c>
      <c r="V60" s="12"/>
      <c r="W60" s="13"/>
      <c r="X60" s="12"/>
      <c r="Y60" s="12"/>
      <c r="Z60" s="12"/>
      <c r="AA60" s="11"/>
      <c r="AB60" s="8"/>
      <c r="AC60" s="8"/>
      <c r="AD60" s="8"/>
      <c r="AE60" s="8"/>
      <c r="AF60" s="8"/>
      <c r="AG60" s="8"/>
    </row>
    <row r="61" spans="1:33" ht="12.75" customHeight="1" x14ac:dyDescent="0.2">
      <c r="A61" s="22">
        <v>6930</v>
      </c>
      <c r="B61" s="32" t="s">
        <v>7627</v>
      </c>
      <c r="C61" s="44">
        <v>719651003</v>
      </c>
      <c r="D61" s="11" t="s">
        <v>7419</v>
      </c>
      <c r="E61" s="11" t="s">
        <v>7233</v>
      </c>
      <c r="F61" s="21" t="s">
        <v>421</v>
      </c>
      <c r="G61" s="21" t="s">
        <v>422</v>
      </c>
      <c r="H61" s="21" t="s">
        <v>423</v>
      </c>
      <c r="I61" s="11" t="s">
        <v>424</v>
      </c>
      <c r="J61" s="11" t="s">
        <v>425</v>
      </c>
      <c r="K61" s="11" t="s">
        <v>426</v>
      </c>
      <c r="L61" s="11" t="s">
        <v>428</v>
      </c>
      <c r="M61" s="13" t="s">
        <v>198</v>
      </c>
      <c r="N61" s="22" t="s">
        <v>430</v>
      </c>
      <c r="O61" s="22" t="s">
        <v>429</v>
      </c>
      <c r="P61" s="23" t="s">
        <v>427</v>
      </c>
      <c r="Q61" s="22"/>
      <c r="R61" s="23" t="s">
        <v>368</v>
      </c>
      <c r="S61" s="23" t="s">
        <v>431</v>
      </c>
      <c r="T61" s="24">
        <v>37970</v>
      </c>
      <c r="U61" s="22">
        <v>6930</v>
      </c>
      <c r="V61" s="12"/>
      <c r="W61" s="13"/>
      <c r="X61" s="12"/>
      <c r="Y61" s="12"/>
      <c r="Z61" s="12"/>
      <c r="AA61" s="11"/>
      <c r="AB61" s="8"/>
      <c r="AC61" s="8"/>
      <c r="AD61" s="8"/>
      <c r="AE61" s="8"/>
      <c r="AF61" s="8"/>
      <c r="AG61" s="8"/>
    </row>
    <row r="62" spans="1:33" ht="12.75" customHeight="1" x14ac:dyDescent="0.2">
      <c r="A62" s="22">
        <v>7361</v>
      </c>
      <c r="B62" s="32" t="s">
        <v>7628</v>
      </c>
      <c r="C62" s="44">
        <v>708794007</v>
      </c>
      <c r="D62" s="11" t="s">
        <v>72</v>
      </c>
      <c r="E62" s="11" t="s">
        <v>432</v>
      </c>
      <c r="F62" s="21" t="s">
        <v>433</v>
      </c>
      <c r="G62" s="21" t="s">
        <v>434</v>
      </c>
      <c r="H62" s="21" t="s">
        <v>435</v>
      </c>
      <c r="I62" s="11" t="s">
        <v>436</v>
      </c>
      <c r="J62" s="11" t="s">
        <v>437</v>
      </c>
      <c r="K62" s="11" t="s">
        <v>438</v>
      </c>
      <c r="L62" s="11" t="s">
        <v>439</v>
      </c>
      <c r="M62" s="13" t="s">
        <v>47</v>
      </c>
      <c r="N62" s="22" t="s">
        <v>382</v>
      </c>
      <c r="O62" s="22"/>
      <c r="P62" s="23"/>
      <c r="Q62" s="22"/>
      <c r="R62" s="23" t="s">
        <v>368</v>
      </c>
      <c r="S62" s="23" t="s">
        <v>440</v>
      </c>
      <c r="T62" s="24">
        <v>39261</v>
      </c>
      <c r="U62" s="22">
        <v>7361</v>
      </c>
      <c r="V62" s="12"/>
      <c r="W62" s="13"/>
      <c r="X62" s="12"/>
      <c r="Y62" s="12"/>
      <c r="Z62" s="12"/>
      <c r="AA62" s="11"/>
      <c r="AB62" s="8"/>
      <c r="AC62" s="8"/>
      <c r="AD62" s="8"/>
      <c r="AE62" s="8"/>
      <c r="AF62" s="8"/>
      <c r="AG62" s="8"/>
    </row>
    <row r="63" spans="1:33" ht="12.75" customHeight="1" x14ac:dyDescent="0.2">
      <c r="A63" s="22">
        <v>6971</v>
      </c>
      <c r="B63" s="32" t="s">
        <v>7629</v>
      </c>
      <c r="C63" s="44">
        <v>735534009</v>
      </c>
      <c r="D63" s="11" t="s">
        <v>72</v>
      </c>
      <c r="E63" s="11" t="s">
        <v>441</v>
      </c>
      <c r="F63" s="21" t="s">
        <v>7630</v>
      </c>
      <c r="G63" s="21" t="s">
        <v>442</v>
      </c>
      <c r="H63" s="21" t="s">
        <v>7631</v>
      </c>
      <c r="I63" s="11" t="s">
        <v>443</v>
      </c>
      <c r="J63" s="11" t="s">
        <v>6204</v>
      </c>
      <c r="K63" s="11" t="s">
        <v>5325</v>
      </c>
      <c r="L63" s="11" t="s">
        <v>7632</v>
      </c>
      <c r="M63" s="13" t="s">
        <v>48</v>
      </c>
      <c r="N63" s="22" t="s">
        <v>5326</v>
      </c>
      <c r="O63" s="22" t="s">
        <v>7633</v>
      </c>
      <c r="P63" s="23" t="s">
        <v>7634</v>
      </c>
      <c r="Q63" s="22"/>
      <c r="R63" s="23" t="s">
        <v>368</v>
      </c>
      <c r="S63" s="23" t="s">
        <v>7635</v>
      </c>
      <c r="T63" s="24">
        <v>37970</v>
      </c>
      <c r="U63" s="22">
        <v>6971</v>
      </c>
      <c r="V63" s="36"/>
      <c r="W63" s="37"/>
      <c r="X63" s="36"/>
      <c r="Y63" s="36"/>
      <c r="Z63" s="36"/>
      <c r="AA63" s="42" t="s">
        <v>7234</v>
      </c>
      <c r="AB63" s="8"/>
      <c r="AC63" s="8"/>
      <c r="AD63" s="8"/>
      <c r="AE63" s="8"/>
      <c r="AF63" s="8"/>
      <c r="AG63" s="8" t="s">
        <v>7235</v>
      </c>
    </row>
    <row r="64" spans="1:33" ht="12.75" customHeight="1" x14ac:dyDescent="0.2">
      <c r="A64" s="22">
        <v>7360</v>
      </c>
      <c r="B64" s="32" t="s">
        <v>444</v>
      </c>
      <c r="C64" s="44">
        <v>653936605</v>
      </c>
      <c r="D64" s="11" t="s">
        <v>444</v>
      </c>
      <c r="E64" s="11" t="s">
        <v>445</v>
      </c>
      <c r="F64" s="21" t="s">
        <v>446</v>
      </c>
      <c r="G64" s="21" t="s">
        <v>447</v>
      </c>
      <c r="H64" s="21" t="s">
        <v>450</v>
      </c>
      <c r="I64" s="21" t="s">
        <v>448</v>
      </c>
      <c r="J64" s="11" t="s">
        <v>449</v>
      </c>
      <c r="K64" s="11" t="s">
        <v>451</v>
      </c>
      <c r="L64" s="11" t="s">
        <v>453</v>
      </c>
      <c r="M64" s="13" t="s">
        <v>47</v>
      </c>
      <c r="N64" s="22" t="s">
        <v>455</v>
      </c>
      <c r="O64" s="22" t="s">
        <v>454</v>
      </c>
      <c r="P64" s="23" t="s">
        <v>452</v>
      </c>
      <c r="Q64" s="22"/>
      <c r="R64" s="23" t="s">
        <v>456</v>
      </c>
      <c r="S64" s="23" t="s">
        <v>457</v>
      </c>
      <c r="T64" s="24">
        <v>39261</v>
      </c>
      <c r="U64" s="22">
        <v>7360</v>
      </c>
      <c r="V64" s="12"/>
      <c r="W64" s="13"/>
      <c r="X64" s="12"/>
      <c r="Y64" s="12"/>
      <c r="Z64" s="12"/>
      <c r="AA64" s="11"/>
      <c r="AB64" s="8"/>
      <c r="AC64" s="8"/>
      <c r="AD64" s="8"/>
      <c r="AE64" s="8"/>
      <c r="AF64" s="8"/>
      <c r="AG64" s="8"/>
    </row>
    <row r="65" spans="1:33" ht="12.75" customHeight="1" x14ac:dyDescent="0.2">
      <c r="A65" s="22">
        <v>7077</v>
      </c>
      <c r="B65" s="32" t="s">
        <v>7636</v>
      </c>
      <c r="C65" s="44" t="s">
        <v>6410</v>
      </c>
      <c r="D65" s="11" t="s">
        <v>72</v>
      </c>
      <c r="E65" s="11" t="s">
        <v>458</v>
      </c>
      <c r="F65" s="21" t="s">
        <v>459</v>
      </c>
      <c r="G65" s="21" t="s">
        <v>460</v>
      </c>
      <c r="H65" s="21" t="s">
        <v>461</v>
      </c>
      <c r="I65" s="11" t="s">
        <v>462</v>
      </c>
      <c r="J65" s="11" t="s">
        <v>463</v>
      </c>
      <c r="K65" s="11" t="s">
        <v>464</v>
      </c>
      <c r="L65" s="11" t="s">
        <v>465</v>
      </c>
      <c r="M65" s="13" t="s">
        <v>48</v>
      </c>
      <c r="N65" s="22" t="s">
        <v>304</v>
      </c>
      <c r="O65" s="22"/>
      <c r="P65" s="23"/>
      <c r="Q65" s="22"/>
      <c r="R65" s="23" t="s">
        <v>45</v>
      </c>
      <c r="S65" s="23" t="s">
        <v>466</v>
      </c>
      <c r="T65" s="24">
        <v>37970</v>
      </c>
      <c r="U65" s="22">
        <v>7077</v>
      </c>
      <c r="V65" s="12"/>
      <c r="W65" s="13"/>
      <c r="X65" s="12"/>
      <c r="Y65" s="12"/>
      <c r="Z65" s="12"/>
      <c r="AA65" s="11"/>
      <c r="AB65" s="8"/>
      <c r="AC65" s="8"/>
      <c r="AD65" s="8"/>
      <c r="AE65" s="8"/>
      <c r="AF65" s="8"/>
      <c r="AG65" s="8"/>
    </row>
    <row r="66" spans="1:33" ht="12.75" customHeight="1" x14ac:dyDescent="0.2">
      <c r="A66" s="22">
        <v>7102</v>
      </c>
      <c r="B66" s="32" t="s">
        <v>7637</v>
      </c>
      <c r="C66" s="44">
        <v>651853702</v>
      </c>
      <c r="D66" s="11" t="s">
        <v>72</v>
      </c>
      <c r="E66" s="11" t="s">
        <v>467</v>
      </c>
      <c r="F66" s="21" t="s">
        <v>7638</v>
      </c>
      <c r="G66" s="21" t="s">
        <v>468</v>
      </c>
      <c r="H66" s="21" t="s">
        <v>6131</v>
      </c>
      <c r="I66" s="11" t="s">
        <v>123</v>
      </c>
      <c r="J66" s="11" t="s">
        <v>6132</v>
      </c>
      <c r="K66" s="11" t="s">
        <v>469</v>
      </c>
      <c r="L66" s="11" t="s">
        <v>5410</v>
      </c>
      <c r="M66" s="13" t="s">
        <v>47</v>
      </c>
      <c r="N66" s="22" t="s">
        <v>5411</v>
      </c>
      <c r="O66" s="22" t="s">
        <v>7639</v>
      </c>
      <c r="P66" s="40" t="s">
        <v>7640</v>
      </c>
      <c r="Q66" s="22"/>
      <c r="R66" s="23">
        <v>93991</v>
      </c>
      <c r="S66" s="23" t="s">
        <v>7641</v>
      </c>
      <c r="T66" s="24">
        <v>37970</v>
      </c>
      <c r="U66" s="22">
        <v>7102</v>
      </c>
      <c r="V66" s="12"/>
      <c r="W66" s="13"/>
      <c r="X66" s="12"/>
      <c r="Y66" s="12"/>
      <c r="Z66" s="12"/>
      <c r="AA66" s="11"/>
      <c r="AB66" s="8"/>
      <c r="AC66" s="8"/>
      <c r="AD66" s="8"/>
      <c r="AE66" s="8"/>
      <c r="AF66" s="8"/>
      <c r="AG66" s="8"/>
    </row>
    <row r="67" spans="1:33" ht="12.75" customHeight="1" x14ac:dyDescent="0.2">
      <c r="A67" s="22">
        <v>7242</v>
      </c>
      <c r="B67" s="85" t="s">
        <v>7642</v>
      </c>
      <c r="C67" s="44">
        <v>654624909</v>
      </c>
      <c r="D67" s="11" t="s">
        <v>72</v>
      </c>
      <c r="E67" s="11" t="s">
        <v>470</v>
      </c>
      <c r="F67" s="21" t="s">
        <v>471</v>
      </c>
      <c r="G67" s="21" t="s">
        <v>472</v>
      </c>
      <c r="H67" s="21" t="s">
        <v>473</v>
      </c>
      <c r="I67" s="11" t="s">
        <v>474</v>
      </c>
      <c r="J67" s="11" t="s">
        <v>475</v>
      </c>
      <c r="K67" s="11" t="s">
        <v>476</v>
      </c>
      <c r="L67" s="11" t="s">
        <v>477</v>
      </c>
      <c r="M67" s="13" t="s">
        <v>47</v>
      </c>
      <c r="N67" s="22" t="s">
        <v>256</v>
      </c>
      <c r="O67" s="22"/>
      <c r="P67" s="23"/>
      <c r="Q67" s="22"/>
      <c r="R67" s="23" t="s">
        <v>478</v>
      </c>
      <c r="S67" s="23" t="s">
        <v>479</v>
      </c>
      <c r="T67" s="24">
        <v>38720</v>
      </c>
      <c r="U67" s="22">
        <v>7242</v>
      </c>
      <c r="V67" s="12"/>
      <c r="W67" s="13"/>
      <c r="X67" s="12"/>
      <c r="Y67" s="12"/>
      <c r="Z67" s="12"/>
      <c r="AA67" s="11"/>
      <c r="AB67" s="8"/>
      <c r="AC67" s="8"/>
      <c r="AD67" s="8"/>
      <c r="AE67" s="8"/>
      <c r="AF67" s="8"/>
      <c r="AG67" s="8"/>
    </row>
    <row r="68" spans="1:33" ht="12.75" customHeight="1" x14ac:dyDescent="0.2">
      <c r="A68" s="22">
        <v>6934</v>
      </c>
      <c r="B68" s="32" t="s">
        <v>7643</v>
      </c>
      <c r="C68" s="44">
        <v>712782005</v>
      </c>
      <c r="D68" s="11" t="s">
        <v>72</v>
      </c>
      <c r="E68" s="11" t="s">
        <v>480</v>
      </c>
      <c r="F68" s="21" t="s">
        <v>7644</v>
      </c>
      <c r="G68" s="21" t="s">
        <v>481</v>
      </c>
      <c r="H68" s="21" t="s">
        <v>7645</v>
      </c>
      <c r="I68" s="11" t="s">
        <v>482</v>
      </c>
      <c r="J68" s="11" t="s">
        <v>5911</v>
      </c>
      <c r="K68" s="11" t="s">
        <v>5912</v>
      </c>
      <c r="L68" s="11" t="s">
        <v>5913</v>
      </c>
      <c r="M68" s="13" t="s">
        <v>5342</v>
      </c>
      <c r="N68" s="22" t="s">
        <v>485</v>
      </c>
      <c r="O68" s="22" t="s">
        <v>484</v>
      </c>
      <c r="P68" s="23" t="s">
        <v>483</v>
      </c>
      <c r="Q68" s="22"/>
      <c r="R68" s="23" t="s">
        <v>368</v>
      </c>
      <c r="S68" s="23" t="s">
        <v>7646</v>
      </c>
      <c r="T68" s="24">
        <v>37970</v>
      </c>
      <c r="U68" s="22">
        <v>6934</v>
      </c>
      <c r="V68" s="12"/>
      <c r="W68" s="13"/>
      <c r="X68" s="12"/>
      <c r="Y68" s="12"/>
      <c r="Z68" s="12"/>
      <c r="AA68" s="11"/>
      <c r="AB68" s="8"/>
      <c r="AC68" s="8"/>
      <c r="AD68" s="8"/>
      <c r="AE68" s="8"/>
      <c r="AF68" s="8"/>
      <c r="AG68" s="8"/>
    </row>
    <row r="69" spans="1:33" ht="12.75" customHeight="1" x14ac:dyDescent="0.2">
      <c r="A69" s="22">
        <v>7459</v>
      </c>
      <c r="B69" s="32" t="s">
        <v>7647</v>
      </c>
      <c r="C69" s="44">
        <v>650447174</v>
      </c>
      <c r="D69" s="11" t="s">
        <v>49</v>
      </c>
      <c r="E69" s="11" t="s">
        <v>486</v>
      </c>
      <c r="F69" s="21" t="s">
        <v>7648</v>
      </c>
      <c r="G69" s="21" t="s">
        <v>487</v>
      </c>
      <c r="H69" s="21" t="s">
        <v>7649</v>
      </c>
      <c r="I69" s="11" t="s">
        <v>488</v>
      </c>
      <c r="J69" s="11" t="s">
        <v>7650</v>
      </c>
      <c r="K69" s="11" t="s">
        <v>489</v>
      </c>
      <c r="L69" s="11" t="s">
        <v>5582</v>
      </c>
      <c r="M69" s="13" t="s">
        <v>5341</v>
      </c>
      <c r="N69" s="22" t="s">
        <v>490</v>
      </c>
      <c r="O69" s="22" t="s">
        <v>5583</v>
      </c>
      <c r="P69" s="23" t="s">
        <v>6343</v>
      </c>
      <c r="Q69" s="22"/>
      <c r="R69" s="23" t="s">
        <v>368</v>
      </c>
      <c r="S69" s="23" t="s">
        <v>7651</v>
      </c>
      <c r="T69" s="24">
        <v>40882</v>
      </c>
      <c r="U69" s="22">
        <v>7459</v>
      </c>
      <c r="V69" s="36"/>
      <c r="W69" s="37"/>
      <c r="X69" s="36"/>
      <c r="Y69" s="36"/>
      <c r="Z69" s="36"/>
      <c r="AA69" s="27"/>
      <c r="AB69" s="8"/>
      <c r="AC69" s="8"/>
      <c r="AD69" s="8"/>
      <c r="AE69" s="8"/>
      <c r="AF69" s="8"/>
      <c r="AG69" s="8"/>
    </row>
    <row r="70" spans="1:33" ht="12.75" customHeight="1" x14ac:dyDescent="0.2">
      <c r="A70" s="22">
        <v>650</v>
      </c>
      <c r="B70" s="32" t="s">
        <v>7652</v>
      </c>
      <c r="C70" s="44">
        <v>700151204</v>
      </c>
      <c r="D70" s="11" t="s">
        <v>72</v>
      </c>
      <c r="E70" s="11" t="s">
        <v>491</v>
      </c>
      <c r="F70" s="21" t="s">
        <v>492</v>
      </c>
      <c r="G70" s="21" t="s">
        <v>493</v>
      </c>
      <c r="H70" s="21" t="s">
        <v>494</v>
      </c>
      <c r="I70" s="11" t="s">
        <v>495</v>
      </c>
      <c r="J70" s="11" t="s">
        <v>496</v>
      </c>
      <c r="K70" s="11" t="s">
        <v>497</v>
      </c>
      <c r="L70" s="11" t="s">
        <v>499</v>
      </c>
      <c r="M70" s="13" t="s">
        <v>198</v>
      </c>
      <c r="N70" s="22"/>
      <c r="O70" s="22" t="s">
        <v>500</v>
      </c>
      <c r="P70" s="23" t="s">
        <v>498</v>
      </c>
      <c r="Q70" s="22"/>
      <c r="R70" s="23" t="s">
        <v>368</v>
      </c>
      <c r="S70" s="23" t="s">
        <v>501</v>
      </c>
      <c r="T70" s="24">
        <v>37970</v>
      </c>
      <c r="U70" s="22">
        <v>650</v>
      </c>
      <c r="V70" s="12"/>
      <c r="W70" s="13"/>
      <c r="X70" s="12"/>
      <c r="Y70" s="12"/>
      <c r="Z70" s="12"/>
      <c r="AA70" s="11"/>
      <c r="AB70" s="8"/>
      <c r="AC70" s="8"/>
      <c r="AD70" s="8"/>
      <c r="AE70" s="8"/>
      <c r="AF70" s="8"/>
      <c r="AG70" s="8"/>
    </row>
    <row r="71" spans="1:33" ht="12.75" customHeight="1" x14ac:dyDescent="0.2">
      <c r="A71" s="22">
        <v>7159</v>
      </c>
      <c r="B71" s="32" t="s">
        <v>7653</v>
      </c>
      <c r="C71" s="44">
        <v>653932502</v>
      </c>
      <c r="D71" s="11" t="s">
        <v>72</v>
      </c>
      <c r="E71" s="11" t="s">
        <v>502</v>
      </c>
      <c r="F71" s="21" t="s">
        <v>5413</v>
      </c>
      <c r="G71" s="21" t="s">
        <v>503</v>
      </c>
      <c r="H71" s="21" t="s">
        <v>5414</v>
      </c>
      <c r="I71" s="11" t="s">
        <v>170</v>
      </c>
      <c r="J71" s="11" t="s">
        <v>5415</v>
      </c>
      <c r="K71" s="21" t="s">
        <v>5414</v>
      </c>
      <c r="L71" s="11" t="s">
        <v>504</v>
      </c>
      <c r="M71" s="13" t="s">
        <v>780</v>
      </c>
      <c r="N71" s="22" t="s">
        <v>1595</v>
      </c>
      <c r="O71" s="22"/>
      <c r="P71" s="23"/>
      <c r="Q71" s="22"/>
      <c r="R71" s="23" t="s">
        <v>368</v>
      </c>
      <c r="S71" s="23" t="s">
        <v>505</v>
      </c>
      <c r="T71" s="24">
        <v>38414</v>
      </c>
      <c r="U71" s="22">
        <v>7159</v>
      </c>
      <c r="V71" s="12"/>
      <c r="W71" s="13"/>
      <c r="X71" s="12"/>
      <c r="Y71" s="12"/>
      <c r="Z71" s="12"/>
      <c r="AA71" s="11"/>
      <c r="AB71" s="8"/>
      <c r="AC71" s="8"/>
      <c r="AD71" s="8"/>
      <c r="AE71" s="8"/>
      <c r="AF71" s="8"/>
      <c r="AG71" s="8"/>
    </row>
    <row r="72" spans="1:33" ht="12.75" customHeight="1" x14ac:dyDescent="0.2">
      <c r="A72" s="22">
        <v>6866</v>
      </c>
      <c r="B72" s="32" t="s">
        <v>7654</v>
      </c>
      <c r="C72" s="44">
        <v>719926002</v>
      </c>
      <c r="D72" s="11" t="s">
        <v>49</v>
      </c>
      <c r="E72" s="11" t="s">
        <v>506</v>
      </c>
      <c r="F72" s="21" t="s">
        <v>7236</v>
      </c>
      <c r="G72" s="21" t="s">
        <v>507</v>
      </c>
      <c r="H72" s="21" t="s">
        <v>7237</v>
      </c>
      <c r="I72" s="11" t="s">
        <v>508</v>
      </c>
      <c r="J72" s="11" t="s">
        <v>7238</v>
      </c>
      <c r="K72" s="11" t="s">
        <v>509</v>
      </c>
      <c r="L72" s="11" t="s">
        <v>5938</v>
      </c>
      <c r="M72" s="13" t="s">
        <v>5342</v>
      </c>
      <c r="N72" s="22" t="s">
        <v>510</v>
      </c>
      <c r="O72" s="22" t="s">
        <v>7239</v>
      </c>
      <c r="P72" s="23" t="s">
        <v>7240</v>
      </c>
      <c r="Q72" s="22"/>
      <c r="R72" s="23" t="s">
        <v>368</v>
      </c>
      <c r="S72" s="23" t="s">
        <v>7241</v>
      </c>
      <c r="T72" s="24">
        <v>37970</v>
      </c>
      <c r="U72" s="22">
        <v>6866</v>
      </c>
      <c r="V72" s="36"/>
      <c r="W72" s="37"/>
      <c r="X72" s="36"/>
      <c r="Y72" s="36"/>
      <c r="Z72" s="36"/>
      <c r="AA72" s="42" t="s">
        <v>7242</v>
      </c>
      <c r="AB72" s="8"/>
      <c r="AC72" s="8"/>
      <c r="AD72" s="8"/>
      <c r="AE72" s="8"/>
      <c r="AF72" s="8"/>
      <c r="AG72" s="8" t="s">
        <v>7242</v>
      </c>
    </row>
    <row r="73" spans="1:33" ht="12.75" customHeight="1" x14ac:dyDescent="0.2">
      <c r="A73" s="22">
        <v>7399</v>
      </c>
      <c r="B73" s="32" t="s">
        <v>7655</v>
      </c>
      <c r="C73" s="44">
        <v>650929403</v>
      </c>
      <c r="D73" s="11" t="s">
        <v>511</v>
      </c>
      <c r="E73" s="11" t="s">
        <v>512</v>
      </c>
      <c r="F73" s="21" t="s">
        <v>5597</v>
      </c>
      <c r="G73" s="21" t="s">
        <v>513</v>
      </c>
      <c r="H73" s="21" t="s">
        <v>5754</v>
      </c>
      <c r="I73" s="11" t="s">
        <v>514</v>
      </c>
      <c r="J73" s="11" t="s">
        <v>5755</v>
      </c>
      <c r="K73" s="11" t="s">
        <v>515</v>
      </c>
      <c r="L73" s="11" t="s">
        <v>516</v>
      </c>
      <c r="M73" s="13" t="s">
        <v>47</v>
      </c>
      <c r="N73" s="22" t="s">
        <v>630</v>
      </c>
      <c r="O73" s="22" t="s">
        <v>517</v>
      </c>
      <c r="P73" s="40" t="s">
        <v>5598</v>
      </c>
      <c r="Q73" s="22"/>
      <c r="R73" s="23" t="s">
        <v>368</v>
      </c>
      <c r="S73" s="23" t="s">
        <v>5801</v>
      </c>
      <c r="T73" s="24">
        <v>39636</v>
      </c>
      <c r="U73" s="22">
        <v>7399</v>
      </c>
      <c r="V73" s="12"/>
      <c r="W73" s="13"/>
      <c r="X73" s="12"/>
      <c r="Y73" s="12"/>
      <c r="Z73" s="12"/>
      <c r="AA73" s="11"/>
      <c r="AB73" s="8"/>
      <c r="AC73" s="8"/>
      <c r="AD73" s="8"/>
      <c r="AE73" s="8"/>
      <c r="AF73" s="8"/>
      <c r="AG73" s="8"/>
    </row>
    <row r="74" spans="1:33" ht="12.75" customHeight="1" x14ac:dyDescent="0.2">
      <c r="A74" s="22">
        <v>6912</v>
      </c>
      <c r="B74" s="32" t="s">
        <v>7656</v>
      </c>
      <c r="C74" s="44">
        <v>708167002</v>
      </c>
      <c r="D74" s="11" t="s">
        <v>518</v>
      </c>
      <c r="E74" s="11" t="s">
        <v>519</v>
      </c>
      <c r="F74" s="21" t="s">
        <v>26</v>
      </c>
      <c r="G74" s="21" t="s">
        <v>520</v>
      </c>
      <c r="H74" s="21" t="s">
        <v>5451</v>
      </c>
      <c r="I74" s="11">
        <v>2017</v>
      </c>
      <c r="J74" s="11" t="s">
        <v>5771</v>
      </c>
      <c r="K74" s="11" t="s">
        <v>5416</v>
      </c>
      <c r="L74" s="11" t="s">
        <v>521</v>
      </c>
      <c r="M74" s="13" t="s">
        <v>309</v>
      </c>
      <c r="N74" s="22" t="s">
        <v>522</v>
      </c>
      <c r="O74" s="22" t="s">
        <v>5417</v>
      </c>
      <c r="P74" s="40" t="s">
        <v>5418</v>
      </c>
      <c r="Q74" s="22" t="s">
        <v>5419</v>
      </c>
      <c r="R74" s="23">
        <v>91001</v>
      </c>
      <c r="S74" s="23" t="s">
        <v>523</v>
      </c>
      <c r="T74" s="24">
        <v>37970</v>
      </c>
      <c r="U74" s="22">
        <v>6912</v>
      </c>
      <c r="V74" s="12"/>
      <c r="W74" s="13"/>
      <c r="X74" s="12"/>
      <c r="Y74" s="12"/>
      <c r="Z74" s="12"/>
      <c r="AA74" s="11"/>
      <c r="AB74" s="8"/>
      <c r="AC74" s="8"/>
      <c r="AD74" s="8"/>
      <c r="AE74" s="8"/>
      <c r="AF74" s="8"/>
      <c r="AG74" s="8"/>
    </row>
    <row r="75" spans="1:33" ht="12.75" customHeight="1" x14ac:dyDescent="0.2">
      <c r="A75" s="22">
        <v>6947</v>
      </c>
      <c r="B75" s="32" t="s">
        <v>7657</v>
      </c>
      <c r="C75" s="44">
        <v>603180003</v>
      </c>
      <c r="D75" s="11" t="s">
        <v>518</v>
      </c>
      <c r="E75" s="11" t="s">
        <v>525</v>
      </c>
      <c r="F75" s="21" t="s">
        <v>26</v>
      </c>
      <c r="G75" s="21" t="s">
        <v>520</v>
      </c>
      <c r="H75" s="21" t="s">
        <v>526</v>
      </c>
      <c r="I75" s="11" t="s">
        <v>527</v>
      </c>
      <c r="J75" s="11" t="s">
        <v>528</v>
      </c>
      <c r="K75" s="11" t="s">
        <v>529</v>
      </c>
      <c r="L75" s="11" t="s">
        <v>532</v>
      </c>
      <c r="M75" s="22" t="s">
        <v>533</v>
      </c>
      <c r="N75" s="22" t="s">
        <v>534</v>
      </c>
      <c r="O75" s="22" t="s">
        <v>531</v>
      </c>
      <c r="P75" s="23" t="s">
        <v>530</v>
      </c>
      <c r="Q75" s="22"/>
      <c r="R75" s="23">
        <v>91001</v>
      </c>
      <c r="S75" s="23" t="s">
        <v>535</v>
      </c>
      <c r="T75" s="24">
        <v>37970</v>
      </c>
      <c r="U75" s="22">
        <v>6947</v>
      </c>
      <c r="V75" s="12"/>
      <c r="W75" s="13"/>
      <c r="X75" s="12"/>
      <c r="Y75" s="12"/>
      <c r="Z75" s="12"/>
      <c r="AA75" s="11"/>
      <c r="AB75" s="8"/>
      <c r="AC75" s="8"/>
      <c r="AD75" s="8"/>
      <c r="AE75" s="8"/>
      <c r="AF75" s="8"/>
      <c r="AG75" s="8"/>
    </row>
    <row r="76" spans="1:33" ht="12.75" customHeight="1" x14ac:dyDescent="0.2">
      <c r="A76" s="22">
        <v>6873</v>
      </c>
      <c r="B76" s="32" t="s">
        <v>7658</v>
      </c>
      <c r="C76" s="44">
        <v>708168009</v>
      </c>
      <c r="D76" s="11" t="s">
        <v>518</v>
      </c>
      <c r="E76" s="11" t="s">
        <v>536</v>
      </c>
      <c r="F76" s="21" t="s">
        <v>26</v>
      </c>
      <c r="G76" s="21" t="s">
        <v>520</v>
      </c>
      <c r="H76" s="21" t="s">
        <v>537</v>
      </c>
      <c r="I76" s="11" t="s">
        <v>538</v>
      </c>
      <c r="J76" s="11" t="s">
        <v>539</v>
      </c>
      <c r="K76" s="11" t="s">
        <v>540</v>
      </c>
      <c r="L76" s="11" t="s">
        <v>542</v>
      </c>
      <c r="M76" s="13" t="s">
        <v>544</v>
      </c>
      <c r="N76" s="22" t="s">
        <v>543</v>
      </c>
      <c r="O76" s="22" t="s">
        <v>5446</v>
      </c>
      <c r="P76" s="23" t="s">
        <v>541</v>
      </c>
      <c r="Q76" s="22"/>
      <c r="R76" s="23">
        <v>91001</v>
      </c>
      <c r="S76" s="23" t="s">
        <v>535</v>
      </c>
      <c r="T76" s="24">
        <v>37970</v>
      </c>
      <c r="U76" s="22">
        <v>6873</v>
      </c>
      <c r="V76" s="12"/>
      <c r="W76" s="13"/>
      <c r="X76" s="12"/>
      <c r="Y76" s="12"/>
      <c r="Z76" s="12"/>
      <c r="AA76" s="11"/>
      <c r="AB76" s="8"/>
      <c r="AC76" s="8"/>
      <c r="AD76" s="8"/>
      <c r="AE76" s="8"/>
      <c r="AF76" s="8"/>
      <c r="AG76" s="8"/>
    </row>
    <row r="77" spans="1:33" ht="12.75" customHeight="1" x14ac:dyDescent="0.2">
      <c r="A77" s="22">
        <v>7519</v>
      </c>
      <c r="B77" s="32" t="s">
        <v>7659</v>
      </c>
      <c r="C77" s="44">
        <v>707862009</v>
      </c>
      <c r="D77" s="11" t="s">
        <v>545</v>
      </c>
      <c r="E77" s="11" t="s">
        <v>546</v>
      </c>
      <c r="F77" s="21" t="s">
        <v>26</v>
      </c>
      <c r="G77" s="21" t="s">
        <v>547</v>
      </c>
      <c r="H77" s="21" t="s">
        <v>5621</v>
      </c>
      <c r="I77" s="11" t="s">
        <v>5624</v>
      </c>
      <c r="J77" s="11" t="s">
        <v>5753</v>
      </c>
      <c r="K77" s="11" t="s">
        <v>5623</v>
      </c>
      <c r="L77" s="11" t="s">
        <v>548</v>
      </c>
      <c r="M77" s="13" t="s">
        <v>47</v>
      </c>
      <c r="N77" s="22" t="s">
        <v>256</v>
      </c>
      <c r="O77" s="22" t="s">
        <v>5619</v>
      </c>
      <c r="P77" s="23" t="s">
        <v>5620</v>
      </c>
      <c r="Q77" s="22"/>
      <c r="R77" s="23">
        <v>91001</v>
      </c>
      <c r="S77" s="34" t="s">
        <v>5622</v>
      </c>
      <c r="T77" s="24">
        <v>41985</v>
      </c>
      <c r="U77" s="22">
        <v>7519</v>
      </c>
      <c r="V77" s="12"/>
      <c r="W77" s="13"/>
      <c r="X77" s="12"/>
      <c r="Y77" s="12"/>
      <c r="Z77" s="12"/>
      <c r="AA77" s="11"/>
      <c r="AB77" s="8"/>
      <c r="AC77" s="8"/>
      <c r="AD77" s="8"/>
      <c r="AE77" s="8"/>
      <c r="AF77" s="8"/>
      <c r="AG77" s="8"/>
    </row>
    <row r="78" spans="1:33" ht="12.75" customHeight="1" x14ac:dyDescent="0.2">
      <c r="A78" s="22">
        <v>7462</v>
      </c>
      <c r="B78" s="32" t="s">
        <v>7660</v>
      </c>
      <c r="C78" s="44">
        <v>650213203</v>
      </c>
      <c r="D78" s="11" t="s">
        <v>72</v>
      </c>
      <c r="E78" s="11" t="s">
        <v>549</v>
      </c>
      <c r="F78" s="21" t="s">
        <v>7661</v>
      </c>
      <c r="G78" s="21" t="s">
        <v>550</v>
      </c>
      <c r="H78" s="21" t="s">
        <v>7662</v>
      </c>
      <c r="I78" s="11" t="s">
        <v>4890</v>
      </c>
      <c r="J78" s="11" t="s">
        <v>7663</v>
      </c>
      <c r="K78" s="11" t="s">
        <v>4891</v>
      </c>
      <c r="L78" s="11" t="s">
        <v>4892</v>
      </c>
      <c r="M78" s="13" t="s">
        <v>5345</v>
      </c>
      <c r="N78" s="22" t="s">
        <v>551</v>
      </c>
      <c r="O78" s="22" t="s">
        <v>7664</v>
      </c>
      <c r="P78" s="23" t="s">
        <v>7665</v>
      </c>
      <c r="Q78" s="22"/>
      <c r="R78" s="23" t="s">
        <v>368</v>
      </c>
      <c r="S78" s="23" t="s">
        <v>7666</v>
      </c>
      <c r="T78" s="24">
        <v>43174</v>
      </c>
      <c r="U78" s="22">
        <v>7462</v>
      </c>
      <c r="V78" s="12"/>
      <c r="W78" s="13"/>
      <c r="X78" s="12"/>
      <c r="Y78" s="12"/>
      <c r="Z78" s="12"/>
      <c r="AA78" s="11"/>
      <c r="AB78" s="8"/>
      <c r="AC78" s="8"/>
      <c r="AD78" s="8"/>
      <c r="AE78" s="8"/>
      <c r="AF78" s="8"/>
      <c r="AG78" s="8" t="s">
        <v>7230</v>
      </c>
    </row>
    <row r="79" spans="1:33" ht="12.75" customHeight="1" x14ac:dyDescent="0.2">
      <c r="A79" s="22">
        <v>7652</v>
      </c>
      <c r="B79" s="32" t="s">
        <v>7667</v>
      </c>
      <c r="C79" s="44">
        <v>659070006</v>
      </c>
      <c r="D79" s="11" t="s">
        <v>552</v>
      </c>
      <c r="E79" s="11" t="s">
        <v>553</v>
      </c>
      <c r="F79" s="21" t="s">
        <v>554</v>
      </c>
      <c r="G79" s="21" t="s">
        <v>555</v>
      </c>
      <c r="H79" s="21" t="s">
        <v>556</v>
      </c>
      <c r="I79" s="11" t="s">
        <v>557</v>
      </c>
      <c r="J79" s="11" t="s">
        <v>6018</v>
      </c>
      <c r="K79" s="11" t="s">
        <v>5741</v>
      </c>
      <c r="L79" s="11" t="s">
        <v>6021</v>
      </c>
      <c r="M79" s="13" t="s">
        <v>5343</v>
      </c>
      <c r="N79" s="22" t="s">
        <v>558</v>
      </c>
      <c r="O79" s="22" t="s">
        <v>6019</v>
      </c>
      <c r="P79" s="23" t="s">
        <v>6020</v>
      </c>
      <c r="Q79" s="22" t="s">
        <v>5740</v>
      </c>
      <c r="R79" s="23" t="s">
        <v>559</v>
      </c>
      <c r="S79" s="23" t="s">
        <v>7668</v>
      </c>
      <c r="T79" s="24">
        <v>43307</v>
      </c>
      <c r="U79" s="22">
        <v>7652</v>
      </c>
      <c r="V79" s="12"/>
      <c r="W79" s="13"/>
      <c r="X79" s="12"/>
      <c r="Y79" s="12"/>
      <c r="Z79" s="12"/>
      <c r="AA79" s="11"/>
      <c r="AB79" s="8"/>
      <c r="AC79" s="8"/>
      <c r="AD79" s="8"/>
      <c r="AE79" s="8"/>
      <c r="AF79" s="8"/>
      <c r="AG79" s="8" t="s">
        <v>7506</v>
      </c>
    </row>
    <row r="80" spans="1:33" ht="12.75" customHeight="1" x14ac:dyDescent="0.2">
      <c r="A80" s="22">
        <v>7671</v>
      </c>
      <c r="B80" s="32" t="s">
        <v>7669</v>
      </c>
      <c r="C80" s="44">
        <v>651653096</v>
      </c>
      <c r="D80" s="11" t="s">
        <v>72</v>
      </c>
      <c r="E80" s="11" t="s">
        <v>4306</v>
      </c>
      <c r="F80" s="21" t="s">
        <v>560</v>
      </c>
      <c r="G80" s="21" t="s">
        <v>4307</v>
      </c>
      <c r="H80" s="21" t="s">
        <v>4308</v>
      </c>
      <c r="I80" s="11" t="s">
        <v>561</v>
      </c>
      <c r="J80" s="11" t="s">
        <v>4309</v>
      </c>
      <c r="K80" s="11" t="s">
        <v>562</v>
      </c>
      <c r="L80" s="11" t="s">
        <v>4310</v>
      </c>
      <c r="M80" s="13" t="s">
        <v>48</v>
      </c>
      <c r="N80" s="22" t="s">
        <v>563</v>
      </c>
      <c r="O80" s="22" t="s">
        <v>564</v>
      </c>
      <c r="P80" s="23" t="s">
        <v>565</v>
      </c>
      <c r="Q80" s="22"/>
      <c r="R80" s="23" t="s">
        <v>127</v>
      </c>
      <c r="S80" s="23" t="s">
        <v>566</v>
      </c>
      <c r="T80" s="24">
        <v>43516</v>
      </c>
      <c r="U80" s="22">
        <v>7671</v>
      </c>
      <c r="V80" s="12"/>
      <c r="W80" s="13"/>
      <c r="X80" s="12"/>
      <c r="Y80" s="12"/>
      <c r="Z80" s="12"/>
      <c r="AA80" s="11"/>
      <c r="AB80" s="8"/>
      <c r="AC80" s="8"/>
      <c r="AD80" s="8"/>
      <c r="AE80" s="8"/>
      <c r="AF80" s="8"/>
      <c r="AG80" s="8"/>
    </row>
    <row r="81" spans="1:33" ht="12.75" customHeight="1" x14ac:dyDescent="0.2">
      <c r="A81" s="22">
        <v>850</v>
      </c>
      <c r="B81" s="32" t="s">
        <v>7670</v>
      </c>
      <c r="C81" s="44">
        <v>703708005</v>
      </c>
      <c r="D81" s="11" t="s">
        <v>72</v>
      </c>
      <c r="E81" s="11" t="s">
        <v>567</v>
      </c>
      <c r="F81" s="21" t="s">
        <v>568</v>
      </c>
      <c r="G81" s="21" t="s">
        <v>569</v>
      </c>
      <c r="H81" s="21" t="s">
        <v>570</v>
      </c>
      <c r="I81" s="11" t="s">
        <v>571</v>
      </c>
      <c r="J81" s="11" t="s">
        <v>572</v>
      </c>
      <c r="K81" s="11" t="s">
        <v>573</v>
      </c>
      <c r="L81" s="11" t="s">
        <v>575</v>
      </c>
      <c r="M81" s="13" t="s">
        <v>309</v>
      </c>
      <c r="N81" s="22" t="s">
        <v>522</v>
      </c>
      <c r="O81" s="22" t="s">
        <v>574</v>
      </c>
      <c r="P81" s="23"/>
      <c r="Q81" s="22"/>
      <c r="R81" s="23">
        <v>93401</v>
      </c>
      <c r="S81" s="23" t="s">
        <v>576</v>
      </c>
      <c r="T81" s="24">
        <v>37960</v>
      </c>
      <c r="U81" s="22">
        <v>850</v>
      </c>
      <c r="V81" s="12"/>
      <c r="W81" s="13"/>
      <c r="X81" s="12"/>
      <c r="Y81" s="12"/>
      <c r="Z81" s="12"/>
      <c r="AA81" s="11"/>
      <c r="AB81" s="9"/>
      <c r="AC81" s="9"/>
      <c r="AD81" s="9"/>
      <c r="AE81" s="9"/>
      <c r="AF81" s="9"/>
      <c r="AG81" s="9"/>
    </row>
    <row r="82" spans="1:33" ht="12.75" customHeight="1" x14ac:dyDescent="0.2">
      <c r="A82" s="22">
        <v>7160</v>
      </c>
      <c r="B82" s="32" t="s">
        <v>7671</v>
      </c>
      <c r="C82" s="44">
        <v>712091002</v>
      </c>
      <c r="D82" s="11" t="s">
        <v>72</v>
      </c>
      <c r="E82" s="11" t="s">
        <v>577</v>
      </c>
      <c r="F82" s="21" t="s">
        <v>7672</v>
      </c>
      <c r="G82" s="21" t="s">
        <v>578</v>
      </c>
      <c r="H82" s="21" t="s">
        <v>7673</v>
      </c>
      <c r="I82" s="11" t="s">
        <v>579</v>
      </c>
      <c r="J82" s="11" t="s">
        <v>580</v>
      </c>
      <c r="K82" s="11" t="s">
        <v>5860</v>
      </c>
      <c r="L82" s="11" t="s">
        <v>581</v>
      </c>
      <c r="M82" s="13" t="s">
        <v>47</v>
      </c>
      <c r="N82" s="22" t="s">
        <v>582</v>
      </c>
      <c r="O82" s="22" t="s">
        <v>584</v>
      </c>
      <c r="P82" s="23" t="s">
        <v>5861</v>
      </c>
      <c r="Q82" s="22"/>
      <c r="R82" s="23" t="s">
        <v>368</v>
      </c>
      <c r="S82" s="23" t="s">
        <v>7674</v>
      </c>
      <c r="T82" s="24">
        <v>38344</v>
      </c>
      <c r="U82" s="22">
        <v>7160</v>
      </c>
      <c r="V82" s="12"/>
      <c r="W82" s="13"/>
      <c r="X82" s="12"/>
      <c r="Y82" s="12"/>
      <c r="Z82" s="12"/>
      <c r="AA82" s="11"/>
      <c r="AB82" s="8"/>
      <c r="AC82" s="8"/>
      <c r="AD82" s="8"/>
      <c r="AE82" s="8"/>
      <c r="AF82" s="8"/>
      <c r="AG82" s="8" t="s">
        <v>7675</v>
      </c>
    </row>
    <row r="83" spans="1:33" ht="12.75" customHeight="1" x14ac:dyDescent="0.2">
      <c r="A83" s="22">
        <v>2200</v>
      </c>
      <c r="B83" s="32" t="s">
        <v>7676</v>
      </c>
      <c r="C83" s="44">
        <v>709659006</v>
      </c>
      <c r="D83" s="11" t="s">
        <v>72</v>
      </c>
      <c r="E83" s="11" t="s">
        <v>585</v>
      </c>
      <c r="F83" s="21" t="s">
        <v>586</v>
      </c>
      <c r="G83" s="21" t="s">
        <v>587</v>
      </c>
      <c r="H83" s="21" t="s">
        <v>588</v>
      </c>
      <c r="I83" s="11" t="s">
        <v>123</v>
      </c>
      <c r="J83" s="11" t="s">
        <v>589</v>
      </c>
      <c r="K83" s="11" t="s">
        <v>590</v>
      </c>
      <c r="L83" s="13" t="s">
        <v>592</v>
      </c>
      <c r="M83" s="13" t="s">
        <v>198</v>
      </c>
      <c r="N83" s="22" t="s">
        <v>430</v>
      </c>
      <c r="O83" s="22"/>
      <c r="P83" s="23" t="s">
        <v>591</v>
      </c>
      <c r="Q83" s="22"/>
      <c r="R83" s="23" t="s">
        <v>368</v>
      </c>
      <c r="S83" s="23" t="s">
        <v>594</v>
      </c>
      <c r="T83" s="24">
        <v>37970</v>
      </c>
      <c r="U83" s="22">
        <v>2200</v>
      </c>
      <c r="V83" s="12"/>
      <c r="W83" s="13"/>
      <c r="X83" s="12"/>
      <c r="Y83" s="12"/>
      <c r="Z83" s="12"/>
      <c r="AA83" s="11"/>
      <c r="AB83" s="8"/>
      <c r="AC83" s="8"/>
      <c r="AD83" s="8"/>
      <c r="AE83" s="8"/>
      <c r="AF83" s="8"/>
      <c r="AG83" s="8"/>
    </row>
    <row r="84" spans="1:33" ht="12.75" customHeight="1" x14ac:dyDescent="0.2">
      <c r="A84" s="22">
        <v>7605</v>
      </c>
      <c r="B84" s="32" t="s">
        <v>7677</v>
      </c>
      <c r="C84" s="44">
        <v>651131154</v>
      </c>
      <c r="D84" s="11" t="s">
        <v>72</v>
      </c>
      <c r="E84" s="11" t="s">
        <v>595</v>
      </c>
      <c r="F84" s="21" t="s">
        <v>7678</v>
      </c>
      <c r="G84" s="21" t="s">
        <v>596</v>
      </c>
      <c r="H84" s="21" t="s">
        <v>7679</v>
      </c>
      <c r="I84" s="11" t="s">
        <v>414</v>
      </c>
      <c r="J84" s="11" t="s">
        <v>7680</v>
      </c>
      <c r="K84" s="11" t="s">
        <v>597</v>
      </c>
      <c r="L84" s="11" t="s">
        <v>7681</v>
      </c>
      <c r="M84" s="13" t="s">
        <v>5345</v>
      </c>
      <c r="N84" s="22" t="s">
        <v>551</v>
      </c>
      <c r="O84" s="40" t="s">
        <v>7682</v>
      </c>
      <c r="P84" s="23" t="s">
        <v>7683</v>
      </c>
      <c r="Q84" s="22"/>
      <c r="R84" s="23" t="s">
        <v>368</v>
      </c>
      <c r="S84" s="23" t="s">
        <v>7684</v>
      </c>
      <c r="T84" s="24">
        <v>42472</v>
      </c>
      <c r="U84" s="22">
        <v>7605</v>
      </c>
      <c r="V84" s="36"/>
      <c r="W84" s="37"/>
      <c r="X84" s="36"/>
      <c r="Y84" s="36"/>
      <c r="Z84" s="36"/>
      <c r="AA84" s="27"/>
      <c r="AB84" s="8"/>
      <c r="AC84" s="8"/>
      <c r="AD84" s="8"/>
      <c r="AE84" s="8"/>
      <c r="AF84" s="8"/>
      <c r="AG84" s="8"/>
    </row>
    <row r="85" spans="1:33" ht="12.75" customHeight="1" x14ac:dyDescent="0.2">
      <c r="A85" s="22">
        <v>7639</v>
      </c>
      <c r="B85" s="32" t="s">
        <v>7685</v>
      </c>
      <c r="C85" s="44">
        <v>650926250</v>
      </c>
      <c r="D85" s="11" t="s">
        <v>72</v>
      </c>
      <c r="E85" s="11" t="s">
        <v>598</v>
      </c>
      <c r="F85" s="21" t="s">
        <v>599</v>
      </c>
      <c r="G85" s="21" t="s">
        <v>600</v>
      </c>
      <c r="H85" s="21" t="s">
        <v>601</v>
      </c>
      <c r="I85" s="11" t="s">
        <v>602</v>
      </c>
      <c r="J85" s="11" t="s">
        <v>603</v>
      </c>
      <c r="K85" s="11" t="s">
        <v>604</v>
      </c>
      <c r="L85" s="11" t="s">
        <v>605</v>
      </c>
      <c r="M85" s="13" t="s">
        <v>309</v>
      </c>
      <c r="N85" s="22" t="s">
        <v>606</v>
      </c>
      <c r="O85" s="22"/>
      <c r="P85" s="23"/>
      <c r="Q85" s="22"/>
      <c r="R85" s="23" t="s">
        <v>607</v>
      </c>
      <c r="S85" s="23" t="s">
        <v>608</v>
      </c>
      <c r="T85" s="24">
        <v>43048</v>
      </c>
      <c r="U85" s="22">
        <v>7639</v>
      </c>
      <c r="V85" s="12"/>
      <c r="W85" s="13"/>
      <c r="X85" s="12"/>
      <c r="Y85" s="12"/>
      <c r="Z85" s="12"/>
      <c r="AA85" s="11"/>
      <c r="AB85" s="9"/>
      <c r="AC85" s="9"/>
      <c r="AD85" s="9"/>
      <c r="AE85" s="9"/>
      <c r="AF85" s="9"/>
      <c r="AG85" s="9"/>
    </row>
    <row r="86" spans="1:33" ht="12.75" customHeight="1" x14ac:dyDescent="0.2">
      <c r="A86" s="22">
        <v>7707</v>
      </c>
      <c r="B86" s="32" t="s">
        <v>7686</v>
      </c>
      <c r="C86" s="44">
        <v>533330878</v>
      </c>
      <c r="D86" s="11"/>
      <c r="E86" s="11" t="s">
        <v>7243</v>
      </c>
      <c r="F86" s="21" t="s">
        <v>7687</v>
      </c>
      <c r="G86" s="21" t="s">
        <v>5992</v>
      </c>
      <c r="H86" s="21" t="s">
        <v>7688</v>
      </c>
      <c r="I86" s="11" t="s">
        <v>1287</v>
      </c>
      <c r="J86" s="11" t="s">
        <v>7689</v>
      </c>
      <c r="K86" s="11" t="s">
        <v>7690</v>
      </c>
      <c r="L86" s="11" t="s">
        <v>5993</v>
      </c>
      <c r="M86" s="13" t="s">
        <v>544</v>
      </c>
      <c r="N86" s="22" t="s">
        <v>187</v>
      </c>
      <c r="O86" s="22" t="s">
        <v>5994</v>
      </c>
      <c r="P86" s="23" t="s">
        <v>5995</v>
      </c>
      <c r="Q86" s="22"/>
      <c r="R86" s="23">
        <v>93401</v>
      </c>
      <c r="S86" s="43" t="s">
        <v>7691</v>
      </c>
      <c r="T86" s="24" t="s">
        <v>7692</v>
      </c>
      <c r="U86" s="22">
        <v>7707</v>
      </c>
      <c r="V86" s="36"/>
      <c r="W86" s="37"/>
      <c r="X86" s="36"/>
      <c r="Y86" s="36"/>
      <c r="Z86" s="36"/>
      <c r="AA86" s="27"/>
      <c r="AB86" s="10"/>
      <c r="AC86" s="9"/>
      <c r="AD86" s="9"/>
      <c r="AE86" s="9"/>
      <c r="AF86" s="9"/>
      <c r="AG86" s="9"/>
    </row>
    <row r="87" spans="1:33" ht="12.75" customHeight="1" x14ac:dyDescent="0.2">
      <c r="A87" s="22">
        <v>7406</v>
      </c>
      <c r="B87" s="32" t="s">
        <v>7693</v>
      </c>
      <c r="C87" s="44">
        <v>659362805</v>
      </c>
      <c r="D87" s="11" t="s">
        <v>49</v>
      </c>
      <c r="E87" s="11" t="s">
        <v>609</v>
      </c>
      <c r="F87" s="21" t="s">
        <v>7694</v>
      </c>
      <c r="G87" s="21" t="s">
        <v>610</v>
      </c>
      <c r="H87" s="21" t="s">
        <v>7695</v>
      </c>
      <c r="I87" s="11" t="s">
        <v>611</v>
      </c>
      <c r="J87" s="11" t="s">
        <v>7696</v>
      </c>
      <c r="K87" s="11" t="s">
        <v>6042</v>
      </c>
      <c r="L87" s="11" t="s">
        <v>612</v>
      </c>
      <c r="M87" s="13" t="s">
        <v>47</v>
      </c>
      <c r="N87" s="22" t="s">
        <v>613</v>
      </c>
      <c r="O87" s="22" t="s">
        <v>6043</v>
      </c>
      <c r="P87" s="23" t="s">
        <v>6044</v>
      </c>
      <c r="Q87" s="22"/>
      <c r="R87" s="23">
        <v>93991</v>
      </c>
      <c r="S87" s="43" t="s">
        <v>7697</v>
      </c>
      <c r="T87" s="28">
        <v>39720</v>
      </c>
      <c r="U87" s="22">
        <v>7406</v>
      </c>
      <c r="V87" s="36"/>
      <c r="W87" s="37"/>
      <c r="X87" s="36"/>
      <c r="Y87" s="36"/>
      <c r="Z87" s="36"/>
      <c r="AA87" s="27"/>
      <c r="AB87" s="9"/>
      <c r="AC87" s="9"/>
      <c r="AD87" s="9"/>
      <c r="AE87" s="9"/>
      <c r="AF87" s="9"/>
      <c r="AG87" s="9"/>
    </row>
    <row r="88" spans="1:33" ht="12.75" customHeight="1" x14ac:dyDescent="0.2">
      <c r="A88" s="22">
        <v>6889</v>
      </c>
      <c r="B88" s="32" t="s">
        <v>7698</v>
      </c>
      <c r="C88" s="44">
        <v>721291006</v>
      </c>
      <c r="D88" s="11" t="s">
        <v>614</v>
      </c>
      <c r="E88" s="11" t="s">
        <v>615</v>
      </c>
      <c r="F88" s="21" t="s">
        <v>616</v>
      </c>
      <c r="G88" s="21" t="s">
        <v>617</v>
      </c>
      <c r="H88" s="21" t="s">
        <v>618</v>
      </c>
      <c r="I88" s="11" t="s">
        <v>611</v>
      </c>
      <c r="J88" s="11" t="s">
        <v>619</v>
      </c>
      <c r="K88" s="11" t="s">
        <v>620</v>
      </c>
      <c r="L88" s="11" t="s">
        <v>622</v>
      </c>
      <c r="M88" s="13" t="s">
        <v>309</v>
      </c>
      <c r="N88" s="22" t="s">
        <v>624</v>
      </c>
      <c r="O88" s="22" t="s">
        <v>623</v>
      </c>
      <c r="P88" s="23" t="s">
        <v>621</v>
      </c>
      <c r="Q88" s="22"/>
      <c r="R88" s="23" t="s">
        <v>368</v>
      </c>
      <c r="S88" s="23" t="s">
        <v>625</v>
      </c>
      <c r="T88" s="24">
        <v>37970</v>
      </c>
      <c r="U88" s="22">
        <v>6889</v>
      </c>
      <c r="V88" s="12"/>
      <c r="W88" s="13"/>
      <c r="X88" s="12"/>
      <c r="Y88" s="12"/>
      <c r="Z88" s="12"/>
      <c r="AA88" s="11"/>
      <c r="AB88" s="8"/>
      <c r="AC88" s="8"/>
      <c r="AD88" s="8"/>
      <c r="AE88" s="8"/>
      <c r="AF88" s="8"/>
      <c r="AG88" s="8"/>
    </row>
    <row r="89" spans="1:33" ht="12.75" customHeight="1" x14ac:dyDescent="0.2">
      <c r="A89" s="22">
        <v>3842</v>
      </c>
      <c r="B89" s="32" t="s">
        <v>7699</v>
      </c>
      <c r="C89" s="44">
        <v>719400000</v>
      </c>
      <c r="D89" s="11" t="s">
        <v>72</v>
      </c>
      <c r="E89" s="11" t="s">
        <v>626</v>
      </c>
      <c r="F89" s="21" t="s">
        <v>7700</v>
      </c>
      <c r="G89" s="21" t="s">
        <v>627</v>
      </c>
      <c r="H89" s="21" t="s">
        <v>7701</v>
      </c>
      <c r="I89" s="11" t="s">
        <v>628</v>
      </c>
      <c r="J89" s="11" t="s">
        <v>7702</v>
      </c>
      <c r="K89" s="11" t="s">
        <v>7703</v>
      </c>
      <c r="L89" s="11" t="s">
        <v>629</v>
      </c>
      <c r="M89" s="13" t="s">
        <v>47</v>
      </c>
      <c r="N89" s="23" t="s">
        <v>630</v>
      </c>
      <c r="O89" s="22" t="s">
        <v>6222</v>
      </c>
      <c r="P89" s="23" t="s">
        <v>631</v>
      </c>
      <c r="Q89" s="22"/>
      <c r="R89" s="23" t="s">
        <v>368</v>
      </c>
      <c r="S89" s="23" t="s">
        <v>7704</v>
      </c>
      <c r="T89" s="24">
        <v>37970</v>
      </c>
      <c r="U89" s="22">
        <v>3842</v>
      </c>
      <c r="V89" s="36"/>
      <c r="W89" s="37"/>
      <c r="X89" s="36"/>
      <c r="Y89" s="36"/>
      <c r="Z89" s="36"/>
      <c r="AA89" s="42" t="s">
        <v>7242</v>
      </c>
      <c r="AB89" s="8"/>
      <c r="AC89" s="8"/>
      <c r="AD89" s="8"/>
      <c r="AE89" s="8"/>
      <c r="AF89" s="8"/>
      <c r="AG89" s="8" t="s">
        <v>7244</v>
      </c>
    </row>
    <row r="90" spans="1:33" ht="12.75" customHeight="1" x14ac:dyDescent="0.2">
      <c r="A90" s="22">
        <v>7349</v>
      </c>
      <c r="B90" s="32" t="s">
        <v>7705</v>
      </c>
      <c r="C90" s="44">
        <v>653803206</v>
      </c>
      <c r="D90" s="11" t="s">
        <v>72</v>
      </c>
      <c r="E90" s="11" t="s">
        <v>632</v>
      </c>
      <c r="F90" s="21" t="s">
        <v>633</v>
      </c>
      <c r="G90" s="21" t="s">
        <v>634</v>
      </c>
      <c r="H90" s="21" t="s">
        <v>635</v>
      </c>
      <c r="I90" s="11" t="s">
        <v>636</v>
      </c>
      <c r="J90" s="11" t="s">
        <v>637</v>
      </c>
      <c r="K90" s="11" t="s">
        <v>638</v>
      </c>
      <c r="L90" s="11" t="s">
        <v>640</v>
      </c>
      <c r="M90" s="13" t="s">
        <v>309</v>
      </c>
      <c r="N90" s="22" t="s">
        <v>641</v>
      </c>
      <c r="O90" s="22"/>
      <c r="P90" s="23" t="s">
        <v>639</v>
      </c>
      <c r="Q90" s="22"/>
      <c r="R90" s="23" t="s">
        <v>368</v>
      </c>
      <c r="S90" s="23" t="s">
        <v>642</v>
      </c>
      <c r="T90" s="24">
        <v>39162</v>
      </c>
      <c r="U90" s="22">
        <v>7349</v>
      </c>
      <c r="V90" s="12"/>
      <c r="W90" s="13"/>
      <c r="X90" s="12"/>
      <c r="Y90" s="12"/>
      <c r="Z90" s="12"/>
      <c r="AA90" s="11"/>
      <c r="AB90" s="8"/>
      <c r="AC90" s="8"/>
      <c r="AD90" s="8"/>
      <c r="AE90" s="8"/>
      <c r="AF90" s="8"/>
      <c r="AG90" s="8"/>
    </row>
    <row r="91" spans="1:33" ht="12.75" customHeight="1" x14ac:dyDescent="0.2">
      <c r="A91" s="22">
        <v>7448</v>
      </c>
      <c r="B91" s="32" t="s">
        <v>7706</v>
      </c>
      <c r="C91" s="44">
        <v>650333195</v>
      </c>
      <c r="D91" s="11" t="s">
        <v>72</v>
      </c>
      <c r="E91" s="11" t="s">
        <v>643</v>
      </c>
      <c r="F91" s="21" t="s">
        <v>644</v>
      </c>
      <c r="G91" s="21" t="s">
        <v>645</v>
      </c>
      <c r="H91" s="21" t="s">
        <v>646</v>
      </c>
      <c r="I91" s="11" t="s">
        <v>647</v>
      </c>
      <c r="J91" s="11" t="s">
        <v>648</v>
      </c>
      <c r="K91" s="11" t="s">
        <v>649</v>
      </c>
      <c r="L91" s="11" t="s">
        <v>651</v>
      </c>
      <c r="M91" s="13" t="s">
        <v>198</v>
      </c>
      <c r="N91" s="22" t="s">
        <v>430</v>
      </c>
      <c r="O91" s="22" t="s">
        <v>652</v>
      </c>
      <c r="P91" s="23" t="s">
        <v>650</v>
      </c>
      <c r="Q91" s="22"/>
      <c r="R91" s="23" t="s">
        <v>368</v>
      </c>
      <c r="S91" s="23" t="s">
        <v>653</v>
      </c>
      <c r="T91" s="24">
        <v>40771</v>
      </c>
      <c r="U91" s="22">
        <v>7448</v>
      </c>
      <c r="V91" s="12"/>
      <c r="W91" s="13"/>
      <c r="X91" s="12"/>
      <c r="Y91" s="12"/>
      <c r="Z91" s="12"/>
      <c r="AA91" s="11"/>
      <c r="AB91" s="8"/>
      <c r="AC91" s="8"/>
      <c r="AD91" s="8"/>
      <c r="AE91" s="8"/>
      <c r="AF91" s="8"/>
      <c r="AG91" s="8"/>
    </row>
    <row r="92" spans="1:33" ht="12.75" customHeight="1" x14ac:dyDescent="0.2">
      <c r="A92" s="22">
        <v>7479</v>
      </c>
      <c r="B92" s="32" t="s">
        <v>7707</v>
      </c>
      <c r="C92" s="44">
        <v>650662539</v>
      </c>
      <c r="D92" s="11" t="s">
        <v>356</v>
      </c>
      <c r="E92" s="11" t="s">
        <v>654</v>
      </c>
      <c r="F92" s="21" t="s">
        <v>655</v>
      </c>
      <c r="G92" s="21" t="s">
        <v>656</v>
      </c>
      <c r="H92" s="21" t="s">
        <v>657</v>
      </c>
      <c r="I92" s="11" t="s">
        <v>658</v>
      </c>
      <c r="J92" s="11" t="s">
        <v>659</v>
      </c>
      <c r="K92" s="11" t="s">
        <v>660</v>
      </c>
      <c r="L92" s="11" t="s">
        <v>662</v>
      </c>
      <c r="M92" s="13" t="s">
        <v>544</v>
      </c>
      <c r="N92" s="22" t="s">
        <v>664</v>
      </c>
      <c r="O92" s="22" t="s">
        <v>663</v>
      </c>
      <c r="P92" s="23" t="s">
        <v>661</v>
      </c>
      <c r="Q92" s="22"/>
      <c r="R92" s="23" t="s">
        <v>83</v>
      </c>
      <c r="S92" s="23" t="s">
        <v>665</v>
      </c>
      <c r="T92" s="24">
        <v>41436</v>
      </c>
      <c r="U92" s="22">
        <v>7479</v>
      </c>
      <c r="V92" s="12"/>
      <c r="W92" s="13"/>
      <c r="X92" s="12"/>
      <c r="Y92" s="12"/>
      <c r="Z92" s="12"/>
      <c r="AA92" s="11"/>
      <c r="AB92" s="8"/>
      <c r="AC92" s="8"/>
      <c r="AD92" s="8"/>
      <c r="AE92" s="8"/>
      <c r="AF92" s="8"/>
      <c r="AG92" s="8"/>
    </row>
    <row r="93" spans="1:33" ht="12.75" customHeight="1" x14ac:dyDescent="0.2">
      <c r="A93" s="22">
        <v>7489</v>
      </c>
      <c r="B93" s="32" t="s">
        <v>7708</v>
      </c>
      <c r="C93" s="44">
        <v>650732359</v>
      </c>
      <c r="D93" s="11" t="s">
        <v>49</v>
      </c>
      <c r="E93" s="11" t="s">
        <v>666</v>
      </c>
      <c r="F93" s="21" t="s">
        <v>667</v>
      </c>
      <c r="G93" s="21" t="s">
        <v>668</v>
      </c>
      <c r="H93" s="21" t="s">
        <v>669</v>
      </c>
      <c r="I93" s="11" t="s">
        <v>670</v>
      </c>
      <c r="J93" s="11" t="s">
        <v>28</v>
      </c>
      <c r="K93" s="11" t="s">
        <v>671</v>
      </c>
      <c r="L93" s="11" t="s">
        <v>673</v>
      </c>
      <c r="M93" s="13" t="s">
        <v>48</v>
      </c>
      <c r="N93" s="22" t="s">
        <v>304</v>
      </c>
      <c r="O93" s="22" t="s">
        <v>674</v>
      </c>
      <c r="P93" s="23" t="s">
        <v>672</v>
      </c>
      <c r="Q93" s="22"/>
      <c r="R93" s="23" t="s">
        <v>675</v>
      </c>
      <c r="S93" s="23" t="s">
        <v>676</v>
      </c>
      <c r="T93" s="24">
        <v>41563</v>
      </c>
      <c r="U93" s="22">
        <v>7489</v>
      </c>
      <c r="V93" s="12"/>
      <c r="W93" s="13"/>
      <c r="X93" s="12"/>
      <c r="Y93" s="12"/>
      <c r="Z93" s="12"/>
      <c r="AA93" s="11"/>
      <c r="AB93" s="8"/>
      <c r="AC93" s="8"/>
      <c r="AD93" s="8"/>
      <c r="AE93" s="8"/>
      <c r="AF93" s="8"/>
      <c r="AG93" s="8"/>
    </row>
    <row r="94" spans="1:33" ht="12.75" customHeight="1" x14ac:dyDescent="0.2">
      <c r="A94" s="22">
        <v>7474</v>
      </c>
      <c r="B94" s="32" t="s">
        <v>7709</v>
      </c>
      <c r="C94" s="44">
        <v>650613848</v>
      </c>
      <c r="D94" s="11" t="s">
        <v>677</v>
      </c>
      <c r="E94" s="11" t="s">
        <v>678</v>
      </c>
      <c r="F94" s="21" t="s">
        <v>679</v>
      </c>
      <c r="G94" s="21" t="s">
        <v>680</v>
      </c>
      <c r="H94" s="21" t="s">
        <v>681</v>
      </c>
      <c r="I94" s="11" t="s">
        <v>682</v>
      </c>
      <c r="J94" s="11" t="s">
        <v>683</v>
      </c>
      <c r="K94" s="11" t="s">
        <v>684</v>
      </c>
      <c r="L94" s="11" t="s">
        <v>686</v>
      </c>
      <c r="M94" s="13" t="s">
        <v>544</v>
      </c>
      <c r="N94" s="22" t="s">
        <v>688</v>
      </c>
      <c r="O94" s="22" t="s">
        <v>687</v>
      </c>
      <c r="P94" s="23" t="s">
        <v>685</v>
      </c>
      <c r="Q94" s="22"/>
      <c r="R94" s="23" t="s">
        <v>45</v>
      </c>
      <c r="S94" s="23" t="s">
        <v>689</v>
      </c>
      <c r="T94" s="24">
        <v>41353</v>
      </c>
      <c r="U94" s="22">
        <v>7474</v>
      </c>
      <c r="V94" s="12"/>
      <c r="W94" s="13"/>
      <c r="X94" s="12"/>
      <c r="Y94" s="12"/>
      <c r="Z94" s="12"/>
      <c r="AA94" s="11"/>
      <c r="AB94" s="8"/>
      <c r="AC94" s="8"/>
      <c r="AD94" s="8"/>
      <c r="AE94" s="8"/>
      <c r="AF94" s="8"/>
      <c r="AG94" s="8"/>
    </row>
    <row r="95" spans="1:33" ht="12.75" customHeight="1" x14ac:dyDescent="0.2">
      <c r="A95" s="22">
        <v>7563</v>
      </c>
      <c r="B95" s="32" t="s">
        <v>7710</v>
      </c>
      <c r="C95" s="44">
        <v>650797825</v>
      </c>
      <c r="D95" s="11" t="s">
        <v>356</v>
      </c>
      <c r="E95" s="11" t="s">
        <v>690</v>
      </c>
      <c r="F95" s="21" t="s">
        <v>691</v>
      </c>
      <c r="G95" s="21" t="s">
        <v>692</v>
      </c>
      <c r="H95" s="21" t="s">
        <v>693</v>
      </c>
      <c r="I95" s="11" t="s">
        <v>694</v>
      </c>
      <c r="J95" s="11" t="s">
        <v>695</v>
      </c>
      <c r="K95" s="11" t="s">
        <v>696</v>
      </c>
      <c r="L95" s="11" t="s">
        <v>698</v>
      </c>
      <c r="M95" s="13" t="s">
        <v>47</v>
      </c>
      <c r="N95" s="22"/>
      <c r="O95" s="22" t="s">
        <v>699</v>
      </c>
      <c r="P95" s="23" t="s">
        <v>697</v>
      </c>
      <c r="Q95" s="22"/>
      <c r="R95" s="23" t="s">
        <v>83</v>
      </c>
      <c r="S95" s="23" t="s">
        <v>700</v>
      </c>
      <c r="T95" s="24">
        <v>42118</v>
      </c>
      <c r="U95" s="22">
        <v>7563</v>
      </c>
      <c r="V95" s="12"/>
      <c r="W95" s="13"/>
      <c r="X95" s="12"/>
      <c r="Y95" s="12"/>
      <c r="Z95" s="12"/>
      <c r="AA95" s="11"/>
      <c r="AB95" s="8"/>
      <c r="AC95" s="8"/>
      <c r="AD95" s="8"/>
      <c r="AE95" s="8"/>
      <c r="AF95" s="8"/>
      <c r="AG95" s="8"/>
    </row>
    <row r="96" spans="1:33" ht="12.75" customHeight="1" x14ac:dyDescent="0.2">
      <c r="A96" s="22">
        <v>7680</v>
      </c>
      <c r="B96" s="32" t="s">
        <v>7711</v>
      </c>
      <c r="C96" s="44">
        <v>651484367</v>
      </c>
      <c r="D96" s="11"/>
      <c r="E96" s="11" t="s">
        <v>7245</v>
      </c>
      <c r="F96" s="21" t="s">
        <v>5688</v>
      </c>
      <c r="G96" s="21" t="s">
        <v>5647</v>
      </c>
      <c r="H96" s="21" t="s">
        <v>5648</v>
      </c>
      <c r="I96" s="11" t="s">
        <v>1540</v>
      </c>
      <c r="J96" s="11" t="s">
        <v>5689</v>
      </c>
      <c r="K96" s="11" t="s">
        <v>5649</v>
      </c>
      <c r="L96" s="11" t="s">
        <v>5650</v>
      </c>
      <c r="M96" s="13" t="s">
        <v>5651</v>
      </c>
      <c r="N96" s="22" t="s">
        <v>2797</v>
      </c>
      <c r="O96" s="22" t="s">
        <v>5652</v>
      </c>
      <c r="P96" s="23" t="s">
        <v>5653</v>
      </c>
      <c r="Q96" s="22"/>
      <c r="R96" s="23">
        <v>93401</v>
      </c>
      <c r="S96" s="23" t="s">
        <v>5538</v>
      </c>
      <c r="T96" s="24">
        <v>43635</v>
      </c>
      <c r="U96" s="22">
        <v>7680</v>
      </c>
      <c r="V96" s="12"/>
      <c r="W96" s="13"/>
      <c r="X96" s="12"/>
      <c r="Y96" s="12"/>
      <c r="Z96" s="12"/>
      <c r="AA96" s="11"/>
      <c r="AB96" s="8"/>
      <c r="AC96" s="8"/>
      <c r="AD96" s="8"/>
      <c r="AE96" s="8"/>
      <c r="AF96" s="8"/>
      <c r="AG96" s="8"/>
    </row>
    <row r="97" spans="1:33" ht="12.75" customHeight="1" x14ac:dyDescent="0.2">
      <c r="A97" s="22">
        <v>6900</v>
      </c>
      <c r="B97" s="32" t="s">
        <v>7712</v>
      </c>
      <c r="C97" s="44" t="s">
        <v>6411</v>
      </c>
      <c r="D97" s="11" t="s">
        <v>49</v>
      </c>
      <c r="E97" s="11" t="s">
        <v>701</v>
      </c>
      <c r="F97" s="21" t="s">
        <v>7713</v>
      </c>
      <c r="G97" s="21" t="s">
        <v>702</v>
      </c>
      <c r="H97" s="21" t="s">
        <v>7714</v>
      </c>
      <c r="I97" s="11" t="s">
        <v>5808</v>
      </c>
      <c r="J97" s="11" t="s">
        <v>5809</v>
      </c>
      <c r="K97" s="11" t="s">
        <v>703</v>
      </c>
      <c r="L97" s="11" t="s">
        <v>5687</v>
      </c>
      <c r="M97" s="13" t="s">
        <v>544</v>
      </c>
      <c r="N97" s="22" t="s">
        <v>704</v>
      </c>
      <c r="O97" s="22" t="s">
        <v>705</v>
      </c>
      <c r="P97" s="23" t="s">
        <v>706</v>
      </c>
      <c r="Q97" s="22"/>
      <c r="R97" s="23">
        <v>93401</v>
      </c>
      <c r="S97" s="23" t="s">
        <v>7715</v>
      </c>
      <c r="T97" s="24">
        <v>37970</v>
      </c>
      <c r="U97" s="22">
        <v>6900</v>
      </c>
      <c r="V97" s="12"/>
      <c r="W97" s="13"/>
      <c r="X97" s="12"/>
      <c r="Y97" s="12"/>
      <c r="Z97" s="12"/>
      <c r="AA97" s="11"/>
      <c r="AB97" s="8"/>
      <c r="AC97" s="8"/>
      <c r="AD97" s="8"/>
      <c r="AE97" s="8"/>
      <c r="AF97" s="8"/>
      <c r="AG97" s="8"/>
    </row>
    <row r="98" spans="1:33" ht="12.75" customHeight="1" x14ac:dyDescent="0.2">
      <c r="A98" s="22">
        <v>7041</v>
      </c>
      <c r="B98" s="32" t="s">
        <v>7716</v>
      </c>
      <c r="C98" s="44">
        <v>725712006</v>
      </c>
      <c r="D98" s="11" t="s">
        <v>72</v>
      </c>
      <c r="E98" s="11" t="s">
        <v>707</v>
      </c>
      <c r="F98" s="136" t="s">
        <v>7717</v>
      </c>
      <c r="G98" s="21" t="s">
        <v>708</v>
      </c>
      <c r="H98" s="21" t="s">
        <v>5635</v>
      </c>
      <c r="I98" s="11" t="s">
        <v>709</v>
      </c>
      <c r="J98" s="11" t="s">
        <v>7718</v>
      </c>
      <c r="K98" s="11" t="s">
        <v>5636</v>
      </c>
      <c r="L98" s="11" t="s">
        <v>7719</v>
      </c>
      <c r="M98" s="13" t="s">
        <v>47</v>
      </c>
      <c r="N98" s="22" t="s">
        <v>710</v>
      </c>
      <c r="O98" s="22">
        <v>56933337595</v>
      </c>
      <c r="P98" s="40" t="s">
        <v>7720</v>
      </c>
      <c r="Q98" s="22"/>
      <c r="R98" s="23" t="s">
        <v>368</v>
      </c>
      <c r="S98" s="23" t="s">
        <v>7721</v>
      </c>
      <c r="T98" s="24">
        <v>37970</v>
      </c>
      <c r="U98" s="22">
        <v>7041</v>
      </c>
      <c r="V98" s="36"/>
      <c r="W98" s="37"/>
      <c r="X98" s="36"/>
      <c r="Y98" s="36"/>
      <c r="Z98" s="36"/>
      <c r="AA98" s="42" t="s">
        <v>7234</v>
      </c>
      <c r="AB98" s="8"/>
      <c r="AC98" s="8"/>
      <c r="AD98" s="8"/>
      <c r="AE98" s="8"/>
      <c r="AF98" s="8"/>
      <c r="AG98" s="8" t="s">
        <v>7235</v>
      </c>
    </row>
    <row r="99" spans="1:33" ht="12.75" customHeight="1" x14ac:dyDescent="0.2">
      <c r="A99" s="22">
        <v>7588</v>
      </c>
      <c r="B99" s="32" t="s">
        <v>7722</v>
      </c>
      <c r="C99" s="44">
        <v>651114535</v>
      </c>
      <c r="D99" s="11" t="s">
        <v>72</v>
      </c>
      <c r="E99" s="11" t="s">
        <v>711</v>
      </c>
      <c r="F99" s="21" t="s">
        <v>712</v>
      </c>
      <c r="G99" s="21" t="s">
        <v>713</v>
      </c>
      <c r="H99" s="21" t="s">
        <v>5812</v>
      </c>
      <c r="I99" s="11" t="s">
        <v>714</v>
      </c>
      <c r="J99" s="11" t="s">
        <v>715</v>
      </c>
      <c r="K99" s="11" t="s">
        <v>5813</v>
      </c>
      <c r="L99" s="11" t="s">
        <v>717</v>
      </c>
      <c r="M99" s="13" t="s">
        <v>198</v>
      </c>
      <c r="N99" s="22" t="s">
        <v>430</v>
      </c>
      <c r="O99" s="22" t="s">
        <v>718</v>
      </c>
      <c r="P99" s="23" t="s">
        <v>716</v>
      </c>
      <c r="Q99" s="22"/>
      <c r="R99" s="23" t="s">
        <v>368</v>
      </c>
      <c r="S99" s="23" t="s">
        <v>719</v>
      </c>
      <c r="T99" s="24">
        <v>42349</v>
      </c>
      <c r="U99" s="22">
        <v>7588</v>
      </c>
      <c r="V99" s="12"/>
      <c r="W99" s="13"/>
      <c r="X99" s="12"/>
      <c r="Y99" s="12"/>
      <c r="Z99" s="12"/>
      <c r="AA99" s="11"/>
      <c r="AB99" s="8"/>
      <c r="AC99" s="8"/>
      <c r="AD99" s="8"/>
      <c r="AE99" s="8"/>
      <c r="AF99" s="8"/>
      <c r="AG99" s="8"/>
    </row>
    <row r="100" spans="1:33" ht="12.75" customHeight="1" x14ac:dyDescent="0.2">
      <c r="A100" s="22">
        <v>7314</v>
      </c>
      <c r="B100" s="32" t="s">
        <v>7723</v>
      </c>
      <c r="C100" s="44">
        <v>653776500</v>
      </c>
      <c r="D100" s="11" t="s">
        <v>72</v>
      </c>
      <c r="E100" s="11" t="s">
        <v>720</v>
      </c>
      <c r="F100" s="21" t="s">
        <v>721</v>
      </c>
      <c r="G100" s="21" t="s">
        <v>722</v>
      </c>
      <c r="H100" s="21" t="s">
        <v>723</v>
      </c>
      <c r="I100" s="11" t="s">
        <v>724</v>
      </c>
      <c r="J100" s="11" t="s">
        <v>725</v>
      </c>
      <c r="K100" s="11" t="s">
        <v>726</v>
      </c>
      <c r="L100" s="11" t="s">
        <v>727</v>
      </c>
      <c r="M100" s="13" t="s">
        <v>309</v>
      </c>
      <c r="N100" s="22" t="s">
        <v>522</v>
      </c>
      <c r="O100" s="22" t="s">
        <v>728</v>
      </c>
      <c r="P100" s="23"/>
      <c r="Q100" s="22"/>
      <c r="R100" s="23" t="s">
        <v>368</v>
      </c>
      <c r="S100" s="23" t="s">
        <v>729</v>
      </c>
      <c r="T100" s="24">
        <v>38799</v>
      </c>
      <c r="U100" s="22">
        <v>7314</v>
      </c>
      <c r="V100" s="12"/>
      <c r="W100" s="13"/>
      <c r="X100" s="12"/>
      <c r="Y100" s="12"/>
      <c r="Z100" s="12"/>
      <c r="AA100" s="11"/>
      <c r="AB100" s="8"/>
      <c r="AC100" s="8"/>
      <c r="AD100" s="8"/>
      <c r="AE100" s="8"/>
      <c r="AF100" s="8"/>
      <c r="AG100" s="8"/>
    </row>
    <row r="101" spans="1:33" ht="12.75" customHeight="1" x14ac:dyDescent="0.2">
      <c r="A101" s="22">
        <v>6830</v>
      </c>
      <c r="B101" s="32" t="s">
        <v>7724</v>
      </c>
      <c r="C101" s="44">
        <v>717449002</v>
      </c>
      <c r="D101" s="11" t="s">
        <v>72</v>
      </c>
      <c r="E101" s="11" t="s">
        <v>730</v>
      </c>
      <c r="F101" s="21" t="s">
        <v>7725</v>
      </c>
      <c r="G101" s="21" t="s">
        <v>731</v>
      </c>
      <c r="H101" s="21" t="s">
        <v>7726</v>
      </c>
      <c r="I101" s="11" t="s">
        <v>732</v>
      </c>
      <c r="J101" s="11" t="s">
        <v>7727</v>
      </c>
      <c r="K101" s="11" t="s">
        <v>733</v>
      </c>
      <c r="L101" s="11" t="s">
        <v>734</v>
      </c>
      <c r="M101" s="13" t="s">
        <v>198</v>
      </c>
      <c r="N101" s="22" t="s">
        <v>430</v>
      </c>
      <c r="O101" s="22" t="s">
        <v>5550</v>
      </c>
      <c r="P101" s="40" t="s">
        <v>5551</v>
      </c>
      <c r="Q101" s="22"/>
      <c r="R101" s="23" t="s">
        <v>368</v>
      </c>
      <c r="S101" s="23" t="s">
        <v>7728</v>
      </c>
      <c r="T101" s="24">
        <v>37970</v>
      </c>
      <c r="U101" s="22">
        <v>6830</v>
      </c>
      <c r="V101" s="36"/>
      <c r="W101" s="37"/>
      <c r="X101" s="36"/>
      <c r="Y101" s="36"/>
      <c r="Z101" s="36"/>
      <c r="AA101" s="27"/>
      <c r="AB101" s="8"/>
      <c r="AC101" s="8"/>
      <c r="AD101" s="8"/>
      <c r="AE101" s="8"/>
      <c r="AF101" s="8"/>
      <c r="AG101" s="8"/>
    </row>
    <row r="102" spans="1:33" ht="12.75" customHeight="1" x14ac:dyDescent="0.2">
      <c r="A102" s="22">
        <v>6570</v>
      </c>
      <c r="B102" s="32" t="s">
        <v>7729</v>
      </c>
      <c r="C102" s="44">
        <v>717150007</v>
      </c>
      <c r="D102" s="11" t="s">
        <v>72</v>
      </c>
      <c r="E102" s="11" t="s">
        <v>735</v>
      </c>
      <c r="F102" s="21" t="s">
        <v>7730</v>
      </c>
      <c r="G102" s="21" t="s">
        <v>736</v>
      </c>
      <c r="H102" s="21" t="s">
        <v>7731</v>
      </c>
      <c r="I102" s="11" t="s">
        <v>737</v>
      </c>
      <c r="J102" s="11" t="s">
        <v>5562</v>
      </c>
      <c r="K102" s="11" t="s">
        <v>7732</v>
      </c>
      <c r="L102" s="11" t="s">
        <v>738</v>
      </c>
      <c r="M102" s="13" t="s">
        <v>47</v>
      </c>
      <c r="N102" s="22" t="s">
        <v>739</v>
      </c>
      <c r="O102" s="22" t="s">
        <v>5563</v>
      </c>
      <c r="P102" s="23"/>
      <c r="Q102" s="22"/>
      <c r="R102" s="23" t="s">
        <v>368</v>
      </c>
      <c r="S102" s="23" t="s">
        <v>7733</v>
      </c>
      <c r="T102" s="24">
        <v>37970</v>
      </c>
      <c r="U102" s="22">
        <v>6570</v>
      </c>
      <c r="V102" s="36"/>
      <c r="W102" s="37"/>
      <c r="X102" s="36"/>
      <c r="Y102" s="36"/>
      <c r="Z102" s="36"/>
      <c r="AA102" s="27" t="s">
        <v>7246</v>
      </c>
      <c r="AB102" s="8"/>
      <c r="AC102" s="8"/>
      <c r="AD102" s="8"/>
      <c r="AE102" s="8"/>
      <c r="AF102" s="8"/>
      <c r="AG102" s="8" t="s">
        <v>7247</v>
      </c>
    </row>
    <row r="103" spans="1:33" ht="12.75" customHeight="1" x14ac:dyDescent="0.2">
      <c r="A103" s="22">
        <v>7654</v>
      </c>
      <c r="B103" s="32" t="s">
        <v>7734</v>
      </c>
      <c r="C103" s="44">
        <v>651578310</v>
      </c>
      <c r="D103" s="11" t="s">
        <v>72</v>
      </c>
      <c r="E103" s="11" t="s">
        <v>7735</v>
      </c>
      <c r="F103" s="21" t="s">
        <v>7736</v>
      </c>
      <c r="G103" s="21" t="s">
        <v>740</v>
      </c>
      <c r="H103" s="21" t="s">
        <v>7737</v>
      </c>
      <c r="I103" s="11" t="s">
        <v>6405</v>
      </c>
      <c r="J103" s="11" t="s">
        <v>7738</v>
      </c>
      <c r="K103" s="11" t="s">
        <v>742</v>
      </c>
      <c r="L103" s="11" t="s">
        <v>6404</v>
      </c>
      <c r="M103" s="13" t="s">
        <v>544</v>
      </c>
      <c r="N103" s="22" t="s">
        <v>743</v>
      </c>
      <c r="O103" s="22" t="s">
        <v>744</v>
      </c>
      <c r="P103" s="23" t="s">
        <v>745</v>
      </c>
      <c r="Q103" s="22"/>
      <c r="R103" s="23" t="s">
        <v>607</v>
      </c>
      <c r="S103" s="23" t="s">
        <v>7221</v>
      </c>
      <c r="T103" s="24">
        <v>43343</v>
      </c>
      <c r="U103" s="22">
        <v>7654</v>
      </c>
      <c r="V103" s="36"/>
      <c r="W103" s="37"/>
      <c r="X103" s="36"/>
      <c r="Y103" s="36"/>
      <c r="Z103" s="36"/>
      <c r="AA103" s="27"/>
      <c r="AB103" s="8"/>
      <c r="AC103" s="8"/>
      <c r="AD103" s="8"/>
      <c r="AE103" s="8"/>
      <c r="AF103" s="8"/>
      <c r="AG103" s="8"/>
    </row>
    <row r="104" spans="1:33" ht="12.75" customHeight="1" x14ac:dyDescent="0.2">
      <c r="A104" s="22">
        <v>7686</v>
      </c>
      <c r="B104" s="32" t="s">
        <v>7739</v>
      </c>
      <c r="C104" s="44">
        <v>651753546</v>
      </c>
      <c r="D104" s="11"/>
      <c r="E104" s="11" t="s">
        <v>7248</v>
      </c>
      <c r="F104" s="21" t="s">
        <v>5776</v>
      </c>
      <c r="G104" s="21" t="s">
        <v>5777</v>
      </c>
      <c r="H104" s="21" t="s">
        <v>5778</v>
      </c>
      <c r="I104" s="11" t="s">
        <v>5628</v>
      </c>
      <c r="J104" s="11" t="s">
        <v>5779</v>
      </c>
      <c r="K104" s="11" t="s">
        <v>5780</v>
      </c>
      <c r="L104" s="11" t="s">
        <v>5781</v>
      </c>
      <c r="M104" s="13" t="s">
        <v>533</v>
      </c>
      <c r="N104" s="22" t="s">
        <v>2241</v>
      </c>
      <c r="O104" s="22" t="s">
        <v>5782</v>
      </c>
      <c r="P104" s="40" t="s">
        <v>5783</v>
      </c>
      <c r="Q104" s="22"/>
      <c r="R104" s="23">
        <v>93401</v>
      </c>
      <c r="S104" s="23" t="s">
        <v>5634</v>
      </c>
      <c r="T104" s="24">
        <v>43707</v>
      </c>
      <c r="U104" s="22">
        <v>7686</v>
      </c>
      <c r="V104" s="12"/>
      <c r="W104" s="13"/>
      <c r="X104" s="12"/>
      <c r="Y104" s="12"/>
      <c r="Z104" s="12"/>
      <c r="AA104" s="11"/>
      <c r="AB104" s="8"/>
      <c r="AC104" s="8"/>
      <c r="AD104" s="8"/>
      <c r="AE104" s="8"/>
      <c r="AF104" s="8"/>
      <c r="AG104" s="8"/>
    </row>
    <row r="105" spans="1:33" ht="12.75" customHeight="1" x14ac:dyDescent="0.2">
      <c r="A105" s="22">
        <v>7617</v>
      </c>
      <c r="B105" s="32" t="s">
        <v>7740</v>
      </c>
      <c r="C105" s="44">
        <v>651018196</v>
      </c>
      <c r="D105" s="21" t="s">
        <v>72</v>
      </c>
      <c r="E105" s="11" t="s">
        <v>747</v>
      </c>
      <c r="F105" s="21" t="s">
        <v>748</v>
      </c>
      <c r="G105" s="21" t="s">
        <v>749</v>
      </c>
      <c r="H105" s="21" t="s">
        <v>750</v>
      </c>
      <c r="I105" s="11" t="s">
        <v>714</v>
      </c>
      <c r="J105" s="11" t="s">
        <v>751</v>
      </c>
      <c r="K105" s="11" t="s">
        <v>752</v>
      </c>
      <c r="L105" s="11" t="s">
        <v>753</v>
      </c>
      <c r="M105" s="13" t="s">
        <v>5341</v>
      </c>
      <c r="N105" s="22" t="s">
        <v>58</v>
      </c>
      <c r="O105" s="22" t="s">
        <v>754</v>
      </c>
      <c r="P105" s="23" t="s">
        <v>755</v>
      </c>
      <c r="Q105" s="22"/>
      <c r="R105" s="22" t="s">
        <v>368</v>
      </c>
      <c r="S105" s="23" t="s">
        <v>420</v>
      </c>
      <c r="T105" s="24">
        <v>42626</v>
      </c>
      <c r="U105" s="22">
        <v>7617</v>
      </c>
      <c r="V105" s="12"/>
      <c r="W105" s="13"/>
      <c r="X105" s="12"/>
      <c r="Y105" s="12"/>
      <c r="Z105" s="12"/>
      <c r="AA105" s="11"/>
      <c r="AB105" s="8"/>
      <c r="AC105" s="8"/>
      <c r="AD105" s="8"/>
      <c r="AE105" s="8"/>
      <c r="AF105" s="8"/>
      <c r="AG105" s="8"/>
    </row>
    <row r="106" spans="1:33" ht="12.75" customHeight="1" x14ac:dyDescent="0.2">
      <c r="A106" s="22">
        <v>6980</v>
      </c>
      <c r="B106" s="32" t="s">
        <v>7741</v>
      </c>
      <c r="C106" s="44">
        <v>735342002</v>
      </c>
      <c r="D106" s="11" t="s">
        <v>72</v>
      </c>
      <c r="E106" s="11" t="s">
        <v>756</v>
      </c>
      <c r="F106" s="21" t="s">
        <v>757</v>
      </c>
      <c r="G106" s="21" t="s">
        <v>758</v>
      </c>
      <c r="H106" s="21" t="s">
        <v>759</v>
      </c>
      <c r="I106" s="11" t="s">
        <v>760</v>
      </c>
      <c r="J106" s="11" t="s">
        <v>761</v>
      </c>
      <c r="K106" s="11" t="s">
        <v>762</v>
      </c>
      <c r="L106" s="11" t="s">
        <v>764</v>
      </c>
      <c r="M106" s="13" t="s">
        <v>5386</v>
      </c>
      <c r="N106" s="22" t="s">
        <v>765</v>
      </c>
      <c r="O106" s="22"/>
      <c r="P106" s="23" t="s">
        <v>763</v>
      </c>
      <c r="Q106" s="22"/>
      <c r="R106" s="23" t="s">
        <v>45</v>
      </c>
      <c r="S106" s="23" t="s">
        <v>431</v>
      </c>
      <c r="T106" s="24">
        <v>37970</v>
      </c>
      <c r="U106" s="22">
        <v>6980</v>
      </c>
      <c r="V106" s="12"/>
      <c r="W106" s="13"/>
      <c r="X106" s="12"/>
      <c r="Y106" s="12"/>
      <c r="Z106" s="12"/>
      <c r="AA106" s="11"/>
      <c r="AB106" s="8"/>
      <c r="AC106" s="8"/>
      <c r="AD106" s="8"/>
      <c r="AE106" s="8"/>
      <c r="AF106" s="8"/>
      <c r="AG106" s="8"/>
    </row>
    <row r="107" spans="1:33" ht="12.75" customHeight="1" x14ac:dyDescent="0.2">
      <c r="A107" s="22">
        <v>7156</v>
      </c>
      <c r="B107" s="32" t="s">
        <v>7742</v>
      </c>
      <c r="C107" s="44">
        <v>652919804</v>
      </c>
      <c r="D107" s="11" t="s">
        <v>49</v>
      </c>
      <c r="E107" s="11" t="s">
        <v>766</v>
      </c>
      <c r="F107" s="21" t="s">
        <v>767</v>
      </c>
      <c r="G107" s="21" t="s">
        <v>768</v>
      </c>
      <c r="H107" s="21" t="s">
        <v>769</v>
      </c>
      <c r="I107" s="11" t="s">
        <v>611</v>
      </c>
      <c r="J107" s="23" t="s">
        <v>770</v>
      </c>
      <c r="K107" s="11" t="s">
        <v>771</v>
      </c>
      <c r="L107" s="11" t="s">
        <v>772</v>
      </c>
      <c r="M107" s="13" t="s">
        <v>773</v>
      </c>
      <c r="N107" s="22" t="s">
        <v>774</v>
      </c>
      <c r="O107" s="22"/>
      <c r="P107" s="23"/>
      <c r="Q107" s="22"/>
      <c r="R107" s="23" t="s">
        <v>83</v>
      </c>
      <c r="S107" s="23" t="s">
        <v>775</v>
      </c>
      <c r="T107" s="24">
        <v>38384</v>
      </c>
      <c r="U107" s="22">
        <v>7156</v>
      </c>
      <c r="V107" s="12"/>
      <c r="W107" s="13"/>
      <c r="X107" s="12"/>
      <c r="Y107" s="12"/>
      <c r="Z107" s="12"/>
      <c r="AA107" s="11"/>
      <c r="AB107" s="8"/>
      <c r="AC107" s="8"/>
      <c r="AD107" s="8"/>
      <c r="AE107" s="8"/>
      <c r="AF107" s="8"/>
      <c r="AG107" s="8"/>
    </row>
    <row r="108" spans="1:33" ht="12.75" customHeight="1" x14ac:dyDescent="0.2">
      <c r="A108" s="22">
        <v>6903</v>
      </c>
      <c r="B108" s="32" t="s">
        <v>7743</v>
      </c>
      <c r="C108" s="44">
        <v>725997000</v>
      </c>
      <c r="D108" s="11" t="s">
        <v>72</v>
      </c>
      <c r="E108" s="11" t="s">
        <v>776</v>
      </c>
      <c r="F108" s="21" t="s">
        <v>7411</v>
      </c>
      <c r="G108" s="21" t="s">
        <v>777</v>
      </c>
      <c r="H108" s="21" t="s">
        <v>6746</v>
      </c>
      <c r="I108" s="11" t="s">
        <v>123</v>
      </c>
      <c r="J108" s="11" t="s">
        <v>6747</v>
      </c>
      <c r="K108" s="11" t="s">
        <v>778</v>
      </c>
      <c r="L108" s="11" t="s">
        <v>779</v>
      </c>
      <c r="M108" s="13" t="s">
        <v>780</v>
      </c>
      <c r="N108" s="22" t="s">
        <v>781</v>
      </c>
      <c r="O108" s="22"/>
      <c r="P108" s="23"/>
      <c r="Q108" s="22"/>
      <c r="R108" s="23" t="s">
        <v>368</v>
      </c>
      <c r="S108" s="23" t="s">
        <v>6748</v>
      </c>
      <c r="T108" s="24">
        <v>37970</v>
      </c>
      <c r="U108" s="22">
        <v>6903</v>
      </c>
      <c r="V108" s="12"/>
      <c r="W108" s="13"/>
      <c r="X108" s="12"/>
      <c r="Y108" s="12"/>
      <c r="Z108" s="12"/>
      <c r="AA108" s="11"/>
      <c r="AB108" s="8"/>
      <c r="AC108" s="8"/>
      <c r="AD108" s="8"/>
      <c r="AE108" s="8"/>
      <c r="AF108" s="8"/>
      <c r="AG108" s="8"/>
    </row>
    <row r="109" spans="1:33" ht="12.75" customHeight="1" x14ac:dyDescent="0.2">
      <c r="A109" s="22">
        <v>6899</v>
      </c>
      <c r="B109" s="32" t="s">
        <v>7744</v>
      </c>
      <c r="C109" s="44">
        <v>719365000</v>
      </c>
      <c r="D109" s="11" t="s">
        <v>72</v>
      </c>
      <c r="E109" s="11" t="s">
        <v>782</v>
      </c>
      <c r="F109" s="21" t="s">
        <v>7745</v>
      </c>
      <c r="G109" s="21" t="s">
        <v>783</v>
      </c>
      <c r="H109" s="21" t="s">
        <v>7746</v>
      </c>
      <c r="I109" s="11" t="s">
        <v>784</v>
      </c>
      <c r="J109" s="11" t="s">
        <v>7747</v>
      </c>
      <c r="K109" s="11" t="s">
        <v>5862</v>
      </c>
      <c r="L109" s="11" t="s">
        <v>785</v>
      </c>
      <c r="M109" s="13" t="s">
        <v>47</v>
      </c>
      <c r="N109" s="22" t="s">
        <v>786</v>
      </c>
      <c r="O109" s="22" t="s">
        <v>5863</v>
      </c>
      <c r="P109" s="40" t="s">
        <v>5864</v>
      </c>
      <c r="Q109" s="22"/>
      <c r="R109" s="23" t="s">
        <v>368</v>
      </c>
      <c r="S109" s="23" t="s">
        <v>7748</v>
      </c>
      <c r="T109" s="24">
        <v>37970</v>
      </c>
      <c r="U109" s="22">
        <v>6899</v>
      </c>
      <c r="V109" s="12"/>
      <c r="W109" s="13"/>
      <c r="X109" s="12"/>
      <c r="Y109" s="12"/>
      <c r="Z109" s="12"/>
      <c r="AA109" s="11"/>
      <c r="AB109" s="8"/>
      <c r="AC109" s="8"/>
      <c r="AD109" s="8"/>
      <c r="AE109" s="8"/>
      <c r="AF109" s="8"/>
      <c r="AG109" s="8"/>
    </row>
    <row r="110" spans="1:33" ht="12.75" customHeight="1" x14ac:dyDescent="0.2">
      <c r="A110" s="22">
        <v>6926</v>
      </c>
      <c r="B110" s="32" t="s">
        <v>7749</v>
      </c>
      <c r="C110" s="44">
        <v>725129009</v>
      </c>
      <c r="D110" s="11" t="s">
        <v>72</v>
      </c>
      <c r="E110" s="11" t="s">
        <v>787</v>
      </c>
      <c r="F110" s="21" t="s">
        <v>7750</v>
      </c>
      <c r="G110" s="21" t="s">
        <v>788</v>
      </c>
      <c r="H110" s="21" t="s">
        <v>7751</v>
      </c>
      <c r="I110" s="11" t="s">
        <v>123</v>
      </c>
      <c r="J110" s="11" t="s">
        <v>7752</v>
      </c>
      <c r="K110" s="11" t="s">
        <v>789</v>
      </c>
      <c r="L110" s="11" t="s">
        <v>790</v>
      </c>
      <c r="M110" s="13" t="s">
        <v>5345</v>
      </c>
      <c r="N110" s="22" t="s">
        <v>551</v>
      </c>
      <c r="O110" s="22" t="s">
        <v>5408</v>
      </c>
      <c r="P110" s="23" t="s">
        <v>5409</v>
      </c>
      <c r="Q110" s="22"/>
      <c r="R110" s="23" t="s">
        <v>368</v>
      </c>
      <c r="S110" s="23" t="s">
        <v>7753</v>
      </c>
      <c r="T110" s="24">
        <v>37970</v>
      </c>
      <c r="U110" s="22">
        <v>6926</v>
      </c>
      <c r="V110" s="36"/>
      <c r="W110" s="37"/>
      <c r="X110" s="36"/>
      <c r="Y110" s="36"/>
      <c r="Z110" s="36"/>
      <c r="AA110" s="27"/>
      <c r="AB110" s="8"/>
      <c r="AC110" s="8"/>
      <c r="AD110" s="8"/>
      <c r="AE110" s="8"/>
      <c r="AF110" s="8"/>
      <c r="AG110" s="8"/>
    </row>
    <row r="111" spans="1:33" ht="12.75" customHeight="1" x14ac:dyDescent="0.2">
      <c r="A111" s="22">
        <v>7718</v>
      </c>
      <c r="B111" s="32" t="s">
        <v>7754</v>
      </c>
      <c r="C111" s="44">
        <v>651460891</v>
      </c>
      <c r="D111" s="11"/>
      <c r="E111" s="11" t="s">
        <v>7249</v>
      </c>
      <c r="F111" s="21" t="s">
        <v>6271</v>
      </c>
      <c r="G111" s="21" t="s">
        <v>6270</v>
      </c>
      <c r="H111" s="21" t="s">
        <v>6272</v>
      </c>
      <c r="I111" s="11" t="s">
        <v>1287</v>
      </c>
      <c r="J111" s="11" t="s">
        <v>6273</v>
      </c>
      <c r="K111" s="11" t="s">
        <v>6274</v>
      </c>
      <c r="L111" s="11" t="s">
        <v>6275</v>
      </c>
      <c r="M111" s="13" t="s">
        <v>47</v>
      </c>
      <c r="N111" s="22" t="s">
        <v>3357</v>
      </c>
      <c r="O111" s="22" t="s">
        <v>6276</v>
      </c>
      <c r="P111" s="40" t="s">
        <v>6277</v>
      </c>
      <c r="Q111" s="22"/>
      <c r="R111" s="23">
        <v>93401</v>
      </c>
      <c r="S111" s="23" t="s">
        <v>6278</v>
      </c>
      <c r="T111" s="24">
        <v>44119</v>
      </c>
      <c r="U111" s="22">
        <v>7718</v>
      </c>
      <c r="V111" s="12"/>
      <c r="W111" s="13"/>
      <c r="X111" s="12"/>
      <c r="Y111" s="12"/>
      <c r="Z111" s="12"/>
      <c r="AA111" s="11"/>
      <c r="AB111" s="8"/>
      <c r="AC111" s="8"/>
      <c r="AD111" s="8"/>
      <c r="AE111" s="8"/>
      <c r="AF111" s="8"/>
      <c r="AG111" s="8"/>
    </row>
    <row r="112" spans="1:33" ht="12.75" customHeight="1" x14ac:dyDescent="0.2">
      <c r="A112" s="22">
        <v>7161</v>
      </c>
      <c r="B112" s="32" t="s">
        <v>7755</v>
      </c>
      <c r="C112" s="44">
        <v>727861009</v>
      </c>
      <c r="D112" s="11" t="s">
        <v>72</v>
      </c>
      <c r="E112" s="11" t="s">
        <v>791</v>
      </c>
      <c r="F112" s="21" t="s">
        <v>792</v>
      </c>
      <c r="G112" s="21" t="s">
        <v>793</v>
      </c>
      <c r="H112" s="21" t="s">
        <v>794</v>
      </c>
      <c r="I112" s="11" t="s">
        <v>170</v>
      </c>
      <c r="J112" s="11" t="s">
        <v>795</v>
      </c>
      <c r="K112" s="11" t="s">
        <v>796</v>
      </c>
      <c r="L112" s="11" t="s">
        <v>797</v>
      </c>
      <c r="M112" s="13" t="s">
        <v>47</v>
      </c>
      <c r="N112" s="22" t="s">
        <v>799</v>
      </c>
      <c r="O112" s="22" t="s">
        <v>798</v>
      </c>
      <c r="P112" s="23"/>
      <c r="Q112" s="22"/>
      <c r="R112" s="23" t="s">
        <v>478</v>
      </c>
      <c r="S112" s="23" t="s">
        <v>800</v>
      </c>
      <c r="T112" s="24">
        <v>38443</v>
      </c>
      <c r="U112" s="22">
        <v>7161</v>
      </c>
      <c r="V112" s="12"/>
      <c r="W112" s="13"/>
      <c r="X112" s="12"/>
      <c r="Y112" s="12"/>
      <c r="Z112" s="12"/>
      <c r="AA112" s="11"/>
      <c r="AB112" s="8"/>
      <c r="AC112" s="8"/>
      <c r="AD112" s="8"/>
      <c r="AE112" s="8"/>
      <c r="AF112" s="8"/>
      <c r="AG112" s="8"/>
    </row>
    <row r="113" spans="1:33" ht="12.75" customHeight="1" x14ac:dyDescent="0.2">
      <c r="A113" s="22">
        <v>6932</v>
      </c>
      <c r="B113" s="32" t="s">
        <v>7756</v>
      </c>
      <c r="C113" s="44">
        <v>726414009</v>
      </c>
      <c r="D113" s="11" t="s">
        <v>72</v>
      </c>
      <c r="E113" s="11" t="s">
        <v>801</v>
      </c>
      <c r="F113" s="21" t="s">
        <v>802</v>
      </c>
      <c r="G113" s="21" t="s">
        <v>803</v>
      </c>
      <c r="H113" s="21" t="s">
        <v>804</v>
      </c>
      <c r="I113" s="11" t="s">
        <v>123</v>
      </c>
      <c r="J113" s="11" t="s">
        <v>805</v>
      </c>
      <c r="K113" s="11" t="s">
        <v>806</v>
      </c>
      <c r="L113" s="11" t="s">
        <v>807</v>
      </c>
      <c r="M113" s="13" t="s">
        <v>47</v>
      </c>
      <c r="N113" s="22" t="s">
        <v>809</v>
      </c>
      <c r="O113" s="22" t="s">
        <v>808</v>
      </c>
      <c r="P113" s="23"/>
      <c r="Q113" s="22"/>
      <c r="R113" s="23" t="s">
        <v>368</v>
      </c>
      <c r="S113" s="23" t="s">
        <v>810</v>
      </c>
      <c r="T113" s="24">
        <v>37970</v>
      </c>
      <c r="U113" s="22">
        <v>6932</v>
      </c>
      <c r="V113" s="12"/>
      <c r="W113" s="13"/>
      <c r="X113" s="12"/>
      <c r="Y113" s="12"/>
      <c r="Z113" s="12"/>
      <c r="AA113" s="11"/>
      <c r="AB113" s="8"/>
      <c r="AC113" s="8"/>
      <c r="AD113" s="8"/>
      <c r="AE113" s="8"/>
      <c r="AF113" s="8"/>
      <c r="AG113" s="8"/>
    </row>
    <row r="114" spans="1:33" ht="12.75" customHeight="1" x14ac:dyDescent="0.2">
      <c r="A114" s="22">
        <v>2260</v>
      </c>
      <c r="B114" s="32" t="s">
        <v>7757</v>
      </c>
      <c r="C114" s="44">
        <v>711620001</v>
      </c>
      <c r="D114" s="11" t="s">
        <v>72</v>
      </c>
      <c r="E114" s="11" t="s">
        <v>811</v>
      </c>
      <c r="F114" s="21" t="s">
        <v>7758</v>
      </c>
      <c r="G114" s="21" t="s">
        <v>812</v>
      </c>
      <c r="H114" s="21" t="s">
        <v>7759</v>
      </c>
      <c r="I114" s="11" t="s">
        <v>6082</v>
      </c>
      <c r="J114" s="11" t="s">
        <v>5792</v>
      </c>
      <c r="K114" s="11" t="s">
        <v>813</v>
      </c>
      <c r="L114" s="11" t="s">
        <v>814</v>
      </c>
      <c r="M114" s="13" t="s">
        <v>47</v>
      </c>
      <c r="N114" s="22" t="s">
        <v>582</v>
      </c>
      <c r="O114" s="22">
        <v>225589874</v>
      </c>
      <c r="P114" s="40" t="s">
        <v>5708</v>
      </c>
      <c r="Q114" s="22"/>
      <c r="R114" s="23">
        <v>93401</v>
      </c>
      <c r="S114" s="23" t="s">
        <v>7760</v>
      </c>
      <c r="T114" s="24">
        <v>37970</v>
      </c>
      <c r="U114" s="22">
        <v>2260</v>
      </c>
      <c r="V114" s="12"/>
      <c r="W114" s="13"/>
      <c r="X114" s="12"/>
      <c r="Y114" s="12"/>
      <c r="Z114" s="12"/>
      <c r="AA114" s="11"/>
      <c r="AB114" s="8"/>
      <c r="AC114" s="8"/>
      <c r="AD114" s="8"/>
      <c r="AE114" s="8"/>
      <c r="AF114" s="8"/>
      <c r="AG114" s="8"/>
    </row>
    <row r="115" spans="1:33" ht="12.75" customHeight="1" x14ac:dyDescent="0.2">
      <c r="A115" s="22">
        <v>7085</v>
      </c>
      <c r="B115" s="32" t="s">
        <v>7761</v>
      </c>
      <c r="C115" s="44">
        <v>730998007</v>
      </c>
      <c r="D115" s="11" t="s">
        <v>72</v>
      </c>
      <c r="E115" s="11" t="s">
        <v>815</v>
      </c>
      <c r="F115" s="21" t="s">
        <v>7762</v>
      </c>
      <c r="G115" s="21" t="s">
        <v>816</v>
      </c>
      <c r="H115" s="21" t="s">
        <v>7763</v>
      </c>
      <c r="I115" s="11" t="s">
        <v>709</v>
      </c>
      <c r="J115" s="11" t="s">
        <v>7764</v>
      </c>
      <c r="K115" s="11" t="s">
        <v>5703</v>
      </c>
      <c r="L115" s="11" t="s">
        <v>817</v>
      </c>
      <c r="M115" s="13" t="s">
        <v>47</v>
      </c>
      <c r="N115" s="22" t="s">
        <v>809</v>
      </c>
      <c r="O115" s="22" t="s">
        <v>818</v>
      </c>
      <c r="P115" s="23" t="s">
        <v>819</v>
      </c>
      <c r="Q115" s="22"/>
      <c r="R115" s="23" t="s">
        <v>368</v>
      </c>
      <c r="S115" s="23" t="s">
        <v>7765</v>
      </c>
      <c r="T115" s="24">
        <v>37970</v>
      </c>
      <c r="U115" s="22">
        <v>7085</v>
      </c>
      <c r="V115" s="12"/>
      <c r="W115" s="13"/>
      <c r="X115" s="12"/>
      <c r="Y115" s="12"/>
      <c r="Z115" s="12"/>
      <c r="AA115" s="11"/>
      <c r="AB115" s="8"/>
      <c r="AC115" s="8"/>
      <c r="AD115" s="8"/>
      <c r="AE115" s="8"/>
      <c r="AF115" s="8"/>
      <c r="AG115" s="8"/>
    </row>
    <row r="116" spans="1:33" ht="12.75" customHeight="1" x14ac:dyDescent="0.2">
      <c r="A116" s="22">
        <v>3500</v>
      </c>
      <c r="B116" s="32" t="s">
        <v>7766</v>
      </c>
      <c r="C116" s="44">
        <v>700230007</v>
      </c>
      <c r="D116" s="11" t="s">
        <v>72</v>
      </c>
      <c r="E116" s="11" t="s">
        <v>820</v>
      </c>
      <c r="F116" s="21" t="s">
        <v>821</v>
      </c>
      <c r="G116" s="21" t="s">
        <v>822</v>
      </c>
      <c r="H116" s="21" t="s">
        <v>823</v>
      </c>
      <c r="I116" s="11" t="s">
        <v>824</v>
      </c>
      <c r="J116" s="11" t="s">
        <v>825</v>
      </c>
      <c r="K116" s="11" t="s">
        <v>826</v>
      </c>
      <c r="L116" s="11" t="s">
        <v>828</v>
      </c>
      <c r="M116" s="13" t="s">
        <v>47</v>
      </c>
      <c r="N116" s="22" t="s">
        <v>630</v>
      </c>
      <c r="O116" s="22" t="s">
        <v>827</v>
      </c>
      <c r="P116" s="23" t="s">
        <v>829</v>
      </c>
      <c r="Q116" s="22"/>
      <c r="R116" s="23" t="s">
        <v>368</v>
      </c>
      <c r="S116" s="23" t="s">
        <v>830</v>
      </c>
      <c r="T116" s="24">
        <v>37970</v>
      </c>
      <c r="U116" s="22">
        <v>3500</v>
      </c>
      <c r="V116" s="12"/>
      <c r="W116" s="13"/>
      <c r="X116" s="12"/>
      <c r="Y116" s="12"/>
      <c r="Z116" s="12"/>
      <c r="AA116" s="11"/>
      <c r="AB116" s="8"/>
      <c r="AC116" s="8"/>
      <c r="AD116" s="8"/>
      <c r="AE116" s="8"/>
      <c r="AF116" s="8"/>
      <c r="AG116" s="8"/>
    </row>
    <row r="117" spans="1:33" ht="12.75" customHeight="1" x14ac:dyDescent="0.2">
      <c r="A117" s="22">
        <v>7638</v>
      </c>
      <c r="B117" s="32" t="s">
        <v>7767</v>
      </c>
      <c r="C117" s="44" t="s">
        <v>6412</v>
      </c>
      <c r="D117" s="11" t="s">
        <v>831</v>
      </c>
      <c r="E117" s="11" t="s">
        <v>832</v>
      </c>
      <c r="F117" s="21" t="s">
        <v>7768</v>
      </c>
      <c r="G117" s="21" t="s">
        <v>833</v>
      </c>
      <c r="H117" s="21" t="s">
        <v>7769</v>
      </c>
      <c r="I117" s="11" t="s">
        <v>834</v>
      </c>
      <c r="J117" s="11" t="s">
        <v>6357</v>
      </c>
      <c r="K117" s="11" t="s">
        <v>6358</v>
      </c>
      <c r="L117" s="11" t="s">
        <v>836</v>
      </c>
      <c r="M117" s="13" t="s">
        <v>5345</v>
      </c>
      <c r="N117" s="22" t="s">
        <v>838</v>
      </c>
      <c r="O117" s="22" t="s">
        <v>837</v>
      </c>
      <c r="P117" s="23" t="s">
        <v>835</v>
      </c>
      <c r="Q117" s="22"/>
      <c r="R117" s="23">
        <v>93401</v>
      </c>
      <c r="S117" s="23" t="s">
        <v>7770</v>
      </c>
      <c r="T117" s="24">
        <v>43014</v>
      </c>
      <c r="U117" s="22">
        <v>7638</v>
      </c>
      <c r="V117" s="36"/>
      <c r="W117" s="37"/>
      <c r="X117" s="36"/>
      <c r="Y117" s="36"/>
      <c r="Z117" s="36"/>
      <c r="AA117" s="27"/>
      <c r="AB117" s="8"/>
      <c r="AC117" s="8"/>
      <c r="AD117" s="8"/>
      <c r="AE117" s="8"/>
      <c r="AF117" s="8"/>
      <c r="AG117" s="8" t="s">
        <v>7230</v>
      </c>
    </row>
    <row r="118" spans="1:33" ht="12.75" customHeight="1" x14ac:dyDescent="0.2">
      <c r="A118" s="22">
        <v>7492</v>
      </c>
      <c r="B118" s="32" t="s">
        <v>7771</v>
      </c>
      <c r="C118" s="44">
        <v>650744136</v>
      </c>
      <c r="D118" s="11" t="s">
        <v>49</v>
      </c>
      <c r="E118" s="11" t="s">
        <v>839</v>
      </c>
      <c r="F118" s="21" t="s">
        <v>6287</v>
      </c>
      <c r="G118" s="21" t="s">
        <v>840</v>
      </c>
      <c r="H118" s="21" t="s">
        <v>6288</v>
      </c>
      <c r="I118" s="11" t="s">
        <v>6289</v>
      </c>
      <c r="J118" s="11" t="s">
        <v>6290</v>
      </c>
      <c r="K118" s="11" t="s">
        <v>5956</v>
      </c>
      <c r="L118" s="34" t="s">
        <v>5958</v>
      </c>
      <c r="M118" s="13" t="s">
        <v>5345</v>
      </c>
      <c r="N118" s="22" t="s">
        <v>841</v>
      </c>
      <c r="O118" s="22" t="s">
        <v>5426</v>
      </c>
      <c r="P118" s="40" t="s">
        <v>5957</v>
      </c>
      <c r="Q118" s="22"/>
      <c r="R118" s="23" t="s">
        <v>842</v>
      </c>
      <c r="S118" s="23" t="s">
        <v>6227</v>
      </c>
      <c r="T118" s="24">
        <v>41599</v>
      </c>
      <c r="U118" s="22">
        <v>7492</v>
      </c>
      <c r="V118" s="12"/>
      <c r="W118" s="13"/>
      <c r="X118" s="12"/>
      <c r="Y118" s="12"/>
      <c r="Z118" s="12"/>
      <c r="AA118" s="11"/>
      <c r="AB118" s="8"/>
      <c r="AC118" s="8"/>
      <c r="AD118" s="8"/>
      <c r="AE118" s="8"/>
      <c r="AF118" s="8"/>
      <c r="AG118" s="8" t="s">
        <v>7230</v>
      </c>
    </row>
    <row r="119" spans="1:33" ht="12.75" customHeight="1" x14ac:dyDescent="0.2">
      <c r="A119" s="22">
        <v>7650</v>
      </c>
      <c r="B119" s="32" t="s">
        <v>7772</v>
      </c>
      <c r="C119" s="44">
        <v>651589657</v>
      </c>
      <c r="D119" s="11" t="s">
        <v>843</v>
      </c>
      <c r="E119" s="11" t="s">
        <v>844</v>
      </c>
      <c r="F119" s="21" t="s">
        <v>7773</v>
      </c>
      <c r="G119" s="21" t="s">
        <v>845</v>
      </c>
      <c r="H119" s="21" t="s">
        <v>7774</v>
      </c>
      <c r="I119" s="11" t="s">
        <v>846</v>
      </c>
      <c r="J119" s="11" t="s">
        <v>6368</v>
      </c>
      <c r="K119" s="11" t="s">
        <v>7775</v>
      </c>
      <c r="L119" s="11" t="s">
        <v>6359</v>
      </c>
      <c r="M119" s="13" t="s">
        <v>47</v>
      </c>
      <c r="N119" s="22" t="s">
        <v>1293</v>
      </c>
      <c r="O119" s="22" t="s">
        <v>6360</v>
      </c>
      <c r="P119" s="40" t="s">
        <v>6361</v>
      </c>
      <c r="Q119" s="22"/>
      <c r="R119" s="23" t="s">
        <v>83</v>
      </c>
      <c r="S119" s="23" t="s">
        <v>7776</v>
      </c>
      <c r="T119" s="24">
        <v>43276</v>
      </c>
      <c r="U119" s="22">
        <v>7650</v>
      </c>
      <c r="V119" s="36"/>
      <c r="W119" s="37"/>
      <c r="X119" s="36"/>
      <c r="Y119" s="36"/>
      <c r="Z119" s="36"/>
      <c r="AA119" s="27"/>
      <c r="AB119" s="8"/>
      <c r="AC119" s="8"/>
      <c r="AD119" s="8"/>
      <c r="AE119" s="8"/>
      <c r="AF119" s="8"/>
      <c r="AG119" s="8"/>
    </row>
    <row r="120" spans="1:33" ht="12.75" customHeight="1" x14ac:dyDescent="0.2">
      <c r="A120" s="22">
        <v>7506</v>
      </c>
      <c r="B120" s="86" t="s">
        <v>7777</v>
      </c>
      <c r="C120" s="158">
        <v>650153464</v>
      </c>
      <c r="D120" s="11" t="s">
        <v>72</v>
      </c>
      <c r="E120" s="11" t="s">
        <v>5348</v>
      </c>
      <c r="F120" s="21" t="s">
        <v>5349</v>
      </c>
      <c r="G120" s="21" t="s">
        <v>3958</v>
      </c>
      <c r="H120" s="21" t="s">
        <v>5350</v>
      </c>
      <c r="I120" s="11" t="s">
        <v>5351</v>
      </c>
      <c r="J120" s="11" t="s">
        <v>5352</v>
      </c>
      <c r="K120" s="11" t="s">
        <v>5353</v>
      </c>
      <c r="L120" s="11" t="s">
        <v>5354</v>
      </c>
      <c r="M120" s="13" t="s">
        <v>47</v>
      </c>
      <c r="N120" s="22" t="s">
        <v>1281</v>
      </c>
      <c r="O120" s="22"/>
      <c r="P120" s="23"/>
      <c r="Q120" s="22"/>
      <c r="R120" s="23" t="s">
        <v>368</v>
      </c>
      <c r="S120" s="23" t="s">
        <v>5355</v>
      </c>
      <c r="T120" s="24">
        <v>41890</v>
      </c>
      <c r="U120" s="22">
        <v>7506</v>
      </c>
      <c r="V120" s="12"/>
      <c r="W120" s="13"/>
      <c r="X120" s="12"/>
      <c r="Y120" s="12"/>
      <c r="Z120" s="12"/>
      <c r="AA120" s="11"/>
      <c r="AB120" s="8"/>
      <c r="AC120" s="8"/>
      <c r="AD120" s="8"/>
      <c r="AE120" s="8"/>
      <c r="AF120" s="8"/>
      <c r="AG120" s="8"/>
    </row>
    <row r="121" spans="1:33" ht="12.75" customHeight="1" x14ac:dyDescent="0.2">
      <c r="A121" s="22">
        <v>7394</v>
      </c>
      <c r="B121" s="32" t="s">
        <v>7778</v>
      </c>
      <c r="C121" s="44">
        <v>718391008</v>
      </c>
      <c r="D121" s="11" t="s">
        <v>72</v>
      </c>
      <c r="E121" s="11" t="s">
        <v>847</v>
      </c>
      <c r="F121" s="21" t="s">
        <v>848</v>
      </c>
      <c r="G121" s="21" t="s">
        <v>849</v>
      </c>
      <c r="H121" s="21" t="s">
        <v>850</v>
      </c>
      <c r="I121" s="11" t="s">
        <v>851</v>
      </c>
      <c r="J121" s="11" t="s">
        <v>852</v>
      </c>
      <c r="K121" s="11" t="s">
        <v>853</v>
      </c>
      <c r="L121" s="11" t="s">
        <v>855</v>
      </c>
      <c r="M121" s="13" t="s">
        <v>47</v>
      </c>
      <c r="N121" s="22" t="s">
        <v>856</v>
      </c>
      <c r="O121" s="22"/>
      <c r="P121" s="23" t="s">
        <v>854</v>
      </c>
      <c r="Q121" s="22"/>
      <c r="R121" s="23" t="s">
        <v>368</v>
      </c>
      <c r="S121" s="23" t="s">
        <v>857</v>
      </c>
      <c r="T121" s="24">
        <v>39608</v>
      </c>
      <c r="U121" s="22">
        <v>7394</v>
      </c>
      <c r="V121" s="12"/>
      <c r="W121" s="13"/>
      <c r="X121" s="12"/>
      <c r="Y121" s="12"/>
      <c r="Z121" s="12"/>
      <c r="AA121" s="11"/>
      <c r="AB121" s="8"/>
      <c r="AC121" s="8"/>
      <c r="AD121" s="8"/>
      <c r="AE121" s="8"/>
      <c r="AF121" s="8"/>
      <c r="AG121" s="8"/>
    </row>
    <row r="122" spans="1:33" ht="12.75" customHeight="1" x14ac:dyDescent="0.2">
      <c r="A122" s="22">
        <v>2330</v>
      </c>
      <c r="B122" s="32" t="s">
        <v>7779</v>
      </c>
      <c r="C122" s="44">
        <v>713523003</v>
      </c>
      <c r="D122" s="11" t="s">
        <v>72</v>
      </c>
      <c r="E122" s="11" t="s">
        <v>858</v>
      </c>
      <c r="F122" s="21" t="s">
        <v>7780</v>
      </c>
      <c r="G122" s="21" t="s">
        <v>859</v>
      </c>
      <c r="H122" s="21" t="s">
        <v>6024</v>
      </c>
      <c r="I122" s="11" t="s">
        <v>784</v>
      </c>
      <c r="J122" s="11" t="s">
        <v>6025</v>
      </c>
      <c r="K122" s="11" t="s">
        <v>860</v>
      </c>
      <c r="L122" s="11" t="s">
        <v>6027</v>
      </c>
      <c r="M122" s="13" t="s">
        <v>5343</v>
      </c>
      <c r="N122" s="22" t="s">
        <v>861</v>
      </c>
      <c r="O122" s="22" t="s">
        <v>862</v>
      </c>
      <c r="P122" s="23" t="s">
        <v>6026</v>
      </c>
      <c r="Q122" s="22" t="s">
        <v>6028</v>
      </c>
      <c r="R122" s="22" t="s">
        <v>368</v>
      </c>
      <c r="S122" s="23" t="s">
        <v>7781</v>
      </c>
      <c r="T122" s="24">
        <v>37970</v>
      </c>
      <c r="U122" s="22">
        <v>2330</v>
      </c>
      <c r="V122" s="12"/>
      <c r="W122" s="13"/>
      <c r="X122" s="12"/>
      <c r="Y122" s="12"/>
      <c r="Z122" s="12"/>
      <c r="AA122" s="11" t="s">
        <v>7250</v>
      </c>
      <c r="AB122" s="8"/>
      <c r="AC122" s="8"/>
      <c r="AD122" s="8"/>
      <c r="AE122" s="8"/>
      <c r="AF122" s="8"/>
      <c r="AG122" s="8" t="s">
        <v>7251</v>
      </c>
    </row>
    <row r="123" spans="1:33" ht="12.75" customHeight="1" x14ac:dyDescent="0.2">
      <c r="A123" s="22">
        <v>7576</v>
      </c>
      <c r="B123" s="32" t="s">
        <v>7782</v>
      </c>
      <c r="C123" s="44">
        <v>653213700</v>
      </c>
      <c r="D123" s="11" t="s">
        <v>72</v>
      </c>
      <c r="E123" s="11" t="s">
        <v>863</v>
      </c>
      <c r="F123" s="21" t="s">
        <v>864</v>
      </c>
      <c r="G123" s="21" t="s">
        <v>865</v>
      </c>
      <c r="H123" s="21" t="s">
        <v>866</v>
      </c>
      <c r="I123" s="11" t="s">
        <v>867</v>
      </c>
      <c r="J123" s="11" t="s">
        <v>868</v>
      </c>
      <c r="K123" s="11" t="s">
        <v>869</v>
      </c>
      <c r="L123" s="11" t="s">
        <v>871</v>
      </c>
      <c r="M123" s="13" t="s">
        <v>5345</v>
      </c>
      <c r="N123" s="22" t="s">
        <v>873</v>
      </c>
      <c r="O123" s="22" t="s">
        <v>872</v>
      </c>
      <c r="P123" s="23" t="s">
        <v>870</v>
      </c>
      <c r="Q123" s="22"/>
      <c r="R123" s="23">
        <v>93401</v>
      </c>
      <c r="S123" s="23" t="s">
        <v>874</v>
      </c>
      <c r="T123" s="24">
        <v>42209</v>
      </c>
      <c r="U123" s="22">
        <v>7576</v>
      </c>
      <c r="V123" s="12"/>
      <c r="W123" s="13"/>
      <c r="X123" s="12"/>
      <c r="Y123" s="12"/>
      <c r="Z123" s="12"/>
      <c r="AA123" s="11"/>
      <c r="AB123" s="8"/>
      <c r="AC123" s="8"/>
      <c r="AD123" s="8"/>
      <c r="AE123" s="8"/>
      <c r="AF123" s="8"/>
      <c r="AG123" s="8"/>
    </row>
    <row r="124" spans="1:33" ht="12.75" customHeight="1" x14ac:dyDescent="0.2">
      <c r="A124" s="22">
        <v>6973</v>
      </c>
      <c r="B124" s="32" t="s">
        <v>7783</v>
      </c>
      <c r="C124" s="44">
        <v>727581006</v>
      </c>
      <c r="D124" s="11" t="s">
        <v>72</v>
      </c>
      <c r="E124" s="11" t="s">
        <v>875</v>
      </c>
      <c r="F124" s="21" t="s">
        <v>7784</v>
      </c>
      <c r="G124" s="21" t="s">
        <v>876</v>
      </c>
      <c r="H124" s="21" t="s">
        <v>7785</v>
      </c>
      <c r="I124" s="11" t="s">
        <v>877</v>
      </c>
      <c r="J124" s="11" t="s">
        <v>5706</v>
      </c>
      <c r="K124" s="11" t="s">
        <v>5707</v>
      </c>
      <c r="L124" s="11" t="s">
        <v>5929</v>
      </c>
      <c r="M124" s="13" t="s">
        <v>5345</v>
      </c>
      <c r="N124" s="22" t="s">
        <v>879</v>
      </c>
      <c r="O124" s="22" t="s">
        <v>878</v>
      </c>
      <c r="P124" s="23" t="s">
        <v>7786</v>
      </c>
      <c r="Q124" s="22"/>
      <c r="R124" s="23" t="s">
        <v>368</v>
      </c>
      <c r="S124" s="23" t="s">
        <v>7787</v>
      </c>
      <c r="T124" s="24">
        <v>37970</v>
      </c>
      <c r="U124" s="22">
        <v>6973</v>
      </c>
      <c r="V124" s="36"/>
      <c r="W124" s="37"/>
      <c r="X124" s="36"/>
      <c r="Y124" s="36"/>
      <c r="Z124" s="36"/>
      <c r="AA124" s="27"/>
      <c r="AB124" s="8"/>
      <c r="AC124" s="8"/>
      <c r="AD124" s="8"/>
      <c r="AE124" s="8"/>
      <c r="AF124" s="8"/>
      <c r="AG124" s="8" t="s">
        <v>7230</v>
      </c>
    </row>
    <row r="125" spans="1:33" ht="12.75" customHeight="1" x14ac:dyDescent="0.2">
      <c r="A125" s="22">
        <v>6580</v>
      </c>
      <c r="B125" s="32" t="s">
        <v>7788</v>
      </c>
      <c r="C125" s="44">
        <v>714523007</v>
      </c>
      <c r="D125" s="11" t="s">
        <v>72</v>
      </c>
      <c r="E125" s="11" t="s">
        <v>880</v>
      </c>
      <c r="F125" s="136" t="s">
        <v>7789</v>
      </c>
      <c r="G125" s="21" t="s">
        <v>881</v>
      </c>
      <c r="H125" s="21" t="s">
        <v>7790</v>
      </c>
      <c r="I125" s="11" t="s">
        <v>882</v>
      </c>
      <c r="J125" s="11" t="s">
        <v>5552</v>
      </c>
      <c r="K125" s="11" t="s">
        <v>883</v>
      </c>
      <c r="L125" s="11" t="s">
        <v>884</v>
      </c>
      <c r="M125" s="13" t="s">
        <v>47</v>
      </c>
      <c r="N125" s="22" t="s">
        <v>885</v>
      </c>
      <c r="O125" s="22" t="s">
        <v>5553</v>
      </c>
      <c r="P125" s="23" t="s">
        <v>5554</v>
      </c>
      <c r="Q125" s="22"/>
      <c r="R125" s="23">
        <v>93401</v>
      </c>
      <c r="S125" s="28" t="s">
        <v>7791</v>
      </c>
      <c r="T125" s="24">
        <v>37970</v>
      </c>
      <c r="U125" s="22">
        <v>6580</v>
      </c>
      <c r="V125" s="36"/>
      <c r="W125" s="37"/>
      <c r="X125" s="36"/>
      <c r="Y125" s="36"/>
      <c r="Z125" s="36"/>
      <c r="AA125" s="27"/>
      <c r="AB125" s="8"/>
      <c r="AC125" s="8"/>
      <c r="AD125" s="8"/>
      <c r="AE125" s="8"/>
      <c r="AF125" s="8"/>
      <c r="AG125" s="8"/>
    </row>
    <row r="126" spans="1:33" ht="12.75" customHeight="1" x14ac:dyDescent="0.2">
      <c r="A126" s="22">
        <v>7722</v>
      </c>
      <c r="B126" s="32" t="s">
        <v>7792</v>
      </c>
      <c r="C126" s="44" t="s">
        <v>7157</v>
      </c>
      <c r="D126" s="11"/>
      <c r="E126" s="11" t="s">
        <v>7252</v>
      </c>
      <c r="F126" s="21" t="s">
        <v>6749</v>
      </c>
      <c r="G126" s="21" t="s">
        <v>6750</v>
      </c>
      <c r="H126" s="21" t="s">
        <v>6751</v>
      </c>
      <c r="I126" s="11" t="s">
        <v>5628</v>
      </c>
      <c r="J126" s="11" t="s">
        <v>6752</v>
      </c>
      <c r="K126" s="11" t="s">
        <v>6753</v>
      </c>
      <c r="L126" s="11" t="s">
        <v>6754</v>
      </c>
      <c r="M126" s="13" t="s">
        <v>544</v>
      </c>
      <c r="N126" s="22" t="s">
        <v>704</v>
      </c>
      <c r="O126" s="22" t="s">
        <v>6755</v>
      </c>
      <c r="P126" s="40" t="s">
        <v>6756</v>
      </c>
      <c r="Q126" s="22"/>
      <c r="R126" s="23">
        <v>93401</v>
      </c>
      <c r="S126" s="28" t="s">
        <v>6757</v>
      </c>
      <c r="T126" s="24">
        <v>44186</v>
      </c>
      <c r="U126" s="22">
        <v>7722</v>
      </c>
      <c r="V126" s="12"/>
      <c r="W126" s="13"/>
      <c r="X126" s="12"/>
      <c r="Y126" s="12"/>
      <c r="Z126" s="12"/>
      <c r="AA126" s="11"/>
      <c r="AB126" s="8"/>
      <c r="AC126" s="8"/>
      <c r="AD126" s="8"/>
      <c r="AE126" s="8"/>
      <c r="AF126" s="8"/>
      <c r="AG126" s="8"/>
    </row>
    <row r="127" spans="1:33" ht="12.75" customHeight="1" x14ac:dyDescent="0.2">
      <c r="A127" s="22">
        <v>7262</v>
      </c>
      <c r="B127" s="32" t="s">
        <v>7793</v>
      </c>
      <c r="C127" s="44">
        <v>650944208</v>
      </c>
      <c r="D127" s="11" t="s">
        <v>72</v>
      </c>
      <c r="E127" s="11" t="s">
        <v>886</v>
      </c>
      <c r="F127" s="21" t="s">
        <v>887</v>
      </c>
      <c r="G127" s="21" t="s">
        <v>888</v>
      </c>
      <c r="H127" s="21" t="s">
        <v>889</v>
      </c>
      <c r="I127" s="11" t="s">
        <v>890</v>
      </c>
      <c r="J127" s="11" t="s">
        <v>891</v>
      </c>
      <c r="K127" s="11" t="s">
        <v>892</v>
      </c>
      <c r="L127" s="11" t="s">
        <v>893</v>
      </c>
      <c r="M127" s="13" t="s">
        <v>309</v>
      </c>
      <c r="N127" s="22" t="s">
        <v>894</v>
      </c>
      <c r="O127" s="22"/>
      <c r="P127" s="23"/>
      <c r="Q127" s="22"/>
      <c r="R127" s="23">
        <v>93401</v>
      </c>
      <c r="S127" s="23" t="s">
        <v>895</v>
      </c>
      <c r="T127" s="24">
        <v>38733</v>
      </c>
      <c r="U127" s="22">
        <v>7262</v>
      </c>
      <c r="V127" s="12"/>
      <c r="W127" s="13"/>
      <c r="X127" s="12"/>
      <c r="Y127" s="12"/>
      <c r="Z127" s="12"/>
      <c r="AA127" s="11"/>
      <c r="AB127" s="8"/>
      <c r="AC127" s="8"/>
      <c r="AD127" s="8"/>
      <c r="AE127" s="8"/>
      <c r="AF127" s="8"/>
      <c r="AG127" s="8"/>
    </row>
    <row r="128" spans="1:33" ht="12.75" customHeight="1" x14ac:dyDescent="0.2">
      <c r="A128" s="22">
        <v>7616</v>
      </c>
      <c r="B128" s="32" t="s">
        <v>7794</v>
      </c>
      <c r="C128" s="44">
        <v>650651170</v>
      </c>
      <c r="D128" s="11" t="s">
        <v>49</v>
      </c>
      <c r="E128" s="11" t="s">
        <v>896</v>
      </c>
      <c r="F128" s="21" t="s">
        <v>897</v>
      </c>
      <c r="G128" s="21" t="s">
        <v>898</v>
      </c>
      <c r="H128" s="21" t="s">
        <v>899</v>
      </c>
      <c r="I128" s="11" t="s">
        <v>414</v>
      </c>
      <c r="J128" s="11" t="s">
        <v>900</v>
      </c>
      <c r="K128" s="11" t="s">
        <v>901</v>
      </c>
      <c r="L128" s="11" t="s">
        <v>902</v>
      </c>
      <c r="M128" s="13" t="s">
        <v>47</v>
      </c>
      <c r="N128" s="22" t="s">
        <v>630</v>
      </c>
      <c r="O128" s="22">
        <v>954202602</v>
      </c>
      <c r="P128" s="23" t="s">
        <v>903</v>
      </c>
      <c r="Q128" s="22"/>
      <c r="R128" s="23" t="s">
        <v>45</v>
      </c>
      <c r="S128" s="23" t="s">
        <v>904</v>
      </c>
      <c r="T128" s="24">
        <v>42618</v>
      </c>
      <c r="U128" s="22">
        <v>7616</v>
      </c>
      <c r="V128" s="12" t="s">
        <v>291</v>
      </c>
      <c r="W128" s="13"/>
      <c r="X128" s="12"/>
      <c r="Y128" s="12"/>
      <c r="Z128" s="12"/>
      <c r="AA128" s="11"/>
      <c r="AB128" s="8"/>
      <c r="AC128" s="8"/>
      <c r="AD128" s="8"/>
      <c r="AE128" s="8"/>
      <c r="AF128" s="8"/>
      <c r="AG128" s="8"/>
    </row>
    <row r="129" spans="1:33" ht="12.75" customHeight="1" x14ac:dyDescent="0.2">
      <c r="A129" s="22">
        <v>7352</v>
      </c>
      <c r="B129" s="32" t="s">
        <v>7795</v>
      </c>
      <c r="C129" s="44">
        <v>657349402</v>
      </c>
      <c r="D129" s="11" t="s">
        <v>72</v>
      </c>
      <c r="E129" s="11" t="s">
        <v>905</v>
      </c>
      <c r="F129" s="21" t="s">
        <v>906</v>
      </c>
      <c r="G129" s="21" t="s">
        <v>907</v>
      </c>
      <c r="H129" s="21" t="s">
        <v>908</v>
      </c>
      <c r="I129" s="11" t="s">
        <v>636</v>
      </c>
      <c r="J129" s="11" t="s">
        <v>909</v>
      </c>
      <c r="K129" s="11" t="s">
        <v>910</v>
      </c>
      <c r="L129" s="12" t="s">
        <v>912</v>
      </c>
      <c r="M129" s="13" t="s">
        <v>47</v>
      </c>
      <c r="N129" s="22" t="s">
        <v>913</v>
      </c>
      <c r="O129" s="22"/>
      <c r="P129" s="23" t="s">
        <v>911</v>
      </c>
      <c r="Q129" s="22"/>
      <c r="R129" s="23" t="s">
        <v>368</v>
      </c>
      <c r="S129" s="23" t="s">
        <v>914</v>
      </c>
      <c r="T129" s="24">
        <v>39198</v>
      </c>
      <c r="U129" s="22">
        <v>7352</v>
      </c>
      <c r="V129" s="12"/>
      <c r="W129" s="13"/>
      <c r="X129" s="12"/>
      <c r="Y129" s="12"/>
      <c r="Z129" s="12"/>
      <c r="AA129" s="11"/>
      <c r="AB129" s="8"/>
      <c r="AC129" s="8"/>
      <c r="AD129" s="8"/>
      <c r="AE129" s="8"/>
      <c r="AF129" s="8"/>
      <c r="AG129" s="8"/>
    </row>
    <row r="130" spans="1:33" ht="12.75" customHeight="1" x14ac:dyDescent="0.2">
      <c r="A130" s="22">
        <v>7393</v>
      </c>
      <c r="B130" s="32" t="s">
        <v>7796</v>
      </c>
      <c r="C130" s="44">
        <v>654597200</v>
      </c>
      <c r="D130" s="11" t="s">
        <v>72</v>
      </c>
      <c r="E130" s="11" t="s">
        <v>915</v>
      </c>
      <c r="F130" s="21" t="s">
        <v>916</v>
      </c>
      <c r="G130" s="21" t="s">
        <v>917</v>
      </c>
      <c r="H130" s="21" t="s">
        <v>918</v>
      </c>
      <c r="I130" s="11" t="s">
        <v>919</v>
      </c>
      <c r="J130" s="11" t="s">
        <v>920</v>
      </c>
      <c r="K130" s="11" t="s">
        <v>921</v>
      </c>
      <c r="L130" s="11" t="s">
        <v>923</v>
      </c>
      <c r="M130" s="13" t="s">
        <v>47</v>
      </c>
      <c r="N130" s="22" t="s">
        <v>630</v>
      </c>
      <c r="O130" s="22" t="s">
        <v>924</v>
      </c>
      <c r="P130" s="23" t="s">
        <v>922</v>
      </c>
      <c r="Q130" s="22"/>
      <c r="R130" s="23" t="s">
        <v>368</v>
      </c>
      <c r="S130" s="23" t="s">
        <v>925</v>
      </c>
      <c r="T130" s="24">
        <v>39608</v>
      </c>
      <c r="U130" s="22">
        <v>7393</v>
      </c>
      <c r="V130" s="12"/>
      <c r="W130" s="13"/>
      <c r="X130" s="12"/>
      <c r="Y130" s="12"/>
      <c r="Z130" s="12"/>
      <c r="AA130" s="11"/>
      <c r="AB130" s="8"/>
      <c r="AC130" s="8"/>
      <c r="AD130" s="8"/>
      <c r="AE130" s="8"/>
      <c r="AF130" s="8"/>
      <c r="AG130" s="8"/>
    </row>
    <row r="131" spans="1:33" ht="12.75" customHeight="1" x14ac:dyDescent="0.2">
      <c r="A131" s="22">
        <v>6965</v>
      </c>
      <c r="B131" s="32" t="s">
        <v>7797</v>
      </c>
      <c r="C131" s="44">
        <v>722448006</v>
      </c>
      <c r="D131" s="11" t="s">
        <v>72</v>
      </c>
      <c r="E131" s="11" t="s">
        <v>926</v>
      </c>
      <c r="F131" s="21" t="s">
        <v>927</v>
      </c>
      <c r="G131" s="21" t="s">
        <v>928</v>
      </c>
      <c r="H131" s="21" t="s">
        <v>929</v>
      </c>
      <c r="I131" s="11" t="s">
        <v>930</v>
      </c>
      <c r="J131" s="11" t="s">
        <v>931</v>
      </c>
      <c r="K131" s="11" t="s">
        <v>932</v>
      </c>
      <c r="L131" s="11" t="s">
        <v>933</v>
      </c>
      <c r="M131" s="13" t="s">
        <v>47</v>
      </c>
      <c r="N131" s="22" t="s">
        <v>935</v>
      </c>
      <c r="O131" s="22" t="s">
        <v>934</v>
      </c>
      <c r="P131" s="23"/>
      <c r="Q131" s="22"/>
      <c r="R131" s="23" t="s">
        <v>45</v>
      </c>
      <c r="S131" s="23" t="s">
        <v>936</v>
      </c>
      <c r="T131" s="24">
        <v>37970</v>
      </c>
      <c r="U131" s="22">
        <v>6965</v>
      </c>
      <c r="V131" s="12"/>
      <c r="W131" s="13"/>
      <c r="X131" s="12"/>
      <c r="Y131" s="12"/>
      <c r="Z131" s="12"/>
      <c r="AA131" s="11"/>
      <c r="AB131" s="8"/>
      <c r="AC131" s="8"/>
      <c r="AD131" s="8"/>
      <c r="AE131" s="8"/>
      <c r="AF131" s="8"/>
      <c r="AG131" s="8"/>
    </row>
    <row r="132" spans="1:33" ht="12.75" customHeight="1" x14ac:dyDescent="0.2">
      <c r="A132" s="22">
        <v>2400</v>
      </c>
      <c r="B132" s="32" t="s">
        <v>7798</v>
      </c>
      <c r="C132" s="44">
        <v>700198006</v>
      </c>
      <c r="D132" s="11" t="s">
        <v>72</v>
      </c>
      <c r="E132" s="11" t="s">
        <v>937</v>
      </c>
      <c r="F132" s="21" t="s">
        <v>938</v>
      </c>
      <c r="G132" s="21" t="s">
        <v>939</v>
      </c>
      <c r="H132" s="21" t="s">
        <v>940</v>
      </c>
      <c r="I132" s="11" t="s">
        <v>941</v>
      </c>
      <c r="J132" s="11" t="s">
        <v>942</v>
      </c>
      <c r="K132" s="44" t="s">
        <v>943</v>
      </c>
      <c r="L132" s="11" t="s">
        <v>945</v>
      </c>
      <c r="M132" s="13" t="s">
        <v>47</v>
      </c>
      <c r="N132" s="22" t="s">
        <v>630</v>
      </c>
      <c r="O132" s="22" t="s">
        <v>946</v>
      </c>
      <c r="P132" s="23" t="s">
        <v>944</v>
      </c>
      <c r="Q132" s="22"/>
      <c r="R132" s="23">
        <v>93401</v>
      </c>
      <c r="S132" s="23" t="s">
        <v>947</v>
      </c>
      <c r="T132" s="24">
        <v>37970</v>
      </c>
      <c r="U132" s="22">
        <v>2400</v>
      </c>
      <c r="V132" s="12"/>
      <c r="W132" s="13"/>
      <c r="X132" s="12"/>
      <c r="Y132" s="12"/>
      <c r="Z132" s="12"/>
      <c r="AA132" s="11"/>
      <c r="AB132" s="8"/>
      <c r="AC132" s="8"/>
      <c r="AD132" s="8"/>
      <c r="AE132" s="8"/>
      <c r="AF132" s="8"/>
      <c r="AG132" s="8"/>
    </row>
    <row r="133" spans="1:33" ht="12.75" customHeight="1" x14ac:dyDescent="0.2">
      <c r="A133" s="22">
        <v>7471</v>
      </c>
      <c r="B133" s="32" t="s">
        <v>7799</v>
      </c>
      <c r="C133" s="44">
        <v>759442504</v>
      </c>
      <c r="D133" s="11" t="s">
        <v>72</v>
      </c>
      <c r="E133" s="11" t="s">
        <v>949</v>
      </c>
      <c r="F133" s="21" t="s">
        <v>7800</v>
      </c>
      <c r="G133" s="21" t="s">
        <v>948</v>
      </c>
      <c r="H133" s="21" t="s">
        <v>7801</v>
      </c>
      <c r="I133" s="11" t="s">
        <v>950</v>
      </c>
      <c r="J133" s="11" t="s">
        <v>7802</v>
      </c>
      <c r="K133" s="11" t="s">
        <v>951</v>
      </c>
      <c r="L133" s="11" t="s">
        <v>952</v>
      </c>
      <c r="M133" s="13" t="s">
        <v>47</v>
      </c>
      <c r="N133" s="22" t="s">
        <v>953</v>
      </c>
      <c r="O133" s="22" t="s">
        <v>7803</v>
      </c>
      <c r="P133" s="40" t="s">
        <v>7804</v>
      </c>
      <c r="Q133" s="22"/>
      <c r="R133" s="23" t="s">
        <v>368</v>
      </c>
      <c r="S133" s="23" t="s">
        <v>7805</v>
      </c>
      <c r="T133" s="24">
        <v>41323</v>
      </c>
      <c r="U133" s="22">
        <v>7471</v>
      </c>
      <c r="V133" s="12"/>
      <c r="W133" s="13"/>
      <c r="X133" s="12"/>
      <c r="Y133" s="12"/>
      <c r="Z133" s="12"/>
      <c r="AA133" s="11"/>
      <c r="AB133" s="8"/>
      <c r="AC133" s="8"/>
      <c r="AD133" s="8"/>
      <c r="AE133" s="8"/>
      <c r="AF133" s="8"/>
      <c r="AG133" s="8"/>
    </row>
    <row r="134" spans="1:33" ht="12.75" customHeight="1" x14ac:dyDescent="0.2">
      <c r="A134" s="22">
        <v>6510</v>
      </c>
      <c r="B134" s="32" t="s">
        <v>7806</v>
      </c>
      <c r="C134" s="44">
        <v>713707007</v>
      </c>
      <c r="D134" s="11" t="s">
        <v>72</v>
      </c>
      <c r="E134" s="11" t="s">
        <v>954</v>
      </c>
      <c r="F134" s="21" t="s">
        <v>955</v>
      </c>
      <c r="G134" s="21" t="s">
        <v>956</v>
      </c>
      <c r="H134" s="21" t="s">
        <v>957</v>
      </c>
      <c r="I134" s="11" t="s">
        <v>930</v>
      </c>
      <c r="J134" s="11" t="s">
        <v>958</v>
      </c>
      <c r="K134" s="11" t="s">
        <v>959</v>
      </c>
      <c r="L134" s="11" t="s">
        <v>960</v>
      </c>
      <c r="M134" s="13" t="s">
        <v>309</v>
      </c>
      <c r="N134" s="22" t="s">
        <v>961</v>
      </c>
      <c r="O134" s="22"/>
      <c r="P134" s="23"/>
      <c r="Q134" s="22"/>
      <c r="R134" s="23" t="s">
        <v>368</v>
      </c>
      <c r="S134" s="23" t="s">
        <v>962</v>
      </c>
      <c r="T134" s="24">
        <v>37970</v>
      </c>
      <c r="U134" s="22">
        <v>6510</v>
      </c>
      <c r="V134" s="12"/>
      <c r="W134" s="13"/>
      <c r="X134" s="12"/>
      <c r="Y134" s="12"/>
      <c r="Z134" s="12"/>
      <c r="AA134" s="11"/>
      <c r="AB134" s="8"/>
      <c r="AC134" s="8"/>
      <c r="AD134" s="8"/>
      <c r="AE134" s="8"/>
      <c r="AF134" s="8"/>
      <c r="AG134" s="8"/>
    </row>
    <row r="135" spans="1:33" ht="12.75" customHeight="1" x14ac:dyDescent="0.2">
      <c r="A135" s="22">
        <v>6968</v>
      </c>
      <c r="B135" s="32" t="s">
        <v>7807</v>
      </c>
      <c r="C135" s="159">
        <v>720434008</v>
      </c>
      <c r="D135" s="13" t="s">
        <v>72</v>
      </c>
      <c r="E135" s="13" t="s">
        <v>963</v>
      </c>
      <c r="F135" s="45" t="s">
        <v>7808</v>
      </c>
      <c r="G135" s="45" t="s">
        <v>964</v>
      </c>
      <c r="H135" s="45" t="s">
        <v>7809</v>
      </c>
      <c r="I135" s="13" t="s">
        <v>965</v>
      </c>
      <c r="J135" s="13" t="s">
        <v>5937</v>
      </c>
      <c r="K135" s="13" t="s">
        <v>6045</v>
      </c>
      <c r="L135" s="13" t="s">
        <v>7810</v>
      </c>
      <c r="M135" s="13" t="s">
        <v>5346</v>
      </c>
      <c r="N135" s="22" t="s">
        <v>7811</v>
      </c>
      <c r="O135" s="22">
        <v>956984100</v>
      </c>
      <c r="P135" s="22" t="s">
        <v>7812</v>
      </c>
      <c r="Q135" s="22"/>
      <c r="R135" s="22">
        <v>93401</v>
      </c>
      <c r="S135" s="22" t="s">
        <v>7813</v>
      </c>
      <c r="T135" s="24">
        <v>37970</v>
      </c>
      <c r="U135" s="22">
        <v>6968</v>
      </c>
      <c r="V135" s="137"/>
      <c r="W135" s="37"/>
      <c r="X135" s="137"/>
      <c r="Y135" s="137"/>
      <c r="Z135" s="137"/>
      <c r="AA135" s="37"/>
      <c r="AB135" s="8"/>
      <c r="AC135" s="8"/>
      <c r="AD135" s="8"/>
      <c r="AE135" s="8"/>
      <c r="AF135" s="8"/>
      <c r="AG135" s="8"/>
    </row>
    <row r="136" spans="1:33" ht="12.75" customHeight="1" x14ac:dyDescent="0.2">
      <c r="A136" s="22">
        <v>2450</v>
      </c>
      <c r="B136" s="32" t="s">
        <v>7814</v>
      </c>
      <c r="C136" s="44">
        <v>700028100</v>
      </c>
      <c r="D136" s="11" t="s">
        <v>49</v>
      </c>
      <c r="E136" s="11" t="s">
        <v>967</v>
      </c>
      <c r="F136" s="21" t="s">
        <v>7815</v>
      </c>
      <c r="G136" s="21" t="s">
        <v>968</v>
      </c>
      <c r="H136" s="21" t="s">
        <v>7816</v>
      </c>
      <c r="I136" s="11" t="s">
        <v>969</v>
      </c>
      <c r="J136" s="11" t="s">
        <v>6330</v>
      </c>
      <c r="K136" s="11" t="s">
        <v>7412</v>
      </c>
      <c r="L136" s="11" t="s">
        <v>970</v>
      </c>
      <c r="M136" s="13" t="s">
        <v>47</v>
      </c>
      <c r="N136" s="22" t="s">
        <v>630</v>
      </c>
      <c r="O136" s="22" t="s">
        <v>5796</v>
      </c>
      <c r="P136" s="23" t="s">
        <v>971</v>
      </c>
      <c r="Q136" s="22"/>
      <c r="R136" s="23">
        <v>93401</v>
      </c>
      <c r="S136" s="24" t="s">
        <v>7817</v>
      </c>
      <c r="T136" s="24">
        <v>37970</v>
      </c>
      <c r="U136" s="22">
        <v>2450</v>
      </c>
      <c r="V136" s="12"/>
      <c r="W136" s="13"/>
      <c r="X136" s="12"/>
      <c r="Y136" s="12"/>
      <c r="Z136" s="12"/>
      <c r="AA136" s="11"/>
      <c r="AB136" s="8"/>
      <c r="AC136" s="8"/>
      <c r="AD136" s="8"/>
      <c r="AE136" s="8"/>
      <c r="AF136" s="8"/>
      <c r="AG136" s="8"/>
    </row>
    <row r="137" spans="1:33" ht="12.75" customHeight="1" x14ac:dyDescent="0.2">
      <c r="A137" s="22">
        <v>6935</v>
      </c>
      <c r="B137" s="32" t="s">
        <v>7818</v>
      </c>
      <c r="C137" s="44">
        <v>725984006</v>
      </c>
      <c r="D137" s="11" t="s">
        <v>49</v>
      </c>
      <c r="E137" s="11" t="s">
        <v>972</v>
      </c>
      <c r="F137" s="21" t="s">
        <v>7819</v>
      </c>
      <c r="G137" s="21" t="s">
        <v>973</v>
      </c>
      <c r="H137" s="21" t="s">
        <v>7820</v>
      </c>
      <c r="I137" s="11" t="s">
        <v>969</v>
      </c>
      <c r="J137" s="11" t="s">
        <v>7821</v>
      </c>
      <c r="K137" s="11" t="s">
        <v>7822</v>
      </c>
      <c r="L137" s="11" t="s">
        <v>974</v>
      </c>
      <c r="M137" s="13" t="s">
        <v>47</v>
      </c>
      <c r="N137" s="22" t="s">
        <v>583</v>
      </c>
      <c r="O137" s="22" t="s">
        <v>7823</v>
      </c>
      <c r="P137" s="23" t="s">
        <v>7824</v>
      </c>
      <c r="Q137" s="22"/>
      <c r="R137" s="23">
        <v>93401</v>
      </c>
      <c r="S137" s="23" t="s">
        <v>5962</v>
      </c>
      <c r="T137" s="24">
        <v>37970</v>
      </c>
      <c r="U137" s="22">
        <v>6935</v>
      </c>
      <c r="V137" s="12"/>
      <c r="W137" s="13"/>
      <c r="X137" s="12"/>
      <c r="Y137" s="12"/>
      <c r="Z137" s="12"/>
      <c r="AA137" s="11"/>
      <c r="AB137" s="8"/>
      <c r="AC137" s="8"/>
      <c r="AD137" s="8"/>
      <c r="AE137" s="8"/>
      <c r="AF137" s="8"/>
      <c r="AG137" s="8"/>
    </row>
    <row r="138" spans="1:33" ht="12.75" customHeight="1" x14ac:dyDescent="0.2">
      <c r="A138" s="22">
        <v>6958</v>
      </c>
      <c r="B138" s="32" t="s">
        <v>7825</v>
      </c>
      <c r="C138" s="44">
        <v>714141007</v>
      </c>
      <c r="D138" s="11" t="s">
        <v>49</v>
      </c>
      <c r="E138" s="11" t="s">
        <v>975</v>
      </c>
      <c r="F138" s="21" t="s">
        <v>976</v>
      </c>
      <c r="G138" s="21" t="s">
        <v>977</v>
      </c>
      <c r="H138" s="21" t="s">
        <v>978</v>
      </c>
      <c r="I138" s="11" t="s">
        <v>969</v>
      </c>
      <c r="J138" s="11" t="s">
        <v>979</v>
      </c>
      <c r="K138" s="11" t="s">
        <v>980</v>
      </c>
      <c r="L138" s="11" t="s">
        <v>982</v>
      </c>
      <c r="M138" s="13" t="s">
        <v>47</v>
      </c>
      <c r="N138" s="22" t="s">
        <v>739</v>
      </c>
      <c r="O138" s="22" t="s">
        <v>983</v>
      </c>
      <c r="P138" s="23" t="s">
        <v>981</v>
      </c>
      <c r="Q138" s="22"/>
      <c r="R138" s="23">
        <v>93509</v>
      </c>
      <c r="S138" s="23" t="s">
        <v>984</v>
      </c>
      <c r="T138" s="24">
        <v>37970</v>
      </c>
      <c r="U138" s="22">
        <v>6958</v>
      </c>
      <c r="V138" s="12"/>
      <c r="W138" s="13"/>
      <c r="X138" s="12"/>
      <c r="Y138" s="12"/>
      <c r="Z138" s="12"/>
      <c r="AA138" s="11"/>
      <c r="AB138" s="8"/>
      <c r="AC138" s="8"/>
      <c r="AD138" s="8"/>
      <c r="AE138" s="8"/>
      <c r="AF138" s="8"/>
      <c r="AG138" s="8"/>
    </row>
    <row r="139" spans="1:33" ht="12.75" customHeight="1" x14ac:dyDescent="0.2">
      <c r="A139" s="22">
        <v>7079</v>
      </c>
      <c r="B139" s="32" t="s">
        <v>7826</v>
      </c>
      <c r="C139" s="44">
        <v>711497005</v>
      </c>
      <c r="D139" s="11" t="s">
        <v>72</v>
      </c>
      <c r="E139" s="11" t="s">
        <v>985</v>
      </c>
      <c r="F139" s="21" t="s">
        <v>6758</v>
      </c>
      <c r="G139" s="21" t="s">
        <v>986</v>
      </c>
      <c r="H139" s="21" t="s">
        <v>6759</v>
      </c>
      <c r="I139" s="11" t="s">
        <v>398</v>
      </c>
      <c r="J139" s="11" t="s">
        <v>5561</v>
      </c>
      <c r="K139" s="11" t="s">
        <v>7413</v>
      </c>
      <c r="L139" s="11" t="s">
        <v>987</v>
      </c>
      <c r="M139" s="13" t="s">
        <v>5340</v>
      </c>
      <c r="N139" s="22" t="s">
        <v>988</v>
      </c>
      <c r="O139" s="22" t="s">
        <v>6760</v>
      </c>
      <c r="P139" s="40" t="s">
        <v>6761</v>
      </c>
      <c r="Q139" s="22"/>
      <c r="R139" s="23">
        <v>93401</v>
      </c>
      <c r="S139" s="23" t="s">
        <v>6762</v>
      </c>
      <c r="T139" s="24">
        <v>37970</v>
      </c>
      <c r="U139" s="22">
        <v>7079</v>
      </c>
      <c r="V139" s="12"/>
      <c r="W139" s="13"/>
      <c r="X139" s="12"/>
      <c r="Y139" s="12"/>
      <c r="Z139" s="12"/>
      <c r="AA139" s="11"/>
      <c r="AB139" s="8"/>
      <c r="AC139" s="8"/>
      <c r="AD139" s="8"/>
      <c r="AE139" s="8"/>
      <c r="AF139" s="8"/>
      <c r="AG139" s="8"/>
    </row>
    <row r="140" spans="1:33" ht="12.75" customHeight="1" x14ac:dyDescent="0.2">
      <c r="A140" s="22">
        <v>7094</v>
      </c>
      <c r="B140" s="32" t="s">
        <v>7827</v>
      </c>
      <c r="C140" s="44">
        <v>709419005</v>
      </c>
      <c r="D140" s="11" t="s">
        <v>72</v>
      </c>
      <c r="E140" s="11" t="s">
        <v>989</v>
      </c>
      <c r="F140" s="21" t="s">
        <v>990</v>
      </c>
      <c r="G140" s="21" t="s">
        <v>991</v>
      </c>
      <c r="H140" s="21" t="s">
        <v>992</v>
      </c>
      <c r="I140" s="11" t="s">
        <v>993</v>
      </c>
      <c r="J140" s="11" t="s">
        <v>994</v>
      </c>
      <c r="K140" s="11" t="s">
        <v>995</v>
      </c>
      <c r="L140" s="11" t="s">
        <v>996</v>
      </c>
      <c r="M140" s="13" t="s">
        <v>47</v>
      </c>
      <c r="N140" s="22" t="s">
        <v>998</v>
      </c>
      <c r="O140" s="22" t="s">
        <v>997</v>
      </c>
      <c r="P140" s="23"/>
      <c r="Q140" s="22"/>
      <c r="R140" s="23">
        <v>93401</v>
      </c>
      <c r="S140" s="23" t="s">
        <v>5493</v>
      </c>
      <c r="T140" s="24">
        <v>37970</v>
      </c>
      <c r="U140" s="22">
        <v>7094</v>
      </c>
      <c r="V140" s="12"/>
      <c r="W140" s="13"/>
      <c r="X140" s="12"/>
      <c r="Y140" s="12"/>
      <c r="Z140" s="12"/>
      <c r="AA140" s="11"/>
      <c r="AB140" s="8"/>
      <c r="AC140" s="8"/>
      <c r="AD140" s="8"/>
      <c r="AE140" s="8"/>
      <c r="AF140" s="8"/>
      <c r="AG140" s="8"/>
    </row>
    <row r="141" spans="1:33" ht="12.75" customHeight="1" x14ac:dyDescent="0.2">
      <c r="A141" s="22">
        <v>2550</v>
      </c>
      <c r="B141" s="32" t="s">
        <v>7828</v>
      </c>
      <c r="C141" s="44">
        <v>708781002</v>
      </c>
      <c r="D141" s="11" t="s">
        <v>72</v>
      </c>
      <c r="E141" s="11" t="s">
        <v>999</v>
      </c>
      <c r="F141" s="21" t="s">
        <v>6320</v>
      </c>
      <c r="G141" s="21" t="s">
        <v>1000</v>
      </c>
      <c r="H141" s="21" t="s">
        <v>6328</v>
      </c>
      <c r="I141" s="11" t="s">
        <v>941</v>
      </c>
      <c r="J141" s="33" t="s">
        <v>6329</v>
      </c>
      <c r="K141" s="11" t="s">
        <v>5592</v>
      </c>
      <c r="L141" s="11" t="s">
        <v>1002</v>
      </c>
      <c r="M141" s="13" t="s">
        <v>47</v>
      </c>
      <c r="N141" s="22" t="s">
        <v>1004</v>
      </c>
      <c r="O141" s="22" t="s">
        <v>1003</v>
      </c>
      <c r="P141" s="23" t="s">
        <v>1001</v>
      </c>
      <c r="Q141" s="22"/>
      <c r="R141" s="23">
        <v>93101</v>
      </c>
      <c r="S141" s="23" t="s">
        <v>6319</v>
      </c>
      <c r="T141" s="24">
        <v>37970</v>
      </c>
      <c r="U141" s="22">
        <v>2550</v>
      </c>
      <c r="V141" s="12"/>
      <c r="W141" s="13"/>
      <c r="X141" s="12"/>
      <c r="Y141" s="12"/>
      <c r="Z141" s="12"/>
      <c r="AA141" s="11"/>
      <c r="AB141" s="8"/>
      <c r="AC141" s="8"/>
      <c r="AD141" s="8"/>
      <c r="AE141" s="8"/>
      <c r="AF141" s="8"/>
      <c r="AG141" s="8"/>
    </row>
    <row r="142" spans="1:33" ht="12.75" customHeight="1" x14ac:dyDescent="0.2">
      <c r="A142" s="22">
        <v>7005</v>
      </c>
      <c r="B142" s="32" t="s">
        <v>7829</v>
      </c>
      <c r="C142" s="44">
        <v>709542001</v>
      </c>
      <c r="D142" s="11" t="s">
        <v>72</v>
      </c>
      <c r="E142" s="11" t="s">
        <v>1005</v>
      </c>
      <c r="F142" s="21" t="s">
        <v>1006</v>
      </c>
      <c r="G142" s="21" t="s">
        <v>1007</v>
      </c>
      <c r="H142" s="21" t="s">
        <v>1008</v>
      </c>
      <c r="I142" s="11" t="s">
        <v>1009</v>
      </c>
      <c r="J142" s="33" t="s">
        <v>1010</v>
      </c>
      <c r="K142" s="11" t="s">
        <v>1011</v>
      </c>
      <c r="L142" s="11" t="s">
        <v>1012</v>
      </c>
      <c r="M142" s="13" t="s">
        <v>47</v>
      </c>
      <c r="N142" s="22" t="s">
        <v>1014</v>
      </c>
      <c r="O142" s="22" t="s">
        <v>1013</v>
      </c>
      <c r="P142" s="23"/>
      <c r="Q142" s="22"/>
      <c r="R142" s="23">
        <v>93401</v>
      </c>
      <c r="S142" s="23" t="s">
        <v>1015</v>
      </c>
      <c r="T142" s="24">
        <v>37970</v>
      </c>
      <c r="U142" s="22">
        <v>7005</v>
      </c>
      <c r="V142" s="12"/>
      <c r="W142" s="13"/>
      <c r="X142" s="12"/>
      <c r="Y142" s="12"/>
      <c r="Z142" s="12"/>
      <c r="AA142" s="11"/>
      <c r="AB142" s="8"/>
      <c r="AC142" s="8"/>
      <c r="AD142" s="8"/>
      <c r="AE142" s="8"/>
      <c r="AF142" s="8"/>
      <c r="AG142" s="8"/>
    </row>
    <row r="143" spans="1:33" ht="12.75" customHeight="1" x14ac:dyDescent="0.2">
      <c r="A143" s="22">
        <v>3025</v>
      </c>
      <c r="B143" s="32" t="s">
        <v>7830</v>
      </c>
      <c r="C143" s="44">
        <v>713039004</v>
      </c>
      <c r="D143" s="11" t="s">
        <v>72</v>
      </c>
      <c r="E143" s="11" t="s">
        <v>1016</v>
      </c>
      <c r="F143" s="21" t="s">
        <v>7831</v>
      </c>
      <c r="G143" s="21" t="s">
        <v>1017</v>
      </c>
      <c r="H143" s="13" t="s">
        <v>1018</v>
      </c>
      <c r="I143" s="11" t="s">
        <v>1019</v>
      </c>
      <c r="J143" s="11" t="s">
        <v>1020</v>
      </c>
      <c r="K143" s="46" t="s">
        <v>7832</v>
      </c>
      <c r="L143" s="11" t="s">
        <v>1021</v>
      </c>
      <c r="M143" s="13" t="s">
        <v>47</v>
      </c>
      <c r="N143" s="22" t="s">
        <v>1022</v>
      </c>
      <c r="O143" s="22">
        <v>226687900</v>
      </c>
      <c r="P143" s="40" t="s">
        <v>7833</v>
      </c>
      <c r="Q143" s="22"/>
      <c r="R143" s="23">
        <v>93401</v>
      </c>
      <c r="S143" s="23" t="s">
        <v>7834</v>
      </c>
      <c r="T143" s="24">
        <v>37970</v>
      </c>
      <c r="U143" s="22">
        <v>3025</v>
      </c>
      <c r="V143" s="12"/>
      <c r="W143" s="13"/>
      <c r="X143" s="12"/>
      <c r="Y143" s="12"/>
      <c r="Z143" s="12"/>
      <c r="AA143" s="11"/>
      <c r="AB143" s="8"/>
      <c r="AC143" s="8"/>
      <c r="AD143" s="8"/>
      <c r="AE143" s="8"/>
      <c r="AF143" s="8"/>
      <c r="AG143" s="8"/>
    </row>
    <row r="144" spans="1:33" ht="12.75" customHeight="1" x14ac:dyDescent="0.2">
      <c r="A144" s="22">
        <v>7074</v>
      </c>
      <c r="B144" s="32" t="s">
        <v>7835</v>
      </c>
      <c r="C144" s="44">
        <v>708564001</v>
      </c>
      <c r="D144" s="11" t="s">
        <v>72</v>
      </c>
      <c r="E144" s="11" t="s">
        <v>1023</v>
      </c>
      <c r="F144" s="21" t="s">
        <v>6094</v>
      </c>
      <c r="G144" s="21" t="s">
        <v>1024</v>
      </c>
      <c r="H144" s="21" t="s">
        <v>1025</v>
      </c>
      <c r="I144" s="11" t="s">
        <v>611</v>
      </c>
      <c r="J144" s="11" t="s">
        <v>1026</v>
      </c>
      <c r="K144" s="11" t="s">
        <v>1027</v>
      </c>
      <c r="L144" s="11" t="s">
        <v>1028</v>
      </c>
      <c r="M144" s="13" t="s">
        <v>47</v>
      </c>
      <c r="N144" s="22" t="s">
        <v>953</v>
      </c>
      <c r="O144" s="22" t="s">
        <v>1029</v>
      </c>
      <c r="P144" s="23"/>
      <c r="Q144" s="23"/>
      <c r="R144" s="23">
        <v>93401</v>
      </c>
      <c r="S144" s="23" t="s">
        <v>6102</v>
      </c>
      <c r="T144" s="24">
        <v>37970</v>
      </c>
      <c r="U144" s="22">
        <v>7074</v>
      </c>
      <c r="V144" s="12"/>
      <c r="W144" s="13"/>
      <c r="X144" s="12"/>
      <c r="Y144" s="12"/>
      <c r="Z144" s="12"/>
      <c r="AA144" s="11"/>
      <c r="AB144" s="8"/>
      <c r="AC144" s="8"/>
      <c r="AD144" s="8"/>
      <c r="AE144" s="8"/>
      <c r="AF144" s="8"/>
      <c r="AG144" s="8"/>
    </row>
    <row r="145" spans="1:33" ht="12.75" customHeight="1" x14ac:dyDescent="0.2">
      <c r="A145" s="22">
        <v>6400</v>
      </c>
      <c r="B145" s="32" t="s">
        <v>7836</v>
      </c>
      <c r="C145" s="44">
        <v>714506005</v>
      </c>
      <c r="D145" s="11" t="s">
        <v>72</v>
      </c>
      <c r="E145" s="11" t="s">
        <v>1030</v>
      </c>
      <c r="F145" s="21" t="s">
        <v>6284</v>
      </c>
      <c r="G145" s="21" t="s">
        <v>1031</v>
      </c>
      <c r="H145" s="21" t="s">
        <v>6285</v>
      </c>
      <c r="I145" s="11" t="s">
        <v>1032</v>
      </c>
      <c r="J145" s="11" t="s">
        <v>6286</v>
      </c>
      <c r="K145" s="11" t="s">
        <v>5769</v>
      </c>
      <c r="L145" s="11" t="s">
        <v>5928</v>
      </c>
      <c r="M145" s="13" t="s">
        <v>5340</v>
      </c>
      <c r="N145" s="22" t="s">
        <v>1033</v>
      </c>
      <c r="O145" s="22" t="s">
        <v>5767</v>
      </c>
      <c r="P145" s="23" t="s">
        <v>5768</v>
      </c>
      <c r="Q145" s="22"/>
      <c r="R145" s="23">
        <v>93401</v>
      </c>
      <c r="S145" s="23" t="s">
        <v>6269</v>
      </c>
      <c r="T145" s="24">
        <v>37970</v>
      </c>
      <c r="U145" s="22">
        <v>6400</v>
      </c>
      <c r="V145" s="12"/>
      <c r="W145" s="13"/>
      <c r="X145" s="12"/>
      <c r="Y145" s="12"/>
      <c r="Z145" s="12"/>
      <c r="AA145" s="11"/>
      <c r="AB145" s="8"/>
      <c r="AC145" s="8"/>
      <c r="AD145" s="8"/>
      <c r="AE145" s="8"/>
      <c r="AF145" s="8"/>
      <c r="AG145" s="8" t="s">
        <v>7253</v>
      </c>
    </row>
    <row r="146" spans="1:33" ht="12.75" customHeight="1" x14ac:dyDescent="0.2">
      <c r="A146" s="22">
        <v>2950</v>
      </c>
      <c r="B146" s="32" t="s">
        <v>7837</v>
      </c>
      <c r="C146" s="44">
        <v>708352004</v>
      </c>
      <c r="D146" s="11" t="s">
        <v>72</v>
      </c>
      <c r="E146" s="11" t="s">
        <v>1034</v>
      </c>
      <c r="F146" s="21" t="s">
        <v>1035</v>
      </c>
      <c r="G146" s="21" t="s">
        <v>1036</v>
      </c>
      <c r="H146" s="21" t="s">
        <v>1037</v>
      </c>
      <c r="I146" s="11" t="s">
        <v>611</v>
      </c>
      <c r="J146" s="11" t="s">
        <v>1038</v>
      </c>
      <c r="K146" s="11" t="s">
        <v>1039</v>
      </c>
      <c r="L146" s="11" t="s">
        <v>1040</v>
      </c>
      <c r="M146" s="13" t="s">
        <v>47</v>
      </c>
      <c r="N146" s="22" t="s">
        <v>1042</v>
      </c>
      <c r="O146" s="22" t="s">
        <v>1041</v>
      </c>
      <c r="P146" s="23"/>
      <c r="Q146" s="22"/>
      <c r="R146" s="23">
        <v>93401</v>
      </c>
      <c r="S146" s="23" t="s">
        <v>1043</v>
      </c>
      <c r="T146" s="24">
        <v>37970</v>
      </c>
      <c r="U146" s="22">
        <v>2950</v>
      </c>
      <c r="V146" s="12"/>
      <c r="W146" s="13"/>
      <c r="X146" s="12"/>
      <c r="Y146" s="12"/>
      <c r="Z146" s="12"/>
      <c r="AA146" s="11"/>
      <c r="AB146" s="8"/>
      <c r="AC146" s="8"/>
      <c r="AD146" s="8"/>
      <c r="AE146" s="8"/>
      <c r="AF146" s="8"/>
      <c r="AG146" s="8"/>
    </row>
    <row r="147" spans="1:33" ht="12.75" customHeight="1" x14ac:dyDescent="0.2">
      <c r="A147" s="22">
        <v>7463</v>
      </c>
      <c r="B147" s="32" t="s">
        <v>7838</v>
      </c>
      <c r="C147" s="44">
        <v>714555006</v>
      </c>
      <c r="D147" s="11" t="s">
        <v>72</v>
      </c>
      <c r="E147" s="11" t="s">
        <v>1044</v>
      </c>
      <c r="F147" s="21" t="s">
        <v>6223</v>
      </c>
      <c r="G147" s="21" t="s">
        <v>1045</v>
      </c>
      <c r="H147" s="21" t="s">
        <v>6224</v>
      </c>
      <c r="I147" s="11" t="s">
        <v>6225</v>
      </c>
      <c r="J147" s="11" t="s">
        <v>6230</v>
      </c>
      <c r="K147" s="11" t="s">
        <v>6231</v>
      </c>
      <c r="L147" s="11" t="s">
        <v>1046</v>
      </c>
      <c r="M147" s="13" t="s">
        <v>47</v>
      </c>
      <c r="N147" s="22" t="s">
        <v>1047</v>
      </c>
      <c r="O147" s="22">
        <v>3604100</v>
      </c>
      <c r="P147" s="40" t="s">
        <v>6226</v>
      </c>
      <c r="Q147" s="22"/>
      <c r="R147" s="23">
        <v>93401</v>
      </c>
      <c r="S147" s="23" t="s">
        <v>6227</v>
      </c>
      <c r="T147" s="24">
        <v>41012</v>
      </c>
      <c r="U147" s="22">
        <v>7463</v>
      </c>
      <c r="V147" s="12"/>
      <c r="W147" s="13"/>
      <c r="X147" s="12"/>
      <c r="Y147" s="12"/>
      <c r="Z147" s="12"/>
      <c r="AA147" s="11"/>
      <c r="AB147" s="8"/>
      <c r="AC147" s="8"/>
      <c r="AD147" s="8"/>
      <c r="AE147" s="8"/>
      <c r="AF147" s="8"/>
      <c r="AG147" s="8"/>
    </row>
    <row r="148" spans="1:33" ht="12.75" customHeight="1" x14ac:dyDescent="0.2">
      <c r="A148" s="22">
        <v>7439</v>
      </c>
      <c r="B148" s="32" t="s">
        <v>7839</v>
      </c>
      <c r="C148" s="44">
        <v>710153000</v>
      </c>
      <c r="D148" s="11" t="s">
        <v>1048</v>
      </c>
      <c r="E148" s="11" t="s">
        <v>1049</v>
      </c>
      <c r="F148" s="21" t="s">
        <v>6096</v>
      </c>
      <c r="G148" s="21" t="s">
        <v>1050</v>
      </c>
      <c r="H148" s="21" t="s">
        <v>6097</v>
      </c>
      <c r="I148" s="11" t="s">
        <v>6098</v>
      </c>
      <c r="J148" s="11" t="s">
        <v>6099</v>
      </c>
      <c r="K148" s="11" t="s">
        <v>6100</v>
      </c>
      <c r="L148" s="11" t="s">
        <v>1051</v>
      </c>
      <c r="M148" s="13" t="s">
        <v>5344</v>
      </c>
      <c r="N148" s="22" t="s">
        <v>6101</v>
      </c>
      <c r="O148" s="22" t="s">
        <v>1052</v>
      </c>
      <c r="P148" s="23"/>
      <c r="Q148" s="22"/>
      <c r="R148" s="23" t="s">
        <v>1053</v>
      </c>
      <c r="S148" s="23" t="s">
        <v>6112</v>
      </c>
      <c r="T148" s="24">
        <v>40542</v>
      </c>
      <c r="U148" s="22">
        <v>7439</v>
      </c>
      <c r="V148" s="12"/>
      <c r="W148" s="13"/>
      <c r="X148" s="12"/>
      <c r="Y148" s="12"/>
      <c r="Z148" s="12"/>
      <c r="AA148" s="11"/>
      <c r="AB148" s="8"/>
      <c r="AC148" s="8"/>
      <c r="AD148" s="8"/>
      <c r="AE148" s="8"/>
      <c r="AF148" s="8"/>
      <c r="AG148" s="8"/>
    </row>
    <row r="149" spans="1:33" ht="12.75" customHeight="1" x14ac:dyDescent="0.2">
      <c r="A149" s="47">
        <v>6410</v>
      </c>
      <c r="B149" s="13" t="s">
        <v>7840</v>
      </c>
      <c r="C149" s="44">
        <v>709836005</v>
      </c>
      <c r="D149" s="11" t="s">
        <v>72</v>
      </c>
      <c r="E149" s="11" t="s">
        <v>1054</v>
      </c>
      <c r="F149" s="21" t="s">
        <v>7841</v>
      </c>
      <c r="G149" s="21" t="s">
        <v>1055</v>
      </c>
      <c r="H149" s="21" t="s">
        <v>7842</v>
      </c>
      <c r="I149" s="11" t="s">
        <v>1056</v>
      </c>
      <c r="J149" s="11" t="s">
        <v>7843</v>
      </c>
      <c r="K149" s="11" t="s">
        <v>7844</v>
      </c>
      <c r="L149" s="11" t="s">
        <v>1057</v>
      </c>
      <c r="M149" s="13" t="s">
        <v>544</v>
      </c>
      <c r="N149" s="22" t="s">
        <v>704</v>
      </c>
      <c r="O149" s="22"/>
      <c r="P149" s="23"/>
      <c r="Q149" s="22"/>
      <c r="R149" s="23">
        <v>93401</v>
      </c>
      <c r="S149" s="23" t="s">
        <v>7845</v>
      </c>
      <c r="T149" s="24">
        <v>37970</v>
      </c>
      <c r="U149" s="47">
        <v>6410</v>
      </c>
      <c r="V149" s="12"/>
      <c r="W149" s="13"/>
      <c r="X149" s="12"/>
      <c r="Y149" s="12"/>
      <c r="Z149" s="12"/>
      <c r="AA149" s="11"/>
      <c r="AB149" s="8"/>
      <c r="AC149" s="8"/>
      <c r="AD149" s="8"/>
      <c r="AE149" s="8"/>
      <c r="AF149" s="8"/>
      <c r="AG149" s="8"/>
    </row>
    <row r="150" spans="1:33" ht="12.75" customHeight="1" x14ac:dyDescent="0.2">
      <c r="A150" s="47"/>
      <c r="B150" s="32" t="s">
        <v>7846</v>
      </c>
      <c r="C150" s="44">
        <v>711731008</v>
      </c>
      <c r="D150" s="11" t="s">
        <v>72</v>
      </c>
      <c r="E150" s="11" t="s">
        <v>1058</v>
      </c>
      <c r="F150" s="21" t="s">
        <v>1059</v>
      </c>
      <c r="G150" s="21" t="s">
        <v>1060</v>
      </c>
      <c r="H150" s="21" t="s">
        <v>1061</v>
      </c>
      <c r="I150" s="11" t="s">
        <v>1062</v>
      </c>
      <c r="J150" s="11" t="s">
        <v>1063</v>
      </c>
      <c r="K150" s="11" t="s">
        <v>1064</v>
      </c>
      <c r="L150" s="11" t="s">
        <v>1066</v>
      </c>
      <c r="M150" s="13" t="s">
        <v>5340</v>
      </c>
      <c r="N150" s="22" t="s">
        <v>1069</v>
      </c>
      <c r="O150" s="22" t="s">
        <v>1067</v>
      </c>
      <c r="P150" s="23" t="s">
        <v>1065</v>
      </c>
      <c r="Q150" s="22"/>
      <c r="R150" s="23">
        <v>93401</v>
      </c>
      <c r="S150" s="23" t="s">
        <v>947</v>
      </c>
      <c r="T150" s="24">
        <v>37970</v>
      </c>
      <c r="U150" s="47"/>
      <c r="V150" s="12"/>
      <c r="W150" s="13"/>
      <c r="X150" s="12"/>
      <c r="Y150" s="12"/>
      <c r="Z150" s="12"/>
      <c r="AA150" s="11"/>
      <c r="AB150" s="8"/>
      <c r="AC150" s="8"/>
      <c r="AD150" s="8"/>
      <c r="AE150" s="8"/>
      <c r="AF150" s="8"/>
      <c r="AG150" s="8"/>
    </row>
    <row r="151" spans="1:33" ht="12.75" customHeight="1" x14ac:dyDescent="0.2">
      <c r="A151" s="47">
        <v>6898</v>
      </c>
      <c r="B151" s="32" t="s">
        <v>1070</v>
      </c>
      <c r="C151" s="44">
        <v>712939001</v>
      </c>
      <c r="D151" s="11" t="s">
        <v>72</v>
      </c>
      <c r="E151" s="11" t="s">
        <v>1071</v>
      </c>
      <c r="F151" s="21" t="s">
        <v>7847</v>
      </c>
      <c r="G151" s="21" t="s">
        <v>1072</v>
      </c>
      <c r="H151" s="21" t="s">
        <v>7848</v>
      </c>
      <c r="I151" s="11" t="s">
        <v>1073</v>
      </c>
      <c r="J151" s="11" t="s">
        <v>5765</v>
      </c>
      <c r="K151" s="23" t="s">
        <v>7849</v>
      </c>
      <c r="L151" s="11" t="s">
        <v>5761</v>
      </c>
      <c r="M151" s="13" t="s">
        <v>47</v>
      </c>
      <c r="N151" s="22" t="s">
        <v>1074</v>
      </c>
      <c r="O151" s="22" t="s">
        <v>5762</v>
      </c>
      <c r="P151" s="23" t="s">
        <v>5763</v>
      </c>
      <c r="Q151" s="22"/>
      <c r="R151" s="22">
        <v>93401</v>
      </c>
      <c r="S151" s="23" t="s">
        <v>7850</v>
      </c>
      <c r="T151" s="24">
        <v>37970</v>
      </c>
      <c r="U151" s="47"/>
      <c r="V151" s="12"/>
      <c r="W151" s="13"/>
      <c r="X151" s="12"/>
      <c r="Y151" s="12"/>
      <c r="Z151" s="12"/>
      <c r="AA151" s="11"/>
      <c r="AB151" s="8"/>
      <c r="AC151" s="8"/>
      <c r="AD151" s="8"/>
      <c r="AE151" s="8"/>
      <c r="AF151" s="8"/>
      <c r="AG151" s="8"/>
    </row>
    <row r="152" spans="1:33" ht="12.75" customHeight="1" x14ac:dyDescent="0.2">
      <c r="A152" s="22">
        <v>7446</v>
      </c>
      <c r="B152" s="32" t="s">
        <v>7851</v>
      </c>
      <c r="C152" s="44">
        <v>712341009</v>
      </c>
      <c r="D152" s="11" t="s">
        <v>72</v>
      </c>
      <c r="E152" s="11" t="s">
        <v>1075</v>
      </c>
      <c r="F152" s="21" t="s">
        <v>6331</v>
      </c>
      <c r="G152" s="21" t="s">
        <v>1076</v>
      </c>
      <c r="H152" s="21" t="s">
        <v>1078</v>
      </c>
      <c r="I152" s="11" t="s">
        <v>1077</v>
      </c>
      <c r="J152" s="11" t="s">
        <v>1079</v>
      </c>
      <c r="K152" s="11" t="s">
        <v>1080</v>
      </c>
      <c r="L152" s="11" t="s">
        <v>1081</v>
      </c>
      <c r="M152" s="13" t="s">
        <v>47</v>
      </c>
      <c r="N152" s="22" t="s">
        <v>1081</v>
      </c>
      <c r="O152" s="22" t="s">
        <v>7852</v>
      </c>
      <c r="P152" s="40" t="s">
        <v>7853</v>
      </c>
      <c r="Q152" s="22"/>
      <c r="R152" s="23">
        <v>93401</v>
      </c>
      <c r="S152" s="23" t="s">
        <v>6326</v>
      </c>
      <c r="T152" s="24">
        <v>40745</v>
      </c>
      <c r="U152" s="22">
        <v>7446</v>
      </c>
      <c r="V152" s="12"/>
      <c r="W152" s="13"/>
      <c r="X152" s="12"/>
      <c r="Y152" s="12"/>
      <c r="Z152" s="12"/>
      <c r="AA152" s="11"/>
      <c r="AB152" s="8"/>
      <c r="AC152" s="8"/>
      <c r="AD152" s="8"/>
      <c r="AE152" s="8"/>
      <c r="AF152" s="8"/>
      <c r="AG152" s="8"/>
    </row>
    <row r="153" spans="1:33" ht="12.75" customHeight="1" x14ac:dyDescent="0.2">
      <c r="A153" s="22">
        <v>6990</v>
      </c>
      <c r="B153" s="32" t="s">
        <v>7854</v>
      </c>
      <c r="C153" s="44" t="s">
        <v>6413</v>
      </c>
      <c r="D153" s="11" t="s">
        <v>72</v>
      </c>
      <c r="E153" s="11" t="s">
        <v>1082</v>
      </c>
      <c r="F153" s="21" t="s">
        <v>1083</v>
      </c>
      <c r="G153" s="21" t="s">
        <v>1084</v>
      </c>
      <c r="H153" s="21" t="s">
        <v>1085</v>
      </c>
      <c r="I153" s="11" t="s">
        <v>611</v>
      </c>
      <c r="J153" s="11" t="s">
        <v>1086</v>
      </c>
      <c r="K153" s="11" t="s">
        <v>1087</v>
      </c>
      <c r="L153" s="11" t="s">
        <v>1088</v>
      </c>
      <c r="M153" s="13" t="s">
        <v>5386</v>
      </c>
      <c r="N153" s="22" t="s">
        <v>1090</v>
      </c>
      <c r="O153" s="22" t="s">
        <v>1089</v>
      </c>
      <c r="P153" s="23"/>
      <c r="Q153" s="22"/>
      <c r="R153" s="23">
        <v>93401</v>
      </c>
      <c r="S153" s="23" t="s">
        <v>1091</v>
      </c>
      <c r="T153" s="24">
        <v>37970</v>
      </c>
      <c r="U153" s="22">
        <v>6990</v>
      </c>
      <c r="V153" s="12"/>
      <c r="W153" s="13"/>
      <c r="X153" s="12"/>
      <c r="Y153" s="12"/>
      <c r="Z153" s="12"/>
      <c r="AA153" s="11"/>
      <c r="AB153" s="8"/>
      <c r="AC153" s="8"/>
      <c r="AD153" s="8"/>
      <c r="AE153" s="8"/>
      <c r="AF153" s="8"/>
      <c r="AG153" s="8"/>
    </row>
    <row r="154" spans="1:33" ht="12.75" customHeight="1" x14ac:dyDescent="0.2">
      <c r="A154" s="22">
        <v>2800</v>
      </c>
      <c r="B154" s="32" t="s">
        <v>7855</v>
      </c>
      <c r="C154" s="44">
        <v>713286001</v>
      </c>
      <c r="D154" s="11" t="s">
        <v>49</v>
      </c>
      <c r="E154" s="11" t="s">
        <v>1092</v>
      </c>
      <c r="F154" s="21" t="s">
        <v>1094</v>
      </c>
      <c r="G154" s="21" t="s">
        <v>1093</v>
      </c>
      <c r="H154" s="21" t="s">
        <v>1095</v>
      </c>
      <c r="I154" s="11" t="s">
        <v>732</v>
      </c>
      <c r="J154" s="11" t="s">
        <v>1096</v>
      </c>
      <c r="K154" s="11" t="s">
        <v>1097</v>
      </c>
      <c r="L154" s="11" t="s">
        <v>1098</v>
      </c>
      <c r="M154" s="13" t="s">
        <v>5344</v>
      </c>
      <c r="N154" s="22" t="s">
        <v>1099</v>
      </c>
      <c r="O154" s="22" t="s">
        <v>1100</v>
      </c>
      <c r="P154" s="23"/>
      <c r="Q154" s="22"/>
      <c r="R154" s="23" t="s">
        <v>1101</v>
      </c>
      <c r="S154" s="23" t="s">
        <v>5335</v>
      </c>
      <c r="T154" s="24">
        <v>37970</v>
      </c>
      <c r="U154" s="22">
        <v>2800</v>
      </c>
      <c r="V154" s="12"/>
      <c r="W154" s="13"/>
      <c r="X154" s="12"/>
      <c r="Y154" s="12"/>
      <c r="Z154" s="12"/>
      <c r="AA154" s="11"/>
      <c r="AB154" s="8"/>
      <c r="AC154" s="8"/>
      <c r="AD154" s="8"/>
      <c r="AE154" s="8"/>
      <c r="AF154" s="8"/>
      <c r="AG154" s="8"/>
    </row>
    <row r="155" spans="1:33" ht="12.75" customHeight="1" x14ac:dyDescent="0.2">
      <c r="A155" s="22">
        <v>3100</v>
      </c>
      <c r="B155" s="32" t="s">
        <v>7856</v>
      </c>
      <c r="C155" s="44">
        <v>709337009</v>
      </c>
      <c r="D155" s="11" t="s">
        <v>72</v>
      </c>
      <c r="E155" s="11" t="s">
        <v>1102</v>
      </c>
      <c r="F155" s="21" t="s">
        <v>1103</v>
      </c>
      <c r="G155" s="21" t="s">
        <v>1104</v>
      </c>
      <c r="H155" s="21" t="s">
        <v>5290</v>
      </c>
      <c r="I155" s="11" t="s">
        <v>1105</v>
      </c>
      <c r="J155" s="11" t="s">
        <v>1106</v>
      </c>
      <c r="K155" s="11" t="s">
        <v>1107</v>
      </c>
      <c r="L155" s="11" t="s">
        <v>1108</v>
      </c>
      <c r="M155" s="13" t="s">
        <v>47</v>
      </c>
      <c r="N155" s="22" t="s">
        <v>582</v>
      </c>
      <c r="O155" s="22">
        <v>226785712</v>
      </c>
      <c r="P155" s="23" t="s">
        <v>1109</v>
      </c>
      <c r="Q155" s="22"/>
      <c r="R155" s="22">
        <v>93401</v>
      </c>
      <c r="S155" s="23" t="s">
        <v>1110</v>
      </c>
      <c r="T155" s="24">
        <v>37970</v>
      </c>
      <c r="U155" s="22">
        <v>3100</v>
      </c>
      <c r="V155" s="12"/>
      <c r="W155" s="13"/>
      <c r="X155" s="12"/>
      <c r="Y155" s="12"/>
      <c r="Z155" s="12"/>
      <c r="AA155" s="11"/>
      <c r="AB155" s="8"/>
      <c r="AC155" s="8"/>
      <c r="AD155" s="8"/>
      <c r="AE155" s="8"/>
      <c r="AF155" s="8"/>
      <c r="AG155" s="8"/>
    </row>
    <row r="156" spans="1:33" ht="12.75" customHeight="1" x14ac:dyDescent="0.2">
      <c r="A156" s="22">
        <v>6730</v>
      </c>
      <c r="B156" s="32" t="s">
        <v>7857</v>
      </c>
      <c r="C156" s="44">
        <v>708789003</v>
      </c>
      <c r="D156" s="11" t="s">
        <v>72</v>
      </c>
      <c r="E156" s="11" t="s">
        <v>1111</v>
      </c>
      <c r="F156" s="21" t="s">
        <v>1112</v>
      </c>
      <c r="G156" s="21" t="s">
        <v>1113</v>
      </c>
      <c r="H156" s="21" t="s">
        <v>1114</v>
      </c>
      <c r="I156" s="11" t="s">
        <v>1115</v>
      </c>
      <c r="J156" s="11" t="s">
        <v>1116</v>
      </c>
      <c r="K156" s="11" t="s">
        <v>1117</v>
      </c>
      <c r="L156" s="11" t="s">
        <v>1118</v>
      </c>
      <c r="M156" s="13" t="s">
        <v>544</v>
      </c>
      <c r="N156" s="22" t="s">
        <v>1120</v>
      </c>
      <c r="O156" s="22" t="s">
        <v>1119</v>
      </c>
      <c r="P156" s="23"/>
      <c r="Q156" s="22"/>
      <c r="R156" s="23">
        <v>93101</v>
      </c>
      <c r="S156" s="23" t="s">
        <v>1121</v>
      </c>
      <c r="T156" s="24">
        <v>37970</v>
      </c>
      <c r="U156" s="22">
        <v>6730</v>
      </c>
      <c r="V156" s="12"/>
      <c r="W156" s="13"/>
      <c r="X156" s="12"/>
      <c r="Y156" s="12"/>
      <c r="Z156" s="12"/>
      <c r="AA156" s="11"/>
      <c r="AB156" s="8"/>
      <c r="AC156" s="8"/>
      <c r="AD156" s="8"/>
      <c r="AE156" s="8"/>
      <c r="AF156" s="8"/>
      <c r="AG156" s="8"/>
    </row>
    <row r="157" spans="1:33" ht="12.75" customHeight="1" x14ac:dyDescent="0.2">
      <c r="A157" s="22">
        <v>7726</v>
      </c>
      <c r="B157" s="32" t="s">
        <v>7858</v>
      </c>
      <c r="C157" s="44">
        <v>651897564</v>
      </c>
      <c r="D157" s="11"/>
      <c r="E157" s="11" t="s">
        <v>7254</v>
      </c>
      <c r="F157" s="21" t="s">
        <v>7255</v>
      </c>
      <c r="G157" s="21" t="s">
        <v>7256</v>
      </c>
      <c r="H157" s="21" t="s">
        <v>7257</v>
      </c>
      <c r="I157" s="11" t="s">
        <v>1562</v>
      </c>
      <c r="J157" s="11" t="s">
        <v>7258</v>
      </c>
      <c r="K157" s="11" t="s">
        <v>7259</v>
      </c>
      <c r="L157" s="11" t="s">
        <v>7260</v>
      </c>
      <c r="M157" s="13" t="s">
        <v>5341</v>
      </c>
      <c r="N157" s="22" t="s">
        <v>2615</v>
      </c>
      <c r="O157" s="22" t="s">
        <v>7261</v>
      </c>
      <c r="P157" s="40" t="s">
        <v>7262</v>
      </c>
      <c r="Q157" s="22"/>
      <c r="R157" s="23">
        <v>93401</v>
      </c>
      <c r="S157" s="23" t="s">
        <v>7263</v>
      </c>
      <c r="T157" s="24">
        <v>44259</v>
      </c>
      <c r="U157" s="22">
        <v>7726</v>
      </c>
      <c r="V157" s="12"/>
      <c r="W157" s="13"/>
      <c r="X157" s="12"/>
      <c r="Y157" s="12"/>
      <c r="Z157" s="12"/>
      <c r="AA157" s="11"/>
      <c r="AB157" s="8"/>
      <c r="AC157" s="8"/>
      <c r="AD157" s="8"/>
      <c r="AE157" s="8"/>
      <c r="AF157" s="8"/>
      <c r="AG157" s="8"/>
    </row>
    <row r="158" spans="1:33" ht="12.75" customHeight="1" x14ac:dyDescent="0.2">
      <c r="A158" s="22">
        <v>7000</v>
      </c>
      <c r="B158" s="32" t="s">
        <v>7859</v>
      </c>
      <c r="C158" s="44">
        <v>718323002</v>
      </c>
      <c r="D158" s="11" t="s">
        <v>72</v>
      </c>
      <c r="E158" s="11" t="s">
        <v>1122</v>
      </c>
      <c r="F158" s="21" t="s">
        <v>1123</v>
      </c>
      <c r="G158" s="21" t="s">
        <v>1124</v>
      </c>
      <c r="H158" s="21" t="s">
        <v>1125</v>
      </c>
      <c r="I158" s="11" t="s">
        <v>969</v>
      </c>
      <c r="J158" s="11" t="s">
        <v>1126</v>
      </c>
      <c r="K158" s="11" t="s">
        <v>1127</v>
      </c>
      <c r="L158" s="11" t="s">
        <v>1128</v>
      </c>
      <c r="M158" s="13" t="s">
        <v>47</v>
      </c>
      <c r="N158" s="22" t="s">
        <v>809</v>
      </c>
      <c r="O158" s="22" t="s">
        <v>1129</v>
      </c>
      <c r="P158" s="23" t="s">
        <v>1130</v>
      </c>
      <c r="Q158" s="22"/>
      <c r="R158" s="23">
        <v>93401</v>
      </c>
      <c r="S158" s="23" t="s">
        <v>1131</v>
      </c>
      <c r="T158" s="24">
        <v>37970</v>
      </c>
      <c r="U158" s="22">
        <v>7000</v>
      </c>
      <c r="V158" s="12"/>
      <c r="W158" s="13"/>
      <c r="X158" s="12"/>
      <c r="Y158" s="12"/>
      <c r="Z158" s="12"/>
      <c r="AA158" s="11"/>
      <c r="AB158" s="8"/>
      <c r="AC158" s="8"/>
      <c r="AD158" s="8"/>
      <c r="AE158" s="8"/>
      <c r="AF158" s="8"/>
      <c r="AG158" s="8"/>
    </row>
    <row r="159" spans="1:33" ht="12.75" customHeight="1" x14ac:dyDescent="0.2">
      <c r="A159" s="22">
        <v>7044</v>
      </c>
      <c r="B159" s="32" t="s">
        <v>7860</v>
      </c>
      <c r="C159" s="44">
        <v>726469008</v>
      </c>
      <c r="D159" s="11" t="s">
        <v>49</v>
      </c>
      <c r="E159" s="11" t="s">
        <v>1132</v>
      </c>
      <c r="F159" s="21" t="s">
        <v>1133</v>
      </c>
      <c r="G159" s="21" t="s">
        <v>1134</v>
      </c>
      <c r="H159" s="21" t="s">
        <v>1135</v>
      </c>
      <c r="I159" s="11" t="s">
        <v>1136</v>
      </c>
      <c r="J159" s="11" t="s">
        <v>1137</v>
      </c>
      <c r="K159" s="11" t="s">
        <v>1138</v>
      </c>
      <c r="L159" s="11" t="s">
        <v>1139</v>
      </c>
      <c r="M159" s="13" t="s">
        <v>47</v>
      </c>
      <c r="N159" s="22" t="s">
        <v>582</v>
      </c>
      <c r="O159" s="22" t="s">
        <v>1140</v>
      </c>
      <c r="P159" s="23"/>
      <c r="Q159" s="22"/>
      <c r="R159" s="23" t="s">
        <v>45</v>
      </c>
      <c r="S159" s="23" t="s">
        <v>1141</v>
      </c>
      <c r="T159" s="24">
        <v>37970</v>
      </c>
      <c r="U159" s="22">
        <v>7044</v>
      </c>
      <c r="V159" s="12"/>
      <c r="W159" s="13"/>
      <c r="X159" s="12"/>
      <c r="Y159" s="12"/>
      <c r="Z159" s="12"/>
      <c r="AA159" s="11"/>
      <c r="AB159" s="8"/>
      <c r="AC159" s="8"/>
      <c r="AD159" s="8"/>
      <c r="AE159" s="8"/>
      <c r="AF159" s="8"/>
      <c r="AG159" s="8"/>
    </row>
    <row r="160" spans="1:33" ht="12.75" customHeight="1" x14ac:dyDescent="0.2">
      <c r="A160" s="22">
        <v>7173</v>
      </c>
      <c r="B160" s="32" t="s">
        <v>7861</v>
      </c>
      <c r="C160" s="44">
        <v>653686706</v>
      </c>
      <c r="D160" s="11" t="s">
        <v>49</v>
      </c>
      <c r="E160" s="11" t="s">
        <v>1142</v>
      </c>
      <c r="F160" s="21" t="s">
        <v>7862</v>
      </c>
      <c r="G160" s="21" t="s">
        <v>1143</v>
      </c>
      <c r="H160" s="21" t="s">
        <v>7863</v>
      </c>
      <c r="I160" s="11" t="s">
        <v>1144</v>
      </c>
      <c r="J160" s="11" t="s">
        <v>5704</v>
      </c>
      <c r="K160" s="11" t="s">
        <v>5705</v>
      </c>
      <c r="L160" s="11" t="s">
        <v>1145</v>
      </c>
      <c r="M160" s="13" t="s">
        <v>5345</v>
      </c>
      <c r="N160" s="22" t="s">
        <v>1147</v>
      </c>
      <c r="O160" s="22" t="s">
        <v>1148</v>
      </c>
      <c r="P160" s="40" t="s">
        <v>7864</v>
      </c>
      <c r="Q160" s="22"/>
      <c r="R160" s="23" t="s">
        <v>45</v>
      </c>
      <c r="S160" s="23" t="s">
        <v>7865</v>
      </c>
      <c r="T160" s="24">
        <v>38523</v>
      </c>
      <c r="U160" s="22">
        <v>7173</v>
      </c>
      <c r="V160" s="12"/>
      <c r="W160" s="13"/>
      <c r="X160" s="12"/>
      <c r="Y160" s="12"/>
      <c r="Z160" s="12"/>
      <c r="AA160" s="11"/>
      <c r="AB160" s="8"/>
      <c r="AC160" s="8"/>
      <c r="AD160" s="8"/>
      <c r="AE160" s="8"/>
      <c r="AF160" s="8"/>
      <c r="AG160" s="8"/>
    </row>
    <row r="161" spans="1:33" ht="12.75" customHeight="1" x14ac:dyDescent="0.2">
      <c r="A161" s="22">
        <v>5800</v>
      </c>
      <c r="B161" s="32" t="s">
        <v>7866</v>
      </c>
      <c r="C161" s="44">
        <v>700159108</v>
      </c>
      <c r="D161" s="11" t="s">
        <v>72</v>
      </c>
      <c r="E161" s="11" t="s">
        <v>1149</v>
      </c>
      <c r="F161" s="21" t="s">
        <v>6763</v>
      </c>
      <c r="G161" s="21" t="s">
        <v>1150</v>
      </c>
      <c r="H161" s="21" t="s">
        <v>1151</v>
      </c>
      <c r="I161" s="11" t="s">
        <v>1152</v>
      </c>
      <c r="J161" s="11" t="s">
        <v>1153</v>
      </c>
      <c r="K161" s="11" t="s">
        <v>1154</v>
      </c>
      <c r="L161" s="11" t="s">
        <v>1156</v>
      </c>
      <c r="M161" s="13" t="s">
        <v>47</v>
      </c>
      <c r="N161" s="22" t="s">
        <v>1158</v>
      </c>
      <c r="O161" s="22" t="s">
        <v>1157</v>
      </c>
      <c r="P161" s="23" t="s">
        <v>1155</v>
      </c>
      <c r="Q161" s="22"/>
      <c r="R161" s="23">
        <v>93401</v>
      </c>
      <c r="S161" s="23" t="s">
        <v>6764</v>
      </c>
      <c r="T161" s="24">
        <v>37970</v>
      </c>
      <c r="U161" s="22">
        <v>5800</v>
      </c>
      <c r="V161" s="12"/>
      <c r="W161" s="13"/>
      <c r="X161" s="12"/>
      <c r="Y161" s="12"/>
      <c r="Z161" s="12"/>
      <c r="AA161" s="11"/>
      <c r="AB161" s="8"/>
      <c r="AC161" s="8"/>
      <c r="AD161" s="8"/>
      <c r="AE161" s="8"/>
      <c r="AF161" s="8"/>
      <c r="AG161" s="8"/>
    </row>
    <row r="162" spans="1:33" ht="12.75" customHeight="1" x14ac:dyDescent="0.2">
      <c r="A162" s="22">
        <v>6660</v>
      </c>
      <c r="B162" s="32" t="s">
        <v>7867</v>
      </c>
      <c r="C162" s="44">
        <v>716594009</v>
      </c>
      <c r="D162" s="11" t="s">
        <v>49</v>
      </c>
      <c r="E162" s="11" t="s">
        <v>1159</v>
      </c>
      <c r="F162" s="21" t="s">
        <v>1160</v>
      </c>
      <c r="G162" s="21" t="s">
        <v>1161</v>
      </c>
      <c r="H162" s="21" t="s">
        <v>1162</v>
      </c>
      <c r="I162" s="11" t="s">
        <v>1062</v>
      </c>
      <c r="J162" s="11" t="s">
        <v>1163</v>
      </c>
      <c r="K162" s="11" t="s">
        <v>1164</v>
      </c>
      <c r="L162" s="11" t="s">
        <v>1165</v>
      </c>
      <c r="M162" s="13" t="s">
        <v>544</v>
      </c>
      <c r="N162" s="22" t="s">
        <v>1166</v>
      </c>
      <c r="O162" s="22" t="s">
        <v>1167</v>
      </c>
      <c r="P162" s="23"/>
      <c r="Q162" s="22"/>
      <c r="R162" s="23" t="s">
        <v>45</v>
      </c>
      <c r="S162" s="23" t="s">
        <v>1168</v>
      </c>
      <c r="T162" s="24">
        <v>37970</v>
      </c>
      <c r="U162" s="22">
        <v>6660</v>
      </c>
      <c r="V162" s="12"/>
      <c r="W162" s="13"/>
      <c r="X162" s="12"/>
      <c r="Y162" s="12"/>
      <c r="Z162" s="12"/>
      <c r="AA162" s="11"/>
      <c r="AB162" s="8"/>
      <c r="AC162" s="8"/>
      <c r="AD162" s="8"/>
      <c r="AE162" s="8"/>
      <c r="AF162" s="8"/>
      <c r="AG162" s="8"/>
    </row>
    <row r="163" spans="1:33" ht="12.75" customHeight="1" x14ac:dyDescent="0.2">
      <c r="A163" s="22">
        <v>6670</v>
      </c>
      <c r="B163" s="32" t="s">
        <v>7868</v>
      </c>
      <c r="C163" s="44">
        <v>706381007</v>
      </c>
      <c r="D163" s="11" t="s">
        <v>72</v>
      </c>
      <c r="E163" s="11" t="s">
        <v>1169</v>
      </c>
      <c r="F163" s="21" t="s">
        <v>1170</v>
      </c>
      <c r="G163" s="21" t="s">
        <v>1171</v>
      </c>
      <c r="H163" s="21" t="s">
        <v>1172</v>
      </c>
      <c r="I163" s="11" t="s">
        <v>1173</v>
      </c>
      <c r="J163" s="11" t="s">
        <v>1174</v>
      </c>
      <c r="K163" s="11" t="s">
        <v>1175</v>
      </c>
      <c r="L163" s="11" t="s">
        <v>1176</v>
      </c>
      <c r="M163" s="13" t="s">
        <v>47</v>
      </c>
      <c r="N163" s="22" t="s">
        <v>786</v>
      </c>
      <c r="O163" s="22" t="s">
        <v>1177</v>
      </c>
      <c r="P163" s="23"/>
      <c r="Q163" s="22"/>
      <c r="R163" s="23">
        <v>93401</v>
      </c>
      <c r="S163" s="23" t="s">
        <v>1178</v>
      </c>
      <c r="T163" s="24">
        <v>37970</v>
      </c>
      <c r="U163" s="22">
        <v>6670</v>
      </c>
      <c r="V163" s="12"/>
      <c r="W163" s="13"/>
      <c r="X163" s="12"/>
      <c r="Y163" s="12"/>
      <c r="Z163" s="12"/>
      <c r="AA163" s="11"/>
      <c r="AB163" s="8"/>
      <c r="AC163" s="8"/>
      <c r="AD163" s="8"/>
      <c r="AE163" s="8"/>
      <c r="AF163" s="8"/>
      <c r="AG163" s="8"/>
    </row>
    <row r="164" spans="1:33" ht="12.75" customHeight="1" x14ac:dyDescent="0.2">
      <c r="A164" s="22">
        <v>7511</v>
      </c>
      <c r="B164" s="32" t="s">
        <v>7869</v>
      </c>
      <c r="C164" s="44">
        <v>650602730</v>
      </c>
      <c r="D164" s="11" t="s">
        <v>356</v>
      </c>
      <c r="E164" s="11" t="s">
        <v>654</v>
      </c>
      <c r="F164" s="21" t="s">
        <v>1179</v>
      </c>
      <c r="G164" s="21" t="s">
        <v>1180</v>
      </c>
      <c r="H164" s="21" t="s">
        <v>1181</v>
      </c>
      <c r="I164" s="11" t="s">
        <v>1182</v>
      </c>
      <c r="J164" s="11" t="s">
        <v>1183</v>
      </c>
      <c r="K164" s="11" t="s">
        <v>1184</v>
      </c>
      <c r="L164" s="11" t="s">
        <v>5356</v>
      </c>
      <c r="M164" s="13" t="s">
        <v>5342</v>
      </c>
      <c r="N164" s="22" t="s">
        <v>1187</v>
      </c>
      <c r="O164" s="22" t="s">
        <v>1186</v>
      </c>
      <c r="P164" s="23" t="s">
        <v>1185</v>
      </c>
      <c r="Q164" s="22"/>
      <c r="R164" s="23" t="s">
        <v>83</v>
      </c>
      <c r="S164" s="23" t="s">
        <v>1188</v>
      </c>
      <c r="T164" s="24">
        <v>41919</v>
      </c>
      <c r="U164" s="22">
        <v>7511</v>
      </c>
      <c r="V164" s="12"/>
      <c r="W164" s="13"/>
      <c r="X164" s="12"/>
      <c r="Y164" s="12"/>
      <c r="Z164" s="12"/>
      <c r="AA164" s="11"/>
      <c r="AB164" s="8"/>
      <c r="AC164" s="8"/>
      <c r="AD164" s="8"/>
      <c r="AE164" s="8"/>
      <c r="AF164" s="8"/>
      <c r="AG164" s="8"/>
    </row>
    <row r="165" spans="1:33" ht="12.75" customHeight="1" x14ac:dyDescent="0.2">
      <c r="A165" s="22">
        <v>7609</v>
      </c>
      <c r="B165" s="32" t="s">
        <v>7870</v>
      </c>
      <c r="C165" s="44" t="s">
        <v>6414</v>
      </c>
      <c r="D165" s="11" t="s">
        <v>49</v>
      </c>
      <c r="E165" s="11" t="s">
        <v>1189</v>
      </c>
      <c r="F165" s="21" t="s">
        <v>7871</v>
      </c>
      <c r="G165" s="21" t="s">
        <v>1190</v>
      </c>
      <c r="H165" s="21" t="s">
        <v>7872</v>
      </c>
      <c r="I165" s="11" t="s">
        <v>488</v>
      </c>
      <c r="J165" s="11" t="s">
        <v>6765</v>
      </c>
      <c r="K165" s="11" t="s">
        <v>1191</v>
      </c>
      <c r="L165" s="11" t="s">
        <v>1192</v>
      </c>
      <c r="M165" s="13" t="s">
        <v>5343</v>
      </c>
      <c r="N165" s="22" t="s">
        <v>1193</v>
      </c>
      <c r="O165" s="22" t="s">
        <v>6400</v>
      </c>
      <c r="P165" s="23" t="s">
        <v>1194</v>
      </c>
      <c r="Q165" s="22"/>
      <c r="R165" s="23" t="s">
        <v>45</v>
      </c>
      <c r="S165" s="23" t="s">
        <v>7873</v>
      </c>
      <c r="T165" s="24">
        <v>42538</v>
      </c>
      <c r="U165" s="22">
        <v>7609</v>
      </c>
      <c r="V165" s="12"/>
      <c r="W165" s="13"/>
      <c r="X165" s="12"/>
      <c r="Y165" s="12"/>
      <c r="Z165" s="12"/>
      <c r="AA165" s="11"/>
      <c r="AB165" s="8"/>
      <c r="AC165" s="8"/>
      <c r="AD165" s="8"/>
      <c r="AE165" s="8"/>
      <c r="AF165" s="8"/>
      <c r="AG165" s="8" t="s">
        <v>7506</v>
      </c>
    </row>
    <row r="166" spans="1:33" ht="12.75" customHeight="1" x14ac:dyDescent="0.2">
      <c r="A166" s="22">
        <v>6943</v>
      </c>
      <c r="B166" s="32" t="s">
        <v>7874</v>
      </c>
      <c r="C166" s="44">
        <v>726079005</v>
      </c>
      <c r="D166" s="11" t="s">
        <v>49</v>
      </c>
      <c r="E166" s="11" t="s">
        <v>1195</v>
      </c>
      <c r="F166" s="21" t="s">
        <v>7875</v>
      </c>
      <c r="G166" s="21" t="s">
        <v>1196</v>
      </c>
      <c r="H166" s="21" t="s">
        <v>5742</v>
      </c>
      <c r="I166" s="11" t="s">
        <v>1197</v>
      </c>
      <c r="J166" s="11" t="s">
        <v>6351</v>
      </c>
      <c r="K166" s="11" t="s">
        <v>5494</v>
      </c>
      <c r="L166" s="11" t="s">
        <v>1198</v>
      </c>
      <c r="M166" s="13" t="s">
        <v>309</v>
      </c>
      <c r="N166" s="22" t="s">
        <v>1200</v>
      </c>
      <c r="O166" s="22" t="s">
        <v>1199</v>
      </c>
      <c r="P166" s="23" t="s">
        <v>7876</v>
      </c>
      <c r="Q166" s="22"/>
      <c r="R166" s="23" t="s">
        <v>45</v>
      </c>
      <c r="S166" s="23" t="s">
        <v>7877</v>
      </c>
      <c r="T166" s="24">
        <v>37970</v>
      </c>
      <c r="U166" s="22">
        <v>6943</v>
      </c>
      <c r="V166" s="12"/>
      <c r="W166" s="13"/>
      <c r="X166" s="12"/>
      <c r="Y166" s="12"/>
      <c r="Z166" s="12"/>
      <c r="AA166" s="11"/>
      <c r="AB166" s="8"/>
      <c r="AC166" s="8"/>
      <c r="AD166" s="8"/>
      <c r="AE166" s="8"/>
      <c r="AF166" s="8"/>
      <c r="AG166" s="8"/>
    </row>
    <row r="167" spans="1:33" ht="12.75" customHeight="1" x14ac:dyDescent="0.2">
      <c r="A167" s="22">
        <v>7699</v>
      </c>
      <c r="B167" s="87" t="s">
        <v>7878</v>
      </c>
      <c r="C167" s="44">
        <v>651920485</v>
      </c>
      <c r="D167" s="11"/>
      <c r="E167" s="11" t="s">
        <v>7264</v>
      </c>
      <c r="F167" s="21" t="s">
        <v>7879</v>
      </c>
      <c r="G167" s="21" t="s">
        <v>5902</v>
      </c>
      <c r="H167" s="21" t="s">
        <v>5903</v>
      </c>
      <c r="I167" s="11" t="s">
        <v>1540</v>
      </c>
      <c r="J167" s="11" t="s">
        <v>5904</v>
      </c>
      <c r="K167" s="11" t="s">
        <v>5905</v>
      </c>
      <c r="L167" s="11" t="s">
        <v>5906</v>
      </c>
      <c r="M167" s="13" t="s">
        <v>544</v>
      </c>
      <c r="N167" s="22" t="s">
        <v>187</v>
      </c>
      <c r="O167" s="22" t="s">
        <v>5907</v>
      </c>
      <c r="P167" s="40" t="s">
        <v>5908</v>
      </c>
      <c r="Q167" s="22"/>
      <c r="R167" s="23">
        <v>93401</v>
      </c>
      <c r="S167" s="23" t="s">
        <v>7880</v>
      </c>
      <c r="T167" s="24">
        <v>43902</v>
      </c>
      <c r="U167" s="22">
        <v>7699</v>
      </c>
      <c r="V167" s="36"/>
      <c r="W167" s="37"/>
      <c r="X167" s="36"/>
      <c r="Y167" s="36"/>
      <c r="Z167" s="36"/>
      <c r="AA167" s="27"/>
      <c r="AB167" s="8"/>
      <c r="AC167" s="8"/>
      <c r="AD167" s="8"/>
      <c r="AE167" s="8"/>
      <c r="AF167" s="8"/>
      <c r="AG167" s="8"/>
    </row>
    <row r="168" spans="1:33" ht="12.75" customHeight="1" x14ac:dyDescent="0.2">
      <c r="A168" s="22">
        <v>3250</v>
      </c>
      <c r="B168" s="32" t="s">
        <v>7881</v>
      </c>
      <c r="C168" s="44">
        <v>703620000</v>
      </c>
      <c r="D168" s="11" t="s">
        <v>72</v>
      </c>
      <c r="E168" s="11" t="s">
        <v>1202</v>
      </c>
      <c r="F168" s="21" t="s">
        <v>72</v>
      </c>
      <c r="G168" s="21" t="s">
        <v>1201</v>
      </c>
      <c r="H168" s="21" t="s">
        <v>1204</v>
      </c>
      <c r="I168" s="11" t="s">
        <v>1203</v>
      </c>
      <c r="J168" s="11" t="s">
        <v>1205</v>
      </c>
      <c r="K168" s="11" t="s">
        <v>1206</v>
      </c>
      <c r="L168" s="11" t="s">
        <v>1208</v>
      </c>
      <c r="M168" s="13" t="s">
        <v>47</v>
      </c>
      <c r="N168" s="22" t="s">
        <v>739</v>
      </c>
      <c r="O168" s="22" t="s">
        <v>1209</v>
      </c>
      <c r="P168" s="23" t="s">
        <v>1207</v>
      </c>
      <c r="Q168" s="22"/>
      <c r="R168" s="23">
        <v>93401</v>
      </c>
      <c r="S168" s="23" t="s">
        <v>1210</v>
      </c>
      <c r="T168" s="24">
        <v>37970</v>
      </c>
      <c r="U168" s="22">
        <v>3250</v>
      </c>
      <c r="V168" s="12"/>
      <c r="W168" s="13"/>
      <c r="X168" s="12"/>
      <c r="Y168" s="12"/>
      <c r="Z168" s="12"/>
      <c r="AA168" s="11"/>
      <c r="AB168" s="8"/>
      <c r="AC168" s="8"/>
      <c r="AD168" s="8"/>
      <c r="AE168" s="8"/>
      <c r="AF168" s="8"/>
      <c r="AG168" s="8"/>
    </row>
    <row r="169" spans="1:33" ht="12.75" customHeight="1" x14ac:dyDescent="0.2">
      <c r="A169" s="22">
        <v>7568</v>
      </c>
      <c r="B169" s="32" t="s">
        <v>7882</v>
      </c>
      <c r="C169" s="44">
        <v>651800501</v>
      </c>
      <c r="D169" s="11" t="s">
        <v>72</v>
      </c>
      <c r="E169" s="11" t="s">
        <v>1211</v>
      </c>
      <c r="F169" s="21" t="s">
        <v>1212</v>
      </c>
      <c r="G169" s="21" t="s">
        <v>865</v>
      </c>
      <c r="H169" s="21" t="s">
        <v>1213</v>
      </c>
      <c r="I169" s="11" t="s">
        <v>1214</v>
      </c>
      <c r="J169" s="11" t="s">
        <v>1215</v>
      </c>
      <c r="K169" s="11" t="s">
        <v>1216</v>
      </c>
      <c r="L169" s="11" t="s">
        <v>1217</v>
      </c>
      <c r="M169" s="13" t="s">
        <v>47</v>
      </c>
      <c r="N169" s="22" t="s">
        <v>1042</v>
      </c>
      <c r="O169" s="22" t="s">
        <v>1218</v>
      </c>
      <c r="P169" s="23" t="s">
        <v>1219</v>
      </c>
      <c r="Q169" s="22"/>
      <c r="R169" s="23">
        <v>93401</v>
      </c>
      <c r="S169" s="23" t="s">
        <v>1220</v>
      </c>
      <c r="T169" s="24">
        <v>42158</v>
      </c>
      <c r="U169" s="22">
        <v>7568</v>
      </c>
      <c r="V169" s="12"/>
      <c r="W169" s="13"/>
      <c r="X169" s="12"/>
      <c r="Y169" s="12"/>
      <c r="Z169" s="12"/>
      <c r="AA169" s="11"/>
      <c r="AB169" s="8"/>
      <c r="AC169" s="8"/>
      <c r="AD169" s="8"/>
      <c r="AE169" s="8"/>
      <c r="AF169" s="8"/>
      <c r="AG169" s="8"/>
    </row>
    <row r="170" spans="1:33" ht="12.75" customHeight="1" thickBot="1" x14ac:dyDescent="0.25">
      <c r="A170" s="22">
        <v>7705</v>
      </c>
      <c r="B170" s="32" t="s">
        <v>7883</v>
      </c>
      <c r="C170" s="44">
        <v>651712394</v>
      </c>
      <c r="D170" s="11"/>
      <c r="E170" s="11" t="s">
        <v>7265</v>
      </c>
      <c r="F170" s="48" t="s">
        <v>5964</v>
      </c>
      <c r="G170" s="21" t="s">
        <v>5965</v>
      </c>
      <c r="H170" s="21" t="s">
        <v>5966</v>
      </c>
      <c r="I170" s="11" t="s">
        <v>1540</v>
      </c>
      <c r="J170" s="11" t="s">
        <v>5968</v>
      </c>
      <c r="K170" s="11" t="s">
        <v>5967</v>
      </c>
      <c r="L170" s="11" t="s">
        <v>5969</v>
      </c>
      <c r="M170" s="13" t="s">
        <v>198</v>
      </c>
      <c r="N170" s="22" t="s">
        <v>593</v>
      </c>
      <c r="O170" s="22">
        <v>582431705</v>
      </c>
      <c r="P170" s="40" t="s">
        <v>5970</v>
      </c>
      <c r="Q170" s="22"/>
      <c r="R170" s="23">
        <v>93401</v>
      </c>
      <c r="S170" s="23" t="s">
        <v>5877</v>
      </c>
      <c r="T170" s="24">
        <v>43944</v>
      </c>
      <c r="U170" s="22">
        <v>7705</v>
      </c>
      <c r="V170" s="12"/>
      <c r="W170" s="13"/>
      <c r="X170" s="12"/>
      <c r="Y170" s="12"/>
      <c r="Z170" s="12"/>
      <c r="AA170" s="11"/>
      <c r="AB170" s="8"/>
      <c r="AC170" s="8"/>
      <c r="AD170" s="8"/>
      <c r="AE170" s="8"/>
      <c r="AF170" s="8"/>
      <c r="AG170" s="8"/>
    </row>
    <row r="171" spans="1:33" ht="12.75" customHeight="1" thickBot="1" x14ac:dyDescent="0.25">
      <c r="A171" s="22">
        <v>3200</v>
      </c>
      <c r="B171" s="32" t="s">
        <v>7884</v>
      </c>
      <c r="C171" s="44">
        <v>709963007</v>
      </c>
      <c r="D171" s="11" t="s">
        <v>7420</v>
      </c>
      <c r="E171" s="11" t="s">
        <v>7266</v>
      </c>
      <c r="F171" s="49" t="s">
        <v>7885</v>
      </c>
      <c r="G171" s="21" t="s">
        <v>1221</v>
      </c>
      <c r="H171" s="21" t="s">
        <v>5640</v>
      </c>
      <c r="I171" s="11" t="s">
        <v>1222</v>
      </c>
      <c r="J171" s="11" t="s">
        <v>7886</v>
      </c>
      <c r="K171" s="11" t="s">
        <v>5448</v>
      </c>
      <c r="L171" s="11" t="s">
        <v>1224</v>
      </c>
      <c r="M171" s="13" t="s">
        <v>47</v>
      </c>
      <c r="N171" s="22" t="s">
        <v>1225</v>
      </c>
      <c r="O171" s="22"/>
      <c r="P171" s="23" t="s">
        <v>1223</v>
      </c>
      <c r="Q171" s="22"/>
      <c r="R171" s="23" t="s">
        <v>45</v>
      </c>
      <c r="S171" s="23" t="s">
        <v>7887</v>
      </c>
      <c r="T171" s="24">
        <v>37970</v>
      </c>
      <c r="U171" s="22">
        <v>3200</v>
      </c>
      <c r="V171" s="36"/>
      <c r="W171" s="37"/>
      <c r="X171" s="36"/>
      <c r="Y171" s="36"/>
      <c r="Z171" s="36"/>
      <c r="AA171" s="27"/>
      <c r="AB171" s="8"/>
      <c r="AC171" s="8"/>
      <c r="AD171" s="8"/>
      <c r="AE171" s="8"/>
      <c r="AF171" s="8"/>
      <c r="AG171" s="8"/>
    </row>
    <row r="172" spans="1:33" ht="12.75" customHeight="1" x14ac:dyDescent="0.2">
      <c r="A172" s="22">
        <v>7684</v>
      </c>
      <c r="B172" s="32" t="s">
        <v>7888</v>
      </c>
      <c r="C172" s="44">
        <v>651775523</v>
      </c>
      <c r="D172" s="11"/>
      <c r="E172" s="11" t="s">
        <v>7267</v>
      </c>
      <c r="F172" s="48" t="s">
        <v>5638</v>
      </c>
      <c r="G172" s="21" t="s">
        <v>5639</v>
      </c>
      <c r="H172" s="21" t="s">
        <v>5641</v>
      </c>
      <c r="I172" s="11" t="s">
        <v>1287</v>
      </c>
      <c r="J172" s="11" t="s">
        <v>5642</v>
      </c>
      <c r="K172" s="11" t="s">
        <v>5643</v>
      </c>
      <c r="L172" s="11" t="s">
        <v>5644</v>
      </c>
      <c r="M172" s="13" t="s">
        <v>5341</v>
      </c>
      <c r="N172" s="22" t="s">
        <v>166</v>
      </c>
      <c r="O172" s="22" t="s">
        <v>5645</v>
      </c>
      <c r="P172" s="40" t="s">
        <v>5646</v>
      </c>
      <c r="Q172" s="22"/>
      <c r="R172" s="23">
        <v>93401</v>
      </c>
      <c r="S172" s="23" t="s">
        <v>5361</v>
      </c>
      <c r="T172" s="24">
        <v>43644</v>
      </c>
      <c r="U172" s="22">
        <v>7684</v>
      </c>
      <c r="V172" s="12"/>
      <c r="W172" s="13"/>
      <c r="X172" s="12"/>
      <c r="Y172" s="12"/>
      <c r="Z172" s="12"/>
      <c r="AA172" s="11"/>
      <c r="AB172" s="8"/>
      <c r="AC172" s="8"/>
      <c r="AD172" s="8"/>
      <c r="AE172" s="8"/>
      <c r="AF172" s="8"/>
      <c r="AG172" s="8"/>
    </row>
    <row r="173" spans="1:33" ht="12.75" customHeight="1" x14ac:dyDescent="0.2">
      <c r="A173" s="22">
        <v>7720</v>
      </c>
      <c r="B173" s="32" t="s">
        <v>7889</v>
      </c>
      <c r="C173" s="44" t="s">
        <v>7155</v>
      </c>
      <c r="D173" s="11"/>
      <c r="E173" s="11" t="s">
        <v>7268</v>
      </c>
      <c r="F173" s="48" t="s">
        <v>6766</v>
      </c>
      <c r="G173" s="21" t="s">
        <v>6767</v>
      </c>
      <c r="H173" s="21" t="s">
        <v>6768</v>
      </c>
      <c r="I173" s="11" t="s">
        <v>1368</v>
      </c>
      <c r="J173" s="11" t="s">
        <v>6769</v>
      </c>
      <c r="K173" s="11" t="s">
        <v>6770</v>
      </c>
      <c r="L173" s="11" t="s">
        <v>6771</v>
      </c>
      <c r="M173" s="13" t="s">
        <v>773</v>
      </c>
      <c r="N173" s="22" t="s">
        <v>774</v>
      </c>
      <c r="O173" s="40">
        <v>994571291</v>
      </c>
      <c r="P173" s="40" t="s">
        <v>6772</v>
      </c>
      <c r="Q173" s="22"/>
      <c r="R173" s="23">
        <v>93401</v>
      </c>
      <c r="S173" s="23" t="s">
        <v>6773</v>
      </c>
      <c r="T173" s="24">
        <v>44167</v>
      </c>
      <c r="U173" s="22">
        <v>7720</v>
      </c>
      <c r="V173" s="12"/>
      <c r="W173" s="13"/>
      <c r="X173" s="12"/>
      <c r="Y173" s="12"/>
      <c r="Z173" s="12"/>
      <c r="AA173" s="11"/>
      <c r="AB173" s="8"/>
      <c r="AC173" s="8"/>
      <c r="AD173" s="8"/>
      <c r="AE173" s="8"/>
      <c r="AF173" s="8"/>
      <c r="AG173" s="8"/>
    </row>
    <row r="174" spans="1:33" ht="12.75" customHeight="1" x14ac:dyDescent="0.2">
      <c r="A174" s="22">
        <v>6870</v>
      </c>
      <c r="B174" s="32" t="s">
        <v>7890</v>
      </c>
      <c r="C174" s="44">
        <v>717461002</v>
      </c>
      <c r="D174" s="11" t="s">
        <v>72</v>
      </c>
      <c r="E174" s="11" t="s">
        <v>1226</v>
      </c>
      <c r="F174" s="21" t="s">
        <v>1227</v>
      </c>
      <c r="G174" s="21" t="s">
        <v>1228</v>
      </c>
      <c r="H174" s="21" t="s">
        <v>1229</v>
      </c>
      <c r="I174" s="11" t="s">
        <v>1230</v>
      </c>
      <c r="J174" s="11" t="s">
        <v>1231</v>
      </c>
      <c r="K174" s="11" t="s">
        <v>1232</v>
      </c>
      <c r="L174" s="11" t="s">
        <v>1233</v>
      </c>
      <c r="M174" s="13" t="s">
        <v>544</v>
      </c>
      <c r="N174" s="22" t="s">
        <v>400</v>
      </c>
      <c r="O174" s="22" t="s">
        <v>1234</v>
      </c>
      <c r="P174" s="23"/>
      <c r="Q174" s="22"/>
      <c r="R174" s="23">
        <v>93401</v>
      </c>
      <c r="S174" s="23" t="s">
        <v>1235</v>
      </c>
      <c r="T174" s="24">
        <v>37970</v>
      </c>
      <c r="U174" s="22">
        <v>6870</v>
      </c>
      <c r="V174" s="12"/>
      <c r="W174" s="13"/>
      <c r="X174" s="12"/>
      <c r="Y174" s="12"/>
      <c r="Z174" s="12"/>
      <c r="AA174" s="11"/>
      <c r="AB174" s="8"/>
      <c r="AC174" s="8"/>
      <c r="AD174" s="8"/>
      <c r="AE174" s="8"/>
      <c r="AF174" s="8"/>
      <c r="AG174" s="8"/>
    </row>
    <row r="175" spans="1:33" ht="12.75" customHeight="1" x14ac:dyDescent="0.2">
      <c r="A175" s="22">
        <v>7388</v>
      </c>
      <c r="B175" s="32" t="s">
        <v>7891</v>
      </c>
      <c r="C175" s="44">
        <v>713394009</v>
      </c>
      <c r="D175" s="11" t="s">
        <v>49</v>
      </c>
      <c r="E175" s="11" t="s">
        <v>1236</v>
      </c>
      <c r="F175" s="21" t="s">
        <v>7892</v>
      </c>
      <c r="G175" s="21" t="s">
        <v>1237</v>
      </c>
      <c r="H175" s="21" t="s">
        <v>7893</v>
      </c>
      <c r="I175" s="11" t="s">
        <v>1062</v>
      </c>
      <c r="J175" s="11" t="s">
        <v>5337</v>
      </c>
      <c r="K175" s="11" t="s">
        <v>1238</v>
      </c>
      <c r="L175" s="11" t="s">
        <v>7894</v>
      </c>
      <c r="M175" s="13" t="s">
        <v>48</v>
      </c>
      <c r="N175" s="22" t="s">
        <v>1239</v>
      </c>
      <c r="O175" s="22" t="s">
        <v>7895</v>
      </c>
      <c r="P175" s="40" t="s">
        <v>5637</v>
      </c>
      <c r="Q175" s="22"/>
      <c r="R175" s="23">
        <v>93401</v>
      </c>
      <c r="S175" s="23" t="s">
        <v>7896</v>
      </c>
      <c r="T175" s="24">
        <v>39476</v>
      </c>
      <c r="U175" s="22">
        <v>7388</v>
      </c>
      <c r="V175" s="12"/>
      <c r="W175" s="13"/>
      <c r="X175" s="12"/>
      <c r="Y175" s="12"/>
      <c r="Z175" s="12"/>
      <c r="AA175" s="11"/>
      <c r="AB175" s="8"/>
      <c r="AC175" s="8"/>
      <c r="AD175" s="8"/>
      <c r="AE175" s="8"/>
      <c r="AF175" s="8"/>
      <c r="AG175" s="8" t="s">
        <v>7269</v>
      </c>
    </row>
    <row r="176" spans="1:33" ht="12.75" customHeight="1" x14ac:dyDescent="0.2">
      <c r="A176" s="22">
        <v>7345</v>
      </c>
      <c r="B176" s="32" t="s">
        <v>7897</v>
      </c>
      <c r="C176" s="44">
        <v>702006007</v>
      </c>
      <c r="D176" s="11" t="s">
        <v>72</v>
      </c>
      <c r="E176" s="11" t="s">
        <v>1240</v>
      </c>
      <c r="F176" s="21" t="s">
        <v>1241</v>
      </c>
      <c r="G176" s="21" t="s">
        <v>1242</v>
      </c>
      <c r="H176" s="21" t="s">
        <v>1243</v>
      </c>
      <c r="I176" s="11" t="s">
        <v>636</v>
      </c>
      <c r="J176" s="11" t="s">
        <v>127</v>
      </c>
      <c r="K176" s="11" t="s">
        <v>1244</v>
      </c>
      <c r="L176" s="11" t="s">
        <v>1246</v>
      </c>
      <c r="M176" s="13" t="s">
        <v>5343</v>
      </c>
      <c r="N176" s="22" t="s">
        <v>1247</v>
      </c>
      <c r="O176" s="22"/>
      <c r="P176" s="23" t="s">
        <v>1245</v>
      </c>
      <c r="Q176" s="22"/>
      <c r="R176" s="23" t="s">
        <v>368</v>
      </c>
      <c r="S176" s="23" t="s">
        <v>1248</v>
      </c>
      <c r="T176" s="24">
        <v>39122</v>
      </c>
      <c r="U176" s="22">
        <v>7345</v>
      </c>
      <c r="V176" s="12"/>
      <c r="W176" s="13"/>
      <c r="X176" s="12"/>
      <c r="Y176" s="12"/>
      <c r="Z176" s="12"/>
      <c r="AA176" s="11"/>
      <c r="AB176" s="8"/>
      <c r="AC176" s="8"/>
      <c r="AD176" s="8"/>
      <c r="AE176" s="8"/>
      <c r="AF176" s="8"/>
      <c r="AG176" s="8"/>
    </row>
    <row r="177" spans="1:33" ht="12.75" customHeight="1" x14ac:dyDescent="0.2">
      <c r="A177" s="22">
        <v>7320</v>
      </c>
      <c r="B177" s="32" t="s">
        <v>7898</v>
      </c>
      <c r="C177" s="44">
        <v>656288108</v>
      </c>
      <c r="D177" s="11" t="s">
        <v>72</v>
      </c>
      <c r="E177" s="11" t="s">
        <v>1249</v>
      </c>
      <c r="F177" s="21" t="s">
        <v>7899</v>
      </c>
      <c r="G177" s="21" t="s">
        <v>1250</v>
      </c>
      <c r="H177" s="21" t="s">
        <v>7900</v>
      </c>
      <c r="I177" s="11" t="s">
        <v>1251</v>
      </c>
      <c r="J177" s="11" t="s">
        <v>7901</v>
      </c>
      <c r="K177" s="11" t="s">
        <v>1252</v>
      </c>
      <c r="L177" s="11" t="s">
        <v>1254</v>
      </c>
      <c r="M177" s="13" t="s">
        <v>544</v>
      </c>
      <c r="N177" s="22" t="s">
        <v>4857</v>
      </c>
      <c r="O177" s="22" t="s">
        <v>5600</v>
      </c>
      <c r="P177" s="23" t="s">
        <v>1253</v>
      </c>
      <c r="Q177" s="22"/>
      <c r="R177" s="23">
        <v>93401</v>
      </c>
      <c r="S177" s="23" t="s">
        <v>7902</v>
      </c>
      <c r="T177" s="24">
        <v>38848</v>
      </c>
      <c r="U177" s="22">
        <v>7320</v>
      </c>
      <c r="V177" s="36"/>
      <c r="W177" s="37"/>
      <c r="X177" s="36"/>
      <c r="Y177" s="36"/>
      <c r="Z177" s="36"/>
      <c r="AA177" s="42" t="s">
        <v>7242</v>
      </c>
      <c r="AB177" s="8"/>
      <c r="AC177" s="8"/>
      <c r="AD177" s="8"/>
      <c r="AE177" s="8"/>
      <c r="AF177" s="8"/>
      <c r="AG177" s="8" t="s">
        <v>7270</v>
      </c>
    </row>
    <row r="178" spans="1:33" ht="12.75" customHeight="1" x14ac:dyDescent="0.2">
      <c r="A178" s="22">
        <v>6972</v>
      </c>
      <c r="B178" s="32" t="s">
        <v>7903</v>
      </c>
      <c r="C178" s="44">
        <v>732420002</v>
      </c>
      <c r="D178" s="11" t="s">
        <v>72</v>
      </c>
      <c r="E178" s="11" t="s">
        <v>1255</v>
      </c>
      <c r="F178" s="21" t="s">
        <v>5718</v>
      </c>
      <c r="G178" s="21" t="s">
        <v>1256</v>
      </c>
      <c r="H178" s="21" t="s">
        <v>1257</v>
      </c>
      <c r="I178" s="11" t="s">
        <v>1062</v>
      </c>
      <c r="J178" s="11" t="s">
        <v>5719</v>
      </c>
      <c r="K178" s="11" t="s">
        <v>6774</v>
      </c>
      <c r="L178" s="11" t="s">
        <v>5999</v>
      </c>
      <c r="M178" s="13" t="s">
        <v>47</v>
      </c>
      <c r="N178" s="22" t="s">
        <v>1260</v>
      </c>
      <c r="O178" s="22" t="s">
        <v>1259</v>
      </c>
      <c r="P178" s="23" t="s">
        <v>1258</v>
      </c>
      <c r="Q178" s="22"/>
      <c r="R178" s="23">
        <v>93401</v>
      </c>
      <c r="S178" s="23" t="s">
        <v>6000</v>
      </c>
      <c r="T178" s="24">
        <v>37970</v>
      </c>
      <c r="U178" s="22">
        <v>6972</v>
      </c>
      <c r="V178" s="12"/>
      <c r="W178" s="13"/>
      <c r="X178" s="12"/>
      <c r="Y178" s="12"/>
      <c r="Z178" s="12"/>
      <c r="AA178" s="11"/>
      <c r="AB178" s="8"/>
      <c r="AC178" s="8"/>
      <c r="AD178" s="8"/>
      <c r="AE178" s="8"/>
      <c r="AF178" s="8"/>
      <c r="AG178" s="8"/>
    </row>
    <row r="179" spans="1:33" ht="12.75" customHeight="1" x14ac:dyDescent="0.2">
      <c r="A179" s="22">
        <v>7328</v>
      </c>
      <c r="B179" s="32" t="s">
        <v>7904</v>
      </c>
      <c r="C179" s="44">
        <v>720462001</v>
      </c>
      <c r="D179" s="11" t="s">
        <v>72</v>
      </c>
      <c r="E179" s="11" t="s">
        <v>1261</v>
      </c>
      <c r="F179" s="21" t="s">
        <v>1262</v>
      </c>
      <c r="G179" s="21" t="s">
        <v>1263</v>
      </c>
      <c r="H179" s="21" t="s">
        <v>1264</v>
      </c>
      <c r="I179" s="11" t="s">
        <v>969</v>
      </c>
      <c r="J179" s="11" t="s">
        <v>1265</v>
      </c>
      <c r="K179" s="11" t="s">
        <v>1266</v>
      </c>
      <c r="L179" s="11" t="s">
        <v>1268</v>
      </c>
      <c r="M179" s="13" t="s">
        <v>47</v>
      </c>
      <c r="N179" s="22" t="s">
        <v>739</v>
      </c>
      <c r="O179" s="22" t="s">
        <v>1269</v>
      </c>
      <c r="P179" s="23" t="s">
        <v>1267</v>
      </c>
      <c r="Q179" s="22"/>
      <c r="R179" s="23">
        <v>93401</v>
      </c>
      <c r="S179" s="23" t="s">
        <v>1270</v>
      </c>
      <c r="T179" s="24">
        <v>38905</v>
      </c>
      <c r="U179" s="22">
        <v>7328</v>
      </c>
      <c r="V179" s="12"/>
      <c r="W179" s="13"/>
      <c r="X179" s="12"/>
      <c r="Y179" s="12"/>
      <c r="Z179" s="12"/>
      <c r="AA179" s="11"/>
      <c r="AB179" s="8"/>
      <c r="AC179" s="8"/>
      <c r="AD179" s="8"/>
      <c r="AE179" s="8"/>
      <c r="AF179" s="8"/>
      <c r="AG179" s="8"/>
    </row>
    <row r="180" spans="1:33" ht="12.75" customHeight="1" x14ac:dyDescent="0.2">
      <c r="A180" s="22">
        <v>7055</v>
      </c>
      <c r="B180" s="32" t="s">
        <v>7905</v>
      </c>
      <c r="C180" s="44">
        <v>724416004</v>
      </c>
      <c r="D180" s="11" t="s">
        <v>72</v>
      </c>
      <c r="E180" s="11" t="s">
        <v>1271</v>
      </c>
      <c r="F180" s="21" t="s">
        <v>1272</v>
      </c>
      <c r="G180" s="21" t="s">
        <v>1273</v>
      </c>
      <c r="H180" s="21" t="s">
        <v>1274</v>
      </c>
      <c r="I180" s="11" t="s">
        <v>1275</v>
      </c>
      <c r="J180" s="11" t="s">
        <v>1276</v>
      </c>
      <c r="K180" s="11" t="s">
        <v>1277</v>
      </c>
      <c r="L180" s="11" t="s">
        <v>1279</v>
      </c>
      <c r="M180" s="13" t="s">
        <v>47</v>
      </c>
      <c r="N180" s="22" t="s">
        <v>1281</v>
      </c>
      <c r="O180" s="22" t="s">
        <v>1280</v>
      </c>
      <c r="P180" s="23" t="s">
        <v>1278</v>
      </c>
      <c r="Q180" s="22"/>
      <c r="R180" s="23"/>
      <c r="S180" s="23" t="s">
        <v>1282</v>
      </c>
      <c r="T180" s="24">
        <v>37970</v>
      </c>
      <c r="U180" s="22">
        <v>7055</v>
      </c>
      <c r="V180" s="12"/>
      <c r="W180" s="13"/>
      <c r="X180" s="12"/>
      <c r="Y180" s="12"/>
      <c r="Z180" s="12"/>
      <c r="AA180" s="11"/>
      <c r="AB180" s="8"/>
      <c r="AC180" s="8"/>
      <c r="AD180" s="8"/>
      <c r="AE180" s="8"/>
      <c r="AF180" s="8"/>
      <c r="AG180" s="8"/>
    </row>
    <row r="181" spans="1:33" ht="12.75" customHeight="1" x14ac:dyDescent="0.2">
      <c r="A181" s="22">
        <v>7674</v>
      </c>
      <c r="B181" s="88" t="s">
        <v>7906</v>
      </c>
      <c r="C181" s="160">
        <v>657495808</v>
      </c>
      <c r="D181" s="11" t="s">
        <v>72</v>
      </c>
      <c r="E181" s="11" t="s">
        <v>5357</v>
      </c>
      <c r="F181" s="21" t="s">
        <v>7907</v>
      </c>
      <c r="G181" s="21" t="s">
        <v>5358</v>
      </c>
      <c r="H181" s="21" t="s">
        <v>7908</v>
      </c>
      <c r="I181" s="11" t="s">
        <v>1275</v>
      </c>
      <c r="J181" s="11" t="s">
        <v>7909</v>
      </c>
      <c r="K181" s="11" t="s">
        <v>5359</v>
      </c>
      <c r="L181" s="11" t="s">
        <v>5302</v>
      </c>
      <c r="M181" s="13" t="s">
        <v>5340</v>
      </c>
      <c r="N181" s="22" t="s">
        <v>1499</v>
      </c>
      <c r="O181" s="22" t="s">
        <v>5360</v>
      </c>
      <c r="P181" s="40" t="s">
        <v>5303</v>
      </c>
      <c r="Q181" s="22"/>
      <c r="R181" s="23" t="s">
        <v>368</v>
      </c>
      <c r="S181" s="23" t="s">
        <v>7910</v>
      </c>
      <c r="T181" s="24">
        <v>43567</v>
      </c>
      <c r="U181" s="22">
        <v>7674</v>
      </c>
      <c r="V181" s="36"/>
      <c r="W181" s="37"/>
      <c r="X181" s="36"/>
      <c r="Y181" s="36"/>
      <c r="Z181" s="36"/>
      <c r="AA181" s="27"/>
      <c r="AB181" s="8"/>
      <c r="AC181" s="8"/>
      <c r="AD181" s="8"/>
      <c r="AE181" s="8"/>
      <c r="AF181" s="8"/>
      <c r="AG181" s="8"/>
    </row>
    <row r="182" spans="1:33" ht="12.75" customHeight="1" x14ac:dyDescent="0.2">
      <c r="A182" s="22">
        <v>7681</v>
      </c>
      <c r="B182" s="89" t="s">
        <v>7911</v>
      </c>
      <c r="C182" s="161">
        <v>651773733</v>
      </c>
      <c r="D182" s="11"/>
      <c r="E182" s="11" t="s">
        <v>7271</v>
      </c>
      <c r="F182" s="21" t="s">
        <v>5625</v>
      </c>
      <c r="G182" s="21" t="s">
        <v>5626</v>
      </c>
      <c r="H182" s="21" t="s">
        <v>5627</v>
      </c>
      <c r="I182" s="11" t="s">
        <v>5628</v>
      </c>
      <c r="J182" s="11" t="s">
        <v>5629</v>
      </c>
      <c r="K182" s="11" t="s">
        <v>5630</v>
      </c>
      <c r="L182" s="11" t="s">
        <v>5631</v>
      </c>
      <c r="M182" s="13" t="s">
        <v>5344</v>
      </c>
      <c r="N182" s="22" t="s">
        <v>3162</v>
      </c>
      <c r="O182" s="22" t="s">
        <v>5632</v>
      </c>
      <c r="P182" s="40" t="s">
        <v>5633</v>
      </c>
      <c r="Q182" s="22"/>
      <c r="R182" s="23">
        <v>93401</v>
      </c>
      <c r="S182" s="23" t="s">
        <v>5634</v>
      </c>
      <c r="T182" s="24" t="s">
        <v>7912</v>
      </c>
      <c r="U182" s="22">
        <v>7681</v>
      </c>
      <c r="V182" s="12"/>
      <c r="W182" s="13"/>
      <c r="X182" s="12"/>
      <c r="Y182" s="12"/>
      <c r="Z182" s="12"/>
      <c r="AA182" s="11"/>
      <c r="AB182" s="8"/>
      <c r="AC182" s="8"/>
      <c r="AD182" s="8"/>
      <c r="AE182" s="8"/>
      <c r="AF182" s="8"/>
      <c r="AG182" s="8"/>
    </row>
    <row r="183" spans="1:33" ht="12.75" customHeight="1" x14ac:dyDescent="0.2">
      <c r="A183" s="22">
        <v>7600</v>
      </c>
      <c r="B183" s="32" t="s">
        <v>7913</v>
      </c>
      <c r="C183" s="44" t="s">
        <v>6415</v>
      </c>
      <c r="D183" s="11" t="s">
        <v>72</v>
      </c>
      <c r="E183" s="11" t="s">
        <v>1283</v>
      </c>
      <c r="F183" s="21" t="s">
        <v>1284</v>
      </c>
      <c r="G183" s="21" t="s">
        <v>1285</v>
      </c>
      <c r="H183" s="21" t="s">
        <v>1286</v>
      </c>
      <c r="I183" s="11" t="s">
        <v>1287</v>
      </c>
      <c r="J183" s="11" t="s">
        <v>1288</v>
      </c>
      <c r="K183" s="11" t="s">
        <v>1289</v>
      </c>
      <c r="L183" s="11" t="s">
        <v>1291</v>
      </c>
      <c r="M183" s="13" t="s">
        <v>47</v>
      </c>
      <c r="N183" s="22" t="s">
        <v>1293</v>
      </c>
      <c r="O183" s="22" t="s">
        <v>1292</v>
      </c>
      <c r="P183" s="23" t="s">
        <v>1290</v>
      </c>
      <c r="Q183" s="22"/>
      <c r="R183" s="23" t="s">
        <v>368</v>
      </c>
      <c r="S183" s="23" t="s">
        <v>1294</v>
      </c>
      <c r="T183" s="24">
        <v>42417</v>
      </c>
      <c r="U183" s="22">
        <v>7600</v>
      </c>
      <c r="V183" s="12"/>
      <c r="W183" s="13"/>
      <c r="X183" s="12"/>
      <c r="Y183" s="12"/>
      <c r="Z183" s="12"/>
      <c r="AA183" s="11"/>
      <c r="AB183" s="8"/>
      <c r="AC183" s="8"/>
      <c r="AD183" s="8"/>
      <c r="AE183" s="8"/>
      <c r="AF183" s="8"/>
      <c r="AG183" s="8"/>
    </row>
    <row r="184" spans="1:33" ht="12.75" customHeight="1" x14ac:dyDescent="0.2">
      <c r="A184" s="22">
        <v>7499</v>
      </c>
      <c r="B184" s="32" t="s">
        <v>7914</v>
      </c>
      <c r="C184" s="44">
        <v>650794826</v>
      </c>
      <c r="D184" s="11" t="s">
        <v>1295</v>
      </c>
      <c r="E184" s="11" t="s">
        <v>1296</v>
      </c>
      <c r="F184" s="21" t="s">
        <v>7915</v>
      </c>
      <c r="G184" s="21" t="s">
        <v>1297</v>
      </c>
      <c r="H184" s="21" t="s">
        <v>7916</v>
      </c>
      <c r="I184" s="11" t="s">
        <v>1298</v>
      </c>
      <c r="J184" s="11" t="s">
        <v>7917</v>
      </c>
      <c r="K184" s="11" t="s">
        <v>1299</v>
      </c>
      <c r="L184" s="11" t="s">
        <v>1300</v>
      </c>
      <c r="M184" s="13" t="s">
        <v>5341</v>
      </c>
      <c r="N184" s="22" t="s">
        <v>1301</v>
      </c>
      <c r="O184" s="22" t="s">
        <v>6336</v>
      </c>
      <c r="P184" s="23" t="s">
        <v>6337</v>
      </c>
      <c r="Q184" s="22"/>
      <c r="R184" s="23" t="s">
        <v>368</v>
      </c>
      <c r="S184" s="23" t="s">
        <v>6334</v>
      </c>
      <c r="T184" s="24">
        <v>41739</v>
      </c>
      <c r="U184" s="22">
        <v>7499</v>
      </c>
      <c r="V184" s="12"/>
      <c r="W184" s="13"/>
      <c r="X184" s="12"/>
      <c r="Y184" s="12"/>
      <c r="Z184" s="12"/>
      <c r="AA184" s="11"/>
      <c r="AB184" s="8"/>
      <c r="AC184" s="8"/>
      <c r="AD184" s="8"/>
      <c r="AE184" s="8"/>
      <c r="AF184" s="8"/>
      <c r="AG184" s="8"/>
    </row>
    <row r="185" spans="1:33" ht="12.75" customHeight="1" x14ac:dyDescent="0.2">
      <c r="A185" s="22">
        <v>7062</v>
      </c>
      <c r="B185" s="32" t="s">
        <v>7918</v>
      </c>
      <c r="C185" s="44">
        <v>705568006</v>
      </c>
      <c r="D185" s="11" t="s">
        <v>72</v>
      </c>
      <c r="E185" s="11" t="s">
        <v>1302</v>
      </c>
      <c r="F185" s="21" t="s">
        <v>1303</v>
      </c>
      <c r="G185" s="21" t="s">
        <v>1304</v>
      </c>
      <c r="H185" s="21" t="s">
        <v>1305</v>
      </c>
      <c r="I185" s="11" t="s">
        <v>1306</v>
      </c>
      <c r="J185" s="11" t="s">
        <v>1307</v>
      </c>
      <c r="K185" s="11" t="s">
        <v>1308</v>
      </c>
      <c r="L185" s="11" t="s">
        <v>1310</v>
      </c>
      <c r="M185" s="13" t="s">
        <v>47</v>
      </c>
      <c r="N185" s="22" t="s">
        <v>630</v>
      </c>
      <c r="O185" s="22" t="s">
        <v>1311</v>
      </c>
      <c r="P185" s="23" t="s">
        <v>1309</v>
      </c>
      <c r="Q185" s="22"/>
      <c r="R185" s="23" t="s">
        <v>1101</v>
      </c>
      <c r="S185" s="23" t="s">
        <v>1312</v>
      </c>
      <c r="T185" s="24">
        <v>37970</v>
      </c>
      <c r="U185" s="22">
        <v>7062</v>
      </c>
      <c r="V185" s="12"/>
      <c r="W185" s="13"/>
      <c r="X185" s="12"/>
      <c r="Y185" s="12"/>
      <c r="Z185" s="12"/>
      <c r="AA185" s="11"/>
      <c r="AB185" s="8"/>
      <c r="AC185" s="8"/>
      <c r="AD185" s="8"/>
      <c r="AE185" s="8"/>
      <c r="AF185" s="8"/>
      <c r="AG185" s="8"/>
    </row>
    <row r="186" spans="1:33" ht="12.75" customHeight="1" x14ac:dyDescent="0.2">
      <c r="A186" s="22">
        <v>6915</v>
      </c>
      <c r="B186" s="32" t="s">
        <v>7919</v>
      </c>
      <c r="C186" s="44">
        <v>721694003</v>
      </c>
      <c r="D186" s="11" t="s">
        <v>72</v>
      </c>
      <c r="E186" s="11" t="s">
        <v>1313</v>
      </c>
      <c r="F186" s="21" t="s">
        <v>7920</v>
      </c>
      <c r="G186" s="21" t="s">
        <v>1314</v>
      </c>
      <c r="H186" s="21" t="s">
        <v>6316</v>
      </c>
      <c r="I186" s="11" t="s">
        <v>1642</v>
      </c>
      <c r="J186" s="11" t="s">
        <v>6317</v>
      </c>
      <c r="K186" s="11" t="s">
        <v>1315</v>
      </c>
      <c r="L186" s="11" t="s">
        <v>1316</v>
      </c>
      <c r="M186" s="13" t="s">
        <v>544</v>
      </c>
      <c r="N186" s="22" t="s">
        <v>187</v>
      </c>
      <c r="O186" s="22" t="s">
        <v>7272</v>
      </c>
      <c r="P186" s="23" t="s">
        <v>1317</v>
      </c>
      <c r="Q186" s="22"/>
      <c r="R186" s="23">
        <v>93401</v>
      </c>
      <c r="S186" s="23" t="s">
        <v>7921</v>
      </c>
      <c r="T186" s="24">
        <v>37970</v>
      </c>
      <c r="U186" s="22">
        <v>6915</v>
      </c>
      <c r="V186" s="36"/>
      <c r="W186" s="37"/>
      <c r="X186" s="36"/>
      <c r="Y186" s="36"/>
      <c r="Z186" s="36"/>
      <c r="AA186" s="42" t="s">
        <v>7273</v>
      </c>
      <c r="AB186" s="8"/>
      <c r="AC186" s="8"/>
      <c r="AD186" s="8"/>
      <c r="AE186" s="8"/>
      <c r="AF186" s="8"/>
      <c r="AG186" s="8" t="s">
        <v>7273</v>
      </c>
    </row>
    <row r="187" spans="1:33" ht="12.75" customHeight="1" x14ac:dyDescent="0.2">
      <c r="A187" s="22">
        <v>7649</v>
      </c>
      <c r="B187" s="32" t="s">
        <v>7922</v>
      </c>
      <c r="C187" s="44">
        <v>651559219</v>
      </c>
      <c r="D187" s="11" t="s">
        <v>552</v>
      </c>
      <c r="E187" s="11" t="s">
        <v>1318</v>
      </c>
      <c r="F187" s="21" t="s">
        <v>1319</v>
      </c>
      <c r="G187" s="21" t="s">
        <v>1320</v>
      </c>
      <c r="H187" s="21" t="s">
        <v>1321</v>
      </c>
      <c r="I187" s="11" t="s">
        <v>1322</v>
      </c>
      <c r="J187" s="11" t="s">
        <v>1323</v>
      </c>
      <c r="K187" s="11" t="s">
        <v>1324</v>
      </c>
      <c r="L187" s="11" t="s">
        <v>1325</v>
      </c>
      <c r="M187" s="13" t="s">
        <v>47</v>
      </c>
      <c r="N187" s="22" t="s">
        <v>998</v>
      </c>
      <c r="O187" s="22">
        <v>56930800728</v>
      </c>
      <c r="P187" s="23" t="s">
        <v>1326</v>
      </c>
      <c r="Q187" s="22"/>
      <c r="R187" s="23" t="s">
        <v>607</v>
      </c>
      <c r="S187" s="23" t="s">
        <v>1327</v>
      </c>
      <c r="T187" s="24">
        <v>43227</v>
      </c>
      <c r="U187" s="22">
        <v>7649</v>
      </c>
      <c r="V187" s="12"/>
      <c r="W187" s="13"/>
      <c r="X187" s="12"/>
      <c r="Y187" s="12"/>
      <c r="Z187" s="12"/>
      <c r="AA187" s="11"/>
      <c r="AB187" s="8"/>
      <c r="AC187" s="8"/>
      <c r="AD187" s="8"/>
      <c r="AE187" s="8"/>
      <c r="AF187" s="8"/>
      <c r="AG187" s="8"/>
    </row>
    <row r="188" spans="1:33" ht="12.75" customHeight="1" x14ac:dyDescent="0.2">
      <c r="A188" s="22">
        <v>7338</v>
      </c>
      <c r="B188" s="32" t="s">
        <v>7923</v>
      </c>
      <c r="C188" s="44">
        <v>653872801</v>
      </c>
      <c r="D188" s="11" t="s">
        <v>72</v>
      </c>
      <c r="E188" s="11" t="s">
        <v>1328</v>
      </c>
      <c r="F188" s="21" t="s">
        <v>1329</v>
      </c>
      <c r="G188" s="21" t="s">
        <v>1330</v>
      </c>
      <c r="H188" s="21" t="s">
        <v>1331</v>
      </c>
      <c r="I188" s="11" t="s">
        <v>170</v>
      </c>
      <c r="J188" s="11" t="s">
        <v>1332</v>
      </c>
      <c r="K188" s="11" t="s">
        <v>1333</v>
      </c>
      <c r="L188" s="11" t="s">
        <v>1335</v>
      </c>
      <c r="M188" s="13" t="s">
        <v>47</v>
      </c>
      <c r="N188" s="22" t="s">
        <v>1014</v>
      </c>
      <c r="O188" s="22" t="s">
        <v>1336</v>
      </c>
      <c r="P188" s="23" t="s">
        <v>1334</v>
      </c>
      <c r="Q188" s="22"/>
      <c r="R188" s="23" t="s">
        <v>83</v>
      </c>
      <c r="S188" s="23" t="s">
        <v>1337</v>
      </c>
      <c r="T188" s="24">
        <v>39015</v>
      </c>
      <c r="U188" s="22">
        <v>7338</v>
      </c>
      <c r="V188" s="12"/>
      <c r="W188" s="13"/>
      <c r="X188" s="12"/>
      <c r="Y188" s="12"/>
      <c r="Z188" s="12"/>
      <c r="AA188" s="11"/>
      <c r="AB188" s="8"/>
      <c r="AC188" s="8"/>
      <c r="AD188" s="8"/>
      <c r="AE188" s="8"/>
      <c r="AF188" s="8"/>
      <c r="AG188" s="8"/>
    </row>
    <row r="189" spans="1:33" ht="12.75" customHeight="1" x14ac:dyDescent="0.2">
      <c r="A189" s="22">
        <v>7669</v>
      </c>
      <c r="B189" s="32" t="s">
        <v>7924</v>
      </c>
      <c r="C189" s="44">
        <v>651384842</v>
      </c>
      <c r="D189" s="11" t="s">
        <v>72</v>
      </c>
      <c r="E189" s="11" t="s">
        <v>1338</v>
      </c>
      <c r="F189" s="21" t="s">
        <v>1339</v>
      </c>
      <c r="G189" s="21" t="s">
        <v>1340</v>
      </c>
      <c r="H189" s="21" t="s">
        <v>1341</v>
      </c>
      <c r="I189" s="11" t="s">
        <v>834</v>
      </c>
      <c r="J189" s="11" t="s">
        <v>1342</v>
      </c>
      <c r="K189" s="11" t="s">
        <v>1343</v>
      </c>
      <c r="L189" s="11" t="s">
        <v>1344</v>
      </c>
      <c r="M189" s="13" t="s">
        <v>5345</v>
      </c>
      <c r="N189" s="22" t="s">
        <v>1147</v>
      </c>
      <c r="O189" s="22" t="s">
        <v>1346</v>
      </c>
      <c r="P189" s="23" t="s">
        <v>1345</v>
      </c>
      <c r="Q189" s="22"/>
      <c r="R189" s="23" t="s">
        <v>607</v>
      </c>
      <c r="S189" s="23" t="s">
        <v>746</v>
      </c>
      <c r="T189" s="24">
        <v>43501</v>
      </c>
      <c r="U189" s="22">
        <v>7669</v>
      </c>
      <c r="V189" s="12"/>
      <c r="W189" s="13"/>
      <c r="X189" s="12"/>
      <c r="Y189" s="12"/>
      <c r="Z189" s="12"/>
      <c r="AA189" s="11"/>
      <c r="AB189" s="8"/>
      <c r="AC189" s="8"/>
      <c r="AD189" s="8"/>
      <c r="AE189" s="8"/>
      <c r="AF189" s="8"/>
      <c r="AG189" s="8"/>
    </row>
    <row r="190" spans="1:33" ht="12.75" customHeight="1" x14ac:dyDescent="0.2">
      <c r="A190" s="22">
        <v>7717</v>
      </c>
      <c r="B190" s="32" t="s">
        <v>6252</v>
      </c>
      <c r="C190" s="44">
        <v>533344577</v>
      </c>
      <c r="D190" s="11"/>
      <c r="E190" s="11" t="s">
        <v>7274</v>
      </c>
      <c r="F190" s="21" t="s">
        <v>6254</v>
      </c>
      <c r="G190" s="21" t="s">
        <v>6253</v>
      </c>
      <c r="H190" s="21" t="s">
        <v>6255</v>
      </c>
      <c r="I190" s="11" t="s">
        <v>5540</v>
      </c>
      <c r="J190" s="11" t="s">
        <v>6256</v>
      </c>
      <c r="K190" s="11" t="s">
        <v>6257</v>
      </c>
      <c r="L190" s="11" t="s">
        <v>6258</v>
      </c>
      <c r="M190" s="13" t="s">
        <v>544</v>
      </c>
      <c r="N190" s="22" t="s">
        <v>187</v>
      </c>
      <c r="O190" s="22">
        <v>56977591646</v>
      </c>
      <c r="P190" s="40" t="s">
        <v>6259</v>
      </c>
      <c r="Q190" s="22"/>
      <c r="R190" s="23">
        <v>93401</v>
      </c>
      <c r="S190" s="23" t="s">
        <v>6260</v>
      </c>
      <c r="T190" s="24">
        <v>44050</v>
      </c>
      <c r="U190" s="22">
        <v>7717</v>
      </c>
      <c r="V190" s="12"/>
      <c r="W190" s="13"/>
      <c r="X190" s="12"/>
      <c r="Y190" s="12"/>
      <c r="Z190" s="12"/>
      <c r="AA190" s="11"/>
      <c r="AB190" s="8"/>
      <c r="AC190" s="8"/>
      <c r="AD190" s="8"/>
      <c r="AE190" s="8"/>
      <c r="AF190" s="8"/>
      <c r="AG190" s="8"/>
    </row>
    <row r="191" spans="1:33" ht="12.75" customHeight="1" x14ac:dyDescent="0.2">
      <c r="A191" s="22">
        <v>7152</v>
      </c>
      <c r="B191" s="32" t="s">
        <v>1347</v>
      </c>
      <c r="C191" s="44">
        <v>721766004</v>
      </c>
      <c r="D191" s="11" t="s">
        <v>72</v>
      </c>
      <c r="E191" s="11" t="s">
        <v>1348</v>
      </c>
      <c r="F191" s="21" t="s">
        <v>1349</v>
      </c>
      <c r="G191" s="21" t="s">
        <v>1350</v>
      </c>
      <c r="H191" s="21" t="s">
        <v>1351</v>
      </c>
      <c r="I191" s="11" t="s">
        <v>1352</v>
      </c>
      <c r="J191" s="11" t="s">
        <v>1353</v>
      </c>
      <c r="K191" s="11" t="s">
        <v>1354</v>
      </c>
      <c r="L191" s="11" t="s">
        <v>1355</v>
      </c>
      <c r="M191" s="13" t="s">
        <v>544</v>
      </c>
      <c r="N191" s="22" t="s">
        <v>187</v>
      </c>
      <c r="O191" s="22"/>
      <c r="P191" s="23" t="s">
        <v>1356</v>
      </c>
      <c r="Q191" s="22"/>
      <c r="R191" s="23">
        <v>93401</v>
      </c>
      <c r="S191" s="23" t="s">
        <v>1357</v>
      </c>
      <c r="T191" s="24">
        <v>38327</v>
      </c>
      <c r="U191" s="22">
        <v>7152</v>
      </c>
      <c r="V191" s="12"/>
      <c r="W191" s="13"/>
      <c r="X191" s="12"/>
      <c r="Y191" s="12"/>
      <c r="Z191" s="12"/>
      <c r="AA191" s="11"/>
      <c r="AB191" s="8"/>
      <c r="AC191" s="8"/>
      <c r="AD191" s="8"/>
      <c r="AE191" s="8"/>
      <c r="AF191" s="8"/>
      <c r="AG191" s="8"/>
    </row>
    <row r="192" spans="1:33" ht="12.75" customHeight="1" x14ac:dyDescent="0.2">
      <c r="A192" s="22">
        <v>3450</v>
      </c>
      <c r="B192" s="32" t="s">
        <v>1358</v>
      </c>
      <c r="C192" s="44">
        <v>705121001</v>
      </c>
      <c r="D192" s="11" t="s">
        <v>1359</v>
      </c>
      <c r="E192" s="11" t="s">
        <v>1360</v>
      </c>
      <c r="F192" s="21" t="s">
        <v>26</v>
      </c>
      <c r="G192" s="21" t="s">
        <v>1361</v>
      </c>
      <c r="H192" s="21" t="s">
        <v>6392</v>
      </c>
      <c r="I192" s="11" t="s">
        <v>6395</v>
      </c>
      <c r="J192" s="11" t="s">
        <v>6393</v>
      </c>
      <c r="K192" s="11" t="s">
        <v>6394</v>
      </c>
      <c r="L192" s="11" t="s">
        <v>1362</v>
      </c>
      <c r="M192" s="13" t="s">
        <v>47</v>
      </c>
      <c r="N192" s="22" t="s">
        <v>739</v>
      </c>
      <c r="O192" s="22" t="s">
        <v>6390</v>
      </c>
      <c r="P192" s="23" t="s">
        <v>6391</v>
      </c>
      <c r="Q192" s="22"/>
      <c r="R192" s="23" t="s">
        <v>45</v>
      </c>
      <c r="S192" s="23" t="s">
        <v>6389</v>
      </c>
      <c r="T192" s="24">
        <v>37970</v>
      </c>
      <c r="U192" s="22">
        <v>3450</v>
      </c>
      <c r="V192" s="12"/>
      <c r="W192" s="13"/>
      <c r="X192" s="12"/>
      <c r="Y192" s="12"/>
      <c r="Z192" s="12"/>
      <c r="AA192" s="11"/>
      <c r="AB192" s="8"/>
      <c r="AC192" s="8"/>
      <c r="AD192" s="8"/>
      <c r="AE192" s="8"/>
      <c r="AF192" s="8"/>
      <c r="AG192" s="8"/>
    </row>
    <row r="193" spans="1:33" ht="12.75" customHeight="1" x14ac:dyDescent="0.2">
      <c r="A193" s="22">
        <v>7570</v>
      </c>
      <c r="B193" s="32" t="s">
        <v>7925</v>
      </c>
      <c r="C193" s="44">
        <v>650719832</v>
      </c>
      <c r="D193" s="11" t="s">
        <v>1363</v>
      </c>
      <c r="E193" s="11" t="s">
        <v>1364</v>
      </c>
      <c r="F193" s="21" t="s">
        <v>1365</v>
      </c>
      <c r="G193" s="21" t="s">
        <v>1366</v>
      </c>
      <c r="H193" s="21" t="s">
        <v>1367</v>
      </c>
      <c r="I193" s="11" t="s">
        <v>1368</v>
      </c>
      <c r="J193" s="11" t="s">
        <v>1369</v>
      </c>
      <c r="K193" s="11" t="s">
        <v>1370</v>
      </c>
      <c r="L193" s="11" t="s">
        <v>1372</v>
      </c>
      <c r="M193" s="13" t="s">
        <v>47</v>
      </c>
      <c r="N193" s="22" t="s">
        <v>630</v>
      </c>
      <c r="O193" s="22" t="s">
        <v>1373</v>
      </c>
      <c r="P193" s="23" t="s">
        <v>1371</v>
      </c>
      <c r="Q193" s="22"/>
      <c r="R193" s="23">
        <v>93401</v>
      </c>
      <c r="S193" s="23" t="s">
        <v>1374</v>
      </c>
      <c r="T193" s="24">
        <v>42180</v>
      </c>
      <c r="U193" s="22">
        <v>7570</v>
      </c>
      <c r="V193" s="12"/>
      <c r="W193" s="13"/>
      <c r="X193" s="12"/>
      <c r="Y193" s="12"/>
      <c r="Z193" s="12"/>
      <c r="AA193" s="11"/>
      <c r="AB193" s="8"/>
      <c r="AC193" s="8"/>
      <c r="AD193" s="8"/>
      <c r="AE193" s="8"/>
      <c r="AF193" s="8"/>
      <c r="AG193" s="8"/>
    </row>
    <row r="194" spans="1:33" ht="12.75" customHeight="1" x14ac:dyDescent="0.2">
      <c r="A194" s="22">
        <v>7635</v>
      </c>
      <c r="B194" s="32" t="s">
        <v>7926</v>
      </c>
      <c r="C194" s="44" t="s">
        <v>6416</v>
      </c>
      <c r="D194" s="11" t="s">
        <v>1375</v>
      </c>
      <c r="E194" s="11" t="s">
        <v>1376</v>
      </c>
      <c r="F194" s="21" t="s">
        <v>1377</v>
      </c>
      <c r="G194" s="21" t="s">
        <v>1378</v>
      </c>
      <c r="H194" s="21" t="s">
        <v>1379</v>
      </c>
      <c r="I194" s="11" t="s">
        <v>1380</v>
      </c>
      <c r="J194" s="11" t="s">
        <v>1381</v>
      </c>
      <c r="K194" s="11" t="s">
        <v>1382</v>
      </c>
      <c r="L194" s="11" t="s">
        <v>1383</v>
      </c>
      <c r="M194" s="13" t="s">
        <v>5343</v>
      </c>
      <c r="N194" s="22" t="s">
        <v>1384</v>
      </c>
      <c r="O194" s="22" t="s">
        <v>1385</v>
      </c>
      <c r="P194" s="23" t="s">
        <v>1386</v>
      </c>
      <c r="Q194" s="22"/>
      <c r="R194" s="23" t="s">
        <v>1387</v>
      </c>
      <c r="S194" s="23" t="s">
        <v>1388</v>
      </c>
      <c r="T194" s="24">
        <v>42982</v>
      </c>
      <c r="U194" s="22">
        <v>7635</v>
      </c>
      <c r="V194" s="12"/>
      <c r="W194" s="13"/>
      <c r="X194" s="12"/>
      <c r="Y194" s="12"/>
      <c r="Z194" s="12"/>
      <c r="AA194" s="11"/>
      <c r="AB194" s="8"/>
      <c r="AC194" s="8"/>
      <c r="AD194" s="8"/>
      <c r="AE194" s="8"/>
      <c r="AF194" s="8"/>
      <c r="AG194" s="8"/>
    </row>
    <row r="195" spans="1:33" ht="12.75" customHeight="1" x14ac:dyDescent="0.2">
      <c r="A195" s="22">
        <v>7630</v>
      </c>
      <c r="B195" s="32" t="s">
        <v>7927</v>
      </c>
      <c r="C195" s="44">
        <v>651023297</v>
      </c>
      <c r="D195" s="11" t="s">
        <v>1375</v>
      </c>
      <c r="E195" s="11" t="s">
        <v>1389</v>
      </c>
      <c r="F195" s="21" t="s">
        <v>7275</v>
      </c>
      <c r="G195" s="21" t="s">
        <v>1390</v>
      </c>
      <c r="H195" s="21" t="s">
        <v>7276</v>
      </c>
      <c r="I195" s="11" t="s">
        <v>1391</v>
      </c>
      <c r="J195" s="11" t="s">
        <v>7277</v>
      </c>
      <c r="K195" s="11" t="s">
        <v>1392</v>
      </c>
      <c r="L195" s="11" t="s">
        <v>1393</v>
      </c>
      <c r="M195" s="13" t="s">
        <v>544</v>
      </c>
      <c r="N195" s="22" t="s">
        <v>1394</v>
      </c>
      <c r="O195" s="22">
        <v>998761252</v>
      </c>
      <c r="P195" s="23" t="s">
        <v>1395</v>
      </c>
      <c r="Q195" s="22"/>
      <c r="R195" s="23" t="s">
        <v>1387</v>
      </c>
      <c r="S195" s="23" t="s">
        <v>7421</v>
      </c>
      <c r="T195" s="24">
        <v>42818</v>
      </c>
      <c r="U195" s="22">
        <v>7630</v>
      </c>
      <c r="V195" s="36"/>
      <c r="W195" s="37"/>
      <c r="X195" s="36"/>
      <c r="Y195" s="36"/>
      <c r="Z195" s="36"/>
      <c r="AA195" s="27"/>
      <c r="AB195" s="8"/>
      <c r="AC195" s="8"/>
      <c r="AD195" s="8"/>
      <c r="AE195" s="8"/>
      <c r="AF195" s="8"/>
      <c r="AG195" s="8"/>
    </row>
    <row r="196" spans="1:33" ht="12.75" customHeight="1" x14ac:dyDescent="0.2">
      <c r="A196" s="22">
        <v>7494</v>
      </c>
      <c r="B196" s="32" t="s">
        <v>7928</v>
      </c>
      <c r="C196" s="44">
        <v>650702913</v>
      </c>
      <c r="D196" s="11" t="s">
        <v>1363</v>
      </c>
      <c r="E196" s="11" t="s">
        <v>1396</v>
      </c>
      <c r="F196" s="21" t="s">
        <v>1397</v>
      </c>
      <c r="G196" s="21" t="s">
        <v>1398</v>
      </c>
      <c r="H196" s="21" t="s">
        <v>1399</v>
      </c>
      <c r="I196" s="11" t="s">
        <v>1400</v>
      </c>
      <c r="J196" s="11" t="s">
        <v>1401</v>
      </c>
      <c r="K196" s="11" t="s">
        <v>1402</v>
      </c>
      <c r="L196" s="11" t="s">
        <v>1404</v>
      </c>
      <c r="M196" s="22" t="s">
        <v>47</v>
      </c>
      <c r="N196" s="22" t="s">
        <v>1406</v>
      </c>
      <c r="O196" s="22" t="s">
        <v>1405</v>
      </c>
      <c r="P196" s="23" t="s">
        <v>1403</v>
      </c>
      <c r="Q196" s="22"/>
      <c r="R196" s="23">
        <v>93401</v>
      </c>
      <c r="S196" s="23" t="s">
        <v>1407</v>
      </c>
      <c r="T196" s="24">
        <v>41600</v>
      </c>
      <c r="U196" s="22">
        <v>7494</v>
      </c>
      <c r="V196" s="12"/>
      <c r="W196" s="13"/>
      <c r="X196" s="12"/>
      <c r="Y196" s="12"/>
      <c r="Z196" s="12"/>
      <c r="AA196" s="11"/>
      <c r="AB196" s="8"/>
      <c r="AC196" s="8"/>
      <c r="AD196" s="8"/>
      <c r="AE196" s="8"/>
      <c r="AF196" s="8"/>
      <c r="AG196" s="8"/>
    </row>
    <row r="197" spans="1:33" ht="12.75" customHeight="1" x14ac:dyDescent="0.2">
      <c r="A197" s="22">
        <v>3700</v>
      </c>
      <c r="B197" s="32" t="s">
        <v>7929</v>
      </c>
      <c r="C197" s="44">
        <v>700043126</v>
      </c>
      <c r="D197" s="11" t="s">
        <v>1375</v>
      </c>
      <c r="E197" s="11" t="s">
        <v>1408</v>
      </c>
      <c r="F197" s="21" t="s">
        <v>1409</v>
      </c>
      <c r="G197" s="21" t="s">
        <v>45</v>
      </c>
      <c r="H197" s="21" t="s">
        <v>7930</v>
      </c>
      <c r="I197" s="11" t="s">
        <v>1410</v>
      </c>
      <c r="J197" s="11" t="s">
        <v>127</v>
      </c>
      <c r="K197" s="11" t="s">
        <v>7931</v>
      </c>
      <c r="L197" s="11" t="s">
        <v>1412</v>
      </c>
      <c r="M197" s="13" t="s">
        <v>5345</v>
      </c>
      <c r="N197" s="22" t="s">
        <v>1414</v>
      </c>
      <c r="O197" s="22" t="s">
        <v>1413</v>
      </c>
      <c r="P197" s="23" t="s">
        <v>1411</v>
      </c>
      <c r="Q197" s="22"/>
      <c r="R197" s="23" t="s">
        <v>45</v>
      </c>
      <c r="S197" s="23" t="s">
        <v>1415</v>
      </c>
      <c r="T197" s="24">
        <v>37970</v>
      </c>
      <c r="U197" s="22">
        <v>3700</v>
      </c>
      <c r="V197" s="12"/>
      <c r="W197" s="13"/>
      <c r="X197" s="12"/>
      <c r="Y197" s="12"/>
      <c r="Z197" s="12"/>
      <c r="AA197" s="11"/>
      <c r="AB197" s="8"/>
      <c r="AC197" s="8"/>
      <c r="AD197" s="8"/>
      <c r="AE197" s="8"/>
      <c r="AF197" s="8"/>
      <c r="AG197" s="8"/>
    </row>
    <row r="198" spans="1:33" ht="12.75" customHeight="1" x14ac:dyDescent="0.2">
      <c r="A198" s="22">
        <v>7322</v>
      </c>
      <c r="B198" s="32" t="s">
        <v>7932</v>
      </c>
      <c r="C198" s="44" t="s">
        <v>6417</v>
      </c>
      <c r="D198" s="11" t="s">
        <v>1416</v>
      </c>
      <c r="E198" s="11" t="s">
        <v>1417</v>
      </c>
      <c r="F198" s="21" t="s">
        <v>1418</v>
      </c>
      <c r="G198" s="21" t="s">
        <v>1419</v>
      </c>
      <c r="H198" s="21" t="s">
        <v>1420</v>
      </c>
      <c r="I198" s="11" t="s">
        <v>1421</v>
      </c>
      <c r="J198" s="11" t="s">
        <v>127</v>
      </c>
      <c r="K198" s="11" t="s">
        <v>127</v>
      </c>
      <c r="L198" s="11" t="s">
        <v>1422</v>
      </c>
      <c r="M198" s="13" t="s">
        <v>48</v>
      </c>
      <c r="N198" s="22" t="s">
        <v>1423</v>
      </c>
      <c r="O198" s="22"/>
      <c r="P198" s="23"/>
      <c r="Q198" s="22"/>
      <c r="R198" s="23" t="s">
        <v>1101</v>
      </c>
      <c r="S198" s="23" t="s">
        <v>1424</v>
      </c>
      <c r="T198" s="24">
        <v>38867</v>
      </c>
      <c r="U198" s="22">
        <v>7322</v>
      </c>
      <c r="V198" s="12"/>
      <c r="W198" s="13"/>
      <c r="X198" s="12"/>
      <c r="Y198" s="12"/>
      <c r="Z198" s="12"/>
      <c r="AA198" s="11"/>
      <c r="AB198" s="8"/>
      <c r="AC198" s="8"/>
      <c r="AD198" s="8"/>
      <c r="AE198" s="8"/>
      <c r="AF198" s="8"/>
      <c r="AG198" s="8"/>
    </row>
    <row r="199" spans="1:33" ht="12.75" customHeight="1" x14ac:dyDescent="0.2">
      <c r="A199" s="22">
        <v>7376</v>
      </c>
      <c r="B199" s="32" t="s">
        <v>7933</v>
      </c>
      <c r="C199" s="44">
        <v>719991009</v>
      </c>
      <c r="D199" s="11" t="s">
        <v>1425</v>
      </c>
      <c r="E199" s="11" t="s">
        <v>1426</v>
      </c>
      <c r="F199" s="21" t="s">
        <v>7934</v>
      </c>
      <c r="G199" s="21" t="s">
        <v>1427</v>
      </c>
      <c r="H199" s="21" t="s">
        <v>6124</v>
      </c>
      <c r="I199" s="11" t="s">
        <v>1428</v>
      </c>
      <c r="J199" s="11" t="s">
        <v>7935</v>
      </c>
      <c r="K199" s="11" t="s">
        <v>7936</v>
      </c>
      <c r="L199" s="11" t="s">
        <v>7937</v>
      </c>
      <c r="M199" s="13" t="s">
        <v>47</v>
      </c>
      <c r="N199" s="22" t="s">
        <v>630</v>
      </c>
      <c r="O199" s="22" t="s">
        <v>7938</v>
      </c>
      <c r="P199" s="40" t="s">
        <v>6332</v>
      </c>
      <c r="Q199" s="22"/>
      <c r="R199" s="23">
        <v>93401</v>
      </c>
      <c r="S199" s="23" t="s">
        <v>7939</v>
      </c>
      <c r="T199" s="24">
        <v>39352</v>
      </c>
      <c r="U199" s="22">
        <v>7376</v>
      </c>
      <c r="V199" s="36"/>
      <c r="W199" s="37"/>
      <c r="X199" s="36"/>
      <c r="Y199" s="36"/>
      <c r="Z199" s="36"/>
      <c r="AA199" s="27"/>
      <c r="AB199" s="8"/>
      <c r="AC199" s="8"/>
      <c r="AD199" s="8"/>
      <c r="AE199" s="8"/>
      <c r="AF199" s="8"/>
      <c r="AG199" s="8"/>
    </row>
    <row r="200" spans="1:33" ht="12.75" customHeight="1" x14ac:dyDescent="0.2">
      <c r="A200" s="22">
        <v>7431</v>
      </c>
      <c r="B200" s="32" t="s">
        <v>7940</v>
      </c>
      <c r="C200" s="44">
        <v>658771205</v>
      </c>
      <c r="D200" s="11" t="s">
        <v>1363</v>
      </c>
      <c r="E200" s="11" t="s">
        <v>1429</v>
      </c>
      <c r="F200" s="21" t="s">
        <v>1430</v>
      </c>
      <c r="G200" s="21" t="s">
        <v>1431</v>
      </c>
      <c r="H200" s="21" t="s">
        <v>1432</v>
      </c>
      <c r="I200" s="11" t="s">
        <v>1433</v>
      </c>
      <c r="J200" s="11" t="s">
        <v>1434</v>
      </c>
      <c r="K200" s="11" t="s">
        <v>1435</v>
      </c>
      <c r="L200" s="11" t="s">
        <v>1436</v>
      </c>
      <c r="M200" s="13" t="s">
        <v>47</v>
      </c>
      <c r="N200" s="22" t="s">
        <v>630</v>
      </c>
      <c r="O200" s="22" t="s">
        <v>1437</v>
      </c>
      <c r="P200" s="23"/>
      <c r="Q200" s="22"/>
      <c r="R200" s="23" t="s">
        <v>83</v>
      </c>
      <c r="S200" s="23" t="s">
        <v>1438</v>
      </c>
      <c r="T200" s="24">
        <v>40374</v>
      </c>
      <c r="U200" s="22">
        <v>7431</v>
      </c>
      <c r="V200" s="12"/>
      <c r="W200" s="13"/>
      <c r="X200" s="12"/>
      <c r="Y200" s="12"/>
      <c r="Z200" s="12"/>
      <c r="AA200" s="11"/>
      <c r="AB200" s="8"/>
      <c r="AC200" s="8"/>
      <c r="AD200" s="8"/>
      <c r="AE200" s="8"/>
      <c r="AF200" s="8"/>
      <c r="AG200" s="8"/>
    </row>
    <row r="201" spans="1:33" ht="12.75" customHeight="1" x14ac:dyDescent="0.2">
      <c r="A201" s="22">
        <v>7060</v>
      </c>
      <c r="B201" s="32" t="s">
        <v>7941</v>
      </c>
      <c r="C201" s="44" t="s">
        <v>6418</v>
      </c>
      <c r="D201" s="11" t="s">
        <v>1439</v>
      </c>
      <c r="E201" s="11" t="s">
        <v>1440</v>
      </c>
      <c r="F201" s="21" t="s">
        <v>26</v>
      </c>
      <c r="G201" s="21" t="s">
        <v>1441</v>
      </c>
      <c r="H201" s="21" t="s">
        <v>1442</v>
      </c>
      <c r="I201" s="11" t="s">
        <v>170</v>
      </c>
      <c r="J201" s="11" t="s">
        <v>1443</v>
      </c>
      <c r="K201" s="11" t="s">
        <v>1444</v>
      </c>
      <c r="L201" s="13" t="s">
        <v>1446</v>
      </c>
      <c r="M201" s="13" t="s">
        <v>5344</v>
      </c>
      <c r="N201" s="22" t="s">
        <v>1447</v>
      </c>
      <c r="O201" s="22"/>
      <c r="P201" s="23" t="s">
        <v>1445</v>
      </c>
      <c r="Q201" s="22"/>
      <c r="R201" s="23">
        <v>93401</v>
      </c>
      <c r="S201" s="23" t="s">
        <v>1448</v>
      </c>
      <c r="T201" s="24">
        <v>37970</v>
      </c>
      <c r="U201" s="22">
        <v>7060</v>
      </c>
      <c r="V201" s="12"/>
      <c r="W201" s="13"/>
      <c r="X201" s="12"/>
      <c r="Y201" s="12"/>
      <c r="Z201" s="12"/>
      <c r="AA201" s="11"/>
      <c r="AB201" s="8"/>
      <c r="AC201" s="8"/>
      <c r="AD201" s="8"/>
      <c r="AE201" s="8"/>
      <c r="AF201" s="8"/>
      <c r="AG201" s="8"/>
    </row>
    <row r="202" spans="1:33" ht="12.75" customHeight="1" x14ac:dyDescent="0.2">
      <c r="A202" s="22">
        <v>7435</v>
      </c>
      <c r="B202" s="32" t="s">
        <v>7942</v>
      </c>
      <c r="C202" s="44">
        <v>650149939</v>
      </c>
      <c r="D202" s="11" t="s">
        <v>1363</v>
      </c>
      <c r="E202" s="11" t="s">
        <v>1449</v>
      </c>
      <c r="F202" s="21" t="s">
        <v>1450</v>
      </c>
      <c r="G202" s="21" t="s">
        <v>1451</v>
      </c>
      <c r="H202" s="21" t="s">
        <v>1452</v>
      </c>
      <c r="I202" s="11" t="s">
        <v>1453</v>
      </c>
      <c r="J202" s="11" t="s">
        <v>1454</v>
      </c>
      <c r="K202" s="11" t="s">
        <v>1455</v>
      </c>
      <c r="L202" s="11" t="s">
        <v>1456</v>
      </c>
      <c r="M202" s="13" t="s">
        <v>47</v>
      </c>
      <c r="N202" s="22" t="s">
        <v>1458</v>
      </c>
      <c r="O202" s="22" t="s">
        <v>1457</v>
      </c>
      <c r="P202" s="23"/>
      <c r="Q202" s="22"/>
      <c r="R202" s="23">
        <v>93401</v>
      </c>
      <c r="S202" s="23" t="s">
        <v>1459</v>
      </c>
      <c r="T202" s="24">
        <v>40494</v>
      </c>
      <c r="U202" s="22">
        <v>7435</v>
      </c>
      <c r="V202" s="12"/>
      <c r="W202" s="13"/>
      <c r="X202" s="12"/>
      <c r="Y202" s="12"/>
      <c r="Z202" s="12"/>
      <c r="AA202" s="11"/>
      <c r="AB202" s="8"/>
      <c r="AC202" s="8"/>
      <c r="AD202" s="8"/>
      <c r="AE202" s="8"/>
      <c r="AF202" s="8"/>
      <c r="AG202" s="8"/>
    </row>
    <row r="203" spans="1:33" ht="12.75" customHeight="1" x14ac:dyDescent="0.2">
      <c r="A203" s="22">
        <v>7718</v>
      </c>
      <c r="B203" s="32" t="s">
        <v>7943</v>
      </c>
      <c r="C203" s="44">
        <v>651940532</v>
      </c>
      <c r="D203" s="11"/>
      <c r="E203" s="11" t="s">
        <v>7278</v>
      </c>
      <c r="F203" s="21" t="s">
        <v>7944</v>
      </c>
      <c r="G203" s="21" t="s">
        <v>6263</v>
      </c>
      <c r="H203" s="21" t="s">
        <v>7945</v>
      </c>
      <c r="I203" s="11" t="s">
        <v>5628</v>
      </c>
      <c r="J203" s="11" t="s">
        <v>6264</v>
      </c>
      <c r="K203" s="11" t="s">
        <v>6265</v>
      </c>
      <c r="L203" s="11" t="s">
        <v>6266</v>
      </c>
      <c r="M203" s="13" t="s">
        <v>780</v>
      </c>
      <c r="N203" s="22" t="s">
        <v>1595</v>
      </c>
      <c r="O203" s="22" t="s">
        <v>6267</v>
      </c>
      <c r="P203" s="23" t="s">
        <v>6268</v>
      </c>
      <c r="Q203" s="22"/>
      <c r="R203" s="23">
        <v>93401</v>
      </c>
      <c r="S203" s="23" t="s">
        <v>7946</v>
      </c>
      <c r="T203" s="24">
        <v>44111</v>
      </c>
      <c r="U203" s="22">
        <v>7718</v>
      </c>
      <c r="V203" s="12"/>
      <c r="W203" s="13"/>
      <c r="X203" s="12"/>
      <c r="Y203" s="12"/>
      <c r="Z203" s="12"/>
      <c r="AA203" s="11"/>
      <c r="AB203" s="8"/>
      <c r="AC203" s="8"/>
      <c r="AD203" s="8"/>
      <c r="AE203" s="8"/>
      <c r="AF203" s="8"/>
      <c r="AG203" s="8"/>
    </row>
    <row r="204" spans="1:33" ht="12.75" customHeight="1" x14ac:dyDescent="0.2">
      <c r="A204" s="22">
        <v>7316</v>
      </c>
      <c r="B204" s="32" t="s">
        <v>7947</v>
      </c>
      <c r="C204" s="44">
        <v>753958002</v>
      </c>
      <c r="D204" s="11" t="s">
        <v>1460</v>
      </c>
      <c r="E204" s="11" t="s">
        <v>1461</v>
      </c>
      <c r="F204" s="21" t="s">
        <v>1462</v>
      </c>
      <c r="G204" s="21" t="s">
        <v>1463</v>
      </c>
      <c r="H204" s="21" t="s">
        <v>1464</v>
      </c>
      <c r="I204" s="11" t="s">
        <v>1465</v>
      </c>
      <c r="J204" s="11" t="s">
        <v>1466</v>
      </c>
      <c r="K204" s="11" t="s">
        <v>1467</v>
      </c>
      <c r="L204" s="11" t="s">
        <v>1468</v>
      </c>
      <c r="M204" s="13" t="s">
        <v>48</v>
      </c>
      <c r="N204" s="22" t="s">
        <v>1469</v>
      </c>
      <c r="O204" s="22"/>
      <c r="P204" s="23"/>
      <c r="Q204" s="22"/>
      <c r="R204" s="23" t="s">
        <v>45</v>
      </c>
      <c r="S204" s="23" t="s">
        <v>1470</v>
      </c>
      <c r="T204" s="24">
        <v>38804</v>
      </c>
      <c r="U204" s="22">
        <v>7316</v>
      </c>
      <c r="V204" s="12"/>
      <c r="W204" s="13"/>
      <c r="X204" s="12"/>
      <c r="Y204" s="12"/>
      <c r="Z204" s="12"/>
      <c r="AA204" s="11"/>
      <c r="AB204" s="8"/>
      <c r="AC204" s="8"/>
      <c r="AD204" s="8"/>
      <c r="AE204" s="8"/>
      <c r="AF204" s="8"/>
      <c r="AG204" s="8"/>
    </row>
    <row r="205" spans="1:33" ht="12.75" customHeight="1" x14ac:dyDescent="0.2">
      <c r="A205" s="22">
        <v>7189</v>
      </c>
      <c r="B205" s="32" t="s">
        <v>7948</v>
      </c>
      <c r="C205" s="44">
        <v>754634006</v>
      </c>
      <c r="D205" s="11" t="s">
        <v>1439</v>
      </c>
      <c r="E205" s="11" t="s">
        <v>1471</v>
      </c>
      <c r="F205" s="21" t="s">
        <v>6363</v>
      </c>
      <c r="G205" s="21" t="s">
        <v>1472</v>
      </c>
      <c r="H205" s="21" t="s">
        <v>7949</v>
      </c>
      <c r="I205" s="11" t="s">
        <v>1473</v>
      </c>
      <c r="J205" s="11" t="s">
        <v>7950</v>
      </c>
      <c r="K205" s="11" t="s">
        <v>7951</v>
      </c>
      <c r="L205" s="11" t="s">
        <v>5973</v>
      </c>
      <c r="M205" s="13" t="s">
        <v>5345</v>
      </c>
      <c r="N205" s="22" t="s">
        <v>1474</v>
      </c>
      <c r="O205" s="22" t="s">
        <v>5974</v>
      </c>
      <c r="P205" s="23" t="s">
        <v>5975</v>
      </c>
      <c r="Q205" s="22"/>
      <c r="R205" s="23">
        <v>93401</v>
      </c>
      <c r="S205" s="23" t="s">
        <v>7952</v>
      </c>
      <c r="T205" s="24">
        <v>38600</v>
      </c>
      <c r="U205" s="22">
        <v>7189</v>
      </c>
      <c r="V205" s="36"/>
      <c r="W205" s="37"/>
      <c r="X205" s="36"/>
      <c r="Y205" s="36"/>
      <c r="Z205" s="36"/>
      <c r="AA205" s="27"/>
      <c r="AB205" s="8"/>
      <c r="AC205" s="8"/>
      <c r="AD205" s="8"/>
      <c r="AE205" s="8"/>
      <c r="AF205" s="8"/>
      <c r="AG205" s="8"/>
    </row>
    <row r="206" spans="1:33" ht="12.75" customHeight="1" x14ac:dyDescent="0.2">
      <c r="A206" s="22">
        <v>6957</v>
      </c>
      <c r="B206" s="32" t="s">
        <v>7953</v>
      </c>
      <c r="C206" s="44">
        <v>725761007</v>
      </c>
      <c r="D206" s="11" t="s">
        <v>1439</v>
      </c>
      <c r="E206" s="11" t="s">
        <v>1475</v>
      </c>
      <c r="F206" s="21" t="s">
        <v>1476</v>
      </c>
      <c r="G206" s="21" t="s">
        <v>1477</v>
      </c>
      <c r="H206" s="21" t="s">
        <v>1478</v>
      </c>
      <c r="I206" s="11" t="s">
        <v>1479</v>
      </c>
      <c r="J206" s="11" t="s">
        <v>1480</v>
      </c>
      <c r="K206" s="11" t="s">
        <v>1481</v>
      </c>
      <c r="L206" s="11" t="s">
        <v>1482</v>
      </c>
      <c r="M206" s="13" t="s">
        <v>48</v>
      </c>
      <c r="N206" s="22" t="s">
        <v>1239</v>
      </c>
      <c r="O206" s="22" t="s">
        <v>1483</v>
      </c>
      <c r="P206" s="23"/>
      <c r="Q206" s="22"/>
      <c r="R206" s="23" t="s">
        <v>1101</v>
      </c>
      <c r="S206" s="23" t="s">
        <v>1484</v>
      </c>
      <c r="T206" s="24">
        <v>37970</v>
      </c>
      <c r="U206" s="22">
        <v>6957</v>
      </c>
      <c r="V206" s="12"/>
      <c r="W206" s="13"/>
      <c r="X206" s="12"/>
      <c r="Y206" s="12"/>
      <c r="Z206" s="12"/>
      <c r="AA206" s="11"/>
      <c r="AB206" s="8"/>
      <c r="AC206" s="8"/>
      <c r="AD206" s="8"/>
      <c r="AE206" s="8"/>
      <c r="AF206" s="8"/>
      <c r="AG206" s="8"/>
    </row>
    <row r="207" spans="1:33" ht="12.75" customHeight="1" x14ac:dyDescent="0.2">
      <c r="A207" s="22">
        <v>7689</v>
      </c>
      <c r="B207" s="32" t="s">
        <v>7954</v>
      </c>
      <c r="C207" s="44">
        <v>651239339</v>
      </c>
      <c r="D207" s="11"/>
      <c r="E207" s="11" t="s">
        <v>7279</v>
      </c>
      <c r="F207" s="21" t="s">
        <v>5865</v>
      </c>
      <c r="G207" s="21" t="s">
        <v>5866</v>
      </c>
      <c r="H207" s="21" t="s">
        <v>5867</v>
      </c>
      <c r="I207" s="11" t="s">
        <v>1479</v>
      </c>
      <c r="J207" s="11" t="s">
        <v>5868</v>
      </c>
      <c r="K207" s="11" t="s">
        <v>5869</v>
      </c>
      <c r="L207" s="11" t="s">
        <v>5870</v>
      </c>
      <c r="M207" s="13" t="s">
        <v>47</v>
      </c>
      <c r="N207" s="22" t="s">
        <v>2530</v>
      </c>
      <c r="O207" s="22" t="s">
        <v>5871</v>
      </c>
      <c r="P207" s="23" t="s">
        <v>5872</v>
      </c>
      <c r="Q207" s="22"/>
      <c r="R207" s="23">
        <v>93401</v>
      </c>
      <c r="S207" s="23" t="s">
        <v>5750</v>
      </c>
      <c r="T207" s="24">
        <v>43745</v>
      </c>
      <c r="U207" s="22">
        <v>7689</v>
      </c>
      <c r="V207" s="12"/>
      <c r="W207" s="13"/>
      <c r="X207" s="12"/>
      <c r="Y207" s="12"/>
      <c r="Z207" s="12"/>
      <c r="AA207" s="11"/>
      <c r="AB207" s="11"/>
      <c r="AC207" s="8"/>
      <c r="AD207" s="8"/>
      <c r="AE207" s="8"/>
      <c r="AF207" s="8"/>
      <c r="AG207" s="8"/>
    </row>
    <row r="208" spans="1:33" ht="12.75" customHeight="1" x14ac:dyDescent="0.2">
      <c r="A208" s="22">
        <v>7721</v>
      </c>
      <c r="B208" s="32" t="s">
        <v>7955</v>
      </c>
      <c r="C208" s="44" t="s">
        <v>7156</v>
      </c>
      <c r="D208" s="11"/>
      <c r="E208" s="11" t="s">
        <v>7280</v>
      </c>
      <c r="F208" s="21" t="s">
        <v>6775</v>
      </c>
      <c r="G208" s="21" t="s">
        <v>6776</v>
      </c>
      <c r="H208" s="21" t="s">
        <v>6777</v>
      </c>
      <c r="I208" s="11" t="s">
        <v>5628</v>
      </c>
      <c r="J208" s="11" t="s">
        <v>6778</v>
      </c>
      <c r="K208" s="11" t="s">
        <v>6779</v>
      </c>
      <c r="L208" s="11" t="s">
        <v>6780</v>
      </c>
      <c r="M208" s="13" t="s">
        <v>47</v>
      </c>
      <c r="N208" s="22" t="s">
        <v>6781</v>
      </c>
      <c r="O208" s="22" t="s">
        <v>6782</v>
      </c>
      <c r="P208" s="40" t="s">
        <v>6783</v>
      </c>
      <c r="Q208" s="22"/>
      <c r="R208" s="23">
        <v>93401</v>
      </c>
      <c r="S208" s="23" t="s">
        <v>6757</v>
      </c>
      <c r="T208" s="24">
        <v>44186</v>
      </c>
      <c r="U208" s="22">
        <v>7721</v>
      </c>
      <c r="V208" s="12"/>
      <c r="W208" s="13"/>
      <c r="X208" s="12"/>
      <c r="Y208" s="12"/>
      <c r="Z208" s="12"/>
      <c r="AA208" s="11"/>
      <c r="AB208" s="11"/>
      <c r="AC208" s="8"/>
      <c r="AD208" s="8"/>
      <c r="AE208" s="8"/>
      <c r="AF208" s="8"/>
      <c r="AG208" s="8"/>
    </row>
    <row r="209" spans="1:33" ht="12.75" customHeight="1" x14ac:dyDescent="0.2">
      <c r="A209" s="22">
        <v>7158</v>
      </c>
      <c r="B209" s="32" t="s">
        <v>7956</v>
      </c>
      <c r="C209" s="44">
        <v>652041302</v>
      </c>
      <c r="D209" s="11" t="s">
        <v>1363</v>
      </c>
      <c r="E209" s="11" t="s">
        <v>1485</v>
      </c>
      <c r="F209" s="21" t="s">
        <v>7957</v>
      </c>
      <c r="G209" s="21" t="s">
        <v>1486</v>
      </c>
      <c r="H209" s="21" t="s">
        <v>28</v>
      </c>
      <c r="I209" s="11" t="s">
        <v>3012</v>
      </c>
      <c r="J209" s="11" t="s">
        <v>28</v>
      </c>
      <c r="K209" s="11" t="s">
        <v>1487</v>
      </c>
      <c r="L209" s="13" t="s">
        <v>7414</v>
      </c>
      <c r="M209" s="11" t="s">
        <v>5346</v>
      </c>
      <c r="N209" s="22" t="s">
        <v>966</v>
      </c>
      <c r="O209" s="22" t="s">
        <v>5605</v>
      </c>
      <c r="P209" s="23" t="s">
        <v>1488</v>
      </c>
      <c r="Q209" s="22"/>
      <c r="R209" s="23">
        <v>93401</v>
      </c>
      <c r="S209" s="23" t="s">
        <v>7958</v>
      </c>
      <c r="T209" s="24">
        <v>38412</v>
      </c>
      <c r="U209" s="22">
        <v>7158</v>
      </c>
      <c r="V209" s="12"/>
      <c r="W209" s="13"/>
      <c r="X209" s="12"/>
      <c r="Y209" s="12"/>
      <c r="Z209" s="12"/>
      <c r="AA209" s="11"/>
      <c r="AB209" s="8"/>
      <c r="AC209" s="8"/>
      <c r="AD209" s="8"/>
      <c r="AE209" s="8"/>
      <c r="AF209" s="8"/>
      <c r="AG209" s="8"/>
    </row>
    <row r="210" spans="1:33" ht="12.75" customHeight="1" x14ac:dyDescent="0.2">
      <c r="A210" s="22">
        <v>7337</v>
      </c>
      <c r="B210" s="32" t="s">
        <v>7959</v>
      </c>
      <c r="C210" s="44">
        <v>655461604</v>
      </c>
      <c r="D210" s="11" t="s">
        <v>1363</v>
      </c>
      <c r="E210" s="11" t="s">
        <v>1489</v>
      </c>
      <c r="F210" s="21" t="s">
        <v>1490</v>
      </c>
      <c r="G210" s="21" t="s">
        <v>1491</v>
      </c>
      <c r="H210" s="21" t="s">
        <v>1492</v>
      </c>
      <c r="I210" s="11" t="s">
        <v>1493</v>
      </c>
      <c r="J210" s="11" t="s">
        <v>1494</v>
      </c>
      <c r="K210" s="11" t="s">
        <v>1495</v>
      </c>
      <c r="L210" s="11" t="s">
        <v>1497</v>
      </c>
      <c r="M210" s="13" t="s">
        <v>5340</v>
      </c>
      <c r="N210" s="22" t="s">
        <v>1499</v>
      </c>
      <c r="O210" s="22" t="s">
        <v>1498</v>
      </c>
      <c r="P210" s="23" t="s">
        <v>1496</v>
      </c>
      <c r="Q210" s="22"/>
      <c r="R210" s="23" t="s">
        <v>1101</v>
      </c>
      <c r="S210" s="23" t="s">
        <v>1500</v>
      </c>
      <c r="T210" s="24">
        <v>39013</v>
      </c>
      <c r="U210" s="22">
        <v>7337</v>
      </c>
      <c r="V210" s="12"/>
      <c r="W210" s="13"/>
      <c r="X210" s="12"/>
      <c r="Y210" s="12"/>
      <c r="Z210" s="12"/>
      <c r="AA210" s="11"/>
      <c r="AB210" s="8"/>
      <c r="AC210" s="8"/>
      <c r="AD210" s="8"/>
      <c r="AE210" s="8"/>
      <c r="AF210" s="8"/>
      <c r="AG210" s="8"/>
    </row>
    <row r="211" spans="1:33" ht="12.75" customHeight="1" x14ac:dyDescent="0.2">
      <c r="A211" s="22">
        <v>7467</v>
      </c>
      <c r="B211" s="32" t="s">
        <v>7960</v>
      </c>
      <c r="C211" s="44">
        <v>752181004</v>
      </c>
      <c r="D211" s="11" t="s">
        <v>1375</v>
      </c>
      <c r="E211" s="11" t="s">
        <v>1501</v>
      </c>
      <c r="F211" s="21" t="s">
        <v>1502</v>
      </c>
      <c r="G211" s="21" t="s">
        <v>1503</v>
      </c>
      <c r="H211" s="21" t="s">
        <v>1504</v>
      </c>
      <c r="I211" s="11" t="s">
        <v>1505</v>
      </c>
      <c r="J211" s="11" t="s">
        <v>1506</v>
      </c>
      <c r="K211" s="11" t="s">
        <v>1507</v>
      </c>
      <c r="L211" s="11" t="s">
        <v>1508</v>
      </c>
      <c r="M211" s="13" t="s">
        <v>309</v>
      </c>
      <c r="N211" s="22" t="s">
        <v>1509</v>
      </c>
      <c r="O211" s="22" t="s">
        <v>1510</v>
      </c>
      <c r="P211" s="23" t="s">
        <v>1511</v>
      </c>
      <c r="Q211" s="22"/>
      <c r="R211" s="23" t="s">
        <v>45</v>
      </c>
      <c r="S211" s="23" t="s">
        <v>689</v>
      </c>
      <c r="T211" s="24">
        <v>41234</v>
      </c>
      <c r="U211" s="22">
        <v>7467</v>
      </c>
      <c r="V211" s="12"/>
      <c r="W211" s="13"/>
      <c r="X211" s="12"/>
      <c r="Y211" s="12"/>
      <c r="Z211" s="12"/>
      <c r="AA211" s="11"/>
      <c r="AB211" s="8"/>
      <c r="AC211" s="8"/>
      <c r="AD211" s="8"/>
      <c r="AE211" s="8"/>
      <c r="AF211" s="8"/>
      <c r="AG211" s="8"/>
    </row>
    <row r="212" spans="1:33" ht="12.75" customHeight="1" x14ac:dyDescent="0.2">
      <c r="A212" s="22">
        <v>7287</v>
      </c>
      <c r="B212" s="32" t="s">
        <v>7961</v>
      </c>
      <c r="C212" s="44">
        <v>655466509</v>
      </c>
      <c r="D212" s="11" t="s">
        <v>1363</v>
      </c>
      <c r="E212" s="11" t="s">
        <v>1512</v>
      </c>
      <c r="F212" s="21" t="s">
        <v>1513</v>
      </c>
      <c r="G212" s="21" t="s">
        <v>1514</v>
      </c>
      <c r="H212" s="21" t="s">
        <v>1515</v>
      </c>
      <c r="I212" s="11" t="s">
        <v>1516</v>
      </c>
      <c r="J212" s="11" t="s">
        <v>1517</v>
      </c>
      <c r="K212" s="11" t="s">
        <v>1518</v>
      </c>
      <c r="L212" s="11" t="s">
        <v>1519</v>
      </c>
      <c r="M212" s="13" t="s">
        <v>47</v>
      </c>
      <c r="N212" s="22" t="s">
        <v>998</v>
      </c>
      <c r="O212" s="22"/>
      <c r="P212" s="23" t="s">
        <v>1520</v>
      </c>
      <c r="Q212" s="22"/>
      <c r="R212" s="23" t="s">
        <v>83</v>
      </c>
      <c r="S212" s="23" t="s">
        <v>1521</v>
      </c>
      <c r="T212" s="24">
        <v>38742</v>
      </c>
      <c r="U212" s="22">
        <v>7287</v>
      </c>
      <c r="V212" s="12"/>
      <c r="W212" s="13"/>
      <c r="X212" s="12"/>
      <c r="Y212" s="12"/>
      <c r="Z212" s="12"/>
      <c r="AA212" s="11"/>
      <c r="AB212" s="8"/>
      <c r="AC212" s="8"/>
      <c r="AD212" s="8"/>
      <c r="AE212" s="8"/>
      <c r="AF212" s="8"/>
      <c r="AG212" s="8"/>
    </row>
    <row r="213" spans="1:33" ht="12.75" customHeight="1" x14ac:dyDescent="0.2">
      <c r="A213" s="22">
        <v>7465</v>
      </c>
      <c r="B213" s="32" t="s">
        <v>7962</v>
      </c>
      <c r="C213" s="44">
        <v>706427007</v>
      </c>
      <c r="D213" s="11" t="s">
        <v>1522</v>
      </c>
      <c r="E213" s="11" t="s">
        <v>1523</v>
      </c>
      <c r="F213" s="21" t="s">
        <v>7963</v>
      </c>
      <c r="G213" s="21" t="s">
        <v>1524</v>
      </c>
      <c r="H213" s="21" t="s">
        <v>7964</v>
      </c>
      <c r="I213" s="11" t="s">
        <v>6174</v>
      </c>
      <c r="J213" s="11" t="s">
        <v>6175</v>
      </c>
      <c r="K213" s="11" t="s">
        <v>6176</v>
      </c>
      <c r="L213" s="11" t="s">
        <v>1525</v>
      </c>
      <c r="M213" s="13" t="s">
        <v>47</v>
      </c>
      <c r="N213" s="22" t="s">
        <v>1527</v>
      </c>
      <c r="O213" s="22" t="s">
        <v>1526</v>
      </c>
      <c r="P213" s="23"/>
      <c r="Q213" s="22"/>
      <c r="R213" s="23">
        <v>93401</v>
      </c>
      <c r="S213" s="14" t="s">
        <v>7965</v>
      </c>
      <c r="T213" s="24">
        <v>41113</v>
      </c>
      <c r="U213" s="22">
        <v>7465</v>
      </c>
      <c r="V213" s="12"/>
      <c r="W213" s="13"/>
      <c r="X213" s="12"/>
      <c r="Y213" s="12"/>
      <c r="Z213" s="12"/>
      <c r="AA213" s="11"/>
      <c r="AB213" s="8"/>
      <c r="AC213" s="8"/>
      <c r="AD213" s="8"/>
      <c r="AE213" s="8"/>
      <c r="AF213" s="8"/>
      <c r="AG213" s="8"/>
    </row>
    <row r="214" spans="1:33" ht="12.75" customHeight="1" x14ac:dyDescent="0.2">
      <c r="A214" s="22">
        <v>6880</v>
      </c>
      <c r="B214" s="32" t="s">
        <v>7966</v>
      </c>
      <c r="C214" s="44">
        <v>705528004</v>
      </c>
      <c r="D214" s="11" t="s">
        <v>1363</v>
      </c>
      <c r="E214" s="11" t="s">
        <v>1528</v>
      </c>
      <c r="F214" s="21" t="s">
        <v>7967</v>
      </c>
      <c r="G214" s="21" t="s">
        <v>1529</v>
      </c>
      <c r="H214" s="21" t="s">
        <v>6383</v>
      </c>
      <c r="I214" s="11" t="s">
        <v>6384</v>
      </c>
      <c r="J214" s="11" t="s">
        <v>6385</v>
      </c>
      <c r="K214" s="11" t="s">
        <v>1530</v>
      </c>
      <c r="L214" s="11" t="s">
        <v>1532</v>
      </c>
      <c r="M214" s="13" t="s">
        <v>5345</v>
      </c>
      <c r="N214" s="22" t="s">
        <v>879</v>
      </c>
      <c r="O214" s="22" t="s">
        <v>6382</v>
      </c>
      <c r="P214" s="23" t="s">
        <v>1531</v>
      </c>
      <c r="Q214" s="22"/>
      <c r="R214" s="23">
        <v>93401</v>
      </c>
      <c r="S214" s="23" t="s">
        <v>7968</v>
      </c>
      <c r="T214" s="24">
        <v>37970</v>
      </c>
      <c r="U214" s="22">
        <v>6880</v>
      </c>
      <c r="V214" s="36"/>
      <c r="W214" s="37"/>
      <c r="X214" s="36"/>
      <c r="Y214" s="36"/>
      <c r="Z214" s="36"/>
      <c r="AA214" s="27"/>
      <c r="AB214" s="8"/>
      <c r="AC214" s="8"/>
      <c r="AD214" s="8"/>
      <c r="AE214" s="8"/>
      <c r="AF214" s="8"/>
      <c r="AG214" s="8"/>
    </row>
    <row r="215" spans="1:33" ht="12.75" customHeight="1" x14ac:dyDescent="0.2">
      <c r="A215" s="22">
        <v>7069</v>
      </c>
      <c r="B215" s="32" t="s">
        <v>7969</v>
      </c>
      <c r="C215" s="44">
        <v>725172001</v>
      </c>
      <c r="D215" s="11" t="s">
        <v>1439</v>
      </c>
      <c r="E215" s="11" t="s">
        <v>1533</v>
      </c>
      <c r="F215" s="21" t="s">
        <v>1476</v>
      </c>
      <c r="G215" s="21" t="s">
        <v>1534</v>
      </c>
      <c r="H215" s="21" t="s">
        <v>6084</v>
      </c>
      <c r="I215" s="11" t="s">
        <v>1535</v>
      </c>
      <c r="J215" s="11" t="s">
        <v>6085</v>
      </c>
      <c r="K215" s="11" t="s">
        <v>6086</v>
      </c>
      <c r="L215" s="11" t="s">
        <v>1536</v>
      </c>
      <c r="M215" s="13" t="s">
        <v>47</v>
      </c>
      <c r="N215" s="22" t="s">
        <v>1022</v>
      </c>
      <c r="O215" s="22" t="s">
        <v>1537</v>
      </c>
      <c r="P215" s="40" t="s">
        <v>6083</v>
      </c>
      <c r="Q215" s="22"/>
      <c r="R215" s="23" t="s">
        <v>1101</v>
      </c>
      <c r="S215" s="23" t="s">
        <v>6138</v>
      </c>
      <c r="T215" s="24">
        <v>37970</v>
      </c>
      <c r="U215" s="22">
        <v>7069</v>
      </c>
      <c r="V215" s="12"/>
      <c r="W215" s="13"/>
      <c r="X215" s="12"/>
      <c r="Y215" s="12"/>
      <c r="Z215" s="12"/>
      <c r="AA215" s="11"/>
      <c r="AB215" s="8"/>
      <c r="AC215" s="8"/>
      <c r="AD215" s="8"/>
      <c r="AE215" s="8"/>
      <c r="AF215" s="8"/>
      <c r="AG215" s="8"/>
    </row>
    <row r="216" spans="1:33" ht="12.75" customHeight="1" x14ac:dyDescent="0.2">
      <c r="A216" s="22">
        <v>6938</v>
      </c>
      <c r="B216" s="32" t="s">
        <v>7970</v>
      </c>
      <c r="C216" s="44">
        <v>712800003</v>
      </c>
      <c r="D216" s="11" t="s">
        <v>1375</v>
      </c>
      <c r="E216" s="11" t="s">
        <v>1538</v>
      </c>
      <c r="F216" s="21" t="s">
        <v>7971</v>
      </c>
      <c r="G216" s="21" t="s">
        <v>1539</v>
      </c>
      <c r="H216" s="21" t="s">
        <v>7972</v>
      </c>
      <c r="I216" s="11" t="s">
        <v>1540</v>
      </c>
      <c r="J216" s="11" t="s">
        <v>7973</v>
      </c>
      <c r="K216" s="11" t="s">
        <v>1541</v>
      </c>
      <c r="L216" s="11" t="s">
        <v>1543</v>
      </c>
      <c r="M216" s="13" t="s">
        <v>47</v>
      </c>
      <c r="N216" s="22" t="s">
        <v>739</v>
      </c>
      <c r="O216" s="22" t="s">
        <v>7974</v>
      </c>
      <c r="P216" s="23" t="s">
        <v>1542</v>
      </c>
      <c r="Q216" s="22"/>
      <c r="R216" s="23" t="s">
        <v>45</v>
      </c>
      <c r="S216" s="23" t="s">
        <v>7975</v>
      </c>
      <c r="T216" s="24">
        <v>37970</v>
      </c>
      <c r="U216" s="22">
        <v>6938</v>
      </c>
      <c r="V216" s="12"/>
      <c r="W216" s="13"/>
      <c r="X216" s="12"/>
      <c r="Y216" s="12"/>
      <c r="Z216" s="12"/>
      <c r="AA216" s="11"/>
      <c r="AB216" s="8"/>
      <c r="AC216" s="8"/>
      <c r="AD216" s="8"/>
      <c r="AE216" s="8"/>
      <c r="AF216" s="8"/>
      <c r="AG216" s="8"/>
    </row>
    <row r="217" spans="1:33" ht="12.75" customHeight="1" x14ac:dyDescent="0.2">
      <c r="A217" s="22">
        <v>3800</v>
      </c>
      <c r="B217" s="32" t="s">
        <v>7976</v>
      </c>
      <c r="C217" s="44">
        <v>700177300</v>
      </c>
      <c r="D217" s="11" t="s">
        <v>1460</v>
      </c>
      <c r="E217" s="11" t="s">
        <v>1544</v>
      </c>
      <c r="F217" s="21" t="s">
        <v>1476</v>
      </c>
      <c r="G217" s="21" t="s">
        <v>1545</v>
      </c>
      <c r="H217" s="21" t="s">
        <v>7977</v>
      </c>
      <c r="I217" s="11" t="s">
        <v>6348</v>
      </c>
      <c r="J217" s="11" t="s">
        <v>6349</v>
      </c>
      <c r="K217" s="11" t="s">
        <v>1546</v>
      </c>
      <c r="L217" s="11" t="s">
        <v>5998</v>
      </c>
      <c r="M217" s="13" t="s">
        <v>309</v>
      </c>
      <c r="N217" s="22" t="s">
        <v>1548</v>
      </c>
      <c r="O217" s="22"/>
      <c r="P217" s="23" t="s">
        <v>1547</v>
      </c>
      <c r="Q217" s="22"/>
      <c r="R217" s="23" t="s">
        <v>45</v>
      </c>
      <c r="S217" s="23" t="s">
        <v>7978</v>
      </c>
      <c r="T217" s="24">
        <v>37970</v>
      </c>
      <c r="U217" s="22">
        <v>3800</v>
      </c>
      <c r="V217" s="36"/>
      <c r="W217" s="37"/>
      <c r="X217" s="36"/>
      <c r="Y217" s="36"/>
      <c r="Z217" s="36"/>
      <c r="AA217" s="27"/>
      <c r="AB217" s="8"/>
      <c r="AC217" s="8"/>
      <c r="AD217" s="8"/>
      <c r="AE217" s="8"/>
      <c r="AF217" s="8"/>
      <c r="AG217" s="8" t="s">
        <v>7281</v>
      </c>
    </row>
    <row r="218" spans="1:33" ht="12.75" customHeight="1" x14ac:dyDescent="0.2">
      <c r="A218" s="22">
        <v>1800</v>
      </c>
      <c r="B218" s="32" t="s">
        <v>7979</v>
      </c>
      <c r="C218" s="44">
        <v>700376001</v>
      </c>
      <c r="D218" s="11" t="s">
        <v>1375</v>
      </c>
      <c r="E218" s="11" t="s">
        <v>1549</v>
      </c>
      <c r="F218" s="21" t="s">
        <v>7980</v>
      </c>
      <c r="G218" s="21" t="s">
        <v>1550</v>
      </c>
      <c r="H218" s="21" t="s">
        <v>7981</v>
      </c>
      <c r="I218" s="11" t="s">
        <v>1551</v>
      </c>
      <c r="J218" s="11" t="s">
        <v>7982</v>
      </c>
      <c r="K218" s="11" t="s">
        <v>7983</v>
      </c>
      <c r="L218" s="11" t="s">
        <v>1552</v>
      </c>
      <c r="M218" s="13" t="s">
        <v>47</v>
      </c>
      <c r="N218" s="22" t="s">
        <v>739</v>
      </c>
      <c r="O218" s="22" t="s">
        <v>1553</v>
      </c>
      <c r="P218" s="23" t="s">
        <v>1554</v>
      </c>
      <c r="Q218" s="22"/>
      <c r="R218" s="23" t="s">
        <v>45</v>
      </c>
      <c r="S218" s="23" t="s">
        <v>7984</v>
      </c>
      <c r="T218" s="24">
        <v>37970</v>
      </c>
      <c r="U218" s="22">
        <v>1800</v>
      </c>
      <c r="V218" s="36"/>
      <c r="W218" s="37"/>
      <c r="X218" s="36"/>
      <c r="Y218" s="36"/>
      <c r="Z218" s="36"/>
      <c r="AA218" s="27" t="s">
        <v>7282</v>
      </c>
      <c r="AB218" s="8"/>
      <c r="AC218" s="8"/>
      <c r="AD218" s="8"/>
      <c r="AE218" s="8"/>
      <c r="AF218" s="8"/>
      <c r="AG218" s="8" t="s">
        <v>7283</v>
      </c>
    </row>
    <row r="219" spans="1:33" ht="12.75" customHeight="1" x14ac:dyDescent="0.2">
      <c r="A219" s="22">
        <v>7510</v>
      </c>
      <c r="B219" s="32" t="s">
        <v>7985</v>
      </c>
      <c r="C219" s="44" t="s">
        <v>6419</v>
      </c>
      <c r="D219" s="11" t="s">
        <v>1363</v>
      </c>
      <c r="E219" s="11" t="s">
        <v>654</v>
      </c>
      <c r="F219" s="21" t="s">
        <v>6304</v>
      </c>
      <c r="G219" s="21" t="s">
        <v>1555</v>
      </c>
      <c r="H219" s="21" t="s">
        <v>7986</v>
      </c>
      <c r="I219" s="11" t="s">
        <v>1182</v>
      </c>
      <c r="J219" s="11" t="s">
        <v>5604</v>
      </c>
      <c r="K219" s="11" t="s">
        <v>1556</v>
      </c>
      <c r="L219" s="11" t="s">
        <v>1557</v>
      </c>
      <c r="M219" s="32" t="s">
        <v>47</v>
      </c>
      <c r="N219" s="22" t="s">
        <v>630</v>
      </c>
      <c r="O219" s="22" t="s">
        <v>5602</v>
      </c>
      <c r="P219" s="23" t="s">
        <v>5603</v>
      </c>
      <c r="Q219" s="22"/>
      <c r="R219" s="23" t="s">
        <v>83</v>
      </c>
      <c r="S219" s="23" t="s">
        <v>7611</v>
      </c>
      <c r="T219" s="24">
        <v>41908</v>
      </c>
      <c r="U219" s="22">
        <v>7510</v>
      </c>
      <c r="V219" s="12"/>
      <c r="W219" s="13"/>
      <c r="X219" s="12"/>
      <c r="Y219" s="12"/>
      <c r="Z219" s="12"/>
      <c r="AA219" s="11"/>
      <c r="AB219" s="8"/>
      <c r="AC219" s="8"/>
      <c r="AD219" s="8"/>
      <c r="AE219" s="8"/>
      <c r="AF219" s="8"/>
      <c r="AG219" s="8"/>
    </row>
    <row r="220" spans="1:33" ht="12.75" customHeight="1" x14ac:dyDescent="0.2">
      <c r="A220" s="22">
        <v>7567</v>
      </c>
      <c r="B220" s="32" t="s">
        <v>7987</v>
      </c>
      <c r="C220" s="44">
        <v>651512808</v>
      </c>
      <c r="D220" s="11" t="s">
        <v>1363</v>
      </c>
      <c r="E220" s="11" t="s">
        <v>1558</v>
      </c>
      <c r="F220" s="21" t="s">
        <v>1559</v>
      </c>
      <c r="G220" s="21" t="s">
        <v>1560</v>
      </c>
      <c r="H220" s="21" t="s">
        <v>1561</v>
      </c>
      <c r="I220" s="11" t="s">
        <v>1562</v>
      </c>
      <c r="J220" s="11" t="s">
        <v>1563</v>
      </c>
      <c r="K220" s="11" t="s">
        <v>1564</v>
      </c>
      <c r="L220" s="11" t="s">
        <v>1566</v>
      </c>
      <c r="M220" s="13" t="s">
        <v>47</v>
      </c>
      <c r="N220" s="22" t="s">
        <v>630</v>
      </c>
      <c r="O220" s="22" t="s">
        <v>1567</v>
      </c>
      <c r="P220" s="23" t="s">
        <v>1565</v>
      </c>
      <c r="Q220" s="22"/>
      <c r="R220" s="23">
        <v>93401</v>
      </c>
      <c r="S220" s="23" t="s">
        <v>1568</v>
      </c>
      <c r="T220" s="24">
        <v>42146</v>
      </c>
      <c r="U220" s="22">
        <v>7567</v>
      </c>
      <c r="V220" s="12"/>
      <c r="W220" s="13"/>
      <c r="X220" s="12"/>
      <c r="Y220" s="12"/>
      <c r="Z220" s="12"/>
      <c r="AA220" s="11"/>
      <c r="AB220" s="8"/>
      <c r="AC220" s="8"/>
      <c r="AD220" s="8"/>
      <c r="AE220" s="8"/>
      <c r="AF220" s="8"/>
      <c r="AG220" s="8"/>
    </row>
    <row r="221" spans="1:33" ht="12.75" customHeight="1" x14ac:dyDescent="0.2">
      <c r="A221" s="22">
        <v>7713</v>
      </c>
      <c r="B221" s="32" t="s">
        <v>6211</v>
      </c>
      <c r="C221" s="44">
        <v>651868661</v>
      </c>
      <c r="D221" s="11"/>
      <c r="E221" s="11" t="s">
        <v>7284</v>
      </c>
      <c r="F221" s="21" t="s">
        <v>7988</v>
      </c>
      <c r="G221" s="21" t="s">
        <v>6212</v>
      </c>
      <c r="H221" s="21" t="s">
        <v>6213</v>
      </c>
      <c r="I221" s="11" t="s">
        <v>6214</v>
      </c>
      <c r="J221" s="11" t="s">
        <v>6215</v>
      </c>
      <c r="K221" s="11" t="s">
        <v>6216</v>
      </c>
      <c r="L221" s="11" t="s">
        <v>6217</v>
      </c>
      <c r="M221" s="13" t="s">
        <v>5344</v>
      </c>
      <c r="N221" s="22" t="s">
        <v>3316</v>
      </c>
      <c r="O221" s="22" t="s">
        <v>6218</v>
      </c>
      <c r="P221" s="40" t="s">
        <v>6219</v>
      </c>
      <c r="Q221" s="22"/>
      <c r="R221" s="23">
        <v>94301</v>
      </c>
      <c r="S221" s="23" t="s">
        <v>7989</v>
      </c>
      <c r="T221" s="24">
        <v>44102</v>
      </c>
      <c r="U221" s="22">
        <v>7713</v>
      </c>
      <c r="V221" s="12"/>
      <c r="W221" s="13"/>
      <c r="X221" s="12"/>
      <c r="Y221" s="12"/>
      <c r="Z221" s="12"/>
      <c r="AA221" s="11"/>
      <c r="AB221" s="8"/>
      <c r="AC221" s="8"/>
      <c r="AD221" s="8"/>
      <c r="AE221" s="8"/>
      <c r="AF221" s="8"/>
      <c r="AG221" s="8"/>
    </row>
    <row r="222" spans="1:33" ht="12.75" customHeight="1" x14ac:dyDescent="0.2">
      <c r="A222" s="22">
        <v>7473</v>
      </c>
      <c r="B222" s="32" t="s">
        <v>7990</v>
      </c>
      <c r="C222" s="44">
        <v>650587340</v>
      </c>
      <c r="D222" s="11" t="s">
        <v>1363</v>
      </c>
      <c r="E222" s="11" t="s">
        <v>1569</v>
      </c>
      <c r="F222" s="21" t="s">
        <v>7991</v>
      </c>
      <c r="G222" s="21" t="s">
        <v>1570</v>
      </c>
      <c r="H222" s="21" t="s">
        <v>7992</v>
      </c>
      <c r="I222" s="11" t="s">
        <v>1571</v>
      </c>
      <c r="J222" s="11" t="s">
        <v>6364</v>
      </c>
      <c r="K222" s="11" t="s">
        <v>1572</v>
      </c>
      <c r="L222" s="11" t="s">
        <v>7993</v>
      </c>
      <c r="M222" s="13" t="s">
        <v>48</v>
      </c>
      <c r="N222" s="22" t="s">
        <v>1239</v>
      </c>
      <c r="O222" s="22"/>
      <c r="P222" s="23" t="s">
        <v>1573</v>
      </c>
      <c r="Q222" s="22"/>
      <c r="R222" s="23">
        <v>93401</v>
      </c>
      <c r="S222" s="23" t="s">
        <v>7994</v>
      </c>
      <c r="T222" s="24">
        <v>41340</v>
      </c>
      <c r="U222" s="22">
        <v>7473</v>
      </c>
      <c r="V222" s="36"/>
      <c r="W222" s="37"/>
      <c r="X222" s="36"/>
      <c r="Y222" s="36"/>
      <c r="Z222" s="36"/>
      <c r="AA222" s="27"/>
      <c r="AB222" s="8"/>
      <c r="AC222" s="8"/>
      <c r="AD222" s="8"/>
      <c r="AE222" s="8"/>
      <c r="AF222" s="8"/>
      <c r="AG222" s="8"/>
    </row>
    <row r="223" spans="1:33" ht="12.75" customHeight="1" x14ac:dyDescent="0.2">
      <c r="A223" s="22">
        <v>7963</v>
      </c>
      <c r="B223" s="32" t="s">
        <v>7995</v>
      </c>
      <c r="C223" s="44" t="s">
        <v>6420</v>
      </c>
      <c r="D223" s="11"/>
      <c r="E223" s="11" t="s">
        <v>7285</v>
      </c>
      <c r="F223" s="21" t="s">
        <v>5878</v>
      </c>
      <c r="G223" s="21" t="s">
        <v>5831</v>
      </c>
      <c r="H223" s="21" t="s">
        <v>5879</v>
      </c>
      <c r="I223" s="11" t="s">
        <v>4113</v>
      </c>
      <c r="J223" s="11" t="s">
        <v>5880</v>
      </c>
      <c r="K223" s="11" t="s">
        <v>5833</v>
      </c>
      <c r="L223" s="11" t="s">
        <v>5835</v>
      </c>
      <c r="M223" s="13" t="s">
        <v>5345</v>
      </c>
      <c r="N223" s="22" t="s">
        <v>3338</v>
      </c>
      <c r="O223" s="22" t="s">
        <v>5834</v>
      </c>
      <c r="P223" s="23" t="s">
        <v>5836</v>
      </c>
      <c r="Q223" s="22"/>
      <c r="R223" s="23">
        <v>93401</v>
      </c>
      <c r="S223" s="23" t="s">
        <v>5832</v>
      </c>
      <c r="T223" s="24">
        <v>43805</v>
      </c>
      <c r="U223" s="22">
        <v>7963</v>
      </c>
      <c r="V223" s="12"/>
      <c r="W223" s="13"/>
      <c r="X223" s="12"/>
      <c r="Y223" s="12"/>
      <c r="Z223" s="12"/>
      <c r="AA223" s="11"/>
      <c r="AB223" s="8"/>
      <c r="AC223" s="8"/>
      <c r="AD223" s="8"/>
      <c r="AE223" s="8"/>
      <c r="AF223" s="8"/>
      <c r="AG223" s="8"/>
    </row>
    <row r="224" spans="1:33" ht="12.75" customHeight="1" x14ac:dyDescent="0.2">
      <c r="A224" s="22">
        <v>6937</v>
      </c>
      <c r="B224" s="32" t="s">
        <v>7996</v>
      </c>
      <c r="C224" s="44">
        <v>707764007</v>
      </c>
      <c r="D224" s="11" t="s">
        <v>1363</v>
      </c>
      <c r="E224" s="11" t="s">
        <v>1574</v>
      </c>
      <c r="F224" s="21" t="s">
        <v>1575</v>
      </c>
      <c r="G224" s="21" t="s">
        <v>1576</v>
      </c>
      <c r="H224" s="21" t="s">
        <v>1577</v>
      </c>
      <c r="I224" s="11" t="s">
        <v>1578</v>
      </c>
      <c r="J224" s="11" t="s">
        <v>1579</v>
      </c>
      <c r="K224" s="11" t="s">
        <v>1580</v>
      </c>
      <c r="L224" s="11" t="s">
        <v>1581</v>
      </c>
      <c r="M224" s="13" t="s">
        <v>47</v>
      </c>
      <c r="N224" s="22" t="s">
        <v>953</v>
      </c>
      <c r="O224" s="22"/>
      <c r="P224" s="23"/>
      <c r="Q224" s="22"/>
      <c r="R224" s="23">
        <v>93401</v>
      </c>
      <c r="S224" s="23" t="s">
        <v>1582</v>
      </c>
      <c r="T224" s="24">
        <v>37970</v>
      </c>
      <c r="U224" s="22">
        <v>6937</v>
      </c>
      <c r="V224" s="12"/>
      <c r="W224" s="13"/>
      <c r="X224" s="12"/>
      <c r="Y224" s="12"/>
      <c r="Z224" s="12"/>
      <c r="AA224" s="11"/>
      <c r="AB224" s="8"/>
      <c r="AC224" s="8"/>
      <c r="AD224" s="8"/>
      <c r="AE224" s="8"/>
      <c r="AF224" s="8"/>
      <c r="AG224" s="8"/>
    </row>
    <row r="225" spans="1:33" ht="12.75" customHeight="1" x14ac:dyDescent="0.2">
      <c r="A225" s="22">
        <v>7642</v>
      </c>
      <c r="B225" s="32" t="s">
        <v>7997</v>
      </c>
      <c r="C225" s="44">
        <v>650847326</v>
      </c>
      <c r="D225" s="11" t="s">
        <v>1363</v>
      </c>
      <c r="E225" s="11" t="s">
        <v>6103</v>
      </c>
      <c r="F225" s="21" t="s">
        <v>6104</v>
      </c>
      <c r="G225" s="21" t="s">
        <v>1583</v>
      </c>
      <c r="H225" s="21" t="s">
        <v>6105</v>
      </c>
      <c r="I225" s="11" t="s">
        <v>741</v>
      </c>
      <c r="J225" s="11" t="s">
        <v>6106</v>
      </c>
      <c r="K225" s="11" t="s">
        <v>6107</v>
      </c>
      <c r="L225" s="11" t="s">
        <v>6108</v>
      </c>
      <c r="M225" s="13" t="s">
        <v>47</v>
      </c>
      <c r="N225" s="22" t="s">
        <v>1584</v>
      </c>
      <c r="O225" s="22" t="s">
        <v>6109</v>
      </c>
      <c r="P225" s="23" t="s">
        <v>6110</v>
      </c>
      <c r="Q225" s="22"/>
      <c r="R225" s="23" t="s">
        <v>607</v>
      </c>
      <c r="S225" s="23" t="s">
        <v>6202</v>
      </c>
      <c r="T225" s="24">
        <v>43063</v>
      </c>
      <c r="U225" s="22">
        <v>7642</v>
      </c>
      <c r="V225" s="12"/>
      <c r="W225" s="13"/>
      <c r="X225" s="12"/>
      <c r="Y225" s="12"/>
      <c r="Z225" s="12"/>
      <c r="AA225" s="11"/>
      <c r="AB225" s="8"/>
      <c r="AC225" s="8"/>
      <c r="AD225" s="8"/>
      <c r="AE225" s="8"/>
      <c r="AF225" s="8"/>
      <c r="AG225" s="8"/>
    </row>
    <row r="226" spans="1:33" ht="12.75" customHeight="1" x14ac:dyDescent="0.2">
      <c r="A226" s="22">
        <v>7571</v>
      </c>
      <c r="B226" s="32" t="s">
        <v>7998</v>
      </c>
      <c r="C226" s="44" t="s">
        <v>8910</v>
      </c>
      <c r="D226" s="11" t="s">
        <v>356</v>
      </c>
      <c r="E226" s="11" t="s">
        <v>1586</v>
      </c>
      <c r="F226" s="21" t="s">
        <v>1587</v>
      </c>
      <c r="G226" s="21" t="s">
        <v>1588</v>
      </c>
      <c r="H226" s="21" t="s">
        <v>1589</v>
      </c>
      <c r="I226" s="11" t="s">
        <v>414</v>
      </c>
      <c r="J226" s="11" t="s">
        <v>1590</v>
      </c>
      <c r="K226" s="11" t="s">
        <v>1591</v>
      </c>
      <c r="L226" s="11" t="s">
        <v>1593</v>
      </c>
      <c r="M226" s="13" t="s">
        <v>5341</v>
      </c>
      <c r="N226" s="22"/>
      <c r="O226" s="22" t="s">
        <v>1594</v>
      </c>
      <c r="P226" s="23" t="s">
        <v>1592</v>
      </c>
      <c r="Q226" s="22"/>
      <c r="R226" s="23" t="s">
        <v>368</v>
      </c>
      <c r="S226" s="23" t="s">
        <v>1596</v>
      </c>
      <c r="T226" s="24">
        <v>42187</v>
      </c>
      <c r="U226" s="22">
        <v>7571</v>
      </c>
      <c r="V226" s="12"/>
      <c r="W226" s="13"/>
      <c r="X226" s="12"/>
      <c r="Y226" s="12"/>
      <c r="Z226" s="12"/>
      <c r="AA226" s="11"/>
      <c r="AB226" s="8"/>
      <c r="AC226" s="8"/>
      <c r="AD226" s="8"/>
      <c r="AE226" s="8"/>
      <c r="AF226" s="8"/>
      <c r="AG226" s="8"/>
    </row>
    <row r="227" spans="1:33" ht="12.75" customHeight="1" x14ac:dyDescent="0.2">
      <c r="A227" s="22">
        <v>2150</v>
      </c>
      <c r="B227" s="32" t="s">
        <v>7999</v>
      </c>
      <c r="C227" s="44">
        <v>702670004</v>
      </c>
      <c r="D227" s="11" t="s">
        <v>1363</v>
      </c>
      <c r="E227" s="11" t="s">
        <v>1597</v>
      </c>
      <c r="F227" s="21" t="s">
        <v>8000</v>
      </c>
      <c r="G227" s="21" t="s">
        <v>1598</v>
      </c>
      <c r="H227" s="21" t="s">
        <v>8001</v>
      </c>
      <c r="I227" s="11" t="s">
        <v>1599</v>
      </c>
      <c r="J227" s="11" t="s">
        <v>6315</v>
      </c>
      <c r="K227" s="11" t="s">
        <v>8002</v>
      </c>
      <c r="L227" s="11" t="s">
        <v>1600</v>
      </c>
      <c r="M227" s="13" t="s">
        <v>47</v>
      </c>
      <c r="N227" s="22" t="s">
        <v>1601</v>
      </c>
      <c r="O227" s="22" t="s">
        <v>1602</v>
      </c>
      <c r="P227" s="23" t="s">
        <v>1603</v>
      </c>
      <c r="Q227" s="22"/>
      <c r="R227" s="23">
        <v>93401</v>
      </c>
      <c r="S227" s="23" t="s">
        <v>8003</v>
      </c>
      <c r="T227" s="24">
        <v>37970</v>
      </c>
      <c r="U227" s="22">
        <v>2150</v>
      </c>
      <c r="V227" s="36"/>
      <c r="W227" s="37"/>
      <c r="X227" s="36"/>
      <c r="Y227" s="36"/>
      <c r="Z227" s="36"/>
      <c r="AA227" s="27"/>
      <c r="AB227" s="8"/>
      <c r="AC227" s="8"/>
      <c r="AD227" s="8"/>
      <c r="AE227" s="8"/>
      <c r="AF227" s="8"/>
      <c r="AG227" s="8"/>
    </row>
    <row r="228" spans="1:33" ht="12.75" customHeight="1" x14ac:dyDescent="0.2">
      <c r="A228" s="22">
        <v>7700</v>
      </c>
      <c r="B228" s="32" t="s">
        <v>8004</v>
      </c>
      <c r="C228" s="44">
        <v>651933943</v>
      </c>
      <c r="D228" s="11"/>
      <c r="E228" s="11" t="s">
        <v>7286</v>
      </c>
      <c r="F228" s="21" t="s">
        <v>5893</v>
      </c>
      <c r="G228" s="21" t="s">
        <v>5894</v>
      </c>
      <c r="H228" s="21" t="s">
        <v>5895</v>
      </c>
      <c r="I228" s="11" t="s">
        <v>1368</v>
      </c>
      <c r="J228" s="11" t="s">
        <v>5896</v>
      </c>
      <c r="K228" s="11" t="s">
        <v>5897</v>
      </c>
      <c r="L228" s="11" t="s">
        <v>5898</v>
      </c>
      <c r="M228" s="13" t="s">
        <v>198</v>
      </c>
      <c r="N228" s="22" t="s">
        <v>593</v>
      </c>
      <c r="O228" s="22" t="s">
        <v>5899</v>
      </c>
      <c r="P228" s="40" t="s">
        <v>5900</v>
      </c>
      <c r="Q228" s="22"/>
      <c r="R228" s="23">
        <v>93401</v>
      </c>
      <c r="S228" s="23" t="s">
        <v>5901</v>
      </c>
      <c r="T228" s="24">
        <v>43903</v>
      </c>
      <c r="U228" s="22">
        <v>7700</v>
      </c>
      <c r="V228" s="12"/>
      <c r="W228" s="13"/>
      <c r="X228" s="12"/>
      <c r="Y228" s="12"/>
      <c r="Z228" s="12"/>
      <c r="AA228" s="11"/>
      <c r="AB228" s="8"/>
      <c r="AC228" s="8"/>
      <c r="AD228" s="8"/>
      <c r="AE228" s="8"/>
      <c r="AF228" s="8"/>
      <c r="AG228" s="8"/>
    </row>
    <row r="229" spans="1:33" ht="12.75" customHeight="1" x14ac:dyDescent="0.2">
      <c r="A229" s="22">
        <v>7496</v>
      </c>
      <c r="B229" s="32" t="s">
        <v>8005</v>
      </c>
      <c r="C229" s="44" t="s">
        <v>6421</v>
      </c>
      <c r="D229" s="11" t="s">
        <v>1363</v>
      </c>
      <c r="E229" s="11" t="s">
        <v>1604</v>
      </c>
      <c r="F229" s="21" t="s">
        <v>1605</v>
      </c>
      <c r="G229" s="21" t="s">
        <v>1606</v>
      </c>
      <c r="H229" s="21" t="s">
        <v>1607</v>
      </c>
      <c r="I229" s="11" t="s">
        <v>1608</v>
      </c>
      <c r="J229" s="11" t="s">
        <v>1609</v>
      </c>
      <c r="K229" s="11" t="s">
        <v>1610</v>
      </c>
      <c r="L229" s="11" t="s">
        <v>1612</v>
      </c>
      <c r="M229" s="13" t="s">
        <v>47</v>
      </c>
      <c r="N229" s="22" t="s">
        <v>1293</v>
      </c>
      <c r="O229" s="22" t="s">
        <v>1613</v>
      </c>
      <c r="P229" s="23" t="s">
        <v>1611</v>
      </c>
      <c r="Q229" s="22"/>
      <c r="R229" s="23" t="s">
        <v>1101</v>
      </c>
      <c r="S229" s="23" t="s">
        <v>1614</v>
      </c>
      <c r="T229" s="24">
        <v>41668</v>
      </c>
      <c r="U229" s="22">
        <v>7496</v>
      </c>
      <c r="V229" s="12"/>
      <c r="W229" s="13"/>
      <c r="X229" s="12"/>
      <c r="Y229" s="12"/>
      <c r="Z229" s="12"/>
      <c r="AA229" s="11"/>
      <c r="AB229" s="8"/>
      <c r="AC229" s="8"/>
      <c r="AD229" s="8"/>
      <c r="AE229" s="8"/>
      <c r="AF229" s="8"/>
      <c r="AG229" s="8"/>
    </row>
    <row r="230" spans="1:33" ht="12.75" customHeight="1" x14ac:dyDescent="0.2">
      <c r="A230" s="22">
        <v>3650</v>
      </c>
      <c r="B230" s="32" t="s">
        <v>8006</v>
      </c>
      <c r="C230" s="44">
        <v>714041002</v>
      </c>
      <c r="D230" s="11" t="s">
        <v>1439</v>
      </c>
      <c r="E230" s="11" t="s">
        <v>1616</v>
      </c>
      <c r="F230" s="21" t="s">
        <v>8007</v>
      </c>
      <c r="G230" s="21" t="s">
        <v>1615</v>
      </c>
      <c r="H230" s="21" t="s">
        <v>5819</v>
      </c>
      <c r="I230" s="11" t="s">
        <v>246</v>
      </c>
      <c r="J230" s="11" t="s">
        <v>6167</v>
      </c>
      <c r="K230" s="11" t="s">
        <v>6170</v>
      </c>
      <c r="L230" s="11" t="s">
        <v>5916</v>
      </c>
      <c r="M230" s="13" t="s">
        <v>544</v>
      </c>
      <c r="N230" s="22" t="s">
        <v>3769</v>
      </c>
      <c r="O230" s="22">
        <v>352471664</v>
      </c>
      <c r="P230" s="40" t="s">
        <v>5917</v>
      </c>
      <c r="Q230" s="22"/>
      <c r="R230" s="23" t="s">
        <v>1101</v>
      </c>
      <c r="S230" s="23" t="s">
        <v>8008</v>
      </c>
      <c r="T230" s="24">
        <v>37970</v>
      </c>
      <c r="U230" s="22">
        <v>3650</v>
      </c>
      <c r="V230" s="12"/>
      <c r="W230" s="13"/>
      <c r="X230" s="12"/>
      <c r="Y230" s="12"/>
      <c r="Z230" s="12"/>
      <c r="AA230" s="11"/>
      <c r="AB230" s="8"/>
      <c r="AC230" s="8"/>
      <c r="AD230" s="8"/>
      <c r="AE230" s="8"/>
      <c r="AF230" s="8"/>
      <c r="AG230" s="8"/>
    </row>
    <row r="231" spans="1:33" ht="12.75" customHeight="1" x14ac:dyDescent="0.2">
      <c r="A231" s="22">
        <v>7185</v>
      </c>
      <c r="B231" s="32" t="s">
        <v>8009</v>
      </c>
      <c r="C231" s="44">
        <v>717354001</v>
      </c>
      <c r="D231" s="11" t="s">
        <v>1363</v>
      </c>
      <c r="E231" s="11" t="s">
        <v>1617</v>
      </c>
      <c r="F231" s="21" t="s">
        <v>1618</v>
      </c>
      <c r="G231" s="21" t="s">
        <v>1619</v>
      </c>
      <c r="H231" s="21" t="s">
        <v>1620</v>
      </c>
      <c r="I231" s="11" t="s">
        <v>1621</v>
      </c>
      <c r="J231" s="11" t="s">
        <v>1622</v>
      </c>
      <c r="K231" s="11" t="s">
        <v>1623</v>
      </c>
      <c r="L231" s="11" t="s">
        <v>1625</v>
      </c>
      <c r="M231" s="13" t="s">
        <v>47</v>
      </c>
      <c r="N231" s="22" t="s">
        <v>1627</v>
      </c>
      <c r="O231" s="22" t="s">
        <v>1626</v>
      </c>
      <c r="P231" s="23" t="s">
        <v>1624</v>
      </c>
      <c r="Q231" s="22"/>
      <c r="R231" s="23">
        <v>93401</v>
      </c>
      <c r="S231" s="23" t="s">
        <v>1628</v>
      </c>
      <c r="T231" s="24">
        <v>38568</v>
      </c>
      <c r="U231" s="22">
        <v>7185</v>
      </c>
      <c r="V231" s="12"/>
      <c r="W231" s="13"/>
      <c r="X231" s="12"/>
      <c r="Y231" s="12"/>
      <c r="Z231" s="12"/>
      <c r="AA231" s="11"/>
      <c r="AB231" s="8"/>
      <c r="AC231" s="8"/>
      <c r="AD231" s="8"/>
      <c r="AE231" s="8"/>
      <c r="AF231" s="8"/>
      <c r="AG231" s="8"/>
    </row>
    <row r="232" spans="1:33" ht="12.75" customHeight="1" x14ac:dyDescent="0.2">
      <c r="A232" s="173">
        <v>1700</v>
      </c>
      <c r="B232" s="174" t="s">
        <v>6139</v>
      </c>
      <c r="C232" s="44">
        <v>711524002</v>
      </c>
      <c r="D232" s="11" t="s">
        <v>1363</v>
      </c>
      <c r="E232" s="11" t="s">
        <v>1640</v>
      </c>
      <c r="F232" s="21" t="s">
        <v>8010</v>
      </c>
      <c r="G232" s="21" t="s">
        <v>1641</v>
      </c>
      <c r="H232" s="21" t="s">
        <v>8011</v>
      </c>
      <c r="I232" s="11" t="s">
        <v>1642</v>
      </c>
      <c r="J232" s="11" t="s">
        <v>6142</v>
      </c>
      <c r="K232" s="11" t="s">
        <v>8012</v>
      </c>
      <c r="L232" s="11" t="s">
        <v>1644</v>
      </c>
      <c r="M232" s="13" t="s">
        <v>47</v>
      </c>
      <c r="N232" s="22" t="s">
        <v>1646</v>
      </c>
      <c r="O232" s="22" t="s">
        <v>1645</v>
      </c>
      <c r="P232" s="23"/>
      <c r="Q232" s="22"/>
      <c r="R232" s="23">
        <v>93401</v>
      </c>
      <c r="S232" s="23" t="s">
        <v>8013</v>
      </c>
      <c r="T232" s="24">
        <v>37970</v>
      </c>
      <c r="U232" s="22">
        <v>1700</v>
      </c>
      <c r="V232" s="36"/>
      <c r="W232" s="37"/>
      <c r="X232" s="36"/>
      <c r="Y232" s="36"/>
      <c r="Z232" s="36"/>
      <c r="AA232" s="27"/>
      <c r="AB232" s="8"/>
      <c r="AC232" s="8"/>
      <c r="AD232" s="8"/>
      <c r="AE232" s="8"/>
      <c r="AF232" s="8"/>
      <c r="AG232" s="8"/>
    </row>
    <row r="233" spans="1:33" ht="12.75" customHeight="1" x14ac:dyDescent="0.2">
      <c r="A233" s="22">
        <v>3900</v>
      </c>
      <c r="B233" s="83" t="s">
        <v>8014</v>
      </c>
      <c r="C233" s="44">
        <v>710474001</v>
      </c>
      <c r="D233" s="11" t="s">
        <v>1375</v>
      </c>
      <c r="E233" s="11" t="s">
        <v>1629</v>
      </c>
      <c r="F233" s="21" t="s">
        <v>1630</v>
      </c>
      <c r="G233" s="21" t="s">
        <v>1631</v>
      </c>
      <c r="H233" s="21" t="s">
        <v>1632</v>
      </c>
      <c r="I233" s="11" t="s">
        <v>1476</v>
      </c>
      <c r="J233" s="11" t="s">
        <v>1633</v>
      </c>
      <c r="K233" s="11" t="s">
        <v>1634</v>
      </c>
      <c r="L233" s="50" t="s">
        <v>1636</v>
      </c>
      <c r="M233" s="13" t="s">
        <v>47</v>
      </c>
      <c r="N233" s="22" t="s">
        <v>1637</v>
      </c>
      <c r="O233" s="22" t="s">
        <v>1635</v>
      </c>
      <c r="P233" s="23"/>
      <c r="Q233" s="22"/>
      <c r="R233" s="23" t="s">
        <v>45</v>
      </c>
      <c r="S233" s="23" t="s">
        <v>1638</v>
      </c>
      <c r="T233" s="24">
        <v>37970</v>
      </c>
      <c r="U233" s="22">
        <v>3900</v>
      </c>
      <c r="V233" s="12"/>
      <c r="W233" s="13"/>
      <c r="X233" s="12"/>
      <c r="Y233" s="12"/>
      <c r="Z233" s="12"/>
      <c r="AA233" s="11"/>
      <c r="AB233" s="8"/>
      <c r="AC233" s="8"/>
      <c r="AD233" s="8"/>
      <c r="AE233" s="8"/>
      <c r="AF233" s="8"/>
      <c r="AG233" s="8"/>
    </row>
    <row r="234" spans="1:33" ht="12.75" customHeight="1" x14ac:dyDescent="0.2">
      <c r="A234" s="22">
        <v>3950</v>
      </c>
      <c r="B234" s="32" t="s">
        <v>8015</v>
      </c>
      <c r="C234" s="44">
        <v>814968006</v>
      </c>
      <c r="D234" s="11" t="s">
        <v>1363</v>
      </c>
      <c r="E234" s="11" t="s">
        <v>1647</v>
      </c>
      <c r="F234" s="21" t="s">
        <v>8016</v>
      </c>
      <c r="G234" s="21" t="s">
        <v>1648</v>
      </c>
      <c r="H234" s="21" t="s">
        <v>8017</v>
      </c>
      <c r="I234" s="11" t="s">
        <v>6262</v>
      </c>
      <c r="J234" s="11" t="s">
        <v>8018</v>
      </c>
      <c r="K234" s="11" t="s">
        <v>8019</v>
      </c>
      <c r="L234" s="11" t="s">
        <v>5915</v>
      </c>
      <c r="M234" s="13" t="s">
        <v>47</v>
      </c>
      <c r="N234" s="22" t="s">
        <v>1649</v>
      </c>
      <c r="O234" s="22">
        <v>225409300</v>
      </c>
      <c r="P234" s="23" t="s">
        <v>6261</v>
      </c>
      <c r="Q234" s="22"/>
      <c r="R234" s="23" t="s">
        <v>1101</v>
      </c>
      <c r="S234" s="23" t="s">
        <v>8020</v>
      </c>
      <c r="T234" s="24">
        <v>37970</v>
      </c>
      <c r="U234" s="22">
        <v>3950</v>
      </c>
      <c r="V234" s="12"/>
      <c r="W234" s="13"/>
      <c r="X234" s="12"/>
      <c r="Y234" s="12"/>
      <c r="Z234" s="12"/>
      <c r="AA234" s="11"/>
      <c r="AB234" s="8"/>
      <c r="AC234" s="8"/>
      <c r="AD234" s="8"/>
      <c r="AE234" s="8"/>
      <c r="AF234" s="8"/>
      <c r="AG234" s="8" t="s">
        <v>7506</v>
      </c>
    </row>
    <row r="235" spans="1:33" ht="12.75" customHeight="1" x14ac:dyDescent="0.2">
      <c r="A235" s="22">
        <v>7039</v>
      </c>
      <c r="B235" s="32" t="s">
        <v>8021</v>
      </c>
      <c r="C235" s="44">
        <v>700249204</v>
      </c>
      <c r="D235" s="11" t="s">
        <v>1363</v>
      </c>
      <c r="E235" s="11" t="s">
        <v>1650</v>
      </c>
      <c r="F235" s="21" t="s">
        <v>8022</v>
      </c>
      <c r="G235" s="21" t="s">
        <v>1651</v>
      </c>
      <c r="H235" s="21" t="s">
        <v>8023</v>
      </c>
      <c r="I235" s="11" t="s">
        <v>1652</v>
      </c>
      <c r="J235" s="11" t="s">
        <v>8024</v>
      </c>
      <c r="K235" s="11" t="s">
        <v>8025</v>
      </c>
      <c r="L235" s="11" t="s">
        <v>1653</v>
      </c>
      <c r="M235" s="13" t="s">
        <v>47</v>
      </c>
      <c r="N235" s="22" t="s">
        <v>1654</v>
      </c>
      <c r="O235" s="22" t="s">
        <v>8026</v>
      </c>
      <c r="P235" s="23" t="s">
        <v>8027</v>
      </c>
      <c r="Q235" s="22"/>
      <c r="R235" s="23" t="s">
        <v>1101</v>
      </c>
      <c r="S235" s="23" t="s">
        <v>8028</v>
      </c>
      <c r="T235" s="24">
        <v>37970</v>
      </c>
      <c r="U235" s="22">
        <v>7039</v>
      </c>
      <c r="V235" s="12"/>
      <c r="W235" s="13"/>
      <c r="X235" s="12"/>
      <c r="Y235" s="12"/>
      <c r="Z235" s="12"/>
      <c r="AA235" s="11"/>
      <c r="AB235" s="8"/>
      <c r="AC235" s="8"/>
      <c r="AD235" s="8"/>
      <c r="AE235" s="8"/>
      <c r="AF235" s="8"/>
      <c r="AG235" s="8"/>
    </row>
    <row r="236" spans="1:33" ht="12.75" customHeight="1" x14ac:dyDescent="0.2">
      <c r="A236" s="22">
        <v>7127</v>
      </c>
      <c r="B236" s="32" t="s">
        <v>8029</v>
      </c>
      <c r="C236" s="44">
        <v>651765404</v>
      </c>
      <c r="D236" s="11" t="s">
        <v>1363</v>
      </c>
      <c r="E236" s="11" t="s">
        <v>1655</v>
      </c>
      <c r="F236" s="21" t="s">
        <v>1656</v>
      </c>
      <c r="G236" s="21" t="s">
        <v>1657</v>
      </c>
      <c r="H236" s="21" t="s">
        <v>1658</v>
      </c>
      <c r="I236" s="11" t="s">
        <v>1659</v>
      </c>
      <c r="J236" s="11" t="s">
        <v>1660</v>
      </c>
      <c r="K236" s="11" t="s">
        <v>1661</v>
      </c>
      <c r="L236" s="11" t="s">
        <v>1663</v>
      </c>
      <c r="M236" s="13" t="s">
        <v>47</v>
      </c>
      <c r="N236" s="22" t="s">
        <v>1665</v>
      </c>
      <c r="O236" s="22" t="s">
        <v>1664</v>
      </c>
      <c r="P236" s="23" t="s">
        <v>1662</v>
      </c>
      <c r="Q236" s="22"/>
      <c r="R236" s="23">
        <v>93401</v>
      </c>
      <c r="S236" s="23" t="s">
        <v>1666</v>
      </c>
      <c r="T236" s="24">
        <v>38019</v>
      </c>
      <c r="U236" s="22">
        <v>7127</v>
      </c>
      <c r="V236" s="12"/>
      <c r="W236" s="13"/>
      <c r="X236" s="12"/>
      <c r="Y236" s="12"/>
      <c r="Z236" s="12"/>
      <c r="AA236" s="11"/>
      <c r="AB236" s="8"/>
      <c r="AC236" s="8"/>
      <c r="AD236" s="8"/>
      <c r="AE236" s="8"/>
      <c r="AF236" s="8"/>
      <c r="AG236" s="8"/>
    </row>
    <row r="237" spans="1:33" ht="12.75" customHeight="1" x14ac:dyDescent="0.2">
      <c r="A237" s="22">
        <v>6680</v>
      </c>
      <c r="B237" s="32" t="s">
        <v>8030</v>
      </c>
      <c r="C237" s="44">
        <v>717618009</v>
      </c>
      <c r="D237" s="11" t="s">
        <v>1375</v>
      </c>
      <c r="E237" s="11" t="s">
        <v>1667</v>
      </c>
      <c r="F237" s="21" t="s">
        <v>1668</v>
      </c>
      <c r="G237" s="21" t="s">
        <v>1669</v>
      </c>
      <c r="H237" s="21" t="s">
        <v>1670</v>
      </c>
      <c r="I237" s="11" t="s">
        <v>1659</v>
      </c>
      <c r="J237" s="11" t="s">
        <v>1671</v>
      </c>
      <c r="K237" s="11" t="s">
        <v>1672</v>
      </c>
      <c r="L237" s="11" t="s">
        <v>1674</v>
      </c>
      <c r="M237" s="13" t="s">
        <v>5343</v>
      </c>
      <c r="N237" s="22" t="s">
        <v>1384</v>
      </c>
      <c r="O237" s="22"/>
      <c r="P237" s="23" t="s">
        <v>1673</v>
      </c>
      <c r="Q237" s="22"/>
      <c r="R237" s="23" t="s">
        <v>45</v>
      </c>
      <c r="S237" s="23" t="s">
        <v>1675</v>
      </c>
      <c r="T237" s="24">
        <v>37970</v>
      </c>
      <c r="U237" s="22">
        <v>6680</v>
      </c>
      <c r="V237" s="12"/>
      <c r="W237" s="13"/>
      <c r="X237" s="12"/>
      <c r="Y237" s="12"/>
      <c r="Z237" s="12"/>
      <c r="AA237" s="11"/>
      <c r="AB237" s="8"/>
      <c r="AC237" s="8"/>
      <c r="AD237" s="8"/>
      <c r="AE237" s="8"/>
      <c r="AF237" s="8"/>
      <c r="AG237" s="8"/>
    </row>
    <row r="238" spans="1:33" ht="12.75" customHeight="1" x14ac:dyDescent="0.2">
      <c r="A238" s="22">
        <v>7517</v>
      </c>
      <c r="B238" s="32" t="s">
        <v>8031</v>
      </c>
      <c r="C238" s="44">
        <v>650846699</v>
      </c>
      <c r="D238" s="11" t="s">
        <v>1363</v>
      </c>
      <c r="E238" s="11" t="s">
        <v>1676</v>
      </c>
      <c r="F238" s="21" t="s">
        <v>8032</v>
      </c>
      <c r="G238" s="21" t="s">
        <v>5291</v>
      </c>
      <c r="H238" s="21" t="s">
        <v>8033</v>
      </c>
      <c r="I238" s="11" t="s">
        <v>1677</v>
      </c>
      <c r="J238" s="11" t="s">
        <v>6371</v>
      </c>
      <c r="K238" s="11" t="s">
        <v>1678</v>
      </c>
      <c r="L238" s="11" t="s">
        <v>5406</v>
      </c>
      <c r="M238" s="13" t="s">
        <v>47</v>
      </c>
      <c r="N238" s="22" t="s">
        <v>1649</v>
      </c>
      <c r="O238" s="22" t="s">
        <v>5404</v>
      </c>
      <c r="P238" s="23" t="s">
        <v>5405</v>
      </c>
      <c r="Q238" s="22"/>
      <c r="R238" s="23" t="s">
        <v>1101</v>
      </c>
      <c r="S238" s="23" t="s">
        <v>8034</v>
      </c>
      <c r="T238" s="24">
        <v>41950</v>
      </c>
      <c r="U238" s="22">
        <v>7517</v>
      </c>
      <c r="V238" s="12"/>
      <c r="W238" s="13"/>
      <c r="X238" s="12"/>
      <c r="Y238" s="12"/>
      <c r="Z238" s="12"/>
      <c r="AA238" s="11"/>
      <c r="AB238" s="8"/>
      <c r="AC238" s="8"/>
      <c r="AD238" s="8"/>
      <c r="AE238" s="8"/>
      <c r="AF238" s="8"/>
      <c r="AG238" s="8"/>
    </row>
    <row r="239" spans="1:33" ht="12.75" customHeight="1" x14ac:dyDescent="0.2">
      <c r="A239" s="22">
        <v>6966</v>
      </c>
      <c r="B239" s="32" t="s">
        <v>8035</v>
      </c>
      <c r="C239" s="44">
        <v>734382000</v>
      </c>
      <c r="D239" s="11" t="s">
        <v>1439</v>
      </c>
      <c r="E239" s="11" t="s">
        <v>1679</v>
      </c>
      <c r="F239" s="21" t="s">
        <v>1476</v>
      </c>
      <c r="G239" s="21" t="s">
        <v>1680</v>
      </c>
      <c r="H239" s="21" t="s">
        <v>1681</v>
      </c>
      <c r="I239" s="11" t="s">
        <v>1682</v>
      </c>
      <c r="J239" s="11" t="s">
        <v>1683</v>
      </c>
      <c r="K239" s="11" t="s">
        <v>1684</v>
      </c>
      <c r="L239" s="11" t="s">
        <v>1685</v>
      </c>
      <c r="M239" s="13" t="s">
        <v>5341</v>
      </c>
      <c r="N239" s="22" t="s">
        <v>1686</v>
      </c>
      <c r="O239" s="22"/>
      <c r="P239" s="22" t="s">
        <v>1687</v>
      </c>
      <c r="Q239" s="22"/>
      <c r="R239" s="23">
        <v>93401</v>
      </c>
      <c r="S239" s="23" t="s">
        <v>1688</v>
      </c>
      <c r="T239" s="24">
        <v>37970</v>
      </c>
      <c r="U239" s="22">
        <v>6966</v>
      </c>
      <c r="V239" s="12"/>
      <c r="W239" s="13"/>
      <c r="X239" s="12"/>
      <c r="Y239" s="12"/>
      <c r="Z239" s="12"/>
      <c r="AA239" s="11"/>
      <c r="AB239" s="8"/>
      <c r="AC239" s="8"/>
      <c r="AD239" s="8"/>
      <c r="AE239" s="8"/>
      <c r="AF239" s="8"/>
      <c r="AG239" s="8"/>
    </row>
    <row r="240" spans="1:33" ht="12.75" customHeight="1" x14ac:dyDescent="0.2">
      <c r="A240" s="22">
        <v>7045</v>
      </c>
      <c r="B240" s="32" t="s">
        <v>8036</v>
      </c>
      <c r="C240" s="44">
        <v>733377003</v>
      </c>
      <c r="D240" s="11" t="s">
        <v>1363</v>
      </c>
      <c r="E240" s="11" t="s">
        <v>1689</v>
      </c>
      <c r="F240" s="21" t="s">
        <v>1690</v>
      </c>
      <c r="G240" s="21" t="s">
        <v>1691</v>
      </c>
      <c r="H240" s="21" t="s">
        <v>1692</v>
      </c>
      <c r="I240" s="11" t="s">
        <v>1693</v>
      </c>
      <c r="J240" s="11" t="s">
        <v>1694</v>
      </c>
      <c r="K240" s="11" t="s">
        <v>1695</v>
      </c>
      <c r="L240" s="11" t="s">
        <v>1697</v>
      </c>
      <c r="M240" s="13" t="s">
        <v>47</v>
      </c>
      <c r="N240" s="22" t="s">
        <v>630</v>
      </c>
      <c r="O240" s="22" t="s">
        <v>1698</v>
      </c>
      <c r="P240" s="23" t="s">
        <v>1696</v>
      </c>
      <c r="Q240" s="22"/>
      <c r="R240" s="23">
        <v>93401</v>
      </c>
      <c r="S240" s="23" t="s">
        <v>1699</v>
      </c>
      <c r="T240" s="24">
        <v>37970</v>
      </c>
      <c r="U240" s="22">
        <v>7045</v>
      </c>
      <c r="V240" s="12"/>
      <c r="W240" s="13"/>
      <c r="X240" s="12"/>
      <c r="Y240" s="12"/>
      <c r="Z240" s="12"/>
      <c r="AA240" s="11"/>
      <c r="AB240" s="8"/>
      <c r="AC240" s="8"/>
      <c r="AD240" s="8"/>
      <c r="AE240" s="8"/>
      <c r="AF240" s="8"/>
      <c r="AG240" s="8"/>
    </row>
    <row r="241" spans="1:33" ht="12.75" customHeight="1" x14ac:dyDescent="0.2">
      <c r="A241" s="22">
        <v>7370</v>
      </c>
      <c r="B241" s="32" t="s">
        <v>1700</v>
      </c>
      <c r="C241" s="44" t="s">
        <v>6422</v>
      </c>
      <c r="D241" s="11" t="s">
        <v>1363</v>
      </c>
      <c r="E241" s="11" t="s">
        <v>1701</v>
      </c>
      <c r="F241" s="21" t="s">
        <v>1702</v>
      </c>
      <c r="G241" s="21" t="s">
        <v>1703</v>
      </c>
      <c r="H241" s="21" t="s">
        <v>1704</v>
      </c>
      <c r="I241" s="11" t="s">
        <v>1705</v>
      </c>
      <c r="J241" s="11" t="s">
        <v>1706</v>
      </c>
      <c r="K241" s="11" t="s">
        <v>1707</v>
      </c>
      <c r="L241" s="11" t="s">
        <v>1708</v>
      </c>
      <c r="M241" s="13" t="s">
        <v>47</v>
      </c>
      <c r="N241" s="22" t="s">
        <v>739</v>
      </c>
      <c r="O241" s="22" t="s">
        <v>1709</v>
      </c>
      <c r="P241" s="23"/>
      <c r="Q241" s="22"/>
      <c r="R241" s="23" t="s">
        <v>368</v>
      </c>
      <c r="S241" s="23" t="s">
        <v>1710</v>
      </c>
      <c r="T241" s="24">
        <v>39322</v>
      </c>
      <c r="U241" s="22">
        <v>7370</v>
      </c>
      <c r="V241" s="12"/>
      <c r="W241" s="13"/>
      <c r="X241" s="12"/>
      <c r="Y241" s="12"/>
      <c r="Z241" s="12"/>
      <c r="AA241" s="11"/>
      <c r="AB241" s="8"/>
      <c r="AC241" s="8"/>
      <c r="AD241" s="8"/>
      <c r="AE241" s="8"/>
      <c r="AF241" s="8"/>
      <c r="AG241" s="8"/>
    </row>
    <row r="242" spans="1:33" ht="12.75" customHeight="1" x14ac:dyDescent="0.2">
      <c r="A242" s="22">
        <v>7660</v>
      </c>
      <c r="B242" s="32" t="s">
        <v>8037</v>
      </c>
      <c r="C242" s="44">
        <v>651619912</v>
      </c>
      <c r="D242" s="11" t="s">
        <v>1711</v>
      </c>
      <c r="E242" s="11" t="s">
        <v>1712</v>
      </c>
      <c r="F242" s="21" t="s">
        <v>1713</v>
      </c>
      <c r="G242" s="21" t="s">
        <v>1714</v>
      </c>
      <c r="H242" s="21" t="s">
        <v>1715</v>
      </c>
      <c r="I242" s="11" t="s">
        <v>1716</v>
      </c>
      <c r="J242" s="11"/>
      <c r="K242" s="11" t="s">
        <v>1717</v>
      </c>
      <c r="L242" s="11" t="s">
        <v>1719</v>
      </c>
      <c r="M242" s="13" t="s">
        <v>544</v>
      </c>
      <c r="N242" s="22" t="s">
        <v>400</v>
      </c>
      <c r="O242" s="22" t="s">
        <v>1720</v>
      </c>
      <c r="P242" s="23" t="s">
        <v>1718</v>
      </c>
      <c r="Q242" s="22"/>
      <c r="R242" s="23">
        <v>93401</v>
      </c>
      <c r="S242" s="23" t="s">
        <v>1721</v>
      </c>
      <c r="T242" s="24">
        <v>43395</v>
      </c>
      <c r="U242" s="22">
        <v>7660</v>
      </c>
      <c r="V242" s="12"/>
      <c r="W242" s="13"/>
      <c r="X242" s="12"/>
      <c r="Y242" s="12"/>
      <c r="Z242" s="12"/>
      <c r="AA242" s="11"/>
      <c r="AB242" s="8"/>
      <c r="AC242" s="8"/>
      <c r="AD242" s="8"/>
      <c r="AE242" s="8"/>
      <c r="AF242" s="8"/>
      <c r="AG242" s="8"/>
    </row>
    <row r="243" spans="1:33" ht="12.75" customHeight="1" x14ac:dyDescent="0.2">
      <c r="A243" s="22">
        <v>6993</v>
      </c>
      <c r="B243" s="32" t="s">
        <v>8038</v>
      </c>
      <c r="C243" s="44">
        <v>730767005</v>
      </c>
      <c r="D243" s="21" t="s">
        <v>1723</v>
      </c>
      <c r="E243" s="11" t="s">
        <v>1724</v>
      </c>
      <c r="F243" s="21" t="s">
        <v>1725</v>
      </c>
      <c r="G243" s="21" t="s">
        <v>1722</v>
      </c>
      <c r="H243" s="21" t="s">
        <v>1726</v>
      </c>
      <c r="I243" s="11" t="s">
        <v>1727</v>
      </c>
      <c r="J243" s="11" t="s">
        <v>1728</v>
      </c>
      <c r="K243" s="11" t="s">
        <v>1729</v>
      </c>
      <c r="L243" s="11" t="s">
        <v>1731</v>
      </c>
      <c r="M243" s="13" t="s">
        <v>47</v>
      </c>
      <c r="N243" s="22" t="s">
        <v>1293</v>
      </c>
      <c r="O243" s="22" t="s">
        <v>1732</v>
      </c>
      <c r="P243" s="23" t="s">
        <v>1730</v>
      </c>
      <c r="Q243" s="22"/>
      <c r="R243" s="23">
        <v>93401</v>
      </c>
      <c r="S243" s="23" t="s">
        <v>1733</v>
      </c>
      <c r="T243" s="24">
        <v>37970</v>
      </c>
      <c r="U243" s="22">
        <v>6993</v>
      </c>
      <c r="V243" s="12"/>
      <c r="W243" s="13"/>
      <c r="X243" s="12"/>
      <c r="Y243" s="12"/>
      <c r="Z243" s="12"/>
      <c r="AA243" s="11"/>
      <c r="AB243" s="8"/>
      <c r="AC243" s="8"/>
      <c r="AD243" s="8"/>
      <c r="AE243" s="8"/>
      <c r="AF243" s="8"/>
      <c r="AG243" s="8"/>
    </row>
    <row r="244" spans="1:33" ht="12.75" customHeight="1" x14ac:dyDescent="0.2">
      <c r="A244" s="22">
        <v>7714</v>
      </c>
      <c r="B244" s="32" t="s">
        <v>6245</v>
      </c>
      <c r="C244" s="44">
        <v>651935253</v>
      </c>
      <c r="D244" s="21"/>
      <c r="E244" s="11" t="s">
        <v>7287</v>
      </c>
      <c r="F244" s="21" t="s">
        <v>8039</v>
      </c>
      <c r="G244" s="21" t="s">
        <v>6246</v>
      </c>
      <c r="H244" s="21" t="s">
        <v>8040</v>
      </c>
      <c r="I244" s="11" t="s">
        <v>6247</v>
      </c>
      <c r="J244" s="11" t="s">
        <v>8041</v>
      </c>
      <c r="K244" s="11" t="s">
        <v>8042</v>
      </c>
      <c r="L244" s="11" t="s">
        <v>7288</v>
      </c>
      <c r="M244" s="13" t="s">
        <v>47</v>
      </c>
      <c r="N244" s="22" t="s">
        <v>1601</v>
      </c>
      <c r="O244" s="22" t="s">
        <v>6248</v>
      </c>
      <c r="P244" s="40" t="s">
        <v>7289</v>
      </c>
      <c r="Q244" s="22"/>
      <c r="R244" s="23">
        <v>93401</v>
      </c>
      <c r="S244" s="23" t="s">
        <v>7946</v>
      </c>
      <c r="T244" s="24">
        <v>44104</v>
      </c>
      <c r="U244" s="22">
        <v>7714</v>
      </c>
      <c r="V244" s="36"/>
      <c r="W244" s="37"/>
      <c r="X244" s="36"/>
      <c r="Y244" s="36"/>
      <c r="Z244" s="36"/>
      <c r="AA244" s="27"/>
      <c r="AB244" s="8"/>
      <c r="AC244" s="8"/>
      <c r="AD244" s="8"/>
      <c r="AE244" s="8"/>
      <c r="AF244" s="8"/>
      <c r="AG244" s="8"/>
    </row>
    <row r="245" spans="1:33" ht="12.75" customHeight="1" x14ac:dyDescent="0.2">
      <c r="A245" s="22">
        <v>7405</v>
      </c>
      <c r="B245" s="32" t="s">
        <v>8043</v>
      </c>
      <c r="C245" s="44">
        <v>730752008</v>
      </c>
      <c r="D245" s="11" t="s">
        <v>1363</v>
      </c>
      <c r="E245" s="11" t="s">
        <v>1734</v>
      </c>
      <c r="F245" s="21" t="s">
        <v>1735</v>
      </c>
      <c r="G245" s="21" t="s">
        <v>1736</v>
      </c>
      <c r="H245" s="21" t="s">
        <v>1737</v>
      </c>
      <c r="I245" s="11" t="s">
        <v>1738</v>
      </c>
      <c r="J245" s="11" t="s">
        <v>1739</v>
      </c>
      <c r="K245" s="11" t="s">
        <v>1740</v>
      </c>
      <c r="L245" s="11" t="s">
        <v>1741</v>
      </c>
      <c r="M245" s="13" t="s">
        <v>47</v>
      </c>
      <c r="N245" s="22" t="s">
        <v>1406</v>
      </c>
      <c r="O245" s="22" t="s">
        <v>1742</v>
      </c>
      <c r="P245" s="23"/>
      <c r="Q245" s="22"/>
      <c r="R245" s="23" t="s">
        <v>368</v>
      </c>
      <c r="S245" s="23" t="s">
        <v>1743</v>
      </c>
      <c r="T245" s="24">
        <v>39720</v>
      </c>
      <c r="U245" s="22">
        <v>7405</v>
      </c>
      <c r="V245" s="12"/>
      <c r="W245" s="13"/>
      <c r="X245" s="12"/>
      <c r="Y245" s="12"/>
      <c r="Z245" s="12"/>
      <c r="AA245" s="11"/>
      <c r="AB245" s="8"/>
      <c r="AC245" s="8"/>
      <c r="AD245" s="8"/>
      <c r="AE245" s="8"/>
      <c r="AF245" s="8"/>
      <c r="AG245" s="8"/>
    </row>
    <row r="246" spans="1:33" ht="12.75" customHeight="1" x14ac:dyDescent="0.2">
      <c r="A246" s="22">
        <v>6885</v>
      </c>
      <c r="B246" s="32" t="s">
        <v>8044</v>
      </c>
      <c r="C246" s="44">
        <v>715814005</v>
      </c>
      <c r="D246" s="11" t="s">
        <v>1363</v>
      </c>
      <c r="E246" s="11" t="s">
        <v>1744</v>
      </c>
      <c r="F246" s="21" t="s">
        <v>1745</v>
      </c>
      <c r="G246" s="21" t="s">
        <v>1746</v>
      </c>
      <c r="H246" s="21" t="s">
        <v>1747</v>
      </c>
      <c r="I246" s="11" t="s">
        <v>628</v>
      </c>
      <c r="J246" s="11" t="s">
        <v>1748</v>
      </c>
      <c r="K246" s="11" t="s">
        <v>1749</v>
      </c>
      <c r="L246" s="11" t="s">
        <v>1751</v>
      </c>
      <c r="M246" s="22" t="s">
        <v>47</v>
      </c>
      <c r="N246" s="22" t="s">
        <v>630</v>
      </c>
      <c r="O246" s="22" t="s">
        <v>1752</v>
      </c>
      <c r="P246" s="23" t="s">
        <v>1750</v>
      </c>
      <c r="Q246" s="22"/>
      <c r="R246" s="23">
        <v>93401</v>
      </c>
      <c r="S246" s="23" t="s">
        <v>1753</v>
      </c>
      <c r="T246" s="24">
        <v>37970</v>
      </c>
      <c r="U246" s="22">
        <v>6885</v>
      </c>
      <c r="V246" s="12"/>
      <c r="W246" s="13"/>
      <c r="X246" s="12"/>
      <c r="Y246" s="12"/>
      <c r="Z246" s="12"/>
      <c r="AA246" s="11"/>
      <c r="AB246" s="8"/>
      <c r="AC246" s="8"/>
      <c r="AD246" s="8"/>
      <c r="AE246" s="8"/>
      <c r="AF246" s="8"/>
      <c r="AG246" s="8"/>
    </row>
    <row r="247" spans="1:33" ht="12.75" customHeight="1" x14ac:dyDescent="0.2">
      <c r="A247" s="22">
        <v>7632</v>
      </c>
      <c r="B247" s="32" t="s">
        <v>8045</v>
      </c>
      <c r="C247" s="44">
        <v>651026814</v>
      </c>
      <c r="D247" s="11" t="s">
        <v>1375</v>
      </c>
      <c r="E247" s="11" t="s">
        <v>1754</v>
      </c>
      <c r="F247" s="21" t="s">
        <v>6784</v>
      </c>
      <c r="G247" s="21" t="s">
        <v>1755</v>
      </c>
      <c r="H247" s="21" t="s">
        <v>1756</v>
      </c>
      <c r="I247" s="11" t="s">
        <v>1368</v>
      </c>
      <c r="J247" s="11" t="s">
        <v>6785</v>
      </c>
      <c r="K247" s="11" t="s">
        <v>6786</v>
      </c>
      <c r="L247" s="11" t="s">
        <v>6787</v>
      </c>
      <c r="M247" s="13" t="s">
        <v>544</v>
      </c>
      <c r="N247" s="22" t="s">
        <v>187</v>
      </c>
      <c r="O247" s="22" t="s">
        <v>6788</v>
      </c>
      <c r="P247" s="23" t="s">
        <v>1757</v>
      </c>
      <c r="Q247" s="22"/>
      <c r="R247" s="23" t="s">
        <v>1387</v>
      </c>
      <c r="S247" s="23" t="s">
        <v>6789</v>
      </c>
      <c r="T247" s="24">
        <v>42902</v>
      </c>
      <c r="U247" s="22">
        <v>7632</v>
      </c>
      <c r="V247" s="12"/>
      <c r="W247" s="13"/>
      <c r="X247" s="12"/>
      <c r="Y247" s="12"/>
      <c r="Z247" s="12"/>
      <c r="AA247" s="11"/>
      <c r="AB247" s="8"/>
      <c r="AC247" s="8"/>
      <c r="AD247" s="8"/>
      <c r="AE247" s="8"/>
      <c r="AF247" s="8"/>
      <c r="AG247" s="8"/>
    </row>
    <row r="248" spans="1:33" ht="12.75" customHeight="1" x14ac:dyDescent="0.2">
      <c r="A248" s="23">
        <v>7676</v>
      </c>
      <c r="B248" s="83" t="s">
        <v>8046</v>
      </c>
      <c r="C248" s="44">
        <v>651705223</v>
      </c>
      <c r="D248" s="11"/>
      <c r="E248" s="11" t="s">
        <v>7290</v>
      </c>
      <c r="F248" s="21" t="s">
        <v>6046</v>
      </c>
      <c r="G248" s="21" t="s">
        <v>5398</v>
      </c>
      <c r="H248" s="21" t="s">
        <v>5407</v>
      </c>
      <c r="I248" s="11" t="s">
        <v>5399</v>
      </c>
      <c r="J248" s="11" t="s">
        <v>5400</v>
      </c>
      <c r="K248" s="11" t="s">
        <v>5401</v>
      </c>
      <c r="L248" s="11" t="s">
        <v>6047</v>
      </c>
      <c r="M248" s="11" t="s">
        <v>5345</v>
      </c>
      <c r="N248" s="23" t="s">
        <v>879</v>
      </c>
      <c r="O248" s="23" t="s">
        <v>5402</v>
      </c>
      <c r="P248" s="51" t="s">
        <v>5403</v>
      </c>
      <c r="Q248" s="23"/>
      <c r="R248" s="23" t="s">
        <v>45</v>
      </c>
      <c r="S248" s="23" t="s">
        <v>6171</v>
      </c>
      <c r="T248" s="28">
        <v>43595</v>
      </c>
      <c r="U248" s="23">
        <v>7676</v>
      </c>
      <c r="V248" s="52"/>
      <c r="W248" s="11"/>
      <c r="X248" s="52"/>
      <c r="Y248" s="52"/>
      <c r="Z248" s="52"/>
      <c r="AA248" s="11"/>
      <c r="AB248" s="8"/>
      <c r="AC248" s="8"/>
      <c r="AD248" s="8"/>
      <c r="AE248" s="8"/>
      <c r="AF248" s="8"/>
      <c r="AG248" s="8"/>
    </row>
    <row r="249" spans="1:33" ht="12.75" customHeight="1" x14ac:dyDescent="0.2">
      <c r="A249" s="22">
        <v>7323</v>
      </c>
      <c r="B249" s="32" t="s">
        <v>8047</v>
      </c>
      <c r="C249" s="44">
        <v>655044205</v>
      </c>
      <c r="D249" s="11" t="s">
        <v>1375</v>
      </c>
      <c r="E249" s="11" t="s">
        <v>1758</v>
      </c>
      <c r="F249" s="21" t="s">
        <v>1759</v>
      </c>
      <c r="G249" s="21" t="s">
        <v>1760</v>
      </c>
      <c r="H249" s="21" t="s">
        <v>1761</v>
      </c>
      <c r="I249" s="11" t="s">
        <v>1762</v>
      </c>
      <c r="J249" s="11" t="s">
        <v>1763</v>
      </c>
      <c r="K249" s="11" t="s">
        <v>1764</v>
      </c>
      <c r="L249" s="11" t="s">
        <v>1766</v>
      </c>
      <c r="M249" s="13" t="s">
        <v>47</v>
      </c>
      <c r="N249" s="22" t="s">
        <v>1768</v>
      </c>
      <c r="O249" s="22" t="s">
        <v>1767</v>
      </c>
      <c r="P249" s="23" t="s">
        <v>1765</v>
      </c>
      <c r="Q249" s="22"/>
      <c r="R249" s="23" t="s">
        <v>45</v>
      </c>
      <c r="S249" s="23" t="s">
        <v>1769</v>
      </c>
      <c r="T249" s="24">
        <v>38898</v>
      </c>
      <c r="U249" s="22">
        <v>7323</v>
      </c>
      <c r="V249" s="12"/>
      <c r="W249" s="13"/>
      <c r="X249" s="12"/>
      <c r="Y249" s="12"/>
      <c r="Z249" s="12"/>
      <c r="AA249" s="11"/>
      <c r="AB249" s="8"/>
      <c r="AC249" s="8"/>
      <c r="AD249" s="8"/>
      <c r="AE249" s="8"/>
      <c r="AF249" s="8"/>
      <c r="AG249" s="8"/>
    </row>
    <row r="250" spans="1:33" ht="12.75" customHeight="1" x14ac:dyDescent="0.2">
      <c r="A250" s="22">
        <v>6864</v>
      </c>
      <c r="B250" s="32" t="s">
        <v>8048</v>
      </c>
      <c r="C250" s="44">
        <v>721476006</v>
      </c>
      <c r="D250" s="11" t="s">
        <v>1439</v>
      </c>
      <c r="E250" s="11" t="s">
        <v>1770</v>
      </c>
      <c r="F250" s="21" t="s">
        <v>8049</v>
      </c>
      <c r="G250" s="21" t="s">
        <v>1771</v>
      </c>
      <c r="H250" s="21" t="s">
        <v>1772</v>
      </c>
      <c r="I250" s="11" t="s">
        <v>965</v>
      </c>
      <c r="J250" s="11" t="s">
        <v>8050</v>
      </c>
      <c r="K250" s="11" t="s">
        <v>1773</v>
      </c>
      <c r="L250" s="11" t="s">
        <v>1775</v>
      </c>
      <c r="M250" s="13" t="s">
        <v>5386</v>
      </c>
      <c r="N250" s="22" t="s">
        <v>765</v>
      </c>
      <c r="O250" s="22" t="s">
        <v>1776</v>
      </c>
      <c r="P250" s="23" t="s">
        <v>1774</v>
      </c>
      <c r="Q250" s="22"/>
      <c r="R250" s="23">
        <v>93910</v>
      </c>
      <c r="S250" s="23" t="s">
        <v>8051</v>
      </c>
      <c r="T250" s="24">
        <v>37970</v>
      </c>
      <c r="U250" s="22">
        <v>6864</v>
      </c>
      <c r="V250" s="12"/>
      <c r="W250" s="13"/>
      <c r="X250" s="12"/>
      <c r="Y250" s="12"/>
      <c r="Z250" s="12"/>
      <c r="AA250" s="11"/>
      <c r="AB250" s="8"/>
      <c r="AC250" s="8"/>
      <c r="AD250" s="8"/>
      <c r="AE250" s="8"/>
      <c r="AF250" s="8"/>
      <c r="AG250" s="8"/>
    </row>
    <row r="251" spans="1:33" ht="12.75" customHeight="1" x14ac:dyDescent="0.2">
      <c r="A251" s="22">
        <v>7373</v>
      </c>
      <c r="B251" s="32" t="s">
        <v>8052</v>
      </c>
      <c r="C251" s="44">
        <v>740165003</v>
      </c>
      <c r="D251" s="11" t="s">
        <v>1363</v>
      </c>
      <c r="E251" s="11" t="s">
        <v>1777</v>
      </c>
      <c r="F251" s="21" t="s">
        <v>1778</v>
      </c>
      <c r="G251" s="21" t="s">
        <v>1779</v>
      </c>
      <c r="H251" s="21" t="s">
        <v>1780</v>
      </c>
      <c r="I251" s="11" t="s">
        <v>1781</v>
      </c>
      <c r="J251" s="11" t="s">
        <v>1782</v>
      </c>
      <c r="K251" s="11" t="s">
        <v>1783</v>
      </c>
      <c r="L251" s="11" t="s">
        <v>1784</v>
      </c>
      <c r="M251" s="13" t="s">
        <v>47</v>
      </c>
      <c r="N251" s="22" t="s">
        <v>953</v>
      </c>
      <c r="O251" s="22"/>
      <c r="P251" s="23" t="s">
        <v>1785</v>
      </c>
      <c r="Q251" s="22"/>
      <c r="R251" s="23" t="s">
        <v>83</v>
      </c>
      <c r="S251" s="23" t="s">
        <v>1786</v>
      </c>
      <c r="T251" s="24">
        <v>39332</v>
      </c>
      <c r="U251" s="22">
        <v>7373</v>
      </c>
      <c r="V251" s="12"/>
      <c r="W251" s="13"/>
      <c r="X251" s="12"/>
      <c r="Y251" s="12"/>
      <c r="Z251" s="12"/>
      <c r="AA251" s="11"/>
      <c r="AB251" s="8"/>
      <c r="AC251" s="8"/>
      <c r="AD251" s="8"/>
      <c r="AE251" s="8"/>
      <c r="AF251" s="8"/>
      <c r="AG251" s="8"/>
    </row>
    <row r="252" spans="1:33" ht="12.75" customHeight="1" x14ac:dyDescent="0.2">
      <c r="A252" s="22">
        <v>6914</v>
      </c>
      <c r="B252" s="32" t="s">
        <v>8053</v>
      </c>
      <c r="C252" s="44">
        <v>722884000</v>
      </c>
      <c r="D252" s="11" t="s">
        <v>1363</v>
      </c>
      <c r="E252" s="11" t="s">
        <v>1787</v>
      </c>
      <c r="F252" s="21" t="s">
        <v>6065</v>
      </c>
      <c r="G252" s="21" t="s">
        <v>1788</v>
      </c>
      <c r="H252" s="21" t="s">
        <v>6069</v>
      </c>
      <c r="I252" s="11" t="s">
        <v>1789</v>
      </c>
      <c r="J252" s="11" t="s">
        <v>6070</v>
      </c>
      <c r="K252" s="11" t="s">
        <v>6071</v>
      </c>
      <c r="L252" s="11" t="s">
        <v>6066</v>
      </c>
      <c r="M252" s="13" t="s">
        <v>5345</v>
      </c>
      <c r="N252" s="22" t="s">
        <v>1147</v>
      </c>
      <c r="O252" s="22" t="s">
        <v>6067</v>
      </c>
      <c r="P252" s="40" t="s">
        <v>6068</v>
      </c>
      <c r="Q252" s="22"/>
      <c r="R252" s="23" t="s">
        <v>1101</v>
      </c>
      <c r="S252" s="23" t="s">
        <v>6173</v>
      </c>
      <c r="T252" s="24">
        <v>37970</v>
      </c>
      <c r="U252" s="22">
        <v>6914</v>
      </c>
      <c r="V252" s="12"/>
      <c r="W252" s="13"/>
      <c r="X252" s="12"/>
      <c r="Y252" s="12"/>
      <c r="Z252" s="12"/>
      <c r="AA252" s="11"/>
      <c r="AB252" s="8"/>
      <c r="AC252" s="8"/>
      <c r="AD252" s="8"/>
      <c r="AE252" s="8"/>
      <c r="AF252" s="8"/>
      <c r="AG252" s="8"/>
    </row>
    <row r="253" spans="1:33" ht="12.75" customHeight="1" x14ac:dyDescent="0.2">
      <c r="A253" s="22">
        <v>7374</v>
      </c>
      <c r="B253" s="32" t="s">
        <v>8054</v>
      </c>
      <c r="C253" s="44">
        <v>722517008</v>
      </c>
      <c r="D253" s="11" t="s">
        <v>1363</v>
      </c>
      <c r="E253" s="11" t="s">
        <v>1790</v>
      </c>
      <c r="F253" s="21" t="s">
        <v>1791</v>
      </c>
      <c r="G253" s="21" t="s">
        <v>1792</v>
      </c>
      <c r="H253" s="21" t="s">
        <v>1793</v>
      </c>
      <c r="I253" s="11" t="s">
        <v>1794</v>
      </c>
      <c r="J253" s="11" t="s">
        <v>1795</v>
      </c>
      <c r="K253" s="11" t="s">
        <v>1796</v>
      </c>
      <c r="L253" s="11" t="s">
        <v>1798</v>
      </c>
      <c r="M253" s="13" t="s">
        <v>47</v>
      </c>
      <c r="N253" s="22" t="s">
        <v>1293</v>
      </c>
      <c r="O253" s="22" t="s">
        <v>1799</v>
      </c>
      <c r="P253" s="23" t="s">
        <v>1797</v>
      </c>
      <c r="Q253" s="22"/>
      <c r="R253" s="23" t="s">
        <v>83</v>
      </c>
      <c r="S253" s="23" t="s">
        <v>1800</v>
      </c>
      <c r="T253" s="24">
        <v>39349</v>
      </c>
      <c r="U253" s="22">
        <v>7374</v>
      </c>
      <c r="V253" s="12"/>
      <c r="W253" s="13"/>
      <c r="X253" s="12"/>
      <c r="Y253" s="12"/>
      <c r="Z253" s="12"/>
      <c r="AA253" s="11"/>
      <c r="AB253" s="8"/>
      <c r="AC253" s="8"/>
      <c r="AD253" s="8"/>
      <c r="AE253" s="8"/>
      <c r="AF253" s="8"/>
      <c r="AG253" s="8"/>
    </row>
    <row r="254" spans="1:33" ht="12.75" customHeight="1" x14ac:dyDescent="0.2">
      <c r="A254" s="22">
        <v>7668</v>
      </c>
      <c r="B254" s="32" t="s">
        <v>8055</v>
      </c>
      <c r="C254" s="44">
        <v>651515092</v>
      </c>
      <c r="D254" s="11" t="s">
        <v>1363</v>
      </c>
      <c r="E254" s="11" t="s">
        <v>1801</v>
      </c>
      <c r="F254" s="21" t="s">
        <v>6155</v>
      </c>
      <c r="G254" s="21" t="s">
        <v>1802</v>
      </c>
      <c r="H254" s="21" t="s">
        <v>1803</v>
      </c>
      <c r="I254" s="11" t="s">
        <v>1804</v>
      </c>
      <c r="J254" s="11" t="s">
        <v>6203</v>
      </c>
      <c r="K254" s="11" t="s">
        <v>1805</v>
      </c>
      <c r="L254" s="11" t="s">
        <v>6079</v>
      </c>
      <c r="M254" s="13" t="s">
        <v>544</v>
      </c>
      <c r="N254" s="22" t="s">
        <v>1806</v>
      </c>
      <c r="O254" s="22" t="s">
        <v>6080</v>
      </c>
      <c r="P254" s="23" t="s">
        <v>6081</v>
      </c>
      <c r="Q254" s="22"/>
      <c r="R254" s="23" t="s">
        <v>607</v>
      </c>
      <c r="S254" s="23" t="s">
        <v>6156</v>
      </c>
      <c r="T254" s="24">
        <v>43482</v>
      </c>
      <c r="U254" s="22">
        <v>7668</v>
      </c>
      <c r="V254" s="12"/>
      <c r="W254" s="13"/>
      <c r="X254" s="12"/>
      <c r="Y254" s="12"/>
      <c r="Z254" s="12"/>
      <c r="AA254" s="11"/>
      <c r="AB254" s="8"/>
      <c r="AC254" s="8"/>
      <c r="AD254" s="8"/>
      <c r="AE254" s="8"/>
      <c r="AF254" s="8"/>
      <c r="AG254" s="8"/>
    </row>
    <row r="255" spans="1:33" ht="12.75" customHeight="1" x14ac:dyDescent="0.2">
      <c r="A255" s="22">
        <v>7429</v>
      </c>
      <c r="B255" s="32" t="s">
        <v>8056</v>
      </c>
      <c r="C255" s="44">
        <v>740097008</v>
      </c>
      <c r="D255" s="11" t="s">
        <v>1375</v>
      </c>
      <c r="E255" s="11" t="s">
        <v>1807</v>
      </c>
      <c r="F255" s="21" t="s">
        <v>1808</v>
      </c>
      <c r="G255" s="21" t="s">
        <v>1809</v>
      </c>
      <c r="H255" s="21" t="s">
        <v>1810</v>
      </c>
      <c r="I255" s="11" t="s">
        <v>1811</v>
      </c>
      <c r="J255" s="11" t="s">
        <v>1812</v>
      </c>
      <c r="K255" s="11" t="s">
        <v>1813</v>
      </c>
      <c r="L255" s="11" t="s">
        <v>1815</v>
      </c>
      <c r="M255" s="13" t="s">
        <v>47</v>
      </c>
      <c r="N255" s="22" t="s">
        <v>630</v>
      </c>
      <c r="O255" s="22"/>
      <c r="P255" s="23" t="s">
        <v>1814</v>
      </c>
      <c r="Q255" s="22"/>
      <c r="R255" s="23" t="s">
        <v>368</v>
      </c>
      <c r="S255" s="23" t="s">
        <v>1816</v>
      </c>
      <c r="T255" s="24">
        <v>40366</v>
      </c>
      <c r="U255" s="22">
        <v>7429</v>
      </c>
      <c r="V255" s="12"/>
      <c r="W255" s="13"/>
      <c r="X255" s="12"/>
      <c r="Y255" s="12"/>
      <c r="Z255" s="12"/>
      <c r="AA255" s="11"/>
      <c r="AB255" s="8"/>
      <c r="AC255" s="8"/>
      <c r="AD255" s="8"/>
      <c r="AE255" s="8"/>
      <c r="AF255" s="8"/>
      <c r="AG255" s="8"/>
    </row>
    <row r="256" spans="1:33" ht="12.75" customHeight="1" x14ac:dyDescent="0.2">
      <c r="A256" s="22">
        <v>7346</v>
      </c>
      <c r="B256" s="32" t="s">
        <v>8057</v>
      </c>
      <c r="C256" s="44">
        <v>656852305</v>
      </c>
      <c r="D256" s="11" t="s">
        <v>1363</v>
      </c>
      <c r="E256" s="11" t="s">
        <v>1817</v>
      </c>
      <c r="F256" s="21" t="s">
        <v>1818</v>
      </c>
      <c r="G256" s="21" t="s">
        <v>1819</v>
      </c>
      <c r="H256" s="21" t="s">
        <v>1820</v>
      </c>
      <c r="I256" s="11" t="s">
        <v>1821</v>
      </c>
      <c r="J256" s="11" t="s">
        <v>1822</v>
      </c>
      <c r="K256" s="11" t="s">
        <v>1823</v>
      </c>
      <c r="L256" s="11" t="s">
        <v>1824</v>
      </c>
      <c r="M256" s="13" t="s">
        <v>47</v>
      </c>
      <c r="N256" s="22" t="s">
        <v>1825</v>
      </c>
      <c r="O256" s="22"/>
      <c r="P256" s="23"/>
      <c r="Q256" s="22"/>
      <c r="R256" s="23" t="s">
        <v>1101</v>
      </c>
      <c r="S256" s="23" t="s">
        <v>1826</v>
      </c>
      <c r="T256" s="24">
        <v>39128</v>
      </c>
      <c r="U256" s="22">
        <v>7346</v>
      </c>
      <c r="V256" s="12"/>
      <c r="W256" s="13"/>
      <c r="X256" s="12"/>
      <c r="Y256" s="12"/>
      <c r="Z256" s="12"/>
      <c r="AA256" s="11"/>
      <c r="AB256" s="8"/>
      <c r="AC256" s="8"/>
      <c r="AD256" s="8"/>
      <c r="AE256" s="8"/>
      <c r="AF256" s="8"/>
      <c r="AG256" s="8"/>
    </row>
    <row r="257" spans="1:33" ht="12.75" customHeight="1" x14ac:dyDescent="0.2">
      <c r="A257" s="22">
        <v>7447</v>
      </c>
      <c r="B257" s="32" t="s">
        <v>8058</v>
      </c>
      <c r="C257" s="44">
        <v>650359615</v>
      </c>
      <c r="D257" s="11" t="s">
        <v>1363</v>
      </c>
      <c r="E257" s="11" t="s">
        <v>1827</v>
      </c>
      <c r="F257" s="21" t="s">
        <v>1828</v>
      </c>
      <c r="G257" s="21" t="s">
        <v>1829</v>
      </c>
      <c r="H257" s="21" t="s">
        <v>1830</v>
      </c>
      <c r="I257" s="11" t="s">
        <v>1831</v>
      </c>
      <c r="J257" s="11" t="s">
        <v>1832</v>
      </c>
      <c r="K257" s="11" t="s">
        <v>1833</v>
      </c>
      <c r="L257" s="11" t="s">
        <v>1834</v>
      </c>
      <c r="M257" s="13" t="s">
        <v>47</v>
      </c>
      <c r="N257" s="22" t="s">
        <v>739</v>
      </c>
      <c r="O257" s="22"/>
      <c r="P257" s="23"/>
      <c r="Q257" s="22"/>
      <c r="R257" s="23">
        <v>93401</v>
      </c>
      <c r="S257" s="23" t="s">
        <v>1835</v>
      </c>
      <c r="T257" s="24">
        <v>40753</v>
      </c>
      <c r="U257" s="22">
        <v>7447</v>
      </c>
      <c r="V257" s="12"/>
      <c r="W257" s="13"/>
      <c r="X257" s="12"/>
      <c r="Y257" s="12"/>
      <c r="Z257" s="12"/>
      <c r="AA257" s="11"/>
      <c r="AB257" s="8"/>
      <c r="AC257" s="8"/>
      <c r="AD257" s="8"/>
      <c r="AE257" s="8"/>
      <c r="AF257" s="8"/>
      <c r="AG257" s="8"/>
    </row>
    <row r="258" spans="1:33" ht="12.75" customHeight="1" x14ac:dyDescent="0.2">
      <c r="A258" s="22">
        <v>7670</v>
      </c>
      <c r="B258" s="32" t="s">
        <v>8059</v>
      </c>
      <c r="C258" s="44">
        <v>651747023</v>
      </c>
      <c r="D258" s="11" t="s">
        <v>72</v>
      </c>
      <c r="E258" s="11" t="s">
        <v>5816</v>
      </c>
      <c r="F258" s="21" t="s">
        <v>8060</v>
      </c>
      <c r="G258" s="21" t="s">
        <v>1836</v>
      </c>
      <c r="H258" s="21" t="s">
        <v>8061</v>
      </c>
      <c r="I258" s="11" t="s">
        <v>1804</v>
      </c>
      <c r="J258" s="11" t="s">
        <v>1837</v>
      </c>
      <c r="K258" s="11" t="s">
        <v>1838</v>
      </c>
      <c r="L258" s="11" t="s">
        <v>6178</v>
      </c>
      <c r="M258" s="13" t="s">
        <v>47</v>
      </c>
      <c r="N258" s="22" t="s">
        <v>1293</v>
      </c>
      <c r="O258" s="22">
        <v>226698697</v>
      </c>
      <c r="P258" s="23" t="s">
        <v>1839</v>
      </c>
      <c r="Q258" s="22"/>
      <c r="R258" s="23" t="s">
        <v>607</v>
      </c>
      <c r="S258" s="23" t="s">
        <v>8062</v>
      </c>
      <c r="T258" s="24">
        <v>43503</v>
      </c>
      <c r="U258" s="22">
        <v>7670</v>
      </c>
      <c r="V258" s="36"/>
      <c r="W258" s="37"/>
      <c r="X258" s="36"/>
      <c r="Y258" s="36"/>
      <c r="Z258" s="36"/>
      <c r="AA258" s="27"/>
      <c r="AB258" s="8"/>
      <c r="AC258" s="8"/>
      <c r="AD258" s="8"/>
      <c r="AE258" s="8"/>
      <c r="AF258" s="8"/>
      <c r="AG258" s="8"/>
    </row>
    <row r="259" spans="1:33" ht="12.75" customHeight="1" x14ac:dyDescent="0.2">
      <c r="A259" s="22">
        <v>7679</v>
      </c>
      <c r="B259" s="32" t="s">
        <v>8063</v>
      </c>
      <c r="C259" s="44" t="s">
        <v>6423</v>
      </c>
      <c r="D259" s="11"/>
      <c r="E259" s="11" t="s">
        <v>7291</v>
      </c>
      <c r="F259" s="21" t="s">
        <v>6790</v>
      </c>
      <c r="G259" s="21" t="s">
        <v>5555</v>
      </c>
      <c r="H259" s="21" t="s">
        <v>5556</v>
      </c>
      <c r="I259" s="11" t="s">
        <v>1287</v>
      </c>
      <c r="J259" s="11" t="s">
        <v>6791</v>
      </c>
      <c r="K259" s="11" t="s">
        <v>5557</v>
      </c>
      <c r="L259" s="11" t="s">
        <v>5558</v>
      </c>
      <c r="M259" s="13" t="s">
        <v>47</v>
      </c>
      <c r="N259" s="22" t="s">
        <v>5559</v>
      </c>
      <c r="O259" s="22">
        <v>56226261423</v>
      </c>
      <c r="P259" s="53" t="s">
        <v>5560</v>
      </c>
      <c r="Q259" s="22"/>
      <c r="R259" s="23">
        <v>93401</v>
      </c>
      <c r="S259" s="23" t="s">
        <v>6792</v>
      </c>
      <c r="T259" s="24">
        <v>43635</v>
      </c>
      <c r="U259" s="22">
        <v>7679</v>
      </c>
      <c r="V259" s="12"/>
      <c r="W259" s="13"/>
      <c r="X259" s="12"/>
      <c r="Y259" s="12"/>
      <c r="Z259" s="12"/>
      <c r="AA259" s="11"/>
      <c r="AB259" s="8"/>
      <c r="AC259" s="8"/>
      <c r="AD259" s="8"/>
      <c r="AE259" s="8"/>
      <c r="AF259" s="8"/>
      <c r="AG259" s="8"/>
    </row>
    <row r="260" spans="1:33" ht="12.75" customHeight="1" x14ac:dyDescent="0.2">
      <c r="A260" s="22">
        <v>6850</v>
      </c>
      <c r="B260" s="32" t="s">
        <v>8064</v>
      </c>
      <c r="C260" s="44">
        <v>718429005</v>
      </c>
      <c r="D260" s="11" t="s">
        <v>1363</v>
      </c>
      <c r="E260" s="11" t="s">
        <v>1840</v>
      </c>
      <c r="F260" s="21" t="s">
        <v>1841</v>
      </c>
      <c r="G260" s="21" t="s">
        <v>1842</v>
      </c>
      <c r="H260" s="21" t="s">
        <v>1843</v>
      </c>
      <c r="I260" s="11" t="s">
        <v>26</v>
      </c>
      <c r="J260" s="11" t="s">
        <v>1844</v>
      </c>
      <c r="K260" s="11" t="s">
        <v>1845</v>
      </c>
      <c r="L260" s="11" t="s">
        <v>1846</v>
      </c>
      <c r="M260" s="13" t="s">
        <v>47</v>
      </c>
      <c r="N260" s="22" t="s">
        <v>1848</v>
      </c>
      <c r="O260" s="22"/>
      <c r="P260" s="23" t="s">
        <v>1847</v>
      </c>
      <c r="Q260" s="22"/>
      <c r="R260" s="23">
        <v>93401</v>
      </c>
      <c r="S260" s="23" t="s">
        <v>1849</v>
      </c>
      <c r="T260" s="24">
        <v>37970</v>
      </c>
      <c r="U260" s="22">
        <v>6850</v>
      </c>
      <c r="V260" s="12"/>
      <c r="W260" s="13"/>
      <c r="X260" s="12"/>
      <c r="Y260" s="12"/>
      <c r="Z260" s="12"/>
      <c r="AA260" s="11"/>
      <c r="AB260" s="8"/>
      <c r="AC260" s="8"/>
      <c r="AD260" s="8"/>
      <c r="AE260" s="8"/>
      <c r="AF260" s="8"/>
      <c r="AG260" s="8"/>
    </row>
    <row r="261" spans="1:33" ht="12.75" customHeight="1" x14ac:dyDescent="0.2">
      <c r="A261" s="22">
        <v>7339</v>
      </c>
      <c r="B261" s="32" t="s">
        <v>8065</v>
      </c>
      <c r="C261" s="44">
        <v>714364007</v>
      </c>
      <c r="D261" s="11" t="s">
        <v>1363</v>
      </c>
      <c r="E261" s="11" t="s">
        <v>1850</v>
      </c>
      <c r="F261" s="21" t="s">
        <v>1851</v>
      </c>
      <c r="G261" s="11" t="s">
        <v>1852</v>
      </c>
      <c r="H261" s="21" t="s">
        <v>1853</v>
      </c>
      <c r="I261" s="11" t="s">
        <v>1854</v>
      </c>
      <c r="J261" s="11" t="s">
        <v>1855</v>
      </c>
      <c r="K261" s="11" t="s">
        <v>1856</v>
      </c>
      <c r="L261" s="11" t="s">
        <v>1859</v>
      </c>
      <c r="M261" s="13" t="s">
        <v>47</v>
      </c>
      <c r="N261" s="22" t="s">
        <v>1860</v>
      </c>
      <c r="O261" s="22" t="s">
        <v>1858</v>
      </c>
      <c r="P261" s="23" t="s">
        <v>1857</v>
      </c>
      <c r="Q261" s="22"/>
      <c r="R261" s="23">
        <v>93401</v>
      </c>
      <c r="S261" s="23" t="s">
        <v>1861</v>
      </c>
      <c r="T261" s="24">
        <v>39030</v>
      </c>
      <c r="U261" s="22">
        <v>7339</v>
      </c>
      <c r="V261" s="12"/>
      <c r="W261" s="13"/>
      <c r="X261" s="12"/>
      <c r="Y261" s="12"/>
      <c r="Z261" s="12"/>
      <c r="AA261" s="11"/>
      <c r="AB261" s="8"/>
      <c r="AC261" s="8"/>
      <c r="AD261" s="8"/>
      <c r="AE261" s="8"/>
      <c r="AF261" s="8"/>
      <c r="AG261" s="8"/>
    </row>
    <row r="262" spans="1:33" ht="12.75" customHeight="1" x14ac:dyDescent="0.2">
      <c r="A262" s="22">
        <v>7441</v>
      </c>
      <c r="B262" s="32" t="s">
        <v>8066</v>
      </c>
      <c r="C262" s="44" t="s">
        <v>6424</v>
      </c>
      <c r="D262" s="11" t="s">
        <v>1375</v>
      </c>
      <c r="E262" s="11" t="s">
        <v>1862</v>
      </c>
      <c r="F262" s="21" t="s">
        <v>1863</v>
      </c>
      <c r="G262" s="21" t="s">
        <v>1864</v>
      </c>
      <c r="H262" s="21" t="s">
        <v>1865</v>
      </c>
      <c r="I262" s="11" t="s">
        <v>1476</v>
      </c>
      <c r="J262" s="11" t="s">
        <v>1866</v>
      </c>
      <c r="K262" s="11" t="s">
        <v>1867</v>
      </c>
      <c r="L262" s="11" t="s">
        <v>1868</v>
      </c>
      <c r="M262" s="13" t="s">
        <v>5346</v>
      </c>
      <c r="N262" s="22" t="s">
        <v>966</v>
      </c>
      <c r="O262" s="22" t="s">
        <v>1869</v>
      </c>
      <c r="P262" s="23"/>
      <c r="Q262" s="22"/>
      <c r="R262" s="23" t="s">
        <v>45</v>
      </c>
      <c r="S262" s="23" t="s">
        <v>1870</v>
      </c>
      <c r="T262" s="24">
        <v>40674</v>
      </c>
      <c r="U262" s="22">
        <v>7441</v>
      </c>
      <c r="V262" s="12"/>
      <c r="W262" s="13"/>
      <c r="X262" s="12"/>
      <c r="Y262" s="12"/>
      <c r="Z262" s="12"/>
      <c r="AA262" s="11"/>
      <c r="AB262" s="8"/>
      <c r="AC262" s="8"/>
      <c r="AD262" s="8"/>
      <c r="AE262" s="8"/>
      <c r="AF262" s="8"/>
      <c r="AG262" s="8"/>
    </row>
    <row r="263" spans="1:33" ht="12.75" customHeight="1" x14ac:dyDescent="0.2">
      <c r="A263" s="22">
        <v>7193</v>
      </c>
      <c r="B263" s="32" t="s">
        <v>8067</v>
      </c>
      <c r="C263" s="44">
        <v>700217507</v>
      </c>
      <c r="D263" s="11" t="s">
        <v>1871</v>
      </c>
      <c r="E263" s="11" t="s">
        <v>1872</v>
      </c>
      <c r="F263" s="21" t="s">
        <v>6205</v>
      </c>
      <c r="G263" s="21" t="s">
        <v>1873</v>
      </c>
      <c r="H263" s="21" t="s">
        <v>6206</v>
      </c>
      <c r="I263" s="11" t="s">
        <v>1874</v>
      </c>
      <c r="J263" s="11" t="s">
        <v>6207</v>
      </c>
      <c r="K263" s="11" t="s">
        <v>6208</v>
      </c>
      <c r="L263" s="11" t="s">
        <v>6209</v>
      </c>
      <c r="M263" s="13" t="s">
        <v>47</v>
      </c>
      <c r="N263" s="22" t="s">
        <v>1875</v>
      </c>
      <c r="O263" s="22" t="s">
        <v>6210</v>
      </c>
      <c r="P263" s="23" t="s">
        <v>5770</v>
      </c>
      <c r="Q263" s="22"/>
      <c r="R263" s="23" t="s">
        <v>83</v>
      </c>
      <c r="S263" s="23" t="s">
        <v>6236</v>
      </c>
      <c r="T263" s="24">
        <v>38618</v>
      </c>
      <c r="U263" s="22">
        <v>7193</v>
      </c>
      <c r="V263" s="12"/>
      <c r="W263" s="13"/>
      <c r="X263" s="12"/>
      <c r="Y263" s="12"/>
      <c r="Z263" s="12"/>
      <c r="AA263" s="11"/>
      <c r="AB263" s="8"/>
      <c r="AC263" s="8"/>
      <c r="AD263" s="8"/>
      <c r="AE263" s="8"/>
      <c r="AF263" s="8"/>
      <c r="AG263" s="8"/>
    </row>
    <row r="264" spans="1:33" ht="12.75" customHeight="1" x14ac:dyDescent="0.2">
      <c r="A264" s="22">
        <v>4050</v>
      </c>
      <c r="B264" s="32" t="s">
        <v>8068</v>
      </c>
      <c r="C264" s="44">
        <v>821849012</v>
      </c>
      <c r="D264" s="11" t="s">
        <v>1375</v>
      </c>
      <c r="E264" s="11" t="s">
        <v>1876</v>
      </c>
      <c r="F264" s="21" t="s">
        <v>1877</v>
      </c>
      <c r="G264" s="21" t="s">
        <v>1878</v>
      </c>
      <c r="H264" s="21" t="s">
        <v>1879</v>
      </c>
      <c r="I264" s="11" t="s">
        <v>1880</v>
      </c>
      <c r="J264" s="11" t="s">
        <v>1881</v>
      </c>
      <c r="K264" s="11" t="s">
        <v>1882</v>
      </c>
      <c r="L264" s="11" t="s">
        <v>1883</v>
      </c>
      <c r="M264" s="13" t="s">
        <v>544</v>
      </c>
      <c r="N264" s="22" t="s">
        <v>187</v>
      </c>
      <c r="O264" s="22"/>
      <c r="P264" s="23"/>
      <c r="Q264" s="22"/>
      <c r="R264" s="23">
        <v>93401</v>
      </c>
      <c r="S264" s="23" t="s">
        <v>1884</v>
      </c>
      <c r="T264" s="24">
        <v>37970</v>
      </c>
      <c r="U264" s="22">
        <v>4050</v>
      </c>
      <c r="V264" s="12"/>
      <c r="W264" s="13"/>
      <c r="X264" s="12"/>
      <c r="Y264" s="12"/>
      <c r="Z264" s="12"/>
      <c r="AA264" s="11"/>
      <c r="AB264" s="8"/>
      <c r="AC264" s="8"/>
      <c r="AD264" s="8"/>
      <c r="AE264" s="8"/>
      <c r="AF264" s="8"/>
      <c r="AG264" s="8"/>
    </row>
    <row r="265" spans="1:33" ht="12.75" customHeight="1" x14ac:dyDescent="0.2">
      <c r="A265" s="22">
        <v>4100</v>
      </c>
      <c r="B265" s="32" t="s">
        <v>8069</v>
      </c>
      <c r="C265" s="44">
        <v>707182008</v>
      </c>
      <c r="D265" s="11" t="s">
        <v>1375</v>
      </c>
      <c r="E265" s="11" t="s">
        <v>1885</v>
      </c>
      <c r="F265" s="21" t="s">
        <v>1886</v>
      </c>
      <c r="G265" s="21" t="s">
        <v>1887</v>
      </c>
      <c r="H265" s="21" t="s">
        <v>5989</v>
      </c>
      <c r="I265" s="11" t="s">
        <v>1888</v>
      </c>
      <c r="J265" s="11" t="s">
        <v>5990</v>
      </c>
      <c r="K265" s="11" t="s">
        <v>1889</v>
      </c>
      <c r="L265" s="11" t="s">
        <v>1891</v>
      </c>
      <c r="M265" s="13" t="s">
        <v>5345</v>
      </c>
      <c r="N265" s="22" t="s">
        <v>879</v>
      </c>
      <c r="O265" s="22" t="s">
        <v>1892</v>
      </c>
      <c r="P265" s="23" t="s">
        <v>1890</v>
      </c>
      <c r="Q265" s="22"/>
      <c r="R265" s="23">
        <v>91401</v>
      </c>
      <c r="S265" s="23" t="s">
        <v>5991</v>
      </c>
      <c r="T265" s="24">
        <v>37970</v>
      </c>
      <c r="U265" s="22">
        <v>4100</v>
      </c>
      <c r="V265" s="12"/>
      <c r="W265" s="13"/>
      <c r="X265" s="12"/>
      <c r="Y265" s="12"/>
      <c r="Z265" s="12"/>
      <c r="AA265" s="11"/>
      <c r="AB265" s="8"/>
      <c r="AC265" s="8"/>
      <c r="AD265" s="8"/>
      <c r="AE265" s="8"/>
      <c r="AF265" s="8"/>
      <c r="AG265" s="8"/>
    </row>
    <row r="266" spans="1:33" ht="12.75" customHeight="1" x14ac:dyDescent="0.2">
      <c r="A266" s="22">
        <v>7378</v>
      </c>
      <c r="B266" s="32" t="s">
        <v>8070</v>
      </c>
      <c r="C266" s="44" t="s">
        <v>6425</v>
      </c>
      <c r="D266" s="11" t="s">
        <v>1723</v>
      </c>
      <c r="E266" s="11" t="s">
        <v>1893</v>
      </c>
      <c r="F266" s="21" t="s">
        <v>1894</v>
      </c>
      <c r="G266" s="21" t="s">
        <v>1895</v>
      </c>
      <c r="H266" s="21" t="s">
        <v>1896</v>
      </c>
      <c r="I266" s="11" t="s">
        <v>1897</v>
      </c>
      <c r="J266" s="11" t="s">
        <v>1898</v>
      </c>
      <c r="K266" s="11" t="s">
        <v>1899</v>
      </c>
      <c r="L266" s="11" t="s">
        <v>1901</v>
      </c>
      <c r="M266" s="13" t="s">
        <v>5346</v>
      </c>
      <c r="N266" s="22" t="s">
        <v>966</v>
      </c>
      <c r="O266" s="22"/>
      <c r="P266" s="23" t="s">
        <v>1900</v>
      </c>
      <c r="Q266" s="22"/>
      <c r="R266" s="23" t="s">
        <v>368</v>
      </c>
      <c r="S266" s="23" t="s">
        <v>5334</v>
      </c>
      <c r="T266" s="24">
        <v>39371</v>
      </c>
      <c r="U266" s="22">
        <v>7378</v>
      </c>
      <c r="V266" s="12"/>
      <c r="W266" s="13"/>
      <c r="X266" s="12"/>
      <c r="Y266" s="12"/>
      <c r="Z266" s="12"/>
      <c r="AA266" s="11"/>
      <c r="AB266" s="8"/>
      <c r="AC266" s="8"/>
      <c r="AD266" s="8"/>
      <c r="AE266" s="8"/>
      <c r="AF266" s="8"/>
      <c r="AG266" s="8"/>
    </row>
    <row r="267" spans="1:33" ht="12.75" customHeight="1" x14ac:dyDescent="0.2">
      <c r="A267" s="22">
        <v>6740</v>
      </c>
      <c r="B267" s="32" t="s">
        <v>8071</v>
      </c>
      <c r="C267" s="44">
        <v>714792008</v>
      </c>
      <c r="D267" s="11" t="s">
        <v>1363</v>
      </c>
      <c r="E267" s="11" t="s">
        <v>1902</v>
      </c>
      <c r="F267" s="21" t="s">
        <v>8072</v>
      </c>
      <c r="G267" s="21" t="s">
        <v>1903</v>
      </c>
      <c r="H267" s="21" t="s">
        <v>7422</v>
      </c>
      <c r="I267" s="11" t="s">
        <v>1904</v>
      </c>
      <c r="J267" s="11" t="s">
        <v>7423</v>
      </c>
      <c r="K267" s="11" t="s">
        <v>7424</v>
      </c>
      <c r="L267" s="11" t="s">
        <v>5542</v>
      </c>
      <c r="M267" s="13" t="s">
        <v>5340</v>
      </c>
      <c r="N267" s="22" t="s">
        <v>1906</v>
      </c>
      <c r="O267" s="22" t="s">
        <v>1905</v>
      </c>
      <c r="P267" s="23" t="s">
        <v>5457</v>
      </c>
      <c r="Q267" s="22" t="s">
        <v>5541</v>
      </c>
      <c r="R267" s="23" t="s">
        <v>1101</v>
      </c>
      <c r="S267" s="23" t="s">
        <v>8073</v>
      </c>
      <c r="T267" s="24">
        <v>37970</v>
      </c>
      <c r="U267" s="22">
        <v>6740</v>
      </c>
      <c r="V267" s="12"/>
      <c r="W267" s="13"/>
      <c r="X267" s="12"/>
      <c r="Y267" s="12"/>
      <c r="Z267" s="12"/>
      <c r="AA267" s="11"/>
      <c r="AB267" s="8"/>
      <c r="AC267" s="8"/>
      <c r="AD267" s="8"/>
      <c r="AE267" s="8"/>
      <c r="AF267" s="8"/>
      <c r="AG267" s="8" t="s">
        <v>7253</v>
      </c>
    </row>
    <row r="268" spans="1:33" ht="12.75" customHeight="1" x14ac:dyDescent="0.2">
      <c r="A268" s="22">
        <v>7454</v>
      </c>
      <c r="B268" s="32" t="s">
        <v>8074</v>
      </c>
      <c r="C268" s="44">
        <v>650017552</v>
      </c>
      <c r="D268" s="11" t="s">
        <v>1363</v>
      </c>
      <c r="E268" s="11" t="s">
        <v>1907</v>
      </c>
      <c r="F268" s="11" t="s">
        <v>1908</v>
      </c>
      <c r="G268" s="21" t="s">
        <v>1909</v>
      </c>
      <c r="H268" s="21" t="s">
        <v>1910</v>
      </c>
      <c r="I268" s="11" t="s">
        <v>1911</v>
      </c>
      <c r="J268" s="11" t="s">
        <v>1912</v>
      </c>
      <c r="K268" s="11" t="s">
        <v>1913</v>
      </c>
      <c r="L268" s="11" t="s">
        <v>1914</v>
      </c>
      <c r="M268" s="13" t="s">
        <v>48</v>
      </c>
      <c r="N268" s="22" t="s">
        <v>1915</v>
      </c>
      <c r="O268" s="22"/>
      <c r="P268" s="23"/>
      <c r="Q268" s="22"/>
      <c r="R268" s="23">
        <v>93401</v>
      </c>
      <c r="S268" s="23" t="s">
        <v>1916</v>
      </c>
      <c r="T268" s="24">
        <v>40813</v>
      </c>
      <c r="U268" s="22">
        <v>7454</v>
      </c>
      <c r="V268" s="12"/>
      <c r="W268" s="13"/>
      <c r="X268" s="12"/>
      <c r="Y268" s="12"/>
      <c r="Z268" s="12"/>
      <c r="AA268" s="11"/>
      <c r="AB268" s="8"/>
      <c r="AC268" s="8"/>
      <c r="AD268" s="8"/>
      <c r="AE268" s="8"/>
      <c r="AF268" s="8"/>
      <c r="AG268" s="8"/>
    </row>
    <row r="269" spans="1:33" ht="12.75" customHeight="1" x14ac:dyDescent="0.2">
      <c r="A269" s="22">
        <v>7702</v>
      </c>
      <c r="B269" s="32" t="s">
        <v>8075</v>
      </c>
      <c r="C269" s="44">
        <v>651660149</v>
      </c>
      <c r="D269" s="11"/>
      <c r="E269" s="11" t="s">
        <v>7292</v>
      </c>
      <c r="F269" s="11" t="s">
        <v>5930</v>
      </c>
      <c r="G269" s="21" t="s">
        <v>5931</v>
      </c>
      <c r="H269" s="21" t="s">
        <v>5932</v>
      </c>
      <c r="I269" s="11" t="s">
        <v>5628</v>
      </c>
      <c r="J269" s="11" t="s">
        <v>5933</v>
      </c>
      <c r="K269" s="11" t="s">
        <v>5934</v>
      </c>
      <c r="L269" s="11" t="s">
        <v>5935</v>
      </c>
      <c r="M269" s="13" t="s">
        <v>5343</v>
      </c>
      <c r="N269" s="22" t="s">
        <v>861</v>
      </c>
      <c r="O269" s="22">
        <v>949317655</v>
      </c>
      <c r="P269" s="40" t="s">
        <v>5936</v>
      </c>
      <c r="Q269" s="22"/>
      <c r="R269" s="23">
        <v>93401</v>
      </c>
      <c r="S269" s="23" t="s">
        <v>5901</v>
      </c>
      <c r="T269" s="24">
        <v>43917</v>
      </c>
      <c r="U269" s="22">
        <v>7702</v>
      </c>
      <c r="V269" s="12"/>
      <c r="W269" s="13"/>
      <c r="X269" s="12"/>
      <c r="Y269" s="12"/>
      <c r="Z269" s="12"/>
      <c r="AA269" s="11"/>
      <c r="AB269" s="8"/>
      <c r="AC269" s="8"/>
      <c r="AD269" s="8"/>
      <c r="AE269" s="8"/>
      <c r="AF269" s="8"/>
      <c r="AG269" s="8"/>
    </row>
    <row r="270" spans="1:33" ht="12.75" customHeight="1" x14ac:dyDescent="0.2">
      <c r="A270" s="22">
        <v>7585</v>
      </c>
      <c r="B270" s="32" t="s">
        <v>8076</v>
      </c>
      <c r="C270" s="44">
        <v>651096642</v>
      </c>
      <c r="D270" s="11" t="s">
        <v>1917</v>
      </c>
      <c r="E270" s="11" t="s">
        <v>1918</v>
      </c>
      <c r="F270" s="21" t="s">
        <v>1919</v>
      </c>
      <c r="G270" s="21" t="s">
        <v>1920</v>
      </c>
      <c r="H270" s="11" t="s">
        <v>1923</v>
      </c>
      <c r="I270" s="21" t="s">
        <v>1921</v>
      </c>
      <c r="J270" s="11" t="s">
        <v>1922</v>
      </c>
      <c r="K270" s="11" t="s">
        <v>1924</v>
      </c>
      <c r="L270" s="11" t="s">
        <v>1926</v>
      </c>
      <c r="M270" s="13" t="s">
        <v>47</v>
      </c>
      <c r="N270" s="22" t="s">
        <v>630</v>
      </c>
      <c r="O270" s="22" t="s">
        <v>1927</v>
      </c>
      <c r="P270" s="23" t="s">
        <v>1925</v>
      </c>
      <c r="Q270" s="22"/>
      <c r="R270" s="23">
        <v>93401</v>
      </c>
      <c r="S270" s="23" t="s">
        <v>1928</v>
      </c>
      <c r="T270" s="24">
        <v>42306</v>
      </c>
      <c r="U270" s="22">
        <v>7585</v>
      </c>
      <c r="V270" s="12"/>
      <c r="W270" s="13"/>
      <c r="X270" s="12"/>
      <c r="Y270" s="12"/>
      <c r="Z270" s="12"/>
      <c r="AA270" s="11"/>
      <c r="AB270" s="8"/>
      <c r="AC270" s="8"/>
      <c r="AD270" s="8"/>
      <c r="AE270" s="8"/>
      <c r="AF270" s="8"/>
      <c r="AG270" s="8"/>
    </row>
    <row r="271" spans="1:33" ht="12.75" customHeight="1" x14ac:dyDescent="0.2">
      <c r="A271" s="189">
        <v>7703</v>
      </c>
      <c r="B271" s="32" t="s">
        <v>8077</v>
      </c>
      <c r="C271" s="44">
        <v>651811481</v>
      </c>
      <c r="D271" s="11"/>
      <c r="E271" s="11" t="s">
        <v>7293</v>
      </c>
      <c r="F271" s="21" t="s">
        <v>6143</v>
      </c>
      <c r="G271" s="21" t="s">
        <v>5946</v>
      </c>
      <c r="H271" s="11" t="s">
        <v>5939</v>
      </c>
      <c r="I271" s="21" t="s">
        <v>1287</v>
      </c>
      <c r="J271" s="11" t="s">
        <v>5940</v>
      </c>
      <c r="K271" s="11" t="s">
        <v>5941</v>
      </c>
      <c r="L271" s="11" t="s">
        <v>5942</v>
      </c>
      <c r="M271" s="13" t="s">
        <v>5344</v>
      </c>
      <c r="N271" s="22" t="s">
        <v>5943</v>
      </c>
      <c r="O271" s="22">
        <v>964560714</v>
      </c>
      <c r="P271" s="40" t="s">
        <v>5944</v>
      </c>
      <c r="Q271" s="22"/>
      <c r="R271" s="23">
        <v>93401</v>
      </c>
      <c r="S271" s="23" t="s">
        <v>6144</v>
      </c>
      <c r="T271" s="24">
        <v>43927</v>
      </c>
      <c r="U271" s="22">
        <v>7703</v>
      </c>
      <c r="V271" s="12"/>
      <c r="W271" s="13"/>
      <c r="X271" s="12"/>
      <c r="Y271" s="12"/>
      <c r="Z271" s="12"/>
      <c r="AA271" s="11"/>
      <c r="AB271" s="8"/>
      <c r="AC271" s="8"/>
      <c r="AD271" s="8"/>
      <c r="AE271" s="8"/>
      <c r="AF271" s="8"/>
      <c r="AG271" s="8"/>
    </row>
    <row r="272" spans="1:33" ht="12.75" customHeight="1" x14ac:dyDescent="0.2">
      <c r="A272" s="22">
        <v>5350</v>
      </c>
      <c r="B272" s="32" t="s">
        <v>8078</v>
      </c>
      <c r="C272" s="44">
        <v>817743005</v>
      </c>
      <c r="D272" s="11" t="s">
        <v>1375</v>
      </c>
      <c r="E272" s="11" t="s">
        <v>1929</v>
      </c>
      <c r="F272" s="21" t="s">
        <v>1930</v>
      </c>
      <c r="G272" s="21" t="s">
        <v>1931</v>
      </c>
      <c r="H272" s="21" t="s">
        <v>1932</v>
      </c>
      <c r="I272" s="11" t="s">
        <v>1933</v>
      </c>
      <c r="J272" s="11" t="s">
        <v>1934</v>
      </c>
      <c r="K272" s="11" t="s">
        <v>1935</v>
      </c>
      <c r="L272" s="11" t="s">
        <v>1936</v>
      </c>
      <c r="M272" s="13" t="s">
        <v>5344</v>
      </c>
      <c r="N272" s="22" t="s">
        <v>1937</v>
      </c>
      <c r="O272" s="22" t="s">
        <v>1938</v>
      </c>
      <c r="P272" s="23" t="s">
        <v>1939</v>
      </c>
      <c r="Q272" s="22"/>
      <c r="R272" s="23">
        <v>93401</v>
      </c>
      <c r="S272" s="23" t="s">
        <v>1940</v>
      </c>
      <c r="T272" s="24">
        <v>37970</v>
      </c>
      <c r="U272" s="22">
        <v>5350</v>
      </c>
      <c r="V272" s="12"/>
      <c r="W272" s="13"/>
      <c r="X272" s="12"/>
      <c r="Y272" s="12"/>
      <c r="Z272" s="12"/>
      <c r="AA272" s="11"/>
      <c r="AB272" s="8"/>
      <c r="AC272" s="8"/>
      <c r="AD272" s="8"/>
      <c r="AE272" s="8"/>
      <c r="AF272" s="8"/>
      <c r="AG272" s="8"/>
    </row>
    <row r="273" spans="1:33" ht="12.75" customHeight="1" x14ac:dyDescent="0.2">
      <c r="A273" s="22">
        <v>6983</v>
      </c>
      <c r="B273" s="32" t="s">
        <v>8079</v>
      </c>
      <c r="C273" s="44">
        <v>759917405</v>
      </c>
      <c r="D273" s="11" t="s">
        <v>1941</v>
      </c>
      <c r="E273" s="11" t="s">
        <v>1942</v>
      </c>
      <c r="F273" s="21" t="s">
        <v>8080</v>
      </c>
      <c r="G273" s="21" t="s">
        <v>1943</v>
      </c>
      <c r="H273" s="21" t="s">
        <v>5431</v>
      </c>
      <c r="I273" s="11" t="s">
        <v>7294</v>
      </c>
      <c r="J273" s="11" t="s">
        <v>5717</v>
      </c>
      <c r="K273" s="11" t="s">
        <v>5432</v>
      </c>
      <c r="L273" s="11" t="s">
        <v>8081</v>
      </c>
      <c r="M273" s="13" t="s">
        <v>5341</v>
      </c>
      <c r="N273" s="22" t="s">
        <v>166</v>
      </c>
      <c r="O273" s="22" t="s">
        <v>7415</v>
      </c>
      <c r="P273" s="40" t="s">
        <v>5430</v>
      </c>
      <c r="Q273" s="22"/>
      <c r="R273" s="23">
        <v>93401</v>
      </c>
      <c r="S273" s="23" t="s">
        <v>8082</v>
      </c>
      <c r="T273" s="24">
        <v>37970</v>
      </c>
      <c r="U273" s="22">
        <v>6983</v>
      </c>
      <c r="V273" s="12"/>
      <c r="W273" s="13"/>
      <c r="X273" s="12"/>
      <c r="Y273" s="12"/>
      <c r="Z273" s="12"/>
      <c r="AA273" s="11"/>
      <c r="AB273" s="8"/>
      <c r="AC273" s="8"/>
      <c r="AD273" s="8"/>
      <c r="AE273" s="8"/>
      <c r="AF273" s="8"/>
      <c r="AG273" s="8" t="s">
        <v>7295</v>
      </c>
    </row>
    <row r="274" spans="1:33" ht="12.75" customHeight="1" x14ac:dyDescent="0.2">
      <c r="A274" s="22">
        <v>7344</v>
      </c>
      <c r="B274" s="32" t="s">
        <v>8083</v>
      </c>
      <c r="C274" s="44">
        <v>654426600</v>
      </c>
      <c r="D274" s="11" t="s">
        <v>1363</v>
      </c>
      <c r="E274" s="11" t="s">
        <v>1944</v>
      </c>
      <c r="F274" s="21" t="s">
        <v>1945</v>
      </c>
      <c r="G274" s="21" t="s">
        <v>1946</v>
      </c>
      <c r="H274" s="21" t="s">
        <v>1947</v>
      </c>
      <c r="I274" s="11" t="s">
        <v>1476</v>
      </c>
      <c r="J274" s="11" t="s">
        <v>1948</v>
      </c>
      <c r="K274" s="11" t="s">
        <v>1949</v>
      </c>
      <c r="L274" s="11" t="s">
        <v>1951</v>
      </c>
      <c r="M274" s="13" t="s">
        <v>47</v>
      </c>
      <c r="N274" s="22"/>
      <c r="O274" s="22" t="s">
        <v>1952</v>
      </c>
      <c r="P274" s="23" t="s">
        <v>1950</v>
      </c>
      <c r="Q274" s="22"/>
      <c r="R274" s="23" t="s">
        <v>83</v>
      </c>
      <c r="S274" s="23" t="s">
        <v>1953</v>
      </c>
      <c r="T274" s="24">
        <v>39113</v>
      </c>
      <c r="U274" s="22">
        <v>7344</v>
      </c>
      <c r="V274" s="12"/>
      <c r="W274" s="13"/>
      <c r="X274" s="12"/>
      <c r="Y274" s="12"/>
      <c r="Z274" s="12"/>
      <c r="AA274" s="11"/>
      <c r="AB274" s="8"/>
      <c r="AC274" s="8"/>
      <c r="AD274" s="8"/>
      <c r="AE274" s="8"/>
      <c r="AF274" s="8"/>
      <c r="AG274" s="8"/>
    </row>
    <row r="275" spans="1:33" ht="12.75" customHeight="1" x14ac:dyDescent="0.2">
      <c r="A275" s="22">
        <v>7384</v>
      </c>
      <c r="B275" s="32" t="s">
        <v>8084</v>
      </c>
      <c r="C275" s="44">
        <v>715127008</v>
      </c>
      <c r="D275" s="11" t="s">
        <v>1425</v>
      </c>
      <c r="E275" s="11" t="s">
        <v>1954</v>
      </c>
      <c r="F275" s="21" t="s">
        <v>1955</v>
      </c>
      <c r="G275" s="21" t="s">
        <v>1956</v>
      </c>
      <c r="H275" s="21" t="s">
        <v>1957</v>
      </c>
      <c r="I275" s="11" t="s">
        <v>1476</v>
      </c>
      <c r="J275" s="11" t="s">
        <v>127</v>
      </c>
      <c r="K275" s="11" t="s">
        <v>1958</v>
      </c>
      <c r="L275" s="11" t="s">
        <v>1959</v>
      </c>
      <c r="M275" s="13" t="s">
        <v>47</v>
      </c>
      <c r="N275" s="22" t="s">
        <v>630</v>
      </c>
      <c r="O275" s="22"/>
      <c r="P275" s="23"/>
      <c r="Q275" s="22"/>
      <c r="R275" s="23">
        <v>93401</v>
      </c>
      <c r="S275" s="23" t="s">
        <v>1861</v>
      </c>
      <c r="T275" s="24">
        <v>39414</v>
      </c>
      <c r="U275" s="22">
        <v>7384</v>
      </c>
      <c r="V275" s="12"/>
      <c r="W275" s="13"/>
      <c r="X275" s="12"/>
      <c r="Y275" s="12"/>
      <c r="Z275" s="12"/>
      <c r="AA275" s="11"/>
      <c r="AB275" s="8"/>
      <c r="AC275" s="8"/>
      <c r="AD275" s="8"/>
      <c r="AE275" s="8"/>
      <c r="AF275" s="8"/>
      <c r="AG275" s="8"/>
    </row>
    <row r="276" spans="1:33" ht="12.75" customHeight="1" x14ac:dyDescent="0.2">
      <c r="A276" s="22">
        <v>6780</v>
      </c>
      <c r="B276" s="32" t="s">
        <v>8085</v>
      </c>
      <c r="C276" s="44">
        <v>716223000</v>
      </c>
      <c r="D276" s="11" t="s">
        <v>1375</v>
      </c>
      <c r="E276" s="11" t="s">
        <v>1960</v>
      </c>
      <c r="F276" s="11" t="s">
        <v>1962</v>
      </c>
      <c r="G276" s="21" t="s">
        <v>1961</v>
      </c>
      <c r="H276" s="21" t="s">
        <v>1963</v>
      </c>
      <c r="I276" s="11" t="s">
        <v>1964</v>
      </c>
      <c r="J276" s="11" t="s">
        <v>1965</v>
      </c>
      <c r="K276" s="11" t="s">
        <v>1966</v>
      </c>
      <c r="L276" s="11" t="s">
        <v>1967</v>
      </c>
      <c r="M276" s="13" t="s">
        <v>5340</v>
      </c>
      <c r="N276" s="22" t="s">
        <v>1499</v>
      </c>
      <c r="O276" s="22"/>
      <c r="P276" s="23"/>
      <c r="Q276" s="22"/>
      <c r="R276" s="23" t="s">
        <v>1101</v>
      </c>
      <c r="S276" s="23" t="s">
        <v>1968</v>
      </c>
      <c r="T276" s="24">
        <v>37970</v>
      </c>
      <c r="U276" s="22">
        <v>6780</v>
      </c>
      <c r="V276" s="12"/>
      <c r="W276" s="13"/>
      <c r="X276" s="12"/>
      <c r="Y276" s="12"/>
      <c r="Z276" s="12"/>
      <c r="AA276" s="11"/>
      <c r="AB276" s="8"/>
      <c r="AC276" s="8"/>
      <c r="AD276" s="8"/>
      <c r="AE276" s="8"/>
      <c r="AF276" s="8"/>
      <c r="AG276" s="8"/>
    </row>
    <row r="277" spans="1:33" ht="12.75" customHeight="1" x14ac:dyDescent="0.2">
      <c r="A277" s="22">
        <v>7620</v>
      </c>
      <c r="B277" s="32" t="s">
        <v>8086</v>
      </c>
      <c r="C277" s="44">
        <v>732384006</v>
      </c>
      <c r="D277" s="11" t="s">
        <v>1363</v>
      </c>
      <c r="E277" s="11" t="s">
        <v>1969</v>
      </c>
      <c r="F277" s="21" t="s">
        <v>6321</v>
      </c>
      <c r="G277" s="21" t="s">
        <v>1970</v>
      </c>
      <c r="H277" s="21" t="s">
        <v>6322</v>
      </c>
      <c r="I277" s="11" t="s">
        <v>6323</v>
      </c>
      <c r="J277" s="11" t="s">
        <v>6324</v>
      </c>
      <c r="K277" s="11" t="s">
        <v>1972</v>
      </c>
      <c r="L277" s="11" t="s">
        <v>1973</v>
      </c>
      <c r="M277" s="13" t="s">
        <v>47</v>
      </c>
      <c r="N277" s="22" t="s">
        <v>1974</v>
      </c>
      <c r="O277" s="22" t="s">
        <v>6311</v>
      </c>
      <c r="P277" s="23" t="s">
        <v>6312</v>
      </c>
      <c r="Q277" s="22"/>
      <c r="R277" s="23" t="s">
        <v>559</v>
      </c>
      <c r="S277" s="23" t="s">
        <v>8087</v>
      </c>
      <c r="T277" s="24">
        <v>42688</v>
      </c>
      <c r="U277" s="22">
        <v>7620</v>
      </c>
      <c r="V277" s="12"/>
      <c r="W277" s="13"/>
      <c r="X277" s="12"/>
      <c r="Y277" s="12"/>
      <c r="Z277" s="12"/>
      <c r="AA277" s="11"/>
      <c r="AB277" s="8"/>
      <c r="AC277" s="8"/>
      <c r="AD277" s="8"/>
      <c r="AE277" s="8"/>
      <c r="AF277" s="8"/>
      <c r="AG277" s="8"/>
    </row>
    <row r="278" spans="1:33" ht="12.75" customHeight="1" x14ac:dyDescent="0.2">
      <c r="A278" s="22">
        <v>7667</v>
      </c>
      <c r="B278" s="32" t="s">
        <v>8088</v>
      </c>
      <c r="C278" s="44">
        <v>650992660</v>
      </c>
      <c r="D278" s="11" t="s">
        <v>72</v>
      </c>
      <c r="E278" s="11" t="s">
        <v>1976</v>
      </c>
      <c r="F278" s="21" t="s">
        <v>1977</v>
      </c>
      <c r="G278" s="21" t="s">
        <v>1978</v>
      </c>
      <c r="H278" s="21" t="s">
        <v>1979</v>
      </c>
      <c r="I278" s="11" t="s">
        <v>741</v>
      </c>
      <c r="J278" s="11" t="s">
        <v>1980</v>
      </c>
      <c r="K278" s="11" t="s">
        <v>1981</v>
      </c>
      <c r="L278" s="11" t="s">
        <v>1982</v>
      </c>
      <c r="M278" s="13" t="s">
        <v>47</v>
      </c>
      <c r="N278" s="22" t="s">
        <v>1983</v>
      </c>
      <c r="O278" s="22" t="s">
        <v>1984</v>
      </c>
      <c r="P278" s="23" t="s">
        <v>1985</v>
      </c>
      <c r="Q278" s="22"/>
      <c r="R278" s="23" t="s">
        <v>607</v>
      </c>
      <c r="S278" s="23" t="s">
        <v>746</v>
      </c>
      <c r="T278" s="24">
        <v>43472</v>
      </c>
      <c r="U278" s="22">
        <v>7667</v>
      </c>
      <c r="V278" s="12"/>
      <c r="W278" s="13"/>
      <c r="X278" s="12"/>
      <c r="Y278" s="12"/>
      <c r="Z278" s="12"/>
      <c r="AA278" s="11"/>
      <c r="AB278" s="8"/>
      <c r="AC278" s="8"/>
      <c r="AD278" s="8"/>
      <c r="AE278" s="8"/>
      <c r="AF278" s="8"/>
      <c r="AG278" s="8"/>
    </row>
    <row r="279" spans="1:33" ht="12.75" customHeight="1" x14ac:dyDescent="0.2">
      <c r="A279" s="22">
        <v>6905</v>
      </c>
      <c r="B279" s="32" t="s">
        <v>8089</v>
      </c>
      <c r="C279" s="44">
        <v>702081009</v>
      </c>
      <c r="D279" s="11" t="s">
        <v>1375</v>
      </c>
      <c r="E279" s="11" t="s">
        <v>1986</v>
      </c>
      <c r="F279" s="21" t="s">
        <v>8090</v>
      </c>
      <c r="G279" s="21" t="s">
        <v>1987</v>
      </c>
      <c r="H279" s="11" t="s">
        <v>8091</v>
      </c>
      <c r="I279" s="11" t="s">
        <v>1988</v>
      </c>
      <c r="J279" s="11" t="s">
        <v>1989</v>
      </c>
      <c r="K279" s="11" t="s">
        <v>5434</v>
      </c>
      <c r="L279" s="11" t="s">
        <v>8092</v>
      </c>
      <c r="M279" s="13" t="s">
        <v>48</v>
      </c>
      <c r="N279" s="22" t="s">
        <v>1239</v>
      </c>
      <c r="O279" s="22" t="s">
        <v>6335</v>
      </c>
      <c r="P279" s="23" t="s">
        <v>8093</v>
      </c>
      <c r="Q279" s="22"/>
      <c r="R279" s="23">
        <v>93105</v>
      </c>
      <c r="S279" s="23" t="s">
        <v>8094</v>
      </c>
      <c r="T279" s="24">
        <v>37970</v>
      </c>
      <c r="U279" s="22">
        <v>6905</v>
      </c>
      <c r="V279" s="12"/>
      <c r="W279" s="13"/>
      <c r="X279" s="12"/>
      <c r="Y279" s="12"/>
      <c r="Z279" s="12"/>
      <c r="AA279" s="41" t="s">
        <v>7234</v>
      </c>
      <c r="AB279" s="8"/>
      <c r="AC279" s="8"/>
      <c r="AD279" s="8"/>
      <c r="AE279" s="8"/>
      <c r="AF279" s="8"/>
      <c r="AG279" s="8" t="s">
        <v>7235</v>
      </c>
    </row>
    <row r="280" spans="1:33" ht="12.75" customHeight="1" x14ac:dyDescent="0.2">
      <c r="A280" s="22">
        <v>6862</v>
      </c>
      <c r="B280" s="32" t="s">
        <v>8095</v>
      </c>
      <c r="C280" s="44">
        <v>717538005</v>
      </c>
      <c r="D280" s="11" t="s">
        <v>1375</v>
      </c>
      <c r="E280" s="11" t="s">
        <v>1990</v>
      </c>
      <c r="F280" s="21" t="s">
        <v>5677</v>
      </c>
      <c r="G280" s="21" t="s">
        <v>1991</v>
      </c>
      <c r="H280" s="21" t="s">
        <v>1992</v>
      </c>
      <c r="I280" s="11" t="s">
        <v>170</v>
      </c>
      <c r="J280" s="11" t="s">
        <v>1995</v>
      </c>
      <c r="K280" s="11" t="s">
        <v>1996</v>
      </c>
      <c r="L280" s="11" t="s">
        <v>1993</v>
      </c>
      <c r="M280" s="13" t="s">
        <v>5343</v>
      </c>
      <c r="N280" s="22" t="s">
        <v>1997</v>
      </c>
      <c r="O280" s="22" t="s">
        <v>1994</v>
      </c>
      <c r="P280" s="23"/>
      <c r="Q280" s="22"/>
      <c r="R280" s="23">
        <v>93401</v>
      </c>
      <c r="S280" s="23" t="s">
        <v>6325</v>
      </c>
      <c r="T280" s="24">
        <v>37970</v>
      </c>
      <c r="U280" s="22">
        <v>6862</v>
      </c>
      <c r="V280" s="12"/>
      <c r="W280" s="13"/>
      <c r="X280" s="12"/>
      <c r="Y280" s="12"/>
      <c r="Z280" s="12"/>
      <c r="AA280" s="11"/>
      <c r="AB280" s="8"/>
      <c r="AC280" s="8"/>
      <c r="AD280" s="8"/>
      <c r="AE280" s="8"/>
      <c r="AF280" s="8"/>
      <c r="AG280" s="8" t="s">
        <v>7296</v>
      </c>
    </row>
    <row r="281" spans="1:33" ht="12.75" customHeight="1" x14ac:dyDescent="0.2">
      <c r="A281" s="22">
        <v>7347</v>
      </c>
      <c r="B281" s="32" t="s">
        <v>8096</v>
      </c>
      <c r="C281" s="44">
        <v>653176902</v>
      </c>
      <c r="D281" s="11" t="s">
        <v>1363</v>
      </c>
      <c r="E281" s="11" t="s">
        <v>1998</v>
      </c>
      <c r="F281" s="21" t="s">
        <v>8097</v>
      </c>
      <c r="G281" s="21" t="s">
        <v>1999</v>
      </c>
      <c r="H281" s="21" t="s">
        <v>8098</v>
      </c>
      <c r="I281" s="11" t="s">
        <v>2000</v>
      </c>
      <c r="J281" s="11" t="s">
        <v>2001</v>
      </c>
      <c r="K281" s="11" t="s">
        <v>2002</v>
      </c>
      <c r="L281" s="11" t="s">
        <v>2003</v>
      </c>
      <c r="M281" s="13" t="s">
        <v>47</v>
      </c>
      <c r="N281" s="22" t="s">
        <v>630</v>
      </c>
      <c r="O281" s="22" t="s">
        <v>8099</v>
      </c>
      <c r="P281" s="23" t="s">
        <v>2004</v>
      </c>
      <c r="Q281" s="22"/>
      <c r="R281" s="23" t="s">
        <v>83</v>
      </c>
      <c r="S281" s="23" t="s">
        <v>8100</v>
      </c>
      <c r="T281" s="24">
        <v>39143</v>
      </c>
      <c r="U281" s="22">
        <v>7347</v>
      </c>
      <c r="V281" s="12"/>
      <c r="W281" s="13"/>
      <c r="X281" s="12"/>
      <c r="Y281" s="12"/>
      <c r="Z281" s="12"/>
      <c r="AA281" s="41" t="s">
        <v>7242</v>
      </c>
      <c r="AB281" s="8"/>
      <c r="AC281" s="8"/>
      <c r="AD281" s="8"/>
      <c r="AE281" s="8"/>
      <c r="AF281" s="8"/>
      <c r="AG281" s="8" t="s">
        <v>7242</v>
      </c>
    </row>
    <row r="282" spans="1:33" ht="12.75" customHeight="1" x14ac:dyDescent="0.2">
      <c r="A282" s="22">
        <v>7606</v>
      </c>
      <c r="B282" s="32" t="s">
        <v>8101</v>
      </c>
      <c r="C282" s="44">
        <v>651137691</v>
      </c>
      <c r="D282" s="23" t="s">
        <v>2005</v>
      </c>
      <c r="E282" s="11" t="s">
        <v>2006</v>
      </c>
      <c r="F282" s="21" t="s">
        <v>2007</v>
      </c>
      <c r="G282" s="21" t="s">
        <v>2008</v>
      </c>
      <c r="H282" s="21" t="s">
        <v>2009</v>
      </c>
      <c r="I282" s="11" t="s">
        <v>2010</v>
      </c>
      <c r="J282" s="11" t="s">
        <v>2011</v>
      </c>
      <c r="K282" s="11" t="s">
        <v>2012</v>
      </c>
      <c r="L282" s="11" t="s">
        <v>2014</v>
      </c>
      <c r="M282" s="13" t="s">
        <v>544</v>
      </c>
      <c r="N282" s="22" t="s">
        <v>2016</v>
      </c>
      <c r="O282" s="22" t="s">
        <v>2015</v>
      </c>
      <c r="P282" s="23" t="s">
        <v>2013</v>
      </c>
      <c r="Q282" s="22"/>
      <c r="R282" s="23">
        <v>93401</v>
      </c>
      <c r="S282" s="23" t="s">
        <v>1374</v>
      </c>
      <c r="T282" s="24">
        <v>42489</v>
      </c>
      <c r="U282" s="22">
        <v>7606</v>
      </c>
      <c r="V282" s="12"/>
      <c r="W282" s="13"/>
      <c r="X282" s="12"/>
      <c r="Y282" s="12"/>
      <c r="Z282" s="12"/>
      <c r="AA282" s="11"/>
      <c r="AB282" s="8"/>
      <c r="AC282" s="8"/>
      <c r="AD282" s="8"/>
      <c r="AE282" s="8"/>
      <c r="AF282" s="8"/>
      <c r="AG282" s="8"/>
    </row>
    <row r="283" spans="1:33" ht="12.75" customHeight="1" x14ac:dyDescent="0.2">
      <c r="A283" s="22">
        <v>7371</v>
      </c>
      <c r="B283" s="32" t="s">
        <v>8102</v>
      </c>
      <c r="C283" s="44">
        <v>652968406</v>
      </c>
      <c r="D283" s="11" t="s">
        <v>1425</v>
      </c>
      <c r="E283" s="11" t="s">
        <v>2017</v>
      </c>
      <c r="F283" s="21" t="s">
        <v>2018</v>
      </c>
      <c r="G283" s="21" t="s">
        <v>2019</v>
      </c>
      <c r="H283" s="21" t="s">
        <v>2020</v>
      </c>
      <c r="I283" s="11" t="s">
        <v>2021</v>
      </c>
      <c r="J283" s="11" t="s">
        <v>2022</v>
      </c>
      <c r="K283" s="11" t="s">
        <v>2023</v>
      </c>
      <c r="L283" s="11" t="s">
        <v>2024</v>
      </c>
      <c r="M283" s="13" t="s">
        <v>47</v>
      </c>
      <c r="N283" s="22" t="s">
        <v>630</v>
      </c>
      <c r="O283" s="22" t="s">
        <v>2025</v>
      </c>
      <c r="P283" s="23"/>
      <c r="Q283" s="22"/>
      <c r="R283" s="23">
        <v>93401</v>
      </c>
      <c r="S283" s="23" t="s">
        <v>2026</v>
      </c>
      <c r="T283" s="24">
        <v>39322</v>
      </c>
      <c r="U283" s="22">
        <v>7371</v>
      </c>
      <c r="V283" s="12"/>
      <c r="W283" s="13"/>
      <c r="X283" s="12"/>
      <c r="Y283" s="12"/>
      <c r="Z283" s="12"/>
      <c r="AA283" s="11"/>
      <c r="AB283" s="8"/>
      <c r="AC283" s="8"/>
      <c r="AD283" s="8"/>
      <c r="AE283" s="8"/>
      <c r="AF283" s="8"/>
      <c r="AG283" s="8"/>
    </row>
    <row r="284" spans="1:33" ht="12.75" customHeight="1" x14ac:dyDescent="0.2">
      <c r="A284" s="22">
        <v>7658</v>
      </c>
      <c r="B284" s="32" t="s">
        <v>8103</v>
      </c>
      <c r="C284" s="44">
        <v>650964950</v>
      </c>
      <c r="D284" s="11" t="s">
        <v>1363</v>
      </c>
      <c r="E284" s="11" t="s">
        <v>2027</v>
      </c>
      <c r="F284" s="21" t="s">
        <v>2028</v>
      </c>
      <c r="G284" s="21" t="s">
        <v>2029</v>
      </c>
      <c r="H284" s="21" t="s">
        <v>2030</v>
      </c>
      <c r="I284" s="11" t="s">
        <v>2031</v>
      </c>
      <c r="J284" s="11" t="s">
        <v>2032</v>
      </c>
      <c r="K284" s="11" t="s">
        <v>2033</v>
      </c>
      <c r="L284" s="11" t="s">
        <v>5362</v>
      </c>
      <c r="M284" s="13" t="s">
        <v>5342</v>
      </c>
      <c r="N284" s="22" t="s">
        <v>2035</v>
      </c>
      <c r="O284" s="22"/>
      <c r="P284" s="23" t="s">
        <v>2034</v>
      </c>
      <c r="Q284" s="22"/>
      <c r="R284" s="23" t="s">
        <v>83</v>
      </c>
      <c r="S284" s="23" t="s">
        <v>5971</v>
      </c>
      <c r="T284" s="24">
        <v>43374</v>
      </c>
      <c r="U284" s="22">
        <v>7658</v>
      </c>
      <c r="V284" s="12"/>
      <c r="W284" s="13"/>
      <c r="X284" s="12"/>
      <c r="Y284" s="12"/>
      <c r="Z284" s="12"/>
      <c r="AA284" s="11"/>
      <c r="AB284" s="8"/>
      <c r="AC284" s="8"/>
      <c r="AD284" s="8"/>
      <c r="AE284" s="8"/>
      <c r="AF284" s="8"/>
      <c r="AG284" s="8"/>
    </row>
    <row r="285" spans="1:33" ht="12.75" customHeight="1" x14ac:dyDescent="0.2">
      <c r="A285" s="22">
        <v>7036</v>
      </c>
      <c r="B285" s="32" t="s">
        <v>8104</v>
      </c>
      <c r="C285" s="44" t="s">
        <v>6426</v>
      </c>
      <c r="D285" s="11" t="s">
        <v>1375</v>
      </c>
      <c r="E285" s="11" t="s">
        <v>2036</v>
      </c>
      <c r="F285" s="21" t="s">
        <v>8105</v>
      </c>
      <c r="G285" s="21" t="s">
        <v>2037</v>
      </c>
      <c r="H285" s="21" t="s">
        <v>8106</v>
      </c>
      <c r="I285" s="11" t="s">
        <v>2038</v>
      </c>
      <c r="J285" s="11" t="s">
        <v>6232</v>
      </c>
      <c r="K285" s="11" t="s">
        <v>2039</v>
      </c>
      <c r="L285" s="11" t="s">
        <v>2040</v>
      </c>
      <c r="M285" s="13" t="s">
        <v>47</v>
      </c>
      <c r="N285" s="22" t="s">
        <v>2041</v>
      </c>
      <c r="O285" s="22" t="s">
        <v>8107</v>
      </c>
      <c r="P285" s="23" t="s">
        <v>6233</v>
      </c>
      <c r="Q285" s="22"/>
      <c r="R285" s="23" t="s">
        <v>1387</v>
      </c>
      <c r="S285" s="23" t="s">
        <v>7753</v>
      </c>
      <c r="T285" s="24">
        <v>37970</v>
      </c>
      <c r="U285" s="22">
        <v>7036</v>
      </c>
      <c r="V285" s="36"/>
      <c r="W285" s="37"/>
      <c r="X285" s="36"/>
      <c r="Y285" s="36"/>
      <c r="Z285" s="36"/>
      <c r="AA285" s="27"/>
      <c r="AB285" s="8"/>
      <c r="AC285" s="8"/>
      <c r="AD285" s="8"/>
      <c r="AE285" s="8"/>
      <c r="AF285" s="8"/>
      <c r="AG285" s="8"/>
    </row>
    <row r="286" spans="1:33" ht="12.75" customHeight="1" x14ac:dyDescent="0.2">
      <c r="A286" s="22">
        <v>7396</v>
      </c>
      <c r="B286" s="32" t="s">
        <v>8108</v>
      </c>
      <c r="C286" s="44">
        <v>653401507</v>
      </c>
      <c r="D286" s="11" t="s">
        <v>1363</v>
      </c>
      <c r="E286" s="11" t="s">
        <v>2042</v>
      </c>
      <c r="F286" s="21" t="s">
        <v>2043</v>
      </c>
      <c r="G286" s="21" t="s">
        <v>2044</v>
      </c>
      <c r="H286" s="21" t="s">
        <v>2045</v>
      </c>
      <c r="I286" s="11" t="s">
        <v>170</v>
      </c>
      <c r="J286" s="11" t="s">
        <v>2046</v>
      </c>
      <c r="K286" s="11" t="s">
        <v>2047</v>
      </c>
      <c r="L286" s="13" t="s">
        <v>2049</v>
      </c>
      <c r="M286" s="13" t="s">
        <v>544</v>
      </c>
      <c r="N286" s="22" t="s">
        <v>2051</v>
      </c>
      <c r="O286" s="22" t="s">
        <v>2050</v>
      </c>
      <c r="P286" s="23" t="s">
        <v>2048</v>
      </c>
      <c r="Q286" s="22"/>
      <c r="R286" s="23" t="s">
        <v>83</v>
      </c>
      <c r="S286" s="23" t="s">
        <v>2052</v>
      </c>
      <c r="T286" s="24">
        <v>39616</v>
      </c>
      <c r="U286" s="22">
        <v>7396</v>
      </c>
      <c r="V286" s="12"/>
      <c r="W286" s="13"/>
      <c r="X286" s="12"/>
      <c r="Y286" s="12"/>
      <c r="Z286" s="12"/>
      <c r="AA286" s="11"/>
      <c r="AB286" s="8"/>
      <c r="AC286" s="8"/>
      <c r="AD286" s="8"/>
      <c r="AE286" s="8"/>
      <c r="AF286" s="8"/>
      <c r="AG286" s="8"/>
    </row>
    <row r="287" spans="1:33" ht="12.75" customHeight="1" x14ac:dyDescent="0.2">
      <c r="A287" s="22">
        <v>7733</v>
      </c>
      <c r="B287" s="32" t="s">
        <v>8109</v>
      </c>
      <c r="C287" s="44">
        <v>651872022</v>
      </c>
      <c r="D287" s="11"/>
      <c r="E287" s="11" t="s">
        <v>8110</v>
      </c>
      <c r="F287" s="21" t="s">
        <v>8111</v>
      </c>
      <c r="G287" s="21" t="s">
        <v>8112</v>
      </c>
      <c r="H287" s="21" t="s">
        <v>8113</v>
      </c>
      <c r="I287" s="11" t="s">
        <v>1287</v>
      </c>
      <c r="J287" s="11" t="s">
        <v>8114</v>
      </c>
      <c r="K287" s="11" t="s">
        <v>8115</v>
      </c>
      <c r="L287" s="13" t="s">
        <v>8116</v>
      </c>
      <c r="M287" s="13" t="s">
        <v>5342</v>
      </c>
      <c r="N287" s="22" t="s">
        <v>3724</v>
      </c>
      <c r="O287" s="22">
        <v>987619046</v>
      </c>
      <c r="P287" s="40" t="s">
        <v>8117</v>
      </c>
      <c r="Q287" s="22"/>
      <c r="R287" s="23">
        <v>93401</v>
      </c>
      <c r="S287" s="23" t="s">
        <v>7896</v>
      </c>
      <c r="T287" s="24">
        <v>44355</v>
      </c>
      <c r="U287" s="22">
        <v>7733</v>
      </c>
      <c r="V287" s="138"/>
      <c r="W287" s="139"/>
      <c r="X287" s="138"/>
      <c r="Y287" s="138"/>
      <c r="Z287" s="138"/>
      <c r="AA287" s="140"/>
      <c r="AB287" s="8"/>
      <c r="AC287" s="8"/>
      <c r="AD287" s="8"/>
      <c r="AE287" s="8"/>
      <c r="AF287" s="8"/>
      <c r="AG287" s="8"/>
    </row>
    <row r="288" spans="1:33" ht="12.75" customHeight="1" x14ac:dyDescent="0.2">
      <c r="A288" s="22">
        <v>4250</v>
      </c>
      <c r="B288" s="32" t="s">
        <v>8118</v>
      </c>
      <c r="C288" s="44" t="s">
        <v>6427</v>
      </c>
      <c r="D288" s="11" t="s">
        <v>1425</v>
      </c>
      <c r="E288" s="11" t="s">
        <v>2053</v>
      </c>
      <c r="F288" s="21" t="s">
        <v>8119</v>
      </c>
      <c r="G288" s="21" t="s">
        <v>2054</v>
      </c>
      <c r="H288" s="13" t="s">
        <v>8120</v>
      </c>
      <c r="I288" s="11" t="s">
        <v>414</v>
      </c>
      <c r="J288" s="11" t="s">
        <v>6369</v>
      </c>
      <c r="K288" s="11" t="s">
        <v>6793</v>
      </c>
      <c r="L288" s="11" t="s">
        <v>2055</v>
      </c>
      <c r="M288" s="11" t="s">
        <v>47</v>
      </c>
      <c r="N288" s="22" t="s">
        <v>739</v>
      </c>
      <c r="O288" s="22" t="s">
        <v>2056</v>
      </c>
      <c r="P288" s="23" t="s">
        <v>6381</v>
      </c>
      <c r="Q288" s="22"/>
      <c r="R288" s="23">
        <v>93401</v>
      </c>
      <c r="S288" s="23" t="s">
        <v>8121</v>
      </c>
      <c r="T288" s="24">
        <v>37970</v>
      </c>
      <c r="U288" s="22">
        <v>4250</v>
      </c>
      <c r="V288" s="12"/>
      <c r="W288" s="13"/>
      <c r="X288" s="12"/>
      <c r="Y288" s="12"/>
      <c r="Z288" s="12"/>
      <c r="AA288" s="11" t="s">
        <v>7297</v>
      </c>
      <c r="AB288" s="8"/>
      <c r="AC288" s="8"/>
      <c r="AD288" s="8"/>
      <c r="AE288" s="8"/>
      <c r="AF288" s="8"/>
      <c r="AG288" s="8" t="s">
        <v>7298</v>
      </c>
    </row>
    <row r="289" spans="1:33" ht="12.75" customHeight="1" x14ac:dyDescent="0.2">
      <c r="A289" s="22">
        <v>4300</v>
      </c>
      <c r="B289" s="32" t="s">
        <v>8122</v>
      </c>
      <c r="C289" s="44" t="s">
        <v>6428</v>
      </c>
      <c r="D289" s="11" t="s">
        <v>1375</v>
      </c>
      <c r="E289" s="11" t="s">
        <v>2057</v>
      </c>
      <c r="F289" s="21" t="s">
        <v>6189</v>
      </c>
      <c r="G289" s="21" t="s">
        <v>2058</v>
      </c>
      <c r="H289" s="21" t="s">
        <v>6191</v>
      </c>
      <c r="I289" s="11" t="s">
        <v>4113</v>
      </c>
      <c r="J289" s="33">
        <v>43622</v>
      </c>
      <c r="K289" s="11" t="s">
        <v>5693</v>
      </c>
      <c r="L289" s="11" t="s">
        <v>2059</v>
      </c>
      <c r="M289" s="13" t="s">
        <v>5345</v>
      </c>
      <c r="N289" s="22" t="s">
        <v>2060</v>
      </c>
      <c r="O289" s="22" t="s">
        <v>6190</v>
      </c>
      <c r="P289" s="23" t="s">
        <v>5692</v>
      </c>
      <c r="Q289" s="22"/>
      <c r="R289" s="23">
        <v>93401</v>
      </c>
      <c r="S289" s="23" t="s">
        <v>6022</v>
      </c>
      <c r="T289" s="24">
        <v>37970</v>
      </c>
      <c r="U289" s="22">
        <v>4300</v>
      </c>
      <c r="V289" s="12"/>
      <c r="W289" s="13"/>
      <c r="X289" s="12"/>
      <c r="Y289" s="12"/>
      <c r="Z289" s="12"/>
      <c r="AA289" s="11"/>
      <c r="AB289" s="8"/>
      <c r="AC289" s="8"/>
      <c r="AD289" s="8"/>
      <c r="AE289" s="8"/>
      <c r="AF289" s="8"/>
      <c r="AG289" s="8"/>
    </row>
    <row r="290" spans="1:33" ht="12.75" customHeight="1" x14ac:dyDescent="0.2">
      <c r="A290" s="22">
        <v>7697</v>
      </c>
      <c r="B290" s="32" t="s">
        <v>8123</v>
      </c>
      <c r="C290" s="44">
        <v>651907179</v>
      </c>
      <c r="D290" s="11"/>
      <c r="E290" s="11" t="s">
        <v>7299</v>
      </c>
      <c r="F290" s="21" t="s">
        <v>8124</v>
      </c>
      <c r="G290" s="21" t="s">
        <v>5873</v>
      </c>
      <c r="H290" s="21" t="s">
        <v>8125</v>
      </c>
      <c r="I290" s="11" t="s">
        <v>1368</v>
      </c>
      <c r="J290" s="33" t="s">
        <v>5884</v>
      </c>
      <c r="K290" s="11" t="s">
        <v>7425</v>
      </c>
      <c r="L290" s="11" t="s">
        <v>5874</v>
      </c>
      <c r="M290" s="13" t="s">
        <v>544</v>
      </c>
      <c r="N290" s="22" t="s">
        <v>400</v>
      </c>
      <c r="O290" s="22" t="s">
        <v>5875</v>
      </c>
      <c r="P290" s="40" t="s">
        <v>5876</v>
      </c>
      <c r="Q290" s="22"/>
      <c r="R290" s="23">
        <v>93401</v>
      </c>
      <c r="S290" s="23" t="s">
        <v>5926</v>
      </c>
      <c r="T290" s="24">
        <v>43887</v>
      </c>
      <c r="U290" s="22">
        <v>7697</v>
      </c>
      <c r="V290" s="36"/>
      <c r="W290" s="37"/>
      <c r="X290" s="36"/>
      <c r="Y290" s="36"/>
      <c r="Z290" s="36"/>
      <c r="AA290" s="27"/>
      <c r="AB290" s="8"/>
      <c r="AC290" s="8"/>
      <c r="AD290" s="8"/>
      <c r="AE290" s="8"/>
      <c r="AF290" s="8"/>
      <c r="AG290" s="8"/>
    </row>
    <row r="291" spans="1:33" ht="12.75" customHeight="1" x14ac:dyDescent="0.2">
      <c r="A291" s="22">
        <v>6860</v>
      </c>
      <c r="B291" s="32" t="s">
        <v>8126</v>
      </c>
      <c r="C291" s="44">
        <v>710993009</v>
      </c>
      <c r="D291" s="11" t="s">
        <v>1375</v>
      </c>
      <c r="E291" s="11" t="s">
        <v>2061</v>
      </c>
      <c r="F291" s="21" t="s">
        <v>2062</v>
      </c>
      <c r="G291" s="21" t="s">
        <v>2063</v>
      </c>
      <c r="H291" s="21" t="s">
        <v>2064</v>
      </c>
      <c r="I291" s="11" t="s">
        <v>2065</v>
      </c>
      <c r="J291" s="11" t="s">
        <v>2066</v>
      </c>
      <c r="K291" s="11" t="s">
        <v>2067</v>
      </c>
      <c r="L291" s="11" t="s">
        <v>2069</v>
      </c>
      <c r="M291" s="22" t="s">
        <v>47</v>
      </c>
      <c r="N291" s="22" t="s">
        <v>1293</v>
      </c>
      <c r="O291" s="22" t="s">
        <v>2068</v>
      </c>
      <c r="P291" s="23"/>
      <c r="Q291" s="22"/>
      <c r="R291" s="23" t="s">
        <v>83</v>
      </c>
      <c r="S291" s="23" t="s">
        <v>2071</v>
      </c>
      <c r="T291" s="24">
        <v>37970</v>
      </c>
      <c r="U291" s="22">
        <v>6860</v>
      </c>
      <c r="V291" s="12"/>
      <c r="W291" s="13"/>
      <c r="X291" s="12"/>
      <c r="Y291" s="12"/>
      <c r="Z291" s="12"/>
      <c r="AA291" s="11"/>
      <c r="AB291" s="8"/>
      <c r="AC291" s="8"/>
      <c r="AD291" s="8"/>
      <c r="AE291" s="8"/>
      <c r="AF291" s="8"/>
      <c r="AG291" s="8"/>
    </row>
    <row r="292" spans="1:33" ht="12.75" customHeight="1" x14ac:dyDescent="0.2">
      <c r="A292" s="22">
        <v>6560</v>
      </c>
      <c r="B292" s="32" t="s">
        <v>8127</v>
      </c>
      <c r="C292" s="44">
        <v>716569004</v>
      </c>
      <c r="D292" s="11" t="s">
        <v>1375</v>
      </c>
      <c r="E292" s="11" t="s">
        <v>2072</v>
      </c>
      <c r="F292" s="136" t="s">
        <v>8128</v>
      </c>
      <c r="G292" s="21" t="s">
        <v>2073</v>
      </c>
      <c r="H292" s="21" t="s">
        <v>8129</v>
      </c>
      <c r="I292" s="11" t="s">
        <v>2074</v>
      </c>
      <c r="J292" s="11" t="s">
        <v>6064</v>
      </c>
      <c r="K292" s="11" t="s">
        <v>2075</v>
      </c>
      <c r="L292" s="11" t="s">
        <v>2076</v>
      </c>
      <c r="M292" s="22" t="s">
        <v>47</v>
      </c>
      <c r="N292" s="22" t="s">
        <v>1974</v>
      </c>
      <c r="O292" s="22" t="s">
        <v>6062</v>
      </c>
      <c r="P292" s="40" t="s">
        <v>6063</v>
      </c>
      <c r="Q292" s="22"/>
      <c r="R292" s="23">
        <v>93105</v>
      </c>
      <c r="S292" s="23" t="s">
        <v>8130</v>
      </c>
      <c r="T292" s="24">
        <v>37970</v>
      </c>
      <c r="U292" s="22">
        <v>6560</v>
      </c>
      <c r="V292" s="36"/>
      <c r="W292" s="37"/>
      <c r="X292" s="36"/>
      <c r="Y292" s="36"/>
      <c r="Z292" s="36"/>
      <c r="AA292" s="27"/>
      <c r="AB292" s="8"/>
      <c r="AC292" s="8"/>
      <c r="AD292" s="8"/>
      <c r="AE292" s="8"/>
      <c r="AF292" s="8"/>
      <c r="AG292" s="8"/>
    </row>
    <row r="293" spans="1:33" ht="12.75" customHeight="1" x14ac:dyDescent="0.2">
      <c r="A293" s="22">
        <v>7157</v>
      </c>
      <c r="B293" s="32" t="s">
        <v>8131</v>
      </c>
      <c r="C293" s="44">
        <v>718144000</v>
      </c>
      <c r="D293" s="11" t="s">
        <v>1416</v>
      </c>
      <c r="E293" s="11" t="s">
        <v>2077</v>
      </c>
      <c r="F293" s="21" t="s">
        <v>2078</v>
      </c>
      <c r="G293" s="21" t="s">
        <v>2079</v>
      </c>
      <c r="H293" s="21" t="s">
        <v>2080</v>
      </c>
      <c r="I293" s="11" t="s">
        <v>2081</v>
      </c>
      <c r="J293" s="11" t="s">
        <v>2082</v>
      </c>
      <c r="K293" s="11" t="s">
        <v>2083</v>
      </c>
      <c r="L293" s="11" t="s">
        <v>2084</v>
      </c>
      <c r="M293" s="13" t="s">
        <v>47</v>
      </c>
      <c r="N293" s="22" t="s">
        <v>2085</v>
      </c>
      <c r="O293" s="22"/>
      <c r="P293" s="23"/>
      <c r="Q293" s="22"/>
      <c r="R293" s="23" t="s">
        <v>83</v>
      </c>
      <c r="S293" s="23" t="s">
        <v>2086</v>
      </c>
      <c r="T293" s="24">
        <v>38429</v>
      </c>
      <c r="U293" s="22">
        <v>7157</v>
      </c>
      <c r="V293" s="12"/>
      <c r="W293" s="13"/>
      <c r="X293" s="12"/>
      <c r="Y293" s="12"/>
      <c r="Z293" s="12"/>
      <c r="AA293" s="11"/>
      <c r="AB293" s="8"/>
      <c r="AC293" s="8"/>
      <c r="AD293" s="8"/>
      <c r="AE293" s="8"/>
      <c r="AF293" s="8"/>
      <c r="AG293" s="8"/>
    </row>
    <row r="294" spans="1:33" ht="12.75" customHeight="1" x14ac:dyDescent="0.2">
      <c r="A294" s="22">
        <v>6470</v>
      </c>
      <c r="B294" s="32" t="s">
        <v>8132</v>
      </c>
      <c r="C294" s="44">
        <v>716316009</v>
      </c>
      <c r="D294" s="11" t="s">
        <v>1375</v>
      </c>
      <c r="E294" s="11" t="s">
        <v>2087</v>
      </c>
      <c r="F294" s="21" t="s">
        <v>8133</v>
      </c>
      <c r="G294" s="21" t="s">
        <v>2088</v>
      </c>
      <c r="H294" s="21" t="s">
        <v>8134</v>
      </c>
      <c r="I294" s="11" t="s">
        <v>2089</v>
      </c>
      <c r="J294" s="11" t="s">
        <v>8135</v>
      </c>
      <c r="K294" s="11" t="s">
        <v>8136</v>
      </c>
      <c r="L294" s="11" t="s">
        <v>6040</v>
      </c>
      <c r="M294" s="13" t="s">
        <v>47</v>
      </c>
      <c r="N294" s="22" t="s">
        <v>630</v>
      </c>
      <c r="O294" s="22" t="s">
        <v>6041</v>
      </c>
      <c r="P294" s="23" t="s">
        <v>8137</v>
      </c>
      <c r="Q294" s="22"/>
      <c r="R294" s="23">
        <v>93401</v>
      </c>
      <c r="S294" s="23" t="s">
        <v>8138</v>
      </c>
      <c r="T294" s="24">
        <v>37970</v>
      </c>
      <c r="U294" s="22">
        <v>6470</v>
      </c>
      <c r="V294" s="36"/>
      <c r="W294" s="37"/>
      <c r="X294" s="36"/>
      <c r="Y294" s="36"/>
      <c r="Z294" s="36"/>
      <c r="AA294" s="42" t="s">
        <v>7242</v>
      </c>
      <c r="AB294" s="8"/>
      <c r="AC294" s="8"/>
      <c r="AD294" s="8"/>
      <c r="AE294" s="8"/>
      <c r="AF294" s="8"/>
      <c r="AG294" s="8" t="s">
        <v>7242</v>
      </c>
    </row>
    <row r="295" spans="1:33" ht="12.75" customHeight="1" x14ac:dyDescent="0.2">
      <c r="A295" s="22">
        <v>7059</v>
      </c>
      <c r="B295" s="32" t="s">
        <v>8139</v>
      </c>
      <c r="C295" s="44">
        <v>730513003</v>
      </c>
      <c r="D295" s="11" t="s">
        <v>1375</v>
      </c>
      <c r="E295" s="11" t="s">
        <v>2090</v>
      </c>
      <c r="F295" s="21" t="s">
        <v>2091</v>
      </c>
      <c r="G295" s="21" t="s">
        <v>2092</v>
      </c>
      <c r="H295" s="21" t="s">
        <v>2093</v>
      </c>
      <c r="I295" s="11" t="s">
        <v>2094</v>
      </c>
      <c r="J295" s="11" t="s">
        <v>2095</v>
      </c>
      <c r="K295" s="11" t="s">
        <v>127</v>
      </c>
      <c r="L295" s="11" t="s">
        <v>2096</v>
      </c>
      <c r="M295" s="13" t="s">
        <v>47</v>
      </c>
      <c r="N295" s="22" t="s">
        <v>630</v>
      </c>
      <c r="O295" s="22"/>
      <c r="P295" s="23"/>
      <c r="Q295" s="22"/>
      <c r="R295" s="23">
        <v>93401</v>
      </c>
      <c r="S295" s="23" t="s">
        <v>2097</v>
      </c>
      <c r="T295" s="24">
        <v>37970</v>
      </c>
      <c r="U295" s="22">
        <v>7059</v>
      </c>
      <c r="V295" s="12"/>
      <c r="W295" s="13"/>
      <c r="X295" s="12"/>
      <c r="Y295" s="12"/>
      <c r="Z295" s="12"/>
      <c r="AA295" s="11"/>
      <c r="AB295" s="8"/>
      <c r="AC295" s="8"/>
      <c r="AD295" s="8"/>
      <c r="AE295" s="8"/>
      <c r="AF295" s="8"/>
      <c r="AG295" s="8"/>
    </row>
    <row r="296" spans="1:33" ht="12.75" customHeight="1" x14ac:dyDescent="0.2">
      <c r="A296" s="22">
        <v>7165</v>
      </c>
      <c r="B296" s="32" t="s">
        <v>8140</v>
      </c>
      <c r="C296" s="44">
        <v>759522508</v>
      </c>
      <c r="D296" s="11" t="s">
        <v>1375</v>
      </c>
      <c r="E296" s="11" t="s">
        <v>2098</v>
      </c>
      <c r="F296" s="21" t="s">
        <v>2099</v>
      </c>
      <c r="G296" s="21" t="s">
        <v>2100</v>
      </c>
      <c r="H296" s="21" t="s">
        <v>2101</v>
      </c>
      <c r="I296" s="11" t="s">
        <v>2103</v>
      </c>
      <c r="J296" s="11" t="s">
        <v>2104</v>
      </c>
      <c r="K296" s="11" t="s">
        <v>2105</v>
      </c>
      <c r="L296" s="11" t="s">
        <v>2102</v>
      </c>
      <c r="M296" s="13" t="s">
        <v>47</v>
      </c>
      <c r="N296" s="22" t="s">
        <v>2106</v>
      </c>
      <c r="O296" s="22"/>
      <c r="P296" s="23"/>
      <c r="Q296" s="22"/>
      <c r="R296" s="23">
        <v>93401</v>
      </c>
      <c r="S296" s="23" t="s">
        <v>2107</v>
      </c>
      <c r="T296" s="24">
        <v>38449</v>
      </c>
      <c r="U296" s="22">
        <v>7165</v>
      </c>
      <c r="V296" s="12"/>
      <c r="W296" s="13"/>
      <c r="X296" s="12"/>
      <c r="Y296" s="12"/>
      <c r="Z296" s="12"/>
      <c r="AA296" s="11"/>
      <c r="AB296" s="8"/>
      <c r="AC296" s="8"/>
      <c r="AD296" s="8"/>
      <c r="AE296" s="8"/>
      <c r="AF296" s="8"/>
      <c r="AG296" s="8"/>
    </row>
    <row r="297" spans="1:33" ht="12.75" customHeight="1" x14ac:dyDescent="0.2">
      <c r="A297" s="22">
        <v>4400</v>
      </c>
      <c r="B297" s="32" t="s">
        <v>8141</v>
      </c>
      <c r="C297" s="44">
        <v>702358000</v>
      </c>
      <c r="D297" s="11" t="s">
        <v>1375</v>
      </c>
      <c r="E297" s="11" t="s">
        <v>2108</v>
      </c>
      <c r="F297" s="21" t="s">
        <v>8142</v>
      </c>
      <c r="G297" s="21" t="s">
        <v>2109</v>
      </c>
      <c r="H297" s="21" t="s">
        <v>8143</v>
      </c>
      <c r="I297" s="11" t="s">
        <v>6228</v>
      </c>
      <c r="J297" s="11" t="s">
        <v>8144</v>
      </c>
      <c r="K297" s="11" t="s">
        <v>8145</v>
      </c>
      <c r="L297" s="11" t="s">
        <v>6229</v>
      </c>
      <c r="M297" s="13" t="s">
        <v>47</v>
      </c>
      <c r="N297" s="22" t="s">
        <v>2110</v>
      </c>
      <c r="O297" s="22">
        <v>222108293</v>
      </c>
      <c r="P297" s="40" t="s">
        <v>5927</v>
      </c>
      <c r="Q297" s="22"/>
      <c r="R297" s="23" t="s">
        <v>2111</v>
      </c>
      <c r="S297" s="23" t="s">
        <v>8146</v>
      </c>
      <c r="T297" s="24">
        <v>37970</v>
      </c>
      <c r="U297" s="22">
        <v>4400</v>
      </c>
      <c r="V297" s="12"/>
      <c r="W297" s="13"/>
      <c r="X297" s="12"/>
      <c r="Y297" s="12"/>
      <c r="Z297" s="12"/>
      <c r="AA297" s="11"/>
      <c r="AB297" s="8"/>
      <c r="AC297" s="8"/>
      <c r="AD297" s="8"/>
      <c r="AE297" s="8"/>
      <c r="AF297" s="8"/>
      <c r="AG297" s="8" t="s">
        <v>7300</v>
      </c>
    </row>
    <row r="298" spans="1:33" ht="12.75" customHeight="1" x14ac:dyDescent="0.2">
      <c r="A298" s="22">
        <v>7656</v>
      </c>
      <c r="B298" s="32" t="s">
        <v>8147</v>
      </c>
      <c r="C298" s="44">
        <v>651086930</v>
      </c>
      <c r="D298" s="11" t="s">
        <v>1363</v>
      </c>
      <c r="E298" s="11" t="s">
        <v>2112</v>
      </c>
      <c r="F298" s="21" t="s">
        <v>2113</v>
      </c>
      <c r="G298" s="21" t="s">
        <v>5292</v>
      </c>
      <c r="H298" s="21" t="s">
        <v>2114</v>
      </c>
      <c r="I298" s="11" t="s">
        <v>2115</v>
      </c>
      <c r="J298" s="11" t="s">
        <v>2116</v>
      </c>
      <c r="K298" s="11" t="s">
        <v>2117</v>
      </c>
      <c r="L298" s="11" t="s">
        <v>2118</v>
      </c>
      <c r="M298" s="13" t="s">
        <v>47</v>
      </c>
      <c r="N298" s="22" t="s">
        <v>2119</v>
      </c>
      <c r="O298" s="22" t="s">
        <v>2120</v>
      </c>
      <c r="P298" s="23" t="s">
        <v>2121</v>
      </c>
      <c r="Q298" s="22"/>
      <c r="R298" s="23" t="s">
        <v>607</v>
      </c>
      <c r="S298" s="23" t="s">
        <v>566</v>
      </c>
      <c r="T298" s="24">
        <v>43357</v>
      </c>
      <c r="U298" s="22">
        <v>7656</v>
      </c>
      <c r="V298" s="12"/>
      <c r="W298" s="13"/>
      <c r="X298" s="12"/>
      <c r="Y298" s="12"/>
      <c r="Z298" s="12"/>
      <c r="AA298" s="11"/>
      <c r="AB298" s="8"/>
      <c r="AC298" s="8"/>
      <c r="AD298" s="8"/>
      <c r="AE298" s="8"/>
      <c r="AF298" s="8"/>
      <c r="AG298" s="8"/>
    </row>
    <row r="299" spans="1:33" ht="12.75" customHeight="1" x14ac:dyDescent="0.2">
      <c r="A299" s="22">
        <v>7124</v>
      </c>
      <c r="B299" s="32" t="s">
        <v>8148</v>
      </c>
      <c r="C299" s="44">
        <v>739296005</v>
      </c>
      <c r="D299" s="11" t="s">
        <v>1375</v>
      </c>
      <c r="E299" s="11" t="s">
        <v>2122</v>
      </c>
      <c r="F299" s="21" t="s">
        <v>2123</v>
      </c>
      <c r="G299" s="21" t="s">
        <v>2124</v>
      </c>
      <c r="H299" s="21" t="s">
        <v>2125</v>
      </c>
      <c r="I299" s="11" t="s">
        <v>2126</v>
      </c>
      <c r="J299" s="11" t="s">
        <v>2127</v>
      </c>
      <c r="K299" s="11" t="s">
        <v>2128</v>
      </c>
      <c r="L299" s="11" t="s">
        <v>2129</v>
      </c>
      <c r="M299" s="22" t="s">
        <v>533</v>
      </c>
      <c r="N299" s="22" t="s">
        <v>2130</v>
      </c>
      <c r="O299" s="22"/>
      <c r="P299" s="23"/>
      <c r="Q299" s="22"/>
      <c r="R299" s="23" t="s">
        <v>1101</v>
      </c>
      <c r="S299" s="23" t="s">
        <v>2131</v>
      </c>
      <c r="T299" s="24">
        <v>37970</v>
      </c>
      <c r="U299" s="22">
        <v>7124</v>
      </c>
      <c r="V299" s="12"/>
      <c r="W299" s="13"/>
      <c r="X299" s="12"/>
      <c r="Y299" s="12"/>
      <c r="Z299" s="12"/>
      <c r="AA299" s="11"/>
      <c r="AB299" s="8"/>
      <c r="AC299" s="8"/>
      <c r="AD299" s="8"/>
      <c r="AE299" s="8"/>
      <c r="AF299" s="8"/>
      <c r="AG299" s="8"/>
    </row>
    <row r="300" spans="1:33" ht="12.75" customHeight="1" x14ac:dyDescent="0.2">
      <c r="A300" s="22">
        <v>7574</v>
      </c>
      <c r="B300" s="32" t="s">
        <v>8149</v>
      </c>
      <c r="C300" s="44">
        <v>650856899</v>
      </c>
      <c r="D300" s="11" t="s">
        <v>1363</v>
      </c>
      <c r="E300" s="83" t="s">
        <v>2132</v>
      </c>
      <c r="F300" s="21" t="s">
        <v>8150</v>
      </c>
      <c r="G300" s="21" t="s">
        <v>2133</v>
      </c>
      <c r="H300" s="21" t="s">
        <v>8151</v>
      </c>
      <c r="I300" s="11" t="s">
        <v>1562</v>
      </c>
      <c r="J300" s="11" t="s">
        <v>7301</v>
      </c>
      <c r="K300" s="11" t="s">
        <v>2134</v>
      </c>
      <c r="L300" s="11" t="s">
        <v>6168</v>
      </c>
      <c r="M300" s="13" t="s">
        <v>5342</v>
      </c>
      <c r="N300" s="22" t="s">
        <v>2135</v>
      </c>
      <c r="O300" s="22" t="s">
        <v>6169</v>
      </c>
      <c r="P300" s="23" t="s">
        <v>8152</v>
      </c>
      <c r="Q300" s="22"/>
      <c r="R300" s="23">
        <v>93401</v>
      </c>
      <c r="S300" s="23" t="s">
        <v>8153</v>
      </c>
      <c r="T300" s="24">
        <v>42202</v>
      </c>
      <c r="U300" s="22">
        <v>7574</v>
      </c>
      <c r="V300" s="12"/>
      <c r="W300" s="13"/>
      <c r="X300" s="12"/>
      <c r="Y300" s="12"/>
      <c r="Z300" s="12"/>
      <c r="AA300" s="11"/>
      <c r="AB300" s="8"/>
      <c r="AC300" s="8"/>
      <c r="AD300" s="8"/>
      <c r="AE300" s="8"/>
      <c r="AF300" s="8"/>
      <c r="AG300" s="8"/>
    </row>
    <row r="301" spans="1:33" ht="12.75" customHeight="1" x14ac:dyDescent="0.2">
      <c r="A301" s="22">
        <v>6922</v>
      </c>
      <c r="B301" s="32" t="s">
        <v>8154</v>
      </c>
      <c r="C301" s="44">
        <v>723236002</v>
      </c>
      <c r="D301" s="11" t="s">
        <v>1522</v>
      </c>
      <c r="E301" s="11" t="s">
        <v>2136</v>
      </c>
      <c r="F301" s="21" t="s">
        <v>2137</v>
      </c>
      <c r="G301" s="21" t="s">
        <v>2138</v>
      </c>
      <c r="H301" s="21" t="s">
        <v>2139</v>
      </c>
      <c r="I301" s="11" t="s">
        <v>2140</v>
      </c>
      <c r="J301" s="11" t="s">
        <v>2141</v>
      </c>
      <c r="K301" s="11" t="s">
        <v>2142</v>
      </c>
      <c r="L301" s="11" t="s">
        <v>2144</v>
      </c>
      <c r="M301" s="13" t="s">
        <v>47</v>
      </c>
      <c r="N301" s="22" t="s">
        <v>1649</v>
      </c>
      <c r="O301" s="22" t="s">
        <v>2145</v>
      </c>
      <c r="P301" s="23" t="s">
        <v>2143</v>
      </c>
      <c r="Q301" s="22"/>
      <c r="R301" s="23">
        <v>93401</v>
      </c>
      <c r="S301" s="23" t="s">
        <v>2146</v>
      </c>
      <c r="T301" s="24">
        <v>37970</v>
      </c>
      <c r="U301" s="22">
        <v>6922</v>
      </c>
      <c r="V301" s="12"/>
      <c r="W301" s="13"/>
      <c r="X301" s="12"/>
      <c r="Y301" s="12"/>
      <c r="Z301" s="12"/>
      <c r="AA301" s="11"/>
      <c r="AB301" s="8"/>
      <c r="AC301" s="8"/>
      <c r="AD301" s="8"/>
      <c r="AE301" s="8"/>
      <c r="AF301" s="8"/>
      <c r="AG301" s="8"/>
    </row>
    <row r="302" spans="1:33" ht="12.75" customHeight="1" x14ac:dyDescent="0.2">
      <c r="A302" s="22">
        <v>4425</v>
      </c>
      <c r="B302" s="32" t="s">
        <v>2147</v>
      </c>
      <c r="C302" s="44">
        <v>711789006</v>
      </c>
      <c r="D302" s="11" t="s">
        <v>1375</v>
      </c>
      <c r="E302" s="11" t="s">
        <v>2148</v>
      </c>
      <c r="F302" s="21" t="s">
        <v>8155</v>
      </c>
      <c r="G302" s="21" t="s">
        <v>2147</v>
      </c>
      <c r="H302" s="21" t="s">
        <v>8156</v>
      </c>
      <c r="I302" s="11" t="s">
        <v>2149</v>
      </c>
      <c r="J302" s="11" t="s">
        <v>6333</v>
      </c>
      <c r="K302" s="11" t="s">
        <v>8157</v>
      </c>
      <c r="L302" s="11" t="s">
        <v>2151</v>
      </c>
      <c r="M302" s="13" t="s">
        <v>47</v>
      </c>
      <c r="N302" s="22" t="s">
        <v>2153</v>
      </c>
      <c r="O302" s="22" t="s">
        <v>2152</v>
      </c>
      <c r="P302" s="23" t="s">
        <v>2150</v>
      </c>
      <c r="Q302" s="22"/>
      <c r="R302" s="23">
        <v>93401</v>
      </c>
      <c r="S302" s="23" t="s">
        <v>8158</v>
      </c>
      <c r="T302" s="90">
        <v>37970</v>
      </c>
      <c r="U302" s="22">
        <v>4425</v>
      </c>
      <c r="V302" s="12"/>
      <c r="W302" s="13"/>
      <c r="X302" s="12"/>
      <c r="Y302" s="12"/>
      <c r="Z302" s="12"/>
      <c r="AA302" s="11"/>
      <c r="AB302" s="8"/>
      <c r="AC302" s="8"/>
      <c r="AD302" s="8"/>
      <c r="AE302" s="8"/>
      <c r="AF302" s="8"/>
      <c r="AG302" s="8" t="s">
        <v>7302</v>
      </c>
    </row>
    <row r="303" spans="1:33" ht="12.75" customHeight="1" x14ac:dyDescent="0.2">
      <c r="A303" s="22">
        <v>7004</v>
      </c>
      <c r="B303" s="32" t="s">
        <v>8159</v>
      </c>
      <c r="C303" s="44">
        <v>716904008</v>
      </c>
      <c r="D303" s="11" t="s">
        <v>1375</v>
      </c>
      <c r="E303" s="11" t="s">
        <v>2154</v>
      </c>
      <c r="F303" s="21" t="s">
        <v>6376</v>
      </c>
      <c r="G303" s="21" t="s">
        <v>2155</v>
      </c>
      <c r="H303" s="21" t="s">
        <v>6403</v>
      </c>
      <c r="I303" s="11" t="s">
        <v>2156</v>
      </c>
      <c r="J303" s="11" t="s">
        <v>6380</v>
      </c>
      <c r="K303" s="11" t="s">
        <v>2157</v>
      </c>
      <c r="L303" s="11" t="s">
        <v>6377</v>
      </c>
      <c r="M303" s="13" t="s">
        <v>47</v>
      </c>
      <c r="N303" s="22" t="s">
        <v>2158</v>
      </c>
      <c r="O303" s="22" t="s">
        <v>6378</v>
      </c>
      <c r="P303" s="40" t="s">
        <v>6379</v>
      </c>
      <c r="Q303" s="22"/>
      <c r="R303" s="23">
        <v>93401</v>
      </c>
      <c r="S303" s="23" t="s">
        <v>8160</v>
      </c>
      <c r="T303" s="24">
        <v>37970</v>
      </c>
      <c r="U303" s="22">
        <v>7004</v>
      </c>
      <c r="V303" s="12"/>
      <c r="W303" s="13"/>
      <c r="X303" s="12"/>
      <c r="Y303" s="12"/>
      <c r="Z303" s="12"/>
      <c r="AA303" s="41" t="s">
        <v>7250</v>
      </c>
      <c r="AB303" s="8"/>
      <c r="AC303" s="8"/>
      <c r="AD303" s="8"/>
      <c r="AE303" s="8"/>
      <c r="AF303" s="8"/>
      <c r="AG303" s="8" t="s">
        <v>7303</v>
      </c>
    </row>
    <row r="304" spans="1:33" ht="12.75" customHeight="1" x14ac:dyDescent="0.2">
      <c r="A304" s="22">
        <v>7329</v>
      </c>
      <c r="B304" s="32" t="s">
        <v>8161</v>
      </c>
      <c r="C304" s="44">
        <v>655563601</v>
      </c>
      <c r="D304" s="11" t="s">
        <v>1941</v>
      </c>
      <c r="E304" s="11" t="s">
        <v>2159</v>
      </c>
      <c r="F304" s="21" t="s">
        <v>1971</v>
      </c>
      <c r="G304" s="21" t="s">
        <v>2160</v>
      </c>
      <c r="H304" s="21" t="s">
        <v>2161</v>
      </c>
      <c r="I304" s="11" t="s">
        <v>2162</v>
      </c>
      <c r="J304" s="11" t="s">
        <v>2163</v>
      </c>
      <c r="K304" s="11" t="s">
        <v>2164</v>
      </c>
      <c r="L304" s="11" t="s">
        <v>5363</v>
      </c>
      <c r="M304" s="13" t="s">
        <v>5342</v>
      </c>
      <c r="N304" s="22" t="s">
        <v>2165</v>
      </c>
      <c r="O304" s="22"/>
      <c r="P304" s="23"/>
      <c r="Q304" s="22"/>
      <c r="R304" s="23">
        <v>93401</v>
      </c>
      <c r="S304" s="23" t="s">
        <v>2166</v>
      </c>
      <c r="T304" s="24">
        <v>38911</v>
      </c>
      <c r="U304" s="22">
        <v>7329</v>
      </c>
      <c r="V304" s="12"/>
      <c r="W304" s="13"/>
      <c r="X304" s="12"/>
      <c r="Y304" s="12"/>
      <c r="Z304" s="12"/>
      <c r="AA304" s="11"/>
      <c r="AB304" s="8"/>
      <c r="AC304" s="8"/>
      <c r="AD304" s="8"/>
      <c r="AE304" s="8"/>
      <c r="AF304" s="8"/>
      <c r="AG304" s="8"/>
    </row>
    <row r="305" spans="1:33" ht="12.75" customHeight="1" x14ac:dyDescent="0.2">
      <c r="A305" s="22">
        <v>7698</v>
      </c>
      <c r="B305" s="32" t="s">
        <v>8162</v>
      </c>
      <c r="C305" s="44">
        <v>651884764</v>
      </c>
      <c r="D305" s="11"/>
      <c r="E305" s="11" t="s">
        <v>7304</v>
      </c>
      <c r="F305" s="21" t="s">
        <v>8163</v>
      </c>
      <c r="G305" s="21" t="s">
        <v>5886</v>
      </c>
      <c r="H305" s="21" t="s">
        <v>5887</v>
      </c>
      <c r="I305" s="11" t="s">
        <v>5888</v>
      </c>
      <c r="J305" s="33">
        <v>43636</v>
      </c>
      <c r="K305" s="11" t="s">
        <v>5889</v>
      </c>
      <c r="L305" s="11" t="s">
        <v>5891</v>
      </c>
      <c r="M305" s="13" t="s">
        <v>5343</v>
      </c>
      <c r="N305" s="22" t="s">
        <v>861</v>
      </c>
      <c r="O305" s="22" t="s">
        <v>5892</v>
      </c>
      <c r="P305" s="23" t="s">
        <v>5890</v>
      </c>
      <c r="Q305" s="22"/>
      <c r="R305" s="23">
        <v>93401</v>
      </c>
      <c r="S305" s="23" t="s">
        <v>8164</v>
      </c>
      <c r="T305" s="24">
        <v>43893</v>
      </c>
      <c r="U305" s="22">
        <v>7698</v>
      </c>
      <c r="V305" s="12"/>
      <c r="W305" s="13"/>
      <c r="X305" s="12"/>
      <c r="Y305" s="12"/>
      <c r="Z305" s="12"/>
      <c r="AA305" s="11"/>
      <c r="AB305" s="8"/>
      <c r="AC305" s="8"/>
      <c r="AD305" s="8"/>
      <c r="AE305" s="8"/>
      <c r="AF305" s="8"/>
      <c r="AG305" s="8"/>
    </row>
    <row r="306" spans="1:33" ht="12.75" customHeight="1" x14ac:dyDescent="0.2">
      <c r="A306" s="22">
        <v>7709</v>
      </c>
      <c r="B306" s="32" t="s">
        <v>8165</v>
      </c>
      <c r="C306" s="44">
        <v>651935121</v>
      </c>
      <c r="D306" s="11"/>
      <c r="E306" s="11" t="s">
        <v>7305</v>
      </c>
      <c r="F306" s="21" t="s">
        <v>6003</v>
      </c>
      <c r="G306" s="21" t="s">
        <v>6004</v>
      </c>
      <c r="H306" s="21" t="s">
        <v>6005</v>
      </c>
      <c r="I306" s="11" t="s">
        <v>1287</v>
      </c>
      <c r="J306" s="11" t="s">
        <v>6006</v>
      </c>
      <c r="K306" s="11" t="s">
        <v>6007</v>
      </c>
      <c r="L306" s="11" t="s">
        <v>6008</v>
      </c>
      <c r="M306" s="13" t="s">
        <v>5386</v>
      </c>
      <c r="N306" s="22" t="s">
        <v>765</v>
      </c>
      <c r="O306" s="22" t="s">
        <v>6009</v>
      </c>
      <c r="P306" s="23" t="s">
        <v>6010</v>
      </c>
      <c r="Q306" s="22"/>
      <c r="R306" s="23">
        <v>93401</v>
      </c>
      <c r="S306" s="23" t="s">
        <v>5909</v>
      </c>
      <c r="T306" s="24">
        <v>44034</v>
      </c>
      <c r="U306" s="22">
        <v>7709</v>
      </c>
      <c r="V306" s="12"/>
      <c r="W306" s="13"/>
      <c r="X306" s="12"/>
      <c r="Y306" s="12"/>
      <c r="Z306" s="12"/>
      <c r="AA306" s="11"/>
      <c r="AB306" s="8"/>
      <c r="AC306" s="8"/>
      <c r="AD306" s="8"/>
      <c r="AE306" s="8"/>
      <c r="AF306" s="8"/>
      <c r="AG306" s="8"/>
    </row>
    <row r="307" spans="1:33" ht="12.75" customHeight="1" x14ac:dyDescent="0.2">
      <c r="A307" s="22">
        <v>7437</v>
      </c>
      <c r="B307" s="32" t="s">
        <v>8166</v>
      </c>
      <c r="C307" s="44">
        <v>650224140</v>
      </c>
      <c r="D307" s="11" t="s">
        <v>1375</v>
      </c>
      <c r="E307" s="11" t="s">
        <v>2167</v>
      </c>
      <c r="F307" s="21" t="s">
        <v>2168</v>
      </c>
      <c r="G307" s="21" t="s">
        <v>2169</v>
      </c>
      <c r="H307" s="11" t="s">
        <v>2170</v>
      </c>
      <c r="I307" s="11" t="s">
        <v>2171</v>
      </c>
      <c r="J307" s="11" t="s">
        <v>2172</v>
      </c>
      <c r="K307" s="11" t="s">
        <v>2173</v>
      </c>
      <c r="L307" s="11" t="s">
        <v>2175</v>
      </c>
      <c r="M307" s="13" t="s">
        <v>47</v>
      </c>
      <c r="N307" s="22" t="s">
        <v>2177</v>
      </c>
      <c r="O307" s="22" t="s">
        <v>2176</v>
      </c>
      <c r="P307" s="23" t="s">
        <v>2174</v>
      </c>
      <c r="Q307" s="22"/>
      <c r="R307" s="23" t="s">
        <v>368</v>
      </c>
      <c r="S307" s="23" t="s">
        <v>2178</v>
      </c>
      <c r="T307" s="24">
        <v>40522</v>
      </c>
      <c r="U307" s="22">
        <v>7437</v>
      </c>
      <c r="V307" s="12"/>
      <c r="W307" s="13"/>
      <c r="X307" s="12"/>
      <c r="Y307" s="12"/>
      <c r="Z307" s="12"/>
      <c r="AA307" s="11"/>
      <c r="AB307" s="8"/>
      <c r="AC307" s="8"/>
      <c r="AD307" s="8"/>
      <c r="AE307" s="8"/>
      <c r="AF307" s="8"/>
      <c r="AG307" s="8"/>
    </row>
    <row r="308" spans="1:33" ht="12.75" customHeight="1" x14ac:dyDescent="0.2">
      <c r="A308" s="22">
        <v>7387</v>
      </c>
      <c r="B308" s="32" t="s">
        <v>8167</v>
      </c>
      <c r="C308" s="44">
        <v>650617207</v>
      </c>
      <c r="D308" s="11" t="s">
        <v>1363</v>
      </c>
      <c r="E308" s="11" t="s">
        <v>2179</v>
      </c>
      <c r="F308" s="21" t="s">
        <v>2180</v>
      </c>
      <c r="G308" s="21" t="s">
        <v>2181</v>
      </c>
      <c r="H308" s="21" t="s">
        <v>2182</v>
      </c>
      <c r="I308" s="11" t="s">
        <v>1380</v>
      </c>
      <c r="J308" s="11" t="s">
        <v>2183</v>
      </c>
      <c r="K308" s="11" t="s">
        <v>2184</v>
      </c>
      <c r="L308" s="11" t="s">
        <v>2185</v>
      </c>
      <c r="M308" s="13" t="s">
        <v>5346</v>
      </c>
      <c r="N308" s="22" t="s">
        <v>966</v>
      </c>
      <c r="O308" s="22" t="s">
        <v>2186</v>
      </c>
      <c r="P308" s="23"/>
      <c r="Q308" s="22"/>
      <c r="R308" s="23" t="s">
        <v>83</v>
      </c>
      <c r="S308" s="23" t="s">
        <v>2187</v>
      </c>
      <c r="T308" s="24">
        <v>39444</v>
      </c>
      <c r="U308" s="22">
        <v>7387</v>
      </c>
      <c r="V308" s="12"/>
      <c r="W308" s="13"/>
      <c r="X308" s="12"/>
      <c r="Y308" s="12"/>
      <c r="Z308" s="12"/>
      <c r="AA308" s="11"/>
      <c r="AB308" s="8"/>
      <c r="AC308" s="8"/>
      <c r="AD308" s="8"/>
      <c r="AE308" s="8"/>
      <c r="AF308" s="8"/>
      <c r="AG308" s="8"/>
    </row>
    <row r="309" spans="1:33" ht="12.75" customHeight="1" x14ac:dyDescent="0.2">
      <c r="A309" s="22">
        <v>7736</v>
      </c>
      <c r="B309" s="32" t="s">
        <v>8168</v>
      </c>
      <c r="C309" s="44">
        <v>652006884</v>
      </c>
      <c r="D309" s="11"/>
      <c r="E309" s="11" t="s">
        <v>8169</v>
      </c>
      <c r="F309" s="21" t="s">
        <v>8170</v>
      </c>
      <c r="G309" s="21" t="s">
        <v>8171</v>
      </c>
      <c r="H309" s="21" t="s">
        <v>8172</v>
      </c>
      <c r="I309" s="11" t="s">
        <v>1287</v>
      </c>
      <c r="J309" s="11" t="s">
        <v>8173</v>
      </c>
      <c r="K309" s="11" t="s">
        <v>8174</v>
      </c>
      <c r="L309" s="11" t="s">
        <v>8175</v>
      </c>
      <c r="M309" s="13" t="s">
        <v>533</v>
      </c>
      <c r="N309" s="22" t="s">
        <v>2241</v>
      </c>
      <c r="O309" s="22" t="s">
        <v>8176</v>
      </c>
      <c r="P309" s="40" t="s">
        <v>8177</v>
      </c>
      <c r="Q309" s="22"/>
      <c r="R309" s="23">
        <v>93401</v>
      </c>
      <c r="S309" s="23" t="s">
        <v>8178</v>
      </c>
      <c r="T309" s="24">
        <v>44413</v>
      </c>
      <c r="U309" s="22">
        <v>7736</v>
      </c>
      <c r="V309" s="141"/>
      <c r="W309" s="142"/>
      <c r="X309" s="141"/>
      <c r="Y309" s="141"/>
      <c r="Z309" s="141"/>
      <c r="AA309" s="143"/>
      <c r="AB309" s="8"/>
      <c r="AC309" s="8"/>
      <c r="AD309" s="8"/>
      <c r="AE309" s="8"/>
      <c r="AF309" s="8"/>
      <c r="AG309" s="8"/>
    </row>
    <row r="310" spans="1:33" ht="12.75" customHeight="1" x14ac:dyDescent="0.2">
      <c r="A310" s="22">
        <v>7053</v>
      </c>
      <c r="B310" s="32" t="s">
        <v>8179</v>
      </c>
      <c r="C310" s="44">
        <v>724210007</v>
      </c>
      <c r="D310" s="11" t="s">
        <v>1363</v>
      </c>
      <c r="E310" s="11" t="s">
        <v>2188</v>
      </c>
      <c r="F310" s="21" t="s">
        <v>2189</v>
      </c>
      <c r="G310" s="21" t="s">
        <v>2190</v>
      </c>
      <c r="H310" s="21" t="s">
        <v>2191</v>
      </c>
      <c r="I310" s="11" t="s">
        <v>2192</v>
      </c>
      <c r="J310" s="11" t="s">
        <v>2193</v>
      </c>
      <c r="K310" s="11" t="s">
        <v>2194</v>
      </c>
      <c r="L310" s="11" t="s">
        <v>2196</v>
      </c>
      <c r="M310" s="13" t="s">
        <v>47</v>
      </c>
      <c r="N310" s="22" t="s">
        <v>1281</v>
      </c>
      <c r="O310" s="22"/>
      <c r="P310" s="23" t="s">
        <v>2195</v>
      </c>
      <c r="Q310" s="22"/>
      <c r="R310" s="23">
        <v>93401</v>
      </c>
      <c r="S310" s="23" t="s">
        <v>5945</v>
      </c>
      <c r="T310" s="24">
        <v>37970</v>
      </c>
      <c r="U310" s="22">
        <v>7053</v>
      </c>
      <c r="V310" s="12"/>
      <c r="W310" s="13"/>
      <c r="X310" s="12"/>
      <c r="Y310" s="12"/>
      <c r="Z310" s="12"/>
      <c r="AA310" s="11"/>
      <c r="AB310" s="8"/>
      <c r="AC310" s="8"/>
      <c r="AD310" s="8"/>
      <c r="AE310" s="8"/>
      <c r="AF310" s="8"/>
      <c r="AG310" s="8"/>
    </row>
    <row r="311" spans="1:33" ht="12.75" customHeight="1" x14ac:dyDescent="0.2">
      <c r="A311" s="22">
        <v>7692</v>
      </c>
      <c r="B311" s="32" t="s">
        <v>8180</v>
      </c>
      <c r="C311" s="44">
        <v>651883474</v>
      </c>
      <c r="D311" s="11"/>
      <c r="E311" s="11" t="s">
        <v>7306</v>
      </c>
      <c r="F311" s="21" t="s">
        <v>7307</v>
      </c>
      <c r="G311" s="21" t="s">
        <v>5837</v>
      </c>
      <c r="H311" s="21" t="s">
        <v>8181</v>
      </c>
      <c r="I311" s="11" t="s">
        <v>8182</v>
      </c>
      <c r="J311" s="33" t="s">
        <v>8183</v>
      </c>
      <c r="K311" s="11" t="s">
        <v>8184</v>
      </c>
      <c r="L311" s="11" t="s">
        <v>5838</v>
      </c>
      <c r="M311" s="13" t="s">
        <v>544</v>
      </c>
      <c r="N311" s="22" t="s">
        <v>704</v>
      </c>
      <c r="O311" s="22" t="s">
        <v>5881</v>
      </c>
      <c r="P311" s="23" t="s">
        <v>5882</v>
      </c>
      <c r="Q311" s="22"/>
      <c r="R311" s="23">
        <v>93401</v>
      </c>
      <c r="S311" s="23" t="s">
        <v>8185</v>
      </c>
      <c r="T311" s="24">
        <v>43802</v>
      </c>
      <c r="U311" s="22">
        <v>7692</v>
      </c>
      <c r="V311" s="12"/>
      <c r="W311" s="13"/>
      <c r="X311" s="12"/>
      <c r="Y311" s="12"/>
      <c r="Z311" s="12"/>
      <c r="AA311" s="11"/>
      <c r="AB311" s="8"/>
      <c r="AC311" s="8"/>
      <c r="AD311" s="8"/>
      <c r="AE311" s="8"/>
      <c r="AF311" s="8"/>
      <c r="AG311" s="8"/>
    </row>
    <row r="312" spans="1:33" ht="12.75" customHeight="1" x14ac:dyDescent="0.2">
      <c r="A312" s="22">
        <v>7012</v>
      </c>
      <c r="B312" s="32" t="s">
        <v>8186</v>
      </c>
      <c r="C312" s="44">
        <v>720266008</v>
      </c>
      <c r="D312" s="11" t="s">
        <v>1460</v>
      </c>
      <c r="E312" s="11" t="s">
        <v>2197</v>
      </c>
      <c r="F312" s="21" t="s">
        <v>8187</v>
      </c>
      <c r="G312" s="21" t="s">
        <v>2198</v>
      </c>
      <c r="H312" s="21" t="s">
        <v>8188</v>
      </c>
      <c r="I312" s="11" t="s">
        <v>2199</v>
      </c>
      <c r="J312" s="11" t="s">
        <v>127</v>
      </c>
      <c r="K312" s="11" t="s">
        <v>2200</v>
      </c>
      <c r="L312" s="11" t="s">
        <v>2201</v>
      </c>
      <c r="M312" s="13" t="s">
        <v>47</v>
      </c>
      <c r="N312" s="22" t="s">
        <v>1004</v>
      </c>
      <c r="O312" s="22"/>
      <c r="P312" s="23" t="s">
        <v>2202</v>
      </c>
      <c r="Q312" s="22"/>
      <c r="R312" s="23">
        <v>93401</v>
      </c>
      <c r="S312" s="23" t="s">
        <v>8189</v>
      </c>
      <c r="T312" s="24">
        <v>37970</v>
      </c>
      <c r="U312" s="22">
        <v>7012</v>
      </c>
      <c r="V312" s="12"/>
      <c r="W312" s="13"/>
      <c r="X312" s="12"/>
      <c r="Y312" s="12"/>
      <c r="Z312" s="12"/>
      <c r="AA312" s="11"/>
      <c r="AB312" s="8"/>
      <c r="AC312" s="8"/>
      <c r="AD312" s="8"/>
      <c r="AE312" s="8"/>
      <c r="AF312" s="8"/>
      <c r="AG312" s="8"/>
    </row>
    <row r="313" spans="1:33" ht="12.75" customHeight="1" x14ac:dyDescent="0.2">
      <c r="A313" s="22">
        <v>5950</v>
      </c>
      <c r="B313" s="32" t="s">
        <v>8190</v>
      </c>
      <c r="C313" s="44">
        <v>708401005</v>
      </c>
      <c r="D313" s="11" t="s">
        <v>1363</v>
      </c>
      <c r="E313" s="11" t="s">
        <v>2203</v>
      </c>
      <c r="F313" s="48" t="s">
        <v>8191</v>
      </c>
      <c r="G313" s="21" t="s">
        <v>2204</v>
      </c>
      <c r="H313" s="21" t="s">
        <v>8192</v>
      </c>
      <c r="I313" s="11" t="s">
        <v>6283</v>
      </c>
      <c r="J313" s="11" t="s">
        <v>8193</v>
      </c>
      <c r="K313" s="11" t="s">
        <v>8194</v>
      </c>
      <c r="L313" s="11" t="s">
        <v>2205</v>
      </c>
      <c r="M313" s="13" t="s">
        <v>544</v>
      </c>
      <c r="N313" s="22" t="s">
        <v>187</v>
      </c>
      <c r="O313" s="22" t="s">
        <v>2206</v>
      </c>
      <c r="P313" s="23" t="s">
        <v>8195</v>
      </c>
      <c r="Q313" s="22"/>
      <c r="R313" s="23" t="s">
        <v>83</v>
      </c>
      <c r="S313" s="23" t="s">
        <v>8196</v>
      </c>
      <c r="T313" s="24">
        <v>37970</v>
      </c>
      <c r="U313" s="22">
        <v>5950</v>
      </c>
      <c r="V313" s="36"/>
      <c r="W313" s="37"/>
      <c r="X313" s="36"/>
      <c r="Y313" s="36"/>
      <c r="Z313" s="36"/>
      <c r="AA313" s="27"/>
      <c r="AB313" s="8"/>
      <c r="AC313" s="8"/>
      <c r="AD313" s="8"/>
      <c r="AE313" s="8"/>
      <c r="AF313" s="8"/>
      <c r="AG313" s="8"/>
    </row>
    <row r="314" spans="1:33" ht="12.75" customHeight="1" x14ac:dyDescent="0.2">
      <c r="A314" s="22">
        <v>4450</v>
      </c>
      <c r="B314" s="32" t="s">
        <v>8197</v>
      </c>
      <c r="C314" s="44">
        <v>706786007</v>
      </c>
      <c r="D314" s="11" t="s">
        <v>1375</v>
      </c>
      <c r="E314" s="11" t="s">
        <v>2207</v>
      </c>
      <c r="F314" s="21" t="s">
        <v>8198</v>
      </c>
      <c r="G314" s="21" t="s">
        <v>2208</v>
      </c>
      <c r="H314" s="21" t="s">
        <v>8199</v>
      </c>
      <c r="I314" s="11" t="s">
        <v>2209</v>
      </c>
      <c r="J314" s="11" t="s">
        <v>2210</v>
      </c>
      <c r="K314" s="11" t="s">
        <v>2211</v>
      </c>
      <c r="L314" s="11" t="s">
        <v>2213</v>
      </c>
      <c r="M314" s="13" t="s">
        <v>47</v>
      </c>
      <c r="N314" s="22" t="s">
        <v>739</v>
      </c>
      <c r="O314" s="22"/>
      <c r="P314" s="23" t="s">
        <v>2212</v>
      </c>
      <c r="Q314" s="22"/>
      <c r="R314" s="23">
        <v>93401</v>
      </c>
      <c r="S314" s="23" t="s">
        <v>8200</v>
      </c>
      <c r="T314" s="24">
        <v>37970</v>
      </c>
      <c r="U314" s="22">
        <v>4450</v>
      </c>
      <c r="V314" s="36"/>
      <c r="W314" s="37"/>
      <c r="X314" s="36"/>
      <c r="Y314" s="36"/>
      <c r="Z314" s="36"/>
      <c r="AA314" s="27" t="s">
        <v>7308</v>
      </c>
      <c r="AB314" s="8"/>
      <c r="AC314" s="8"/>
      <c r="AD314" s="8"/>
      <c r="AE314" s="8"/>
      <c r="AF314" s="8"/>
      <c r="AG314" s="8" t="s">
        <v>7309</v>
      </c>
    </row>
    <row r="315" spans="1:33" ht="12.75" customHeight="1" x14ac:dyDescent="0.2">
      <c r="A315" s="22">
        <v>4500</v>
      </c>
      <c r="B315" s="32" t="s">
        <v>8201</v>
      </c>
      <c r="C315" s="44">
        <v>700966003</v>
      </c>
      <c r="D315" s="11" t="s">
        <v>1363</v>
      </c>
      <c r="E315" s="11" t="s">
        <v>2214</v>
      </c>
      <c r="F315" s="21" t="s">
        <v>2215</v>
      </c>
      <c r="G315" s="21" t="s">
        <v>2216</v>
      </c>
      <c r="H315" s="21" t="s">
        <v>2217</v>
      </c>
      <c r="I315" s="11" t="s">
        <v>2218</v>
      </c>
      <c r="J315" s="11" t="s">
        <v>2219</v>
      </c>
      <c r="K315" s="11" t="s">
        <v>2220</v>
      </c>
      <c r="L315" s="11" t="s">
        <v>2221</v>
      </c>
      <c r="M315" s="13" t="s">
        <v>47</v>
      </c>
      <c r="N315" s="22" t="s">
        <v>1646</v>
      </c>
      <c r="O315" s="22"/>
      <c r="P315" s="23"/>
      <c r="Q315" s="22"/>
      <c r="R315" s="23">
        <v>93401</v>
      </c>
      <c r="S315" s="23" t="s">
        <v>2222</v>
      </c>
      <c r="T315" s="24">
        <v>37970</v>
      </c>
      <c r="U315" s="22">
        <v>4500</v>
      </c>
      <c r="V315" s="12"/>
      <c r="W315" s="13"/>
      <c r="X315" s="12"/>
      <c r="Y315" s="12"/>
      <c r="Z315" s="12"/>
      <c r="AA315" s="11"/>
      <c r="AB315" s="8"/>
      <c r="AC315" s="8"/>
      <c r="AD315" s="8"/>
      <c r="AE315" s="8"/>
      <c r="AF315" s="8"/>
      <c r="AG315" s="8"/>
    </row>
    <row r="316" spans="1:33" ht="12.75" customHeight="1" x14ac:dyDescent="0.2">
      <c r="A316" s="22">
        <v>7663</v>
      </c>
      <c r="B316" s="32" t="s">
        <v>8202</v>
      </c>
      <c r="C316" s="44">
        <v>651018846</v>
      </c>
      <c r="D316" s="11" t="s">
        <v>1363</v>
      </c>
      <c r="E316" s="11" t="s">
        <v>2223</v>
      </c>
      <c r="F316" s="21" t="s">
        <v>8203</v>
      </c>
      <c r="G316" s="21" t="s">
        <v>5293</v>
      </c>
      <c r="H316" s="21" t="s">
        <v>2224</v>
      </c>
      <c r="I316" s="11" t="s">
        <v>741</v>
      </c>
      <c r="J316" s="11" t="s">
        <v>8204</v>
      </c>
      <c r="K316" s="11" t="s">
        <v>2225</v>
      </c>
      <c r="L316" s="11" t="s">
        <v>2226</v>
      </c>
      <c r="M316" s="13" t="s">
        <v>47</v>
      </c>
      <c r="N316" s="22" t="s">
        <v>630</v>
      </c>
      <c r="O316" s="22" t="s">
        <v>2227</v>
      </c>
      <c r="P316" s="23" t="s">
        <v>2228</v>
      </c>
      <c r="Q316" s="22"/>
      <c r="R316" s="23" t="s">
        <v>607</v>
      </c>
      <c r="S316" s="23" t="s">
        <v>8205</v>
      </c>
      <c r="T316" s="24">
        <v>43416</v>
      </c>
      <c r="U316" s="22">
        <v>7663</v>
      </c>
      <c r="V316" s="12"/>
      <c r="W316" s="13"/>
      <c r="X316" s="12"/>
      <c r="Y316" s="12"/>
      <c r="Z316" s="12"/>
      <c r="AA316" s="11"/>
      <c r="AB316" s="8"/>
      <c r="AC316" s="8"/>
      <c r="AD316" s="8"/>
      <c r="AE316" s="8"/>
      <c r="AF316" s="8"/>
      <c r="AG316" s="8"/>
    </row>
    <row r="317" spans="1:33" ht="12.75" customHeight="1" x14ac:dyDescent="0.2">
      <c r="A317" s="22">
        <v>7655</v>
      </c>
      <c r="B317" s="32" t="s">
        <v>8206</v>
      </c>
      <c r="C317" s="44">
        <v>652942806</v>
      </c>
      <c r="D317" s="11" t="s">
        <v>1375</v>
      </c>
      <c r="E317" s="11" t="s">
        <v>2229</v>
      </c>
      <c r="F317" s="21" t="s">
        <v>8207</v>
      </c>
      <c r="G317" s="21" t="s">
        <v>2230</v>
      </c>
      <c r="H317" s="21" t="s">
        <v>8208</v>
      </c>
      <c r="I317" s="11" t="s">
        <v>2231</v>
      </c>
      <c r="J317" s="11" t="s">
        <v>8209</v>
      </c>
      <c r="K317" s="11" t="s">
        <v>8210</v>
      </c>
      <c r="L317" s="11" t="s">
        <v>8211</v>
      </c>
      <c r="M317" s="13" t="s">
        <v>47</v>
      </c>
      <c r="N317" s="22" t="s">
        <v>8212</v>
      </c>
      <c r="O317" s="22" t="s">
        <v>2232</v>
      </c>
      <c r="P317" s="23" t="s">
        <v>2233</v>
      </c>
      <c r="Q317" s="22"/>
      <c r="R317" s="23" t="s">
        <v>1387</v>
      </c>
      <c r="S317" s="23" t="s">
        <v>8213</v>
      </c>
      <c r="T317" s="24">
        <v>43353</v>
      </c>
      <c r="U317" s="22">
        <v>7655</v>
      </c>
      <c r="V317" s="12"/>
      <c r="W317" s="13"/>
      <c r="X317" s="12"/>
      <c r="Y317" s="12"/>
      <c r="Z317" s="12"/>
      <c r="AA317" s="11"/>
      <c r="AB317" s="8"/>
      <c r="AC317" s="8"/>
      <c r="AD317" s="8"/>
      <c r="AE317" s="8"/>
      <c r="AF317" s="8"/>
      <c r="AG317" s="8"/>
    </row>
    <row r="318" spans="1:33" ht="12.75" customHeight="1" x14ac:dyDescent="0.2">
      <c r="A318" s="22" t="s">
        <v>7311</v>
      </c>
      <c r="B318" s="32" t="s">
        <v>8214</v>
      </c>
      <c r="C318" s="44">
        <v>651946182</v>
      </c>
      <c r="D318" s="11"/>
      <c r="E318" s="11" t="s">
        <v>7310</v>
      </c>
      <c r="F318" s="21" t="s">
        <v>6237</v>
      </c>
      <c r="G318" s="21" t="s">
        <v>4118</v>
      </c>
      <c r="H318" s="21" t="s">
        <v>6238</v>
      </c>
      <c r="I318" s="11" t="s">
        <v>1287</v>
      </c>
      <c r="J318" s="11" t="s">
        <v>6239</v>
      </c>
      <c r="K318" s="11" t="s">
        <v>6240</v>
      </c>
      <c r="L318" s="11" t="s">
        <v>6242</v>
      </c>
      <c r="M318" s="13" t="s">
        <v>47</v>
      </c>
      <c r="N318" s="22" t="s">
        <v>1406</v>
      </c>
      <c r="O318" s="22" t="s">
        <v>6243</v>
      </c>
      <c r="P318" s="40" t="s">
        <v>6244</v>
      </c>
      <c r="Q318" s="22"/>
      <c r="R318" s="23">
        <v>93401</v>
      </c>
      <c r="S318" s="23" t="s">
        <v>6241</v>
      </c>
      <c r="T318" s="24">
        <v>44106</v>
      </c>
      <c r="U318" s="22" t="s">
        <v>7311</v>
      </c>
      <c r="V318" s="12"/>
      <c r="W318" s="13"/>
      <c r="X318" s="12"/>
      <c r="Y318" s="12"/>
      <c r="Z318" s="12"/>
      <c r="AA318" s="11"/>
      <c r="AB318" s="8"/>
      <c r="AC318" s="8"/>
      <c r="AD318" s="8"/>
      <c r="AE318" s="8"/>
      <c r="AF318" s="8"/>
      <c r="AG318" s="8"/>
    </row>
    <row r="319" spans="1:33" ht="12.75" customHeight="1" x14ac:dyDescent="0.2">
      <c r="A319" s="22">
        <v>7647</v>
      </c>
      <c r="B319" s="32" t="s">
        <v>8215</v>
      </c>
      <c r="C319" s="44" t="s">
        <v>6429</v>
      </c>
      <c r="D319" s="11" t="s">
        <v>1375</v>
      </c>
      <c r="E319" s="11" t="s">
        <v>2234</v>
      </c>
      <c r="F319" s="21" t="s">
        <v>2235</v>
      </c>
      <c r="G319" s="21" t="s">
        <v>2236</v>
      </c>
      <c r="H319" s="21" t="s">
        <v>2237</v>
      </c>
      <c r="I319" s="11" t="s">
        <v>1380</v>
      </c>
      <c r="J319" s="11" t="s">
        <v>2238</v>
      </c>
      <c r="K319" s="11" t="s">
        <v>2239</v>
      </c>
      <c r="L319" s="11" t="s">
        <v>2240</v>
      </c>
      <c r="M319" s="13" t="s">
        <v>533</v>
      </c>
      <c r="N319" s="22" t="s">
        <v>2241</v>
      </c>
      <c r="O319" s="22" t="s">
        <v>2243</v>
      </c>
      <c r="P319" s="23" t="s">
        <v>2242</v>
      </c>
      <c r="Q319" s="22"/>
      <c r="R319" s="23" t="s">
        <v>1387</v>
      </c>
      <c r="S319" s="23" t="s">
        <v>2244</v>
      </c>
      <c r="T319" s="24">
        <v>43196</v>
      </c>
      <c r="U319" s="22">
        <v>7647</v>
      </c>
      <c r="V319" s="12"/>
      <c r="W319" s="13"/>
      <c r="X319" s="12"/>
      <c r="Y319" s="12"/>
      <c r="Z319" s="12"/>
      <c r="AA319" s="11"/>
      <c r="AB319" s="8"/>
      <c r="AC319" s="8"/>
      <c r="AD319" s="8"/>
      <c r="AE319" s="8"/>
      <c r="AF319" s="8"/>
      <c r="AG319" s="8"/>
    </row>
    <row r="320" spans="1:33" ht="12.75" customHeight="1" x14ac:dyDescent="0.2">
      <c r="A320" s="22">
        <v>7691</v>
      </c>
      <c r="B320" s="32" t="s">
        <v>5823</v>
      </c>
      <c r="C320" s="44">
        <v>651539544</v>
      </c>
      <c r="D320" s="11"/>
      <c r="E320" s="11" t="s">
        <v>7312</v>
      </c>
      <c r="F320" s="21" t="s">
        <v>8216</v>
      </c>
      <c r="G320" s="21" t="s">
        <v>5824</v>
      </c>
      <c r="H320" s="21" t="s">
        <v>7313</v>
      </c>
      <c r="I320" s="11" t="s">
        <v>1540</v>
      </c>
      <c r="J320" s="33" t="s">
        <v>7314</v>
      </c>
      <c r="K320" s="11" t="s">
        <v>7315</v>
      </c>
      <c r="L320" s="11" t="s">
        <v>7316</v>
      </c>
      <c r="M320" s="13" t="s">
        <v>7317</v>
      </c>
      <c r="N320" s="22" t="s">
        <v>400</v>
      </c>
      <c r="O320" s="22">
        <v>582262569</v>
      </c>
      <c r="P320" s="40" t="s">
        <v>5825</v>
      </c>
      <c r="Q320" s="22"/>
      <c r="R320" s="23">
        <v>93401</v>
      </c>
      <c r="S320" s="23" t="s">
        <v>8217</v>
      </c>
      <c r="T320" s="24">
        <v>43798</v>
      </c>
      <c r="U320" s="22">
        <v>7691</v>
      </c>
      <c r="V320" s="12"/>
      <c r="W320" s="13"/>
      <c r="X320" s="12"/>
      <c r="Y320" s="12"/>
      <c r="Z320" s="12"/>
      <c r="AA320" s="11"/>
      <c r="AB320" s="8"/>
      <c r="AC320" s="8"/>
      <c r="AD320" s="8"/>
      <c r="AE320" s="8"/>
      <c r="AF320" s="8"/>
      <c r="AG320" s="8"/>
    </row>
    <row r="321" spans="1:33" ht="12.75" customHeight="1" x14ac:dyDescent="0.2">
      <c r="A321" s="22">
        <v>7478</v>
      </c>
      <c r="B321" s="32" t="s">
        <v>8218</v>
      </c>
      <c r="C321" s="44">
        <v>650450957</v>
      </c>
      <c r="D321" s="11" t="s">
        <v>2245</v>
      </c>
      <c r="E321" s="11" t="s">
        <v>2246</v>
      </c>
      <c r="F321" s="21" t="s">
        <v>8219</v>
      </c>
      <c r="G321" s="21" t="s">
        <v>2247</v>
      </c>
      <c r="H321" s="21" t="s">
        <v>6794</v>
      </c>
      <c r="I321" s="11" t="s">
        <v>2248</v>
      </c>
      <c r="J321" s="11" t="s">
        <v>6795</v>
      </c>
      <c r="K321" s="11" t="s">
        <v>6372</v>
      </c>
      <c r="L321" s="11" t="s">
        <v>8220</v>
      </c>
      <c r="M321" s="13" t="s">
        <v>47</v>
      </c>
      <c r="N321" s="22" t="s">
        <v>2110</v>
      </c>
      <c r="O321" s="22" t="s">
        <v>8221</v>
      </c>
      <c r="P321" s="23" t="s">
        <v>5433</v>
      </c>
      <c r="Q321" s="22"/>
      <c r="R321" s="23" t="s">
        <v>368</v>
      </c>
      <c r="S321" s="23" t="s">
        <v>8222</v>
      </c>
      <c r="T321" s="24">
        <v>41411</v>
      </c>
      <c r="U321" s="22">
        <v>7478</v>
      </c>
      <c r="V321" s="12"/>
      <c r="W321" s="13"/>
      <c r="X321" s="12"/>
      <c r="Y321" s="12"/>
      <c r="Z321" s="12"/>
      <c r="AA321" s="11"/>
      <c r="AB321" s="8"/>
      <c r="AC321" s="8"/>
      <c r="AD321" s="8"/>
      <c r="AE321" s="8"/>
      <c r="AF321" s="8"/>
      <c r="AG321" s="8"/>
    </row>
    <row r="322" spans="1:33" ht="12.75" customHeight="1" x14ac:dyDescent="0.2">
      <c r="A322" s="22">
        <v>7724</v>
      </c>
      <c r="B322" s="32" t="s">
        <v>8223</v>
      </c>
      <c r="C322" s="44">
        <v>650804538</v>
      </c>
      <c r="D322" s="11"/>
      <c r="E322" s="11" t="s">
        <v>6796</v>
      </c>
      <c r="F322" s="21" t="s">
        <v>6797</v>
      </c>
      <c r="G322" s="21" t="s">
        <v>6798</v>
      </c>
      <c r="H322" s="21" t="s">
        <v>6799</v>
      </c>
      <c r="I322" s="11" t="s">
        <v>6800</v>
      </c>
      <c r="J322" s="11" t="s">
        <v>6801</v>
      </c>
      <c r="K322" s="11" t="s">
        <v>6802</v>
      </c>
      <c r="L322" s="11" t="s">
        <v>8224</v>
      </c>
      <c r="M322" s="13" t="s">
        <v>5340</v>
      </c>
      <c r="N322" s="22" t="s">
        <v>1499</v>
      </c>
      <c r="O322" s="22" t="s">
        <v>6803</v>
      </c>
      <c r="P322" s="40" t="s">
        <v>6804</v>
      </c>
      <c r="Q322" s="22"/>
      <c r="R322" s="23">
        <v>93401</v>
      </c>
      <c r="S322" s="23" t="s">
        <v>6805</v>
      </c>
      <c r="T322" s="24">
        <v>44188</v>
      </c>
      <c r="U322" s="22">
        <v>7724</v>
      </c>
      <c r="V322" s="12"/>
      <c r="W322" s="13"/>
      <c r="X322" s="12"/>
      <c r="Y322" s="12"/>
      <c r="Z322" s="12"/>
      <c r="AA322" s="11"/>
      <c r="AB322" s="8"/>
      <c r="AC322" s="8"/>
      <c r="AD322" s="8"/>
      <c r="AE322" s="8"/>
      <c r="AF322" s="8"/>
      <c r="AG322" s="8"/>
    </row>
    <row r="323" spans="1:33" ht="12.75" customHeight="1" x14ac:dyDescent="0.2">
      <c r="A323" s="22">
        <v>4550</v>
      </c>
      <c r="B323" s="32" t="s">
        <v>8225</v>
      </c>
      <c r="C323" s="44">
        <v>700155609</v>
      </c>
      <c r="D323" s="11" t="s">
        <v>1375</v>
      </c>
      <c r="E323" s="11" t="s">
        <v>2249</v>
      </c>
      <c r="F323" s="21" t="s">
        <v>8226</v>
      </c>
      <c r="G323" s="21" t="s">
        <v>2250</v>
      </c>
      <c r="H323" s="21" t="s">
        <v>6318</v>
      </c>
      <c r="I323" s="11" t="s">
        <v>2251</v>
      </c>
      <c r="J323" s="11" t="s">
        <v>2252</v>
      </c>
      <c r="K323" s="11" t="s">
        <v>2253</v>
      </c>
      <c r="L323" s="11" t="s">
        <v>2254</v>
      </c>
      <c r="M323" s="13" t="s">
        <v>544</v>
      </c>
      <c r="N323" s="22" t="s">
        <v>187</v>
      </c>
      <c r="O323" s="22" t="s">
        <v>2255</v>
      </c>
      <c r="P323" s="23" t="s">
        <v>2256</v>
      </c>
      <c r="Q323" s="22"/>
      <c r="R323" s="23">
        <v>93401</v>
      </c>
      <c r="S323" s="23" t="s">
        <v>8227</v>
      </c>
      <c r="T323" s="24">
        <v>37970</v>
      </c>
      <c r="U323" s="22">
        <v>4550</v>
      </c>
      <c r="V323" s="12"/>
      <c r="W323" s="13"/>
      <c r="X323" s="12"/>
      <c r="Y323" s="12"/>
      <c r="Z323" s="12"/>
      <c r="AA323" s="11"/>
      <c r="AB323" s="8"/>
      <c r="AC323" s="8"/>
      <c r="AD323" s="8"/>
      <c r="AE323" s="8"/>
      <c r="AF323" s="8"/>
      <c r="AG323" s="8" t="s">
        <v>7318</v>
      </c>
    </row>
    <row r="324" spans="1:33" ht="12.75" customHeight="1" x14ac:dyDescent="0.2">
      <c r="A324" s="22">
        <v>7685</v>
      </c>
      <c r="B324" s="32" t="s">
        <v>8228</v>
      </c>
      <c r="C324" s="44">
        <v>651838118</v>
      </c>
      <c r="D324" s="11"/>
      <c r="E324" s="11" t="s">
        <v>7319</v>
      </c>
      <c r="F324" s="21" t="s">
        <v>5743</v>
      </c>
      <c r="G324" s="21" t="s">
        <v>5744</v>
      </c>
      <c r="H324" s="21" t="s">
        <v>5745</v>
      </c>
      <c r="I324" s="11" t="s">
        <v>1287</v>
      </c>
      <c r="J324" s="11" t="s">
        <v>5746</v>
      </c>
      <c r="K324" s="11" t="s">
        <v>5747</v>
      </c>
      <c r="L324" s="11" t="s">
        <v>5748</v>
      </c>
      <c r="M324" s="13" t="s">
        <v>5341</v>
      </c>
      <c r="N324" s="22" t="s">
        <v>166</v>
      </c>
      <c r="O324" s="22">
        <v>56994420699</v>
      </c>
      <c r="P324" s="40" t="s">
        <v>5749</v>
      </c>
      <c r="Q324" s="22"/>
      <c r="R324" s="23">
        <v>93401</v>
      </c>
      <c r="S324" s="23" t="s">
        <v>5750</v>
      </c>
      <c r="T324" s="24">
        <v>43686</v>
      </c>
      <c r="U324" s="22">
        <v>7685</v>
      </c>
      <c r="V324" s="12"/>
      <c r="W324" s="13"/>
      <c r="X324" s="12"/>
      <c r="Y324" s="12"/>
      <c r="Z324" s="12"/>
      <c r="AA324" s="11"/>
      <c r="AB324" s="8"/>
      <c r="AC324" s="8"/>
      <c r="AD324" s="8"/>
      <c r="AE324" s="8"/>
      <c r="AF324" s="8"/>
      <c r="AG324" s="8"/>
    </row>
    <row r="325" spans="1:33" ht="12.75" customHeight="1" x14ac:dyDescent="0.2">
      <c r="A325" s="22">
        <v>7611</v>
      </c>
      <c r="B325" s="32" t="s">
        <v>8229</v>
      </c>
      <c r="C325" s="44">
        <v>651163854</v>
      </c>
      <c r="D325" s="11" t="s">
        <v>1375</v>
      </c>
      <c r="E325" s="11" t="s">
        <v>2257</v>
      </c>
      <c r="F325" s="21" t="s">
        <v>2258</v>
      </c>
      <c r="G325" s="21" t="s">
        <v>5294</v>
      </c>
      <c r="H325" s="21" t="s">
        <v>2259</v>
      </c>
      <c r="I325" s="11" t="s">
        <v>1921</v>
      </c>
      <c r="J325" s="11" t="s">
        <v>2260</v>
      </c>
      <c r="K325" s="11" t="s">
        <v>2261</v>
      </c>
      <c r="L325" s="11" t="s">
        <v>2263</v>
      </c>
      <c r="M325" s="13" t="s">
        <v>47</v>
      </c>
      <c r="N325" s="22" t="s">
        <v>1293</v>
      </c>
      <c r="O325" s="22" t="s">
        <v>2264</v>
      </c>
      <c r="P325" s="23" t="s">
        <v>2262</v>
      </c>
      <c r="Q325" s="22"/>
      <c r="R325" s="23" t="s">
        <v>45</v>
      </c>
      <c r="S325" s="23" t="s">
        <v>2265</v>
      </c>
      <c r="T325" s="24">
        <v>42543</v>
      </c>
      <c r="U325" s="22">
        <v>7611</v>
      </c>
      <c r="V325" s="12"/>
      <c r="W325" s="13"/>
      <c r="X325" s="12"/>
      <c r="Y325" s="12"/>
      <c r="Z325" s="12"/>
      <c r="AA325" s="11"/>
      <c r="AB325" s="8"/>
      <c r="AC325" s="8"/>
      <c r="AD325" s="8"/>
      <c r="AE325" s="8"/>
      <c r="AF325" s="8"/>
      <c r="AG325" s="8"/>
    </row>
    <row r="326" spans="1:33" ht="12.75" customHeight="1" x14ac:dyDescent="0.2">
      <c r="A326" s="22">
        <v>4600</v>
      </c>
      <c r="B326" s="32" t="s">
        <v>8230</v>
      </c>
      <c r="C326" s="44">
        <v>700122808</v>
      </c>
      <c r="D326" s="11" t="s">
        <v>1375</v>
      </c>
      <c r="E326" s="11" t="s">
        <v>2266</v>
      </c>
      <c r="F326" s="21" t="s">
        <v>2267</v>
      </c>
      <c r="G326" s="21" t="s">
        <v>2268</v>
      </c>
      <c r="H326" s="21" t="s">
        <v>2269</v>
      </c>
      <c r="I326" s="11" t="s">
        <v>2270</v>
      </c>
      <c r="J326" s="11" t="s">
        <v>2271</v>
      </c>
      <c r="K326" s="11" t="s">
        <v>2272</v>
      </c>
      <c r="L326" s="11" t="s">
        <v>2273</v>
      </c>
      <c r="M326" s="13" t="s">
        <v>47</v>
      </c>
      <c r="N326" s="22" t="s">
        <v>1646</v>
      </c>
      <c r="O326" s="22"/>
      <c r="P326" s="23" t="s">
        <v>2274</v>
      </c>
      <c r="Q326" s="22"/>
      <c r="R326" s="23" t="s">
        <v>1387</v>
      </c>
      <c r="S326" s="23" t="s">
        <v>2275</v>
      </c>
      <c r="T326" s="24">
        <v>37970</v>
      </c>
      <c r="U326" s="22">
        <v>4600</v>
      </c>
      <c r="V326" s="12"/>
      <c r="W326" s="13"/>
      <c r="X326" s="12"/>
      <c r="Y326" s="12"/>
      <c r="Z326" s="12"/>
      <c r="AA326" s="11"/>
      <c r="AB326" s="8"/>
      <c r="AC326" s="8"/>
      <c r="AD326" s="8"/>
      <c r="AE326" s="8"/>
      <c r="AF326" s="8"/>
      <c r="AG326" s="8"/>
    </row>
    <row r="327" spans="1:33" ht="12.75" customHeight="1" x14ac:dyDescent="0.2">
      <c r="A327" s="22">
        <v>7497</v>
      </c>
      <c r="B327" s="32" t="s">
        <v>8231</v>
      </c>
      <c r="C327" s="44" t="s">
        <v>6430</v>
      </c>
      <c r="D327" s="11" t="s">
        <v>1375</v>
      </c>
      <c r="E327" s="11" t="s">
        <v>2276</v>
      </c>
      <c r="F327" s="14" t="s">
        <v>7416</v>
      </c>
      <c r="G327" s="21" t="s">
        <v>2277</v>
      </c>
      <c r="H327" s="21" t="s">
        <v>8232</v>
      </c>
      <c r="I327" s="11" t="s">
        <v>2278</v>
      </c>
      <c r="J327" s="11" t="s">
        <v>6356</v>
      </c>
      <c r="K327" s="11" t="s">
        <v>7320</v>
      </c>
      <c r="L327" s="11" t="s">
        <v>5435</v>
      </c>
      <c r="M327" s="13" t="s">
        <v>47</v>
      </c>
      <c r="N327" s="22" t="s">
        <v>2041</v>
      </c>
      <c r="O327" s="22" t="s">
        <v>5436</v>
      </c>
      <c r="P327" s="23" t="s">
        <v>5437</v>
      </c>
      <c r="Q327" s="22"/>
      <c r="R327" s="23" t="s">
        <v>45</v>
      </c>
      <c r="S327" s="23" t="s">
        <v>6362</v>
      </c>
      <c r="T327" s="24">
        <v>41676</v>
      </c>
      <c r="U327" s="22">
        <v>7497</v>
      </c>
      <c r="V327" s="12"/>
      <c r="W327" s="13"/>
      <c r="X327" s="12"/>
      <c r="Y327" s="12"/>
      <c r="Z327" s="12"/>
      <c r="AA327" s="11"/>
      <c r="AB327" s="8"/>
      <c r="AC327" s="8"/>
      <c r="AD327" s="8"/>
      <c r="AE327" s="8"/>
      <c r="AF327" s="8"/>
      <c r="AG327" s="8"/>
    </row>
    <row r="328" spans="1:33" ht="12.75" customHeight="1" x14ac:dyDescent="0.2">
      <c r="A328" s="22">
        <v>7477</v>
      </c>
      <c r="B328" s="32" t="s">
        <v>8233</v>
      </c>
      <c r="C328" s="44">
        <v>650634667</v>
      </c>
      <c r="D328" s="11" t="s">
        <v>1363</v>
      </c>
      <c r="E328" s="11" t="s">
        <v>2279</v>
      </c>
      <c r="F328" s="21" t="s">
        <v>2280</v>
      </c>
      <c r="G328" s="21" t="s">
        <v>2281</v>
      </c>
      <c r="H328" s="21" t="s">
        <v>2282</v>
      </c>
      <c r="I328" s="11" t="s">
        <v>2283</v>
      </c>
      <c r="J328" s="11"/>
      <c r="K328" s="11" t="s">
        <v>2284</v>
      </c>
      <c r="L328" s="13" t="s">
        <v>2286</v>
      </c>
      <c r="M328" s="13" t="s">
        <v>47</v>
      </c>
      <c r="N328" s="22" t="s">
        <v>2285</v>
      </c>
      <c r="O328" s="22" t="s">
        <v>2287</v>
      </c>
      <c r="P328" s="23" t="s">
        <v>2288</v>
      </c>
      <c r="Q328" s="22"/>
      <c r="R328" s="23">
        <v>93401</v>
      </c>
      <c r="S328" s="23" t="s">
        <v>2289</v>
      </c>
      <c r="T328" s="24">
        <v>41396</v>
      </c>
      <c r="U328" s="22">
        <v>7477</v>
      </c>
      <c r="V328" s="12"/>
      <c r="W328" s="13"/>
      <c r="X328" s="12"/>
      <c r="Y328" s="12"/>
      <c r="Z328" s="12"/>
      <c r="AA328" s="11"/>
      <c r="AB328" s="8"/>
      <c r="AC328" s="8"/>
      <c r="AD328" s="8"/>
      <c r="AE328" s="8"/>
      <c r="AF328" s="8"/>
      <c r="AG328" s="8"/>
    </row>
    <row r="329" spans="1:33" ht="12.75" customHeight="1" x14ac:dyDescent="0.2">
      <c r="A329" s="22">
        <v>7340</v>
      </c>
      <c r="B329" s="32" t="s">
        <v>8234</v>
      </c>
      <c r="C329" s="44">
        <v>727718001</v>
      </c>
      <c r="D329" s="11" t="s">
        <v>1363</v>
      </c>
      <c r="E329" s="11" t="s">
        <v>2290</v>
      </c>
      <c r="F329" s="21" t="s">
        <v>2291</v>
      </c>
      <c r="G329" s="21" t="s">
        <v>2292</v>
      </c>
      <c r="H329" s="21" t="s">
        <v>2293</v>
      </c>
      <c r="I329" s="11" t="s">
        <v>2294</v>
      </c>
      <c r="J329" s="11" t="s">
        <v>2295</v>
      </c>
      <c r="K329" s="11" t="s">
        <v>2296</v>
      </c>
      <c r="L329" s="11" t="s">
        <v>2297</v>
      </c>
      <c r="M329" s="13" t="s">
        <v>47</v>
      </c>
      <c r="N329" s="22" t="s">
        <v>2299</v>
      </c>
      <c r="O329" s="22" t="s">
        <v>2298</v>
      </c>
      <c r="P329" s="23"/>
      <c r="Q329" s="22"/>
      <c r="R329" s="23" t="s">
        <v>83</v>
      </c>
      <c r="S329" s="23" t="s">
        <v>2300</v>
      </c>
      <c r="T329" s="24">
        <v>39052</v>
      </c>
      <c r="U329" s="22">
        <v>7340</v>
      </c>
      <c r="V329" s="12"/>
      <c r="W329" s="13"/>
      <c r="X329" s="12"/>
      <c r="Y329" s="12"/>
      <c r="Z329" s="12"/>
      <c r="AA329" s="11"/>
      <c r="AB329" s="8"/>
      <c r="AC329" s="8"/>
      <c r="AD329" s="8"/>
      <c r="AE329" s="8"/>
      <c r="AF329" s="8"/>
      <c r="AG329" s="8"/>
    </row>
    <row r="330" spans="1:33" ht="12.75" customHeight="1" x14ac:dyDescent="0.2">
      <c r="A330" s="22">
        <v>7327</v>
      </c>
      <c r="B330" s="32" t="s">
        <v>8235</v>
      </c>
      <c r="C330" s="44">
        <v>651391008</v>
      </c>
      <c r="D330" s="11" t="s">
        <v>2301</v>
      </c>
      <c r="E330" s="11" t="s">
        <v>2302</v>
      </c>
      <c r="F330" s="21" t="s">
        <v>2303</v>
      </c>
      <c r="G330" s="21" t="s">
        <v>2304</v>
      </c>
      <c r="H330" s="21" t="s">
        <v>2305</v>
      </c>
      <c r="I330" s="11" t="s">
        <v>2306</v>
      </c>
      <c r="J330" s="11" t="s">
        <v>2307</v>
      </c>
      <c r="K330" s="11" t="s">
        <v>2308</v>
      </c>
      <c r="L330" s="11" t="s">
        <v>2309</v>
      </c>
      <c r="M330" s="13" t="s">
        <v>47</v>
      </c>
      <c r="N330" s="22" t="s">
        <v>2310</v>
      </c>
      <c r="O330" s="22"/>
      <c r="P330" s="23"/>
      <c r="Q330" s="22"/>
      <c r="R330" s="23" t="s">
        <v>1101</v>
      </c>
      <c r="S330" s="23" t="s">
        <v>2311</v>
      </c>
      <c r="T330" s="24">
        <v>38905</v>
      </c>
      <c r="U330" s="22">
        <v>7327</v>
      </c>
      <c r="V330" s="12"/>
      <c r="W330" s="13"/>
      <c r="X330" s="12"/>
      <c r="Y330" s="12"/>
      <c r="Z330" s="12"/>
      <c r="AA330" s="11"/>
      <c r="AB330" s="8"/>
      <c r="AC330" s="8"/>
      <c r="AD330" s="8"/>
      <c r="AE330" s="8"/>
      <c r="AF330" s="8"/>
      <c r="AG330" s="8"/>
    </row>
    <row r="331" spans="1:33" ht="12.75" customHeight="1" x14ac:dyDescent="0.2">
      <c r="A331" s="22">
        <v>7178</v>
      </c>
      <c r="B331" s="32" t="s">
        <v>8236</v>
      </c>
      <c r="C331" s="44">
        <v>748762000</v>
      </c>
      <c r="D331" s="11" t="s">
        <v>1941</v>
      </c>
      <c r="E331" s="11" t="s">
        <v>2312</v>
      </c>
      <c r="F331" s="21" t="s">
        <v>26</v>
      </c>
      <c r="G331" s="21" t="s">
        <v>2313</v>
      </c>
      <c r="H331" s="21" t="s">
        <v>2314</v>
      </c>
      <c r="I331" s="11" t="s">
        <v>2315</v>
      </c>
      <c r="J331" s="11" t="s">
        <v>2316</v>
      </c>
      <c r="K331" s="11" t="s">
        <v>2317</v>
      </c>
      <c r="L331" s="11" t="s">
        <v>2318</v>
      </c>
      <c r="M331" s="13" t="s">
        <v>47</v>
      </c>
      <c r="N331" s="22" t="s">
        <v>2320</v>
      </c>
      <c r="O331" s="22" t="s">
        <v>2319</v>
      </c>
      <c r="P331" s="23"/>
      <c r="Q331" s="22"/>
      <c r="R331" s="23">
        <v>93401</v>
      </c>
      <c r="S331" s="23" t="s">
        <v>2321</v>
      </c>
      <c r="T331" s="24">
        <v>38600</v>
      </c>
      <c r="U331" s="22">
        <v>7178</v>
      </c>
      <c r="V331" s="12"/>
      <c r="W331" s="13"/>
      <c r="X331" s="12"/>
      <c r="Y331" s="12"/>
      <c r="Z331" s="12"/>
      <c r="AA331" s="11"/>
      <c r="AB331" s="8"/>
      <c r="AC331" s="8"/>
      <c r="AD331" s="8"/>
      <c r="AE331" s="8"/>
      <c r="AF331" s="8"/>
      <c r="AG331" s="8"/>
    </row>
    <row r="332" spans="1:33" ht="12.75" customHeight="1" x14ac:dyDescent="0.2">
      <c r="A332" s="22">
        <v>6959</v>
      </c>
      <c r="B332" s="32" t="s">
        <v>8237</v>
      </c>
      <c r="C332" s="44">
        <v>727783008</v>
      </c>
      <c r="D332" s="11" t="s">
        <v>2322</v>
      </c>
      <c r="E332" s="11" t="s">
        <v>2323</v>
      </c>
      <c r="F332" s="21" t="s">
        <v>8238</v>
      </c>
      <c r="G332" s="21" t="s">
        <v>2324</v>
      </c>
      <c r="H332" s="21" t="s">
        <v>7321</v>
      </c>
      <c r="I332" s="11" t="s">
        <v>2325</v>
      </c>
      <c r="J332" s="11" t="s">
        <v>7322</v>
      </c>
      <c r="K332" s="11" t="s">
        <v>7323</v>
      </c>
      <c r="L332" s="11" t="s">
        <v>2326</v>
      </c>
      <c r="M332" s="13" t="s">
        <v>47</v>
      </c>
      <c r="N332" s="22" t="s">
        <v>2327</v>
      </c>
      <c r="O332" s="22"/>
      <c r="P332" s="23" t="s">
        <v>5601</v>
      </c>
      <c r="Q332" s="22"/>
      <c r="R332" s="23">
        <v>93401</v>
      </c>
      <c r="S332" s="23" t="s">
        <v>7324</v>
      </c>
      <c r="T332" s="24">
        <v>37970</v>
      </c>
      <c r="U332" s="22">
        <v>6959</v>
      </c>
      <c r="V332" s="12"/>
      <c r="W332" s="13"/>
      <c r="X332" s="12"/>
      <c r="Y332" s="12"/>
      <c r="Z332" s="12"/>
      <c r="AA332" s="11"/>
      <c r="AB332" s="8"/>
      <c r="AC332" s="8"/>
      <c r="AD332" s="8"/>
      <c r="AE332" s="8"/>
      <c r="AF332" s="8"/>
      <c r="AG332" s="8"/>
    </row>
    <row r="333" spans="1:33" ht="12.75" customHeight="1" x14ac:dyDescent="0.2">
      <c r="A333" s="22">
        <v>7618</v>
      </c>
      <c r="B333" s="32" t="s">
        <v>8239</v>
      </c>
      <c r="C333" s="44">
        <v>653380682</v>
      </c>
      <c r="D333" s="11" t="s">
        <v>1363</v>
      </c>
      <c r="E333" s="11" t="s">
        <v>2328</v>
      </c>
      <c r="F333" s="21" t="s">
        <v>2329</v>
      </c>
      <c r="G333" s="21" t="s">
        <v>2330</v>
      </c>
      <c r="H333" s="21" t="s">
        <v>5844</v>
      </c>
      <c r="I333" s="11" t="s">
        <v>1804</v>
      </c>
      <c r="J333" s="33">
        <v>43556</v>
      </c>
      <c r="K333" s="11" t="s">
        <v>2331</v>
      </c>
      <c r="L333" s="11" t="s">
        <v>2333</v>
      </c>
      <c r="M333" s="13" t="s">
        <v>47</v>
      </c>
      <c r="N333" s="22" t="s">
        <v>2070</v>
      </c>
      <c r="O333" s="22" t="s">
        <v>2334</v>
      </c>
      <c r="P333" s="23" t="s">
        <v>2332</v>
      </c>
      <c r="Q333" s="22"/>
      <c r="R333" s="23">
        <v>93401</v>
      </c>
      <c r="S333" s="23" t="s">
        <v>2335</v>
      </c>
      <c r="T333" s="24">
        <v>42646</v>
      </c>
      <c r="U333" s="22">
        <v>7618</v>
      </c>
      <c r="V333" s="12"/>
      <c r="W333" s="13"/>
      <c r="X333" s="12"/>
      <c r="Y333" s="12"/>
      <c r="Z333" s="12"/>
      <c r="AA333" s="11"/>
      <c r="AB333" s="8"/>
      <c r="AC333" s="8"/>
      <c r="AD333" s="8"/>
      <c r="AE333" s="8"/>
      <c r="AF333" s="8"/>
      <c r="AG333" s="8"/>
    </row>
    <row r="334" spans="1:33" ht="12.75" customHeight="1" x14ac:dyDescent="0.2">
      <c r="A334" s="22">
        <v>7675</v>
      </c>
      <c r="B334" s="32" t="s">
        <v>8240</v>
      </c>
      <c r="C334" s="162" t="s">
        <v>6431</v>
      </c>
      <c r="D334" s="11" t="s">
        <v>5314</v>
      </c>
      <c r="E334" s="11" t="s">
        <v>5315</v>
      </c>
      <c r="F334" s="11" t="s">
        <v>127</v>
      </c>
      <c r="G334" s="21" t="s">
        <v>5316</v>
      </c>
      <c r="H334" s="21" t="s">
        <v>5317</v>
      </c>
      <c r="I334" s="11" t="s">
        <v>1214</v>
      </c>
      <c r="J334" s="11" t="s">
        <v>5318</v>
      </c>
      <c r="K334" s="11" t="s">
        <v>5319</v>
      </c>
      <c r="L334" s="11" t="s">
        <v>5321</v>
      </c>
      <c r="M334" s="13" t="s">
        <v>47</v>
      </c>
      <c r="N334" s="22" t="s">
        <v>1022</v>
      </c>
      <c r="O334" s="22" t="s">
        <v>5322</v>
      </c>
      <c r="P334" s="40" t="s">
        <v>5320</v>
      </c>
      <c r="Q334" s="22"/>
      <c r="R334" s="23" t="s">
        <v>1053</v>
      </c>
      <c r="S334" s="23" t="s">
        <v>5323</v>
      </c>
      <c r="T334" s="24">
        <v>43570</v>
      </c>
      <c r="U334" s="22">
        <v>7675</v>
      </c>
      <c r="V334" s="12"/>
      <c r="W334" s="13"/>
      <c r="X334" s="12"/>
      <c r="Y334" s="12"/>
      <c r="Z334" s="12"/>
      <c r="AA334" s="11"/>
      <c r="AB334" s="8"/>
      <c r="AC334" s="8"/>
      <c r="AD334" s="8"/>
      <c r="AE334" s="8"/>
      <c r="AF334" s="8"/>
      <c r="AG334" s="8"/>
    </row>
    <row r="335" spans="1:33" ht="12.75" customHeight="1" x14ac:dyDescent="0.2">
      <c r="A335" s="22">
        <v>6970</v>
      </c>
      <c r="B335" s="32" t="s">
        <v>8241</v>
      </c>
      <c r="C335" s="44">
        <v>700016404</v>
      </c>
      <c r="D335" s="11" t="s">
        <v>1375</v>
      </c>
      <c r="E335" s="11" t="s">
        <v>2336</v>
      </c>
      <c r="F335" s="21" t="s">
        <v>2337</v>
      </c>
      <c r="G335" s="21" t="s">
        <v>2338</v>
      </c>
      <c r="H335" s="21" t="s">
        <v>2339</v>
      </c>
      <c r="I335" s="11" t="s">
        <v>2340</v>
      </c>
      <c r="J335" s="11" t="s">
        <v>2341</v>
      </c>
      <c r="K335" s="11" t="s">
        <v>2342</v>
      </c>
      <c r="L335" s="11" t="s">
        <v>2343</v>
      </c>
      <c r="M335" s="13" t="s">
        <v>47</v>
      </c>
      <c r="N335" s="22" t="s">
        <v>1601</v>
      </c>
      <c r="O335" s="22" t="s">
        <v>2344</v>
      </c>
      <c r="P335" s="23"/>
      <c r="Q335" s="22"/>
      <c r="R335" s="23" t="s">
        <v>478</v>
      </c>
      <c r="S335" s="23" t="s">
        <v>2345</v>
      </c>
      <c r="T335" s="24">
        <v>37970</v>
      </c>
      <c r="U335" s="22">
        <v>6970</v>
      </c>
      <c r="V335" s="12"/>
      <c r="W335" s="13"/>
      <c r="X335" s="12"/>
      <c r="Y335" s="12"/>
      <c r="Z335" s="12"/>
      <c r="AA335" s="11"/>
      <c r="AB335" s="8"/>
      <c r="AC335" s="8"/>
      <c r="AD335" s="8"/>
      <c r="AE335" s="8"/>
      <c r="AF335" s="8"/>
      <c r="AG335" s="8"/>
    </row>
    <row r="336" spans="1:33" ht="12.75" customHeight="1" x14ac:dyDescent="0.2">
      <c r="A336" s="22">
        <v>7965</v>
      </c>
      <c r="B336" s="32" t="s">
        <v>8242</v>
      </c>
      <c r="C336" s="44">
        <v>650739256</v>
      </c>
      <c r="D336" s="11"/>
      <c r="E336" s="11" t="s">
        <v>7325</v>
      </c>
      <c r="F336" s="21" t="s">
        <v>5883</v>
      </c>
      <c r="G336" s="21" t="s">
        <v>5848</v>
      </c>
      <c r="H336" s="21" t="s">
        <v>6114</v>
      </c>
      <c r="I336" s="11" t="s">
        <v>5628</v>
      </c>
      <c r="J336" s="11" t="s">
        <v>6115</v>
      </c>
      <c r="K336" s="11" t="s">
        <v>6117</v>
      </c>
      <c r="L336" s="11" t="s">
        <v>5850</v>
      </c>
      <c r="M336" s="13" t="s">
        <v>5346</v>
      </c>
      <c r="N336" s="22" t="s">
        <v>966</v>
      </c>
      <c r="O336" s="22" t="s">
        <v>5851</v>
      </c>
      <c r="P336" s="23" t="s">
        <v>5849</v>
      </c>
      <c r="Q336" s="22"/>
      <c r="R336" s="23">
        <v>93401</v>
      </c>
      <c r="S336" s="23" t="s">
        <v>6116</v>
      </c>
      <c r="T336" s="24">
        <v>43852</v>
      </c>
      <c r="U336" s="22">
        <v>7965</v>
      </c>
      <c r="V336" s="12"/>
      <c r="W336" s="13"/>
      <c r="X336" s="12"/>
      <c r="Y336" s="12"/>
      <c r="Z336" s="12"/>
      <c r="AA336" s="11"/>
      <c r="AB336" s="8"/>
      <c r="AC336" s="8"/>
      <c r="AD336" s="8"/>
      <c r="AE336" s="8"/>
      <c r="AF336" s="8"/>
      <c r="AG336" s="8"/>
    </row>
    <row r="337" spans="1:33" ht="12.75" customHeight="1" x14ac:dyDescent="0.2">
      <c r="A337" s="22">
        <v>7141</v>
      </c>
      <c r="B337" s="32" t="s">
        <v>8243</v>
      </c>
      <c r="C337" s="44">
        <v>650165500</v>
      </c>
      <c r="D337" s="11" t="s">
        <v>2346</v>
      </c>
      <c r="E337" s="11" t="s">
        <v>2347</v>
      </c>
      <c r="F337" s="21" t="s">
        <v>26</v>
      </c>
      <c r="G337" s="21" t="s">
        <v>2348</v>
      </c>
      <c r="H337" s="21" t="s">
        <v>2349</v>
      </c>
      <c r="I337" s="11" t="s">
        <v>1368</v>
      </c>
      <c r="J337" s="11" t="s">
        <v>2350</v>
      </c>
      <c r="K337" s="11" t="s">
        <v>2351</v>
      </c>
      <c r="L337" s="11" t="s">
        <v>5690</v>
      </c>
      <c r="M337" s="13" t="s">
        <v>309</v>
      </c>
      <c r="N337" s="22" t="s">
        <v>961</v>
      </c>
      <c r="O337" s="22" t="s">
        <v>5610</v>
      </c>
      <c r="P337" s="23" t="s">
        <v>5691</v>
      </c>
      <c r="Q337" s="22"/>
      <c r="R337" s="23">
        <v>93401</v>
      </c>
      <c r="S337" s="23" t="s">
        <v>8244</v>
      </c>
      <c r="T337" s="24">
        <v>38600</v>
      </c>
      <c r="U337" s="22">
        <v>7141</v>
      </c>
      <c r="V337" s="12"/>
      <c r="W337" s="13"/>
      <c r="X337" s="12"/>
      <c r="Y337" s="12"/>
      <c r="Z337" s="12"/>
      <c r="AA337" s="11"/>
      <c r="AB337" s="8"/>
      <c r="AC337" s="8"/>
      <c r="AD337" s="8"/>
      <c r="AE337" s="8"/>
      <c r="AF337" s="8"/>
      <c r="AG337" s="8" t="s">
        <v>7281</v>
      </c>
    </row>
    <row r="338" spans="1:33" ht="12.75" customHeight="1" x14ac:dyDescent="0.2">
      <c r="A338" s="22">
        <v>7078</v>
      </c>
      <c r="B338" s="83" t="s">
        <v>8245</v>
      </c>
      <c r="C338" s="44">
        <v>650502205</v>
      </c>
      <c r="D338" s="11" t="s">
        <v>1723</v>
      </c>
      <c r="E338" s="11" t="s">
        <v>2352</v>
      </c>
      <c r="F338" s="21" t="s">
        <v>2353</v>
      </c>
      <c r="G338" s="21" t="s">
        <v>2354</v>
      </c>
      <c r="H338" s="21" t="s">
        <v>2355</v>
      </c>
      <c r="I338" s="11" t="s">
        <v>2356</v>
      </c>
      <c r="J338" s="11" t="s">
        <v>2357</v>
      </c>
      <c r="K338" s="11" t="s">
        <v>2358</v>
      </c>
      <c r="L338" s="11" t="s">
        <v>2359</v>
      </c>
      <c r="M338" s="13" t="s">
        <v>5340</v>
      </c>
      <c r="N338" s="22" t="s">
        <v>2360</v>
      </c>
      <c r="O338" s="22"/>
      <c r="P338" s="23"/>
      <c r="Q338" s="22"/>
      <c r="R338" s="23">
        <v>93401</v>
      </c>
      <c r="S338" s="23" t="s">
        <v>2361</v>
      </c>
      <c r="T338" s="24">
        <v>37970</v>
      </c>
      <c r="U338" s="22">
        <v>7078</v>
      </c>
      <c r="V338" s="12"/>
      <c r="W338" s="13"/>
      <c r="X338" s="12"/>
      <c r="Y338" s="12"/>
      <c r="Z338" s="12"/>
      <c r="AA338" s="11"/>
      <c r="AB338" s="8"/>
      <c r="AC338" s="8"/>
      <c r="AD338" s="8"/>
      <c r="AE338" s="8"/>
      <c r="AF338" s="8"/>
      <c r="AG338" s="8"/>
    </row>
    <row r="339" spans="1:33" ht="12.75" customHeight="1" x14ac:dyDescent="0.2">
      <c r="A339" s="22">
        <v>7412</v>
      </c>
      <c r="B339" s="32" t="s">
        <v>8246</v>
      </c>
      <c r="C339" s="44" t="s">
        <v>6432</v>
      </c>
      <c r="D339" s="11" t="s">
        <v>1363</v>
      </c>
      <c r="E339" s="11" t="s">
        <v>2362</v>
      </c>
      <c r="F339" s="21" t="s">
        <v>8247</v>
      </c>
      <c r="G339" s="21" t="s">
        <v>5295</v>
      </c>
      <c r="H339" s="21" t="s">
        <v>8248</v>
      </c>
      <c r="I339" s="11" t="s">
        <v>2363</v>
      </c>
      <c r="J339" s="11" t="s">
        <v>8249</v>
      </c>
      <c r="K339" s="11" t="s">
        <v>2364</v>
      </c>
      <c r="L339" s="11" t="s">
        <v>2366</v>
      </c>
      <c r="M339" s="13" t="s">
        <v>5341</v>
      </c>
      <c r="N339" s="22" t="s">
        <v>1595</v>
      </c>
      <c r="O339" s="22" t="s">
        <v>2367</v>
      </c>
      <c r="P339" s="23" t="s">
        <v>2365</v>
      </c>
      <c r="Q339" s="22"/>
      <c r="R339" s="23">
        <v>93401</v>
      </c>
      <c r="S339" s="23" t="s">
        <v>8250</v>
      </c>
      <c r="T339" s="24">
        <v>39938</v>
      </c>
      <c r="U339" s="22">
        <v>7412</v>
      </c>
      <c r="V339" s="12"/>
      <c r="W339" s="13"/>
      <c r="X339" s="12"/>
      <c r="Y339" s="12"/>
      <c r="Z339" s="12"/>
      <c r="AA339" s="11"/>
      <c r="AB339" s="8"/>
      <c r="AC339" s="8"/>
      <c r="AD339" s="8"/>
      <c r="AE339" s="8"/>
      <c r="AF339" s="8"/>
      <c r="AG339" s="8"/>
    </row>
    <row r="340" spans="1:33" ht="12.75" customHeight="1" x14ac:dyDescent="0.2">
      <c r="A340" s="22">
        <v>7645</v>
      </c>
      <c r="B340" s="32" t="s">
        <v>8251</v>
      </c>
      <c r="C340" s="44">
        <v>651539161</v>
      </c>
      <c r="D340" s="11" t="s">
        <v>1375</v>
      </c>
      <c r="E340" s="11" t="s">
        <v>5324</v>
      </c>
      <c r="F340" s="21" t="s">
        <v>8252</v>
      </c>
      <c r="G340" s="21" t="s">
        <v>2368</v>
      </c>
      <c r="H340" s="21" t="s">
        <v>8253</v>
      </c>
      <c r="I340" s="11" t="s">
        <v>2369</v>
      </c>
      <c r="J340" s="11" t="s">
        <v>8254</v>
      </c>
      <c r="K340" s="13" t="s">
        <v>6017</v>
      </c>
      <c r="L340" s="11" t="s">
        <v>5612</v>
      </c>
      <c r="M340" s="13" t="s">
        <v>544</v>
      </c>
      <c r="N340" s="22" t="s">
        <v>400</v>
      </c>
      <c r="O340" s="22" t="s">
        <v>5611</v>
      </c>
      <c r="P340" s="23" t="s">
        <v>5613</v>
      </c>
      <c r="Q340" s="22"/>
      <c r="R340" s="23" t="s">
        <v>1387</v>
      </c>
      <c r="S340" s="23" t="s">
        <v>8255</v>
      </c>
      <c r="T340" s="24">
        <v>43180</v>
      </c>
      <c r="U340" s="22">
        <v>7645</v>
      </c>
      <c r="V340" s="12"/>
      <c r="W340" s="13"/>
      <c r="X340" s="12"/>
      <c r="Y340" s="12"/>
      <c r="Z340" s="12"/>
      <c r="AA340" s="11"/>
      <c r="AB340" s="8"/>
      <c r="AC340" s="8"/>
      <c r="AD340" s="8"/>
      <c r="AE340" s="8"/>
      <c r="AF340" s="8"/>
      <c r="AG340" s="8"/>
    </row>
    <row r="341" spans="1:33" ht="12.75" customHeight="1" x14ac:dyDescent="0.2">
      <c r="A341" s="22">
        <v>6979</v>
      </c>
      <c r="B341" s="32" t="s">
        <v>8256</v>
      </c>
      <c r="C341" s="44">
        <v>738689003</v>
      </c>
      <c r="D341" s="11" t="s">
        <v>1363</v>
      </c>
      <c r="E341" s="11" t="s">
        <v>2370</v>
      </c>
      <c r="F341" s="21" t="s">
        <v>8257</v>
      </c>
      <c r="G341" s="21" t="s">
        <v>2371</v>
      </c>
      <c r="H341" s="21" t="s">
        <v>8258</v>
      </c>
      <c r="I341" s="11" t="s">
        <v>2372</v>
      </c>
      <c r="J341" s="11" t="s">
        <v>8259</v>
      </c>
      <c r="K341" s="11" t="s">
        <v>5988</v>
      </c>
      <c r="L341" s="11" t="s">
        <v>2373</v>
      </c>
      <c r="M341" s="13" t="s">
        <v>309</v>
      </c>
      <c r="N341" s="22" t="s">
        <v>2374</v>
      </c>
      <c r="O341" s="22" t="s">
        <v>6172</v>
      </c>
      <c r="P341" s="40" t="s">
        <v>5683</v>
      </c>
      <c r="Q341" s="22"/>
      <c r="R341" s="23" t="s">
        <v>2375</v>
      </c>
      <c r="S341" s="23" t="s">
        <v>7595</v>
      </c>
      <c r="T341" s="24">
        <v>37970</v>
      </c>
      <c r="U341" s="22">
        <v>6979</v>
      </c>
      <c r="V341" s="36"/>
      <c r="W341" s="37"/>
      <c r="X341" s="36"/>
      <c r="Y341" s="36"/>
      <c r="Z341" s="36"/>
      <c r="AA341" s="27" t="s">
        <v>7326</v>
      </c>
      <c r="AB341" s="8"/>
      <c r="AC341" s="8"/>
      <c r="AD341" s="8"/>
      <c r="AE341" s="8"/>
      <c r="AF341" s="8"/>
      <c r="AG341" s="8" t="s">
        <v>7327</v>
      </c>
    </row>
    <row r="342" spans="1:33" ht="12.75" customHeight="1" x14ac:dyDescent="0.2">
      <c r="A342" s="22">
        <v>7708</v>
      </c>
      <c r="B342" s="32" t="s">
        <v>6011</v>
      </c>
      <c r="C342" s="44">
        <v>651932017</v>
      </c>
      <c r="D342" s="11"/>
      <c r="E342" s="11" t="s">
        <v>7328</v>
      </c>
      <c r="F342" s="21" t="s">
        <v>8260</v>
      </c>
      <c r="G342" s="21" t="s">
        <v>6012</v>
      </c>
      <c r="H342" s="21" t="s">
        <v>8261</v>
      </c>
      <c r="I342" s="11" t="s">
        <v>1287</v>
      </c>
      <c r="J342" s="11" t="s">
        <v>6016</v>
      </c>
      <c r="K342" s="11" t="s">
        <v>8262</v>
      </c>
      <c r="L342" s="11" t="s">
        <v>6013</v>
      </c>
      <c r="M342" s="13" t="s">
        <v>47</v>
      </c>
      <c r="N342" s="22" t="s">
        <v>630</v>
      </c>
      <c r="O342" s="22" t="s">
        <v>6014</v>
      </c>
      <c r="P342" s="40" t="s">
        <v>6015</v>
      </c>
      <c r="Q342" s="22"/>
      <c r="R342" s="23">
        <v>93401</v>
      </c>
      <c r="S342" s="23" t="s">
        <v>8263</v>
      </c>
      <c r="T342" s="24">
        <v>44034</v>
      </c>
      <c r="U342" s="22">
        <v>7708</v>
      </c>
      <c r="V342" s="36"/>
      <c r="W342" s="37"/>
      <c r="X342" s="36"/>
      <c r="Y342" s="36"/>
      <c r="Z342" s="36"/>
      <c r="AA342" s="27"/>
      <c r="AB342" s="8"/>
      <c r="AC342" s="8"/>
      <c r="AD342" s="8"/>
      <c r="AE342" s="8"/>
      <c r="AF342" s="8"/>
      <c r="AG342" s="8"/>
    </row>
    <row r="343" spans="1:33" ht="12.75" customHeight="1" x14ac:dyDescent="0.2">
      <c r="A343" s="22">
        <v>4350</v>
      </c>
      <c r="B343" s="32" t="s">
        <v>8264</v>
      </c>
      <c r="C343" s="44">
        <v>705749000</v>
      </c>
      <c r="D343" s="11" t="s">
        <v>2376</v>
      </c>
      <c r="E343" s="11" t="s">
        <v>2377</v>
      </c>
      <c r="F343" s="21" t="s">
        <v>8265</v>
      </c>
      <c r="G343" s="21" t="s">
        <v>2378</v>
      </c>
      <c r="H343" s="21" t="s">
        <v>8266</v>
      </c>
      <c r="I343" s="11" t="s">
        <v>2379</v>
      </c>
      <c r="J343" s="11" t="s">
        <v>8267</v>
      </c>
      <c r="K343" s="11" t="s">
        <v>8268</v>
      </c>
      <c r="L343" s="11" t="s">
        <v>2380</v>
      </c>
      <c r="M343" s="13" t="s">
        <v>47</v>
      </c>
      <c r="N343" s="22" t="s">
        <v>630</v>
      </c>
      <c r="O343" s="22"/>
      <c r="P343" s="23"/>
      <c r="Q343" s="22"/>
      <c r="R343" s="23">
        <v>93401</v>
      </c>
      <c r="S343" s="23" t="s">
        <v>8269</v>
      </c>
      <c r="T343" s="24">
        <v>37970</v>
      </c>
      <c r="U343" s="22">
        <v>4350</v>
      </c>
      <c r="V343" s="12"/>
      <c r="W343" s="13"/>
      <c r="X343" s="12"/>
      <c r="Y343" s="12"/>
      <c r="Z343" s="12"/>
      <c r="AA343" s="11"/>
      <c r="AB343" s="8"/>
      <c r="AC343" s="8"/>
      <c r="AD343" s="8"/>
      <c r="AE343" s="8"/>
      <c r="AF343" s="8"/>
      <c r="AG343" s="8"/>
    </row>
    <row r="344" spans="1:33" ht="12.75" customHeight="1" x14ac:dyDescent="0.2">
      <c r="A344" s="22">
        <v>7369</v>
      </c>
      <c r="B344" s="32" t="s">
        <v>8270</v>
      </c>
      <c r="C344" s="44">
        <v>653823304</v>
      </c>
      <c r="D344" s="11" t="s">
        <v>2381</v>
      </c>
      <c r="E344" s="11" t="s">
        <v>2382</v>
      </c>
      <c r="F344" s="21" t="s">
        <v>8271</v>
      </c>
      <c r="G344" s="21" t="s">
        <v>2383</v>
      </c>
      <c r="H344" s="21" t="s">
        <v>8272</v>
      </c>
      <c r="I344" s="11" t="s">
        <v>1433</v>
      </c>
      <c r="J344" s="11" t="s">
        <v>8273</v>
      </c>
      <c r="K344" s="11" t="s">
        <v>8274</v>
      </c>
      <c r="L344" s="11" t="s">
        <v>2384</v>
      </c>
      <c r="M344" s="13" t="s">
        <v>47</v>
      </c>
      <c r="N344" s="22" t="s">
        <v>630</v>
      </c>
      <c r="O344" s="22" t="s">
        <v>2385</v>
      </c>
      <c r="P344" s="23"/>
      <c r="Q344" s="22"/>
      <c r="R344" s="23" t="s">
        <v>83</v>
      </c>
      <c r="S344" s="23" t="s">
        <v>8275</v>
      </c>
      <c r="T344" s="24">
        <v>39317</v>
      </c>
      <c r="U344" s="22">
        <v>7369</v>
      </c>
      <c r="V344" s="36"/>
      <c r="W344" s="37"/>
      <c r="X344" s="36"/>
      <c r="Y344" s="36"/>
      <c r="Z344" s="36"/>
      <c r="AA344" s="27"/>
      <c r="AB344" s="8"/>
      <c r="AC344" s="8"/>
      <c r="AD344" s="8"/>
      <c r="AE344" s="8"/>
      <c r="AF344" s="8"/>
      <c r="AG344" s="8"/>
    </row>
    <row r="345" spans="1:33" ht="12.75" customHeight="1" x14ac:dyDescent="0.2">
      <c r="A345" s="22">
        <v>4700</v>
      </c>
      <c r="B345" s="32" t="s">
        <v>8276</v>
      </c>
      <c r="C345" s="44">
        <v>610040004</v>
      </c>
      <c r="D345" s="11" t="s">
        <v>2386</v>
      </c>
      <c r="E345" s="11" t="s">
        <v>2387</v>
      </c>
      <c r="F345" s="21" t="s">
        <v>26</v>
      </c>
      <c r="G345" s="21" t="s">
        <v>2388</v>
      </c>
      <c r="H345" s="21" t="s">
        <v>28</v>
      </c>
      <c r="I345" s="11"/>
      <c r="J345" s="11"/>
      <c r="K345" s="11" t="s">
        <v>2389</v>
      </c>
      <c r="L345" s="11" t="s">
        <v>2390</v>
      </c>
      <c r="M345" s="13" t="s">
        <v>47</v>
      </c>
      <c r="N345" s="22" t="s">
        <v>1458</v>
      </c>
      <c r="O345" s="22" t="s">
        <v>2391</v>
      </c>
      <c r="P345" s="23"/>
      <c r="Q345" s="22"/>
      <c r="R345" s="23">
        <v>91001</v>
      </c>
      <c r="S345" s="24" t="s">
        <v>523</v>
      </c>
      <c r="T345" s="24">
        <v>37970</v>
      </c>
      <c r="U345" s="22">
        <v>4700</v>
      </c>
      <c r="V345" s="12"/>
      <c r="W345" s="13"/>
      <c r="X345" s="12"/>
      <c r="Y345" s="12"/>
      <c r="Z345" s="12"/>
      <c r="AA345" s="11"/>
      <c r="AB345" s="8"/>
      <c r="AC345" s="8"/>
      <c r="AD345" s="8"/>
      <c r="AE345" s="8"/>
      <c r="AF345" s="8"/>
      <c r="AG345" s="8"/>
    </row>
    <row r="346" spans="1:33" ht="12.75" customHeight="1" x14ac:dyDescent="0.2">
      <c r="A346" s="22">
        <v>7541</v>
      </c>
      <c r="B346" s="32" t="s">
        <v>8277</v>
      </c>
      <c r="C346" s="44">
        <v>605111246</v>
      </c>
      <c r="D346" s="11" t="s">
        <v>2392</v>
      </c>
      <c r="E346" s="11" t="s">
        <v>2393</v>
      </c>
      <c r="F346" s="21" t="s">
        <v>26</v>
      </c>
      <c r="G346" s="21" t="s">
        <v>2394</v>
      </c>
      <c r="H346" s="21" t="s">
        <v>28</v>
      </c>
      <c r="I346" s="11"/>
      <c r="J346" s="11"/>
      <c r="K346" s="11" t="s">
        <v>5712</v>
      </c>
      <c r="L346" s="11" t="s">
        <v>2395</v>
      </c>
      <c r="M346" s="13" t="s">
        <v>5386</v>
      </c>
      <c r="N346" s="22" t="s">
        <v>2396</v>
      </c>
      <c r="O346" s="22" t="s">
        <v>5710</v>
      </c>
      <c r="P346" s="23" t="s">
        <v>5711</v>
      </c>
      <c r="Q346" s="22"/>
      <c r="R346" s="23">
        <v>91001</v>
      </c>
      <c r="S346" s="23" t="s">
        <v>523</v>
      </c>
      <c r="T346" s="24">
        <v>42053</v>
      </c>
      <c r="U346" s="22">
        <v>7541</v>
      </c>
      <c r="V346" s="12"/>
      <c r="W346" s="13"/>
      <c r="X346" s="12"/>
      <c r="Y346" s="12"/>
      <c r="Z346" s="12"/>
      <c r="AA346" s="11"/>
      <c r="AB346" s="8"/>
      <c r="AC346" s="8"/>
      <c r="AD346" s="8"/>
      <c r="AE346" s="8"/>
      <c r="AF346" s="8"/>
      <c r="AG346" s="8"/>
    </row>
    <row r="347" spans="1:33" ht="12.75" customHeight="1" x14ac:dyDescent="0.2">
      <c r="A347" s="22">
        <v>7580</v>
      </c>
      <c r="B347" s="32" t="s">
        <v>8278</v>
      </c>
      <c r="C347" s="44">
        <v>605110223</v>
      </c>
      <c r="D347" s="11" t="s">
        <v>2392</v>
      </c>
      <c r="E347" s="11" t="s">
        <v>2397</v>
      </c>
      <c r="F347" s="21" t="s">
        <v>26</v>
      </c>
      <c r="G347" s="21" t="s">
        <v>2394</v>
      </c>
      <c r="H347" s="21" t="s">
        <v>28</v>
      </c>
      <c r="I347" s="11"/>
      <c r="J347" s="11"/>
      <c r="K347" s="11" t="s">
        <v>2398</v>
      </c>
      <c r="L347" s="11" t="s">
        <v>2399</v>
      </c>
      <c r="M347" s="13" t="s">
        <v>5341</v>
      </c>
      <c r="N347" s="22" t="s">
        <v>1595</v>
      </c>
      <c r="O347" s="22"/>
      <c r="P347" s="23"/>
      <c r="Q347" s="22"/>
      <c r="R347" s="23">
        <v>91001</v>
      </c>
      <c r="S347" s="23" t="s">
        <v>523</v>
      </c>
      <c r="T347" s="24">
        <v>42226</v>
      </c>
      <c r="U347" s="22">
        <v>7580</v>
      </c>
      <c r="V347" s="12"/>
      <c r="W347" s="13"/>
      <c r="X347" s="12"/>
      <c r="Y347" s="12"/>
      <c r="Z347" s="12"/>
      <c r="AA347" s="11"/>
      <c r="AB347" s="8"/>
      <c r="AC347" s="8"/>
      <c r="AD347" s="8"/>
      <c r="AE347" s="8"/>
      <c r="AF347" s="8"/>
      <c r="AG347" s="8"/>
    </row>
    <row r="348" spans="1:33" ht="12.75" customHeight="1" x14ac:dyDescent="0.2">
      <c r="A348" s="22">
        <v>7542</v>
      </c>
      <c r="B348" s="32" t="s">
        <v>8279</v>
      </c>
      <c r="C348" s="44">
        <v>605110118</v>
      </c>
      <c r="D348" s="11" t="s">
        <v>2392</v>
      </c>
      <c r="E348" s="11" t="s">
        <v>2393</v>
      </c>
      <c r="F348" s="21" t="s">
        <v>26</v>
      </c>
      <c r="G348" s="21" t="s">
        <v>2394</v>
      </c>
      <c r="H348" s="21" t="s">
        <v>28</v>
      </c>
      <c r="I348" s="11"/>
      <c r="J348" s="11"/>
      <c r="K348" s="11" t="s">
        <v>2400</v>
      </c>
      <c r="L348" s="11" t="s">
        <v>2401</v>
      </c>
      <c r="M348" s="13" t="s">
        <v>198</v>
      </c>
      <c r="N348" s="22" t="s">
        <v>593</v>
      </c>
      <c r="O348" s="22" t="s">
        <v>2402</v>
      </c>
      <c r="P348" s="23"/>
      <c r="Q348" s="22"/>
      <c r="R348" s="23">
        <v>91001</v>
      </c>
      <c r="S348" s="23" t="s">
        <v>523</v>
      </c>
      <c r="T348" s="24">
        <v>42054</v>
      </c>
      <c r="U348" s="22">
        <v>7542</v>
      </c>
      <c r="V348" s="12"/>
      <c r="W348" s="13"/>
      <c r="X348" s="12"/>
      <c r="Y348" s="12"/>
      <c r="Z348" s="12"/>
      <c r="AA348" s="11"/>
      <c r="AB348" s="8"/>
      <c r="AC348" s="8"/>
      <c r="AD348" s="8"/>
      <c r="AE348" s="8"/>
      <c r="AF348" s="8"/>
      <c r="AG348" s="8"/>
    </row>
    <row r="349" spans="1:33" ht="12.75" customHeight="1" x14ac:dyDescent="0.2">
      <c r="A349" s="22">
        <v>7556</v>
      </c>
      <c r="B349" s="32" t="s">
        <v>8280</v>
      </c>
      <c r="C349" s="44">
        <v>605111114</v>
      </c>
      <c r="D349" s="11" t="s">
        <v>2392</v>
      </c>
      <c r="E349" s="11" t="s">
        <v>2393</v>
      </c>
      <c r="F349" s="21" t="s">
        <v>26</v>
      </c>
      <c r="G349" s="21" t="s">
        <v>2394</v>
      </c>
      <c r="H349" s="21" t="s">
        <v>28</v>
      </c>
      <c r="I349" s="11"/>
      <c r="J349" s="11"/>
      <c r="K349" s="11" t="s">
        <v>2403</v>
      </c>
      <c r="L349" s="11" t="s">
        <v>2404</v>
      </c>
      <c r="M349" s="13" t="s">
        <v>773</v>
      </c>
      <c r="N349" s="22" t="s">
        <v>2405</v>
      </c>
      <c r="O349" s="22"/>
      <c r="P349" s="23"/>
      <c r="Q349" s="22"/>
      <c r="R349" s="23">
        <v>91001</v>
      </c>
      <c r="S349" s="23" t="s">
        <v>523</v>
      </c>
      <c r="T349" s="24">
        <v>42062</v>
      </c>
      <c r="U349" s="22">
        <v>7556</v>
      </c>
      <c r="V349" s="12"/>
      <c r="W349" s="13"/>
      <c r="X349" s="12"/>
      <c r="Y349" s="12"/>
      <c r="Z349" s="12"/>
      <c r="AA349" s="11"/>
      <c r="AB349" s="8"/>
      <c r="AC349" s="8"/>
      <c r="AD349" s="8"/>
      <c r="AE349" s="8"/>
      <c r="AF349" s="8"/>
      <c r="AG349" s="8"/>
    </row>
    <row r="350" spans="1:33" ht="12.75" customHeight="1" x14ac:dyDescent="0.2">
      <c r="A350" s="22">
        <v>7561</v>
      </c>
      <c r="B350" s="32" t="s">
        <v>8281</v>
      </c>
      <c r="C350" s="44">
        <v>605110614</v>
      </c>
      <c r="D350" s="11" t="s">
        <v>2392</v>
      </c>
      <c r="E350" s="11" t="s">
        <v>2393</v>
      </c>
      <c r="F350" s="21" t="s">
        <v>26</v>
      </c>
      <c r="G350" s="21" t="s">
        <v>2394</v>
      </c>
      <c r="H350" s="21" t="s">
        <v>28</v>
      </c>
      <c r="I350" s="11"/>
      <c r="J350" s="11"/>
      <c r="K350" s="11" t="s">
        <v>2406</v>
      </c>
      <c r="L350" s="11" t="s">
        <v>2407</v>
      </c>
      <c r="M350" s="13" t="s">
        <v>5344</v>
      </c>
      <c r="N350" s="22" t="s">
        <v>2409</v>
      </c>
      <c r="O350" s="22" t="s">
        <v>2408</v>
      </c>
      <c r="P350" s="23"/>
      <c r="Q350" s="22"/>
      <c r="R350" s="23">
        <v>91001</v>
      </c>
      <c r="S350" s="23" t="s">
        <v>523</v>
      </c>
      <c r="T350" s="24">
        <v>42101</v>
      </c>
      <c r="U350" s="22">
        <v>7561</v>
      </c>
      <c r="V350" s="12"/>
      <c r="W350" s="13"/>
      <c r="X350" s="12"/>
      <c r="Y350" s="12"/>
      <c r="Z350" s="12"/>
      <c r="AA350" s="11"/>
      <c r="AB350" s="8"/>
      <c r="AC350" s="8"/>
      <c r="AD350" s="8"/>
      <c r="AE350" s="8"/>
      <c r="AF350" s="8"/>
      <c r="AG350" s="8"/>
    </row>
    <row r="351" spans="1:33" ht="12.75" customHeight="1" x14ac:dyDescent="0.2">
      <c r="A351" s="22">
        <v>7529</v>
      </c>
      <c r="B351" s="32" t="s">
        <v>8282</v>
      </c>
      <c r="C351" s="44">
        <v>605111130</v>
      </c>
      <c r="D351" s="11" t="s">
        <v>2392</v>
      </c>
      <c r="E351" s="11" t="s">
        <v>2393</v>
      </c>
      <c r="F351" s="21" t="s">
        <v>26</v>
      </c>
      <c r="G351" s="21" t="s">
        <v>2394</v>
      </c>
      <c r="H351" s="21" t="s">
        <v>28</v>
      </c>
      <c r="I351" s="11"/>
      <c r="J351" s="11"/>
      <c r="K351" s="11" t="s">
        <v>5439</v>
      </c>
      <c r="L351" s="11" t="s">
        <v>2410</v>
      </c>
      <c r="M351" s="13" t="s">
        <v>773</v>
      </c>
      <c r="N351" s="22" t="s">
        <v>2411</v>
      </c>
      <c r="O351" s="22" t="s">
        <v>5440</v>
      </c>
      <c r="P351" s="23" t="s">
        <v>5441</v>
      </c>
      <c r="Q351" s="22"/>
      <c r="R351" s="23">
        <v>91001</v>
      </c>
      <c r="S351" s="23" t="s">
        <v>523</v>
      </c>
      <c r="T351" s="24">
        <v>42052</v>
      </c>
      <c r="U351" s="22">
        <v>7529</v>
      </c>
      <c r="V351" s="12"/>
      <c r="W351" s="13"/>
      <c r="X351" s="12"/>
      <c r="Y351" s="12"/>
      <c r="Z351" s="12"/>
      <c r="AA351" s="11"/>
      <c r="AB351" s="8"/>
      <c r="AC351" s="8"/>
      <c r="AD351" s="8"/>
      <c r="AE351" s="8"/>
      <c r="AF351" s="8"/>
      <c r="AG351" s="8"/>
    </row>
    <row r="352" spans="1:33" ht="12.75" customHeight="1" x14ac:dyDescent="0.2">
      <c r="A352" s="22">
        <v>7672</v>
      </c>
      <c r="B352" s="32" t="s">
        <v>8283</v>
      </c>
      <c r="C352" s="44">
        <v>605110436</v>
      </c>
      <c r="D352" s="11" t="s">
        <v>2392</v>
      </c>
      <c r="E352" s="11" t="s">
        <v>2393</v>
      </c>
      <c r="F352" s="21" t="s">
        <v>26</v>
      </c>
      <c r="G352" s="21" t="s">
        <v>2618</v>
      </c>
      <c r="H352" s="21" t="s">
        <v>28</v>
      </c>
      <c r="I352" s="11"/>
      <c r="J352" s="11"/>
      <c r="K352" s="11" t="s">
        <v>2619</v>
      </c>
      <c r="L352" s="11" t="s">
        <v>2620</v>
      </c>
      <c r="M352" s="13" t="s">
        <v>5343</v>
      </c>
      <c r="N352" s="22" t="s">
        <v>2622</v>
      </c>
      <c r="O352" s="22" t="s">
        <v>2621</v>
      </c>
      <c r="P352" s="23"/>
      <c r="Q352" s="22"/>
      <c r="R352" s="23">
        <v>91001</v>
      </c>
      <c r="S352" s="23" t="s">
        <v>535</v>
      </c>
      <c r="T352" s="24">
        <v>43553</v>
      </c>
      <c r="U352" s="22">
        <v>7672</v>
      </c>
      <c r="V352" s="12"/>
      <c r="W352" s="13"/>
      <c r="X352" s="12"/>
      <c r="Y352" s="12"/>
      <c r="Z352" s="12"/>
      <c r="AA352" s="11"/>
      <c r="AB352" s="8"/>
      <c r="AC352" s="8"/>
      <c r="AD352" s="8"/>
      <c r="AE352" s="8"/>
      <c r="AF352" s="8"/>
      <c r="AG352" s="8"/>
    </row>
    <row r="353" spans="1:33" ht="12.75" customHeight="1" x14ac:dyDescent="0.2">
      <c r="A353" s="22">
        <v>7613</v>
      </c>
      <c r="B353" s="32" t="s">
        <v>8284</v>
      </c>
      <c r="C353" s="44" t="s">
        <v>6433</v>
      </c>
      <c r="D353" s="11" t="s">
        <v>2392</v>
      </c>
      <c r="E353" s="11" t="s">
        <v>2397</v>
      </c>
      <c r="F353" s="21" t="s">
        <v>26</v>
      </c>
      <c r="G353" s="21" t="s">
        <v>2394</v>
      </c>
      <c r="H353" s="21" t="s">
        <v>28</v>
      </c>
      <c r="I353" s="11"/>
      <c r="J353" s="11"/>
      <c r="K353" s="11" t="s">
        <v>2412</v>
      </c>
      <c r="L353" s="11" t="s">
        <v>2413</v>
      </c>
      <c r="M353" s="13" t="s">
        <v>773</v>
      </c>
      <c r="N353" s="22" t="s">
        <v>774</v>
      </c>
      <c r="O353" s="22" t="s">
        <v>2414</v>
      </c>
      <c r="P353" s="23" t="s">
        <v>2415</v>
      </c>
      <c r="Q353" s="22"/>
      <c r="R353" s="23">
        <v>91001</v>
      </c>
      <c r="S353" s="23" t="s">
        <v>523</v>
      </c>
      <c r="T353" s="24">
        <v>42585</v>
      </c>
      <c r="U353" s="22">
        <v>7613</v>
      </c>
      <c r="V353" s="12"/>
      <c r="W353" s="13"/>
      <c r="X353" s="12"/>
      <c r="Y353" s="12"/>
      <c r="Z353" s="12"/>
      <c r="AA353" s="11"/>
      <c r="AB353" s="8"/>
      <c r="AC353" s="8"/>
      <c r="AD353" s="8"/>
      <c r="AE353" s="8"/>
      <c r="AF353" s="8"/>
      <c r="AG353" s="8"/>
    </row>
    <row r="354" spans="1:33" ht="12.75" customHeight="1" x14ac:dyDescent="0.2">
      <c r="A354" s="22">
        <v>7575</v>
      </c>
      <c r="B354" s="32" t="s">
        <v>8285</v>
      </c>
      <c r="C354" s="44">
        <v>605110231</v>
      </c>
      <c r="D354" s="11" t="s">
        <v>2392</v>
      </c>
      <c r="E354" s="11" t="s">
        <v>2397</v>
      </c>
      <c r="F354" s="21" t="s">
        <v>26</v>
      </c>
      <c r="G354" s="21" t="s">
        <v>2394</v>
      </c>
      <c r="H354" s="21" t="s">
        <v>28</v>
      </c>
      <c r="I354" s="11"/>
      <c r="J354" s="11"/>
      <c r="K354" s="11"/>
      <c r="L354" s="11" t="s">
        <v>2416</v>
      </c>
      <c r="M354" s="13" t="s">
        <v>5341</v>
      </c>
      <c r="N354" s="22" t="s">
        <v>2418</v>
      </c>
      <c r="O354" s="22" t="s">
        <v>2417</v>
      </c>
      <c r="P354" s="23"/>
      <c r="Q354" s="22"/>
      <c r="R354" s="23">
        <v>91001</v>
      </c>
      <c r="S354" s="23" t="s">
        <v>523</v>
      </c>
      <c r="T354" s="24">
        <v>42206</v>
      </c>
      <c r="U354" s="22">
        <v>7575</v>
      </c>
      <c r="V354" s="12"/>
      <c r="W354" s="13"/>
      <c r="X354" s="12"/>
      <c r="Y354" s="12"/>
      <c r="Z354" s="12"/>
      <c r="AA354" s="11"/>
      <c r="AB354" s="8"/>
      <c r="AC354" s="8"/>
      <c r="AD354" s="8"/>
      <c r="AE354" s="8"/>
      <c r="AF354" s="8"/>
      <c r="AG354" s="8"/>
    </row>
    <row r="355" spans="1:33" ht="12.75" customHeight="1" x14ac:dyDescent="0.2">
      <c r="A355" s="22">
        <v>7551</v>
      </c>
      <c r="B355" s="32" t="s">
        <v>8286</v>
      </c>
      <c r="C355" s="44">
        <v>605110126</v>
      </c>
      <c r="D355" s="11" t="s">
        <v>2392</v>
      </c>
      <c r="E355" s="11" t="s">
        <v>2393</v>
      </c>
      <c r="F355" s="21" t="s">
        <v>26</v>
      </c>
      <c r="G355" s="21" t="s">
        <v>2394</v>
      </c>
      <c r="H355" s="21" t="s">
        <v>28</v>
      </c>
      <c r="I355" s="11"/>
      <c r="J355" s="11"/>
      <c r="K355" s="11"/>
      <c r="L355" s="11" t="s">
        <v>2419</v>
      </c>
      <c r="M355" s="22" t="s">
        <v>533</v>
      </c>
      <c r="N355" s="22" t="s">
        <v>2241</v>
      </c>
      <c r="O355" s="22" t="s">
        <v>2420</v>
      </c>
      <c r="P355" s="23"/>
      <c r="Q355" s="22"/>
      <c r="R355" s="23">
        <v>91001</v>
      </c>
      <c r="S355" s="23" t="s">
        <v>523</v>
      </c>
      <c r="T355" s="24">
        <v>42059</v>
      </c>
      <c r="U355" s="22">
        <v>7551</v>
      </c>
      <c r="V355" s="12"/>
      <c r="W355" s="13"/>
      <c r="X355" s="12"/>
      <c r="Y355" s="12"/>
      <c r="Z355" s="12"/>
      <c r="AA355" s="11"/>
      <c r="AB355" s="8"/>
      <c r="AC355" s="8"/>
      <c r="AD355" s="8"/>
      <c r="AE355" s="8"/>
      <c r="AF355" s="8"/>
      <c r="AG355" s="8"/>
    </row>
    <row r="356" spans="1:33" ht="12.75" customHeight="1" x14ac:dyDescent="0.2">
      <c r="A356" s="22">
        <v>7587</v>
      </c>
      <c r="B356" s="32" t="s">
        <v>8287</v>
      </c>
      <c r="C356" s="44">
        <v>605110533</v>
      </c>
      <c r="D356" s="11" t="s">
        <v>2392</v>
      </c>
      <c r="E356" s="11" t="s">
        <v>2397</v>
      </c>
      <c r="F356" s="21" t="s">
        <v>26</v>
      </c>
      <c r="G356" s="21" t="s">
        <v>2394</v>
      </c>
      <c r="H356" s="21" t="s">
        <v>28</v>
      </c>
      <c r="I356" s="11"/>
      <c r="J356" s="11"/>
      <c r="K356" s="11"/>
      <c r="L356" s="11" t="s">
        <v>2421</v>
      </c>
      <c r="M356" s="13" t="s">
        <v>544</v>
      </c>
      <c r="N356" s="22" t="s">
        <v>2423</v>
      </c>
      <c r="O356" s="22" t="s">
        <v>8288</v>
      </c>
      <c r="P356" s="23"/>
      <c r="Q356" s="22"/>
      <c r="R356" s="23">
        <v>91001</v>
      </c>
      <c r="S356" s="23" t="s">
        <v>523</v>
      </c>
      <c r="T356" s="24">
        <v>42348</v>
      </c>
      <c r="U356" s="22">
        <v>7587</v>
      </c>
      <c r="V356" s="12"/>
      <c r="W356" s="13"/>
      <c r="X356" s="12"/>
      <c r="Y356" s="12"/>
      <c r="Z356" s="12"/>
      <c r="AA356" s="11"/>
      <c r="AB356" s="8"/>
      <c r="AC356" s="8"/>
      <c r="AD356" s="8"/>
      <c r="AE356" s="8"/>
      <c r="AF356" s="8"/>
      <c r="AG356" s="8"/>
    </row>
    <row r="357" spans="1:33" ht="12.75" customHeight="1" x14ac:dyDescent="0.2">
      <c r="A357" s="22">
        <v>7595</v>
      </c>
      <c r="B357" s="32" t="s">
        <v>8289</v>
      </c>
      <c r="C357" s="44">
        <v>605111211</v>
      </c>
      <c r="D357" s="11" t="s">
        <v>2392</v>
      </c>
      <c r="E357" s="11" t="s">
        <v>2397</v>
      </c>
      <c r="F357" s="21" t="s">
        <v>26</v>
      </c>
      <c r="G357" s="21" t="s">
        <v>2394</v>
      </c>
      <c r="H357" s="21" t="s">
        <v>28</v>
      </c>
      <c r="I357" s="11"/>
      <c r="J357" s="11"/>
      <c r="K357" s="11"/>
      <c r="L357" s="11" t="s">
        <v>2424</v>
      </c>
      <c r="M357" s="13" t="s">
        <v>5386</v>
      </c>
      <c r="N357" s="22" t="s">
        <v>765</v>
      </c>
      <c r="O357" s="22" t="s">
        <v>2425</v>
      </c>
      <c r="P357" s="23"/>
      <c r="Q357" s="22"/>
      <c r="R357" s="23">
        <v>91001</v>
      </c>
      <c r="S357" s="23" t="s">
        <v>523</v>
      </c>
      <c r="T357" s="24">
        <v>42405</v>
      </c>
      <c r="U357" s="22">
        <v>7595</v>
      </c>
      <c r="V357" s="12"/>
      <c r="W357" s="13"/>
      <c r="X357" s="12"/>
      <c r="Y357" s="12"/>
      <c r="Z357" s="12"/>
      <c r="AA357" s="11"/>
      <c r="AB357" s="8"/>
      <c r="AC357" s="8"/>
      <c r="AD357" s="8"/>
      <c r="AE357" s="8"/>
      <c r="AF357" s="8"/>
      <c r="AG357" s="8"/>
    </row>
    <row r="358" spans="1:33" ht="12.75" customHeight="1" x14ac:dyDescent="0.2">
      <c r="A358" s="22">
        <v>7566</v>
      </c>
      <c r="B358" s="32" t="s">
        <v>8290</v>
      </c>
      <c r="C358" s="44">
        <v>605111394</v>
      </c>
      <c r="D358" s="11" t="s">
        <v>2392</v>
      </c>
      <c r="E358" s="11" t="s">
        <v>2397</v>
      </c>
      <c r="F358" s="21" t="s">
        <v>26</v>
      </c>
      <c r="G358" s="21" t="s">
        <v>2394</v>
      </c>
      <c r="H358" s="21" t="s">
        <v>28</v>
      </c>
      <c r="I358" s="11"/>
      <c r="J358" s="11"/>
      <c r="K358" s="11" t="s">
        <v>8291</v>
      </c>
      <c r="L358" s="11" t="s">
        <v>2426</v>
      </c>
      <c r="M358" s="13" t="s">
        <v>198</v>
      </c>
      <c r="N358" s="22" t="s">
        <v>2427</v>
      </c>
      <c r="O358" s="22" t="s">
        <v>8292</v>
      </c>
      <c r="P358" s="23" t="s">
        <v>8293</v>
      </c>
      <c r="Q358" s="22"/>
      <c r="R358" s="23">
        <v>91001</v>
      </c>
      <c r="S358" s="23" t="s">
        <v>523</v>
      </c>
      <c r="T358" s="24">
        <v>42136</v>
      </c>
      <c r="U358" s="22">
        <v>7566</v>
      </c>
      <c r="V358" s="36"/>
      <c r="W358" s="37"/>
      <c r="X358" s="36"/>
      <c r="Y358" s="36"/>
      <c r="Z358" s="36"/>
      <c r="AA358" s="27"/>
      <c r="AB358" s="8"/>
      <c r="AC358" s="8"/>
      <c r="AD358" s="8"/>
      <c r="AE358" s="8"/>
      <c r="AF358" s="8"/>
      <c r="AG358" s="8"/>
    </row>
    <row r="359" spans="1:33" ht="12.75" customHeight="1" x14ac:dyDescent="0.2">
      <c r="A359" s="22">
        <v>7564</v>
      </c>
      <c r="B359" s="32" t="s">
        <v>8294</v>
      </c>
      <c r="C359" s="44">
        <v>619798503</v>
      </c>
      <c r="D359" s="11" t="s">
        <v>2392</v>
      </c>
      <c r="E359" s="11" t="s">
        <v>2397</v>
      </c>
      <c r="F359" s="21" t="s">
        <v>26</v>
      </c>
      <c r="G359" s="21" t="s">
        <v>2394</v>
      </c>
      <c r="H359" s="21" t="s">
        <v>28</v>
      </c>
      <c r="I359" s="11"/>
      <c r="J359" s="11"/>
      <c r="K359" s="11"/>
      <c r="L359" s="11" t="s">
        <v>2428</v>
      </c>
      <c r="M359" s="13" t="s">
        <v>544</v>
      </c>
      <c r="N359" s="22" t="s">
        <v>1120</v>
      </c>
      <c r="O359" s="22"/>
      <c r="P359" s="40" t="s">
        <v>5497</v>
      </c>
      <c r="Q359" s="23"/>
      <c r="R359" s="23">
        <v>91001</v>
      </c>
      <c r="S359" s="11" t="s">
        <v>523</v>
      </c>
      <c r="T359" s="24">
        <v>42122</v>
      </c>
      <c r="U359" s="22">
        <v>7564</v>
      </c>
      <c r="V359" s="12"/>
      <c r="W359" s="13"/>
      <c r="X359" s="12"/>
      <c r="Y359" s="12"/>
      <c r="Z359" s="12"/>
      <c r="AA359" s="11"/>
      <c r="AB359" s="8"/>
      <c r="AC359" s="8"/>
      <c r="AD359" s="8"/>
      <c r="AE359" s="8"/>
      <c r="AF359" s="8"/>
      <c r="AG359" s="8"/>
    </row>
    <row r="360" spans="1:33" ht="12.75" customHeight="1" x14ac:dyDescent="0.2">
      <c r="A360" s="22">
        <v>7582</v>
      </c>
      <c r="B360" s="32" t="s">
        <v>8295</v>
      </c>
      <c r="C360" s="44">
        <v>619790103</v>
      </c>
      <c r="D360" s="11" t="s">
        <v>2392</v>
      </c>
      <c r="E360" s="11" t="s">
        <v>2397</v>
      </c>
      <c r="F360" s="21" t="s">
        <v>26</v>
      </c>
      <c r="G360" s="21" t="s">
        <v>2394</v>
      </c>
      <c r="H360" s="21" t="s">
        <v>28</v>
      </c>
      <c r="I360" s="11"/>
      <c r="J360" s="11"/>
      <c r="K360" s="11"/>
      <c r="L360" s="11" t="s">
        <v>2822</v>
      </c>
      <c r="M360" s="13" t="s">
        <v>533</v>
      </c>
      <c r="N360" s="22" t="s">
        <v>2823</v>
      </c>
      <c r="O360" s="22" t="s">
        <v>5713</v>
      </c>
      <c r="P360" s="23"/>
      <c r="Q360" s="23"/>
      <c r="R360" s="23">
        <v>91001</v>
      </c>
      <c r="S360" s="11" t="s">
        <v>523</v>
      </c>
      <c r="T360" s="24">
        <v>42250</v>
      </c>
      <c r="U360" s="22">
        <v>7582</v>
      </c>
      <c r="V360" s="12"/>
      <c r="W360" s="13"/>
      <c r="X360" s="12"/>
      <c r="Y360" s="12"/>
      <c r="Z360" s="12"/>
      <c r="AA360" s="11"/>
      <c r="AB360" s="8"/>
      <c r="AC360" s="8"/>
      <c r="AD360" s="8"/>
      <c r="AE360" s="8"/>
      <c r="AF360" s="8"/>
      <c r="AG360" s="8"/>
    </row>
    <row r="361" spans="1:33" ht="12.75" customHeight="1" x14ac:dyDescent="0.2">
      <c r="A361" s="22">
        <v>7634</v>
      </c>
      <c r="B361" s="32" t="s">
        <v>8296</v>
      </c>
      <c r="C361" s="44">
        <v>605110215</v>
      </c>
      <c r="D361" s="11" t="s">
        <v>2392</v>
      </c>
      <c r="E361" s="11" t="s">
        <v>2393</v>
      </c>
      <c r="F361" s="21" t="s">
        <v>26</v>
      </c>
      <c r="G361" s="21" t="s">
        <v>2394</v>
      </c>
      <c r="H361" s="21" t="s">
        <v>28</v>
      </c>
      <c r="I361" s="11"/>
      <c r="J361" s="11"/>
      <c r="K361" s="11"/>
      <c r="L361" s="11" t="s">
        <v>2430</v>
      </c>
      <c r="M361" s="13" t="s">
        <v>5341</v>
      </c>
      <c r="N361" s="22" t="s">
        <v>2432</v>
      </c>
      <c r="O361" s="22" t="s">
        <v>2431</v>
      </c>
      <c r="P361" s="23" t="s">
        <v>2429</v>
      </c>
      <c r="Q361" s="22"/>
      <c r="R361" s="23">
        <v>91001</v>
      </c>
      <c r="S361" s="23" t="s">
        <v>523</v>
      </c>
      <c r="T361" s="24">
        <v>42971</v>
      </c>
      <c r="U361" s="22">
        <v>7634</v>
      </c>
      <c r="V361" s="12"/>
      <c r="W361" s="13"/>
      <c r="X361" s="12"/>
      <c r="Y361" s="12"/>
      <c r="Z361" s="12"/>
      <c r="AA361" s="11"/>
      <c r="AB361" s="8"/>
      <c r="AC361" s="8"/>
      <c r="AD361" s="8"/>
      <c r="AE361" s="8"/>
      <c r="AF361" s="8"/>
      <c r="AG361" s="8"/>
    </row>
    <row r="362" spans="1:33" ht="12.75" customHeight="1" x14ac:dyDescent="0.2">
      <c r="A362" s="22">
        <v>7552</v>
      </c>
      <c r="B362" s="32" t="s">
        <v>8297</v>
      </c>
      <c r="C362" s="44" t="s">
        <v>6434</v>
      </c>
      <c r="D362" s="11" t="s">
        <v>2392</v>
      </c>
      <c r="E362" s="11" t="s">
        <v>2393</v>
      </c>
      <c r="F362" s="21" t="s">
        <v>26</v>
      </c>
      <c r="G362" s="21" t="s">
        <v>2394</v>
      </c>
      <c r="H362" s="21" t="s">
        <v>28</v>
      </c>
      <c r="I362" s="11"/>
      <c r="J362" s="11"/>
      <c r="K362" s="11"/>
      <c r="L362" s="11" t="s">
        <v>2433</v>
      </c>
      <c r="M362" s="13" t="s">
        <v>5386</v>
      </c>
      <c r="N362" s="22" t="s">
        <v>2434</v>
      </c>
      <c r="O362" s="22" t="s">
        <v>6134</v>
      </c>
      <c r="P362" s="23" t="s">
        <v>6133</v>
      </c>
      <c r="Q362" s="22"/>
      <c r="R362" s="23">
        <v>91001</v>
      </c>
      <c r="S362" s="23" t="s">
        <v>523</v>
      </c>
      <c r="T362" s="24">
        <v>42060</v>
      </c>
      <c r="U362" s="22">
        <v>7552</v>
      </c>
      <c r="V362" s="12"/>
      <c r="W362" s="13"/>
      <c r="X362" s="12"/>
      <c r="Y362" s="12"/>
      <c r="Z362" s="12"/>
      <c r="AA362" s="11"/>
      <c r="AB362" s="8"/>
      <c r="AC362" s="8"/>
      <c r="AD362" s="8"/>
      <c r="AE362" s="8"/>
      <c r="AF362" s="8"/>
      <c r="AG362" s="8"/>
    </row>
    <row r="363" spans="1:33" ht="12.75" customHeight="1" x14ac:dyDescent="0.2">
      <c r="A363" s="22">
        <v>7151</v>
      </c>
      <c r="B363" s="32" t="s">
        <v>2435</v>
      </c>
      <c r="C363" s="44">
        <v>742957004</v>
      </c>
      <c r="D363" s="11" t="s">
        <v>2436</v>
      </c>
      <c r="E363" s="11" t="s">
        <v>2437</v>
      </c>
      <c r="F363" s="21" t="s">
        <v>2438</v>
      </c>
      <c r="G363" s="21" t="s">
        <v>2439</v>
      </c>
      <c r="H363" s="21" t="s">
        <v>2440</v>
      </c>
      <c r="I363" s="11" t="s">
        <v>2441</v>
      </c>
      <c r="J363" s="11" t="s">
        <v>2442</v>
      </c>
      <c r="K363" s="11" t="s">
        <v>8298</v>
      </c>
      <c r="L363" s="11" t="s">
        <v>2443</v>
      </c>
      <c r="M363" s="13" t="s">
        <v>47</v>
      </c>
      <c r="N363" s="22" t="s">
        <v>739</v>
      </c>
      <c r="O363" s="22" t="s">
        <v>2444</v>
      </c>
      <c r="P363" s="23"/>
      <c r="Q363" s="22"/>
      <c r="R363" s="23">
        <v>93401</v>
      </c>
      <c r="S363" s="23" t="s">
        <v>5336</v>
      </c>
      <c r="T363" s="24">
        <v>38343</v>
      </c>
      <c r="U363" s="22">
        <v>7151</v>
      </c>
      <c r="V363" s="12"/>
      <c r="W363" s="13"/>
      <c r="X363" s="12"/>
      <c r="Y363" s="12"/>
      <c r="Z363" s="12"/>
      <c r="AA363" s="11"/>
      <c r="AB363" s="8"/>
      <c r="AC363" s="8"/>
      <c r="AD363" s="8"/>
      <c r="AE363" s="8"/>
      <c r="AF363" s="8"/>
      <c r="AG363" s="8"/>
    </row>
    <row r="364" spans="1:33" ht="12.75" customHeight="1" x14ac:dyDescent="0.2">
      <c r="A364" s="22">
        <v>6910</v>
      </c>
      <c r="B364" s="32" t="s">
        <v>2445</v>
      </c>
      <c r="C364" s="44">
        <v>713875007</v>
      </c>
      <c r="D364" s="11" t="s">
        <v>49</v>
      </c>
      <c r="E364" s="11" t="s">
        <v>2446</v>
      </c>
      <c r="F364" s="21" t="s">
        <v>2447</v>
      </c>
      <c r="G364" s="21" t="s">
        <v>2448</v>
      </c>
      <c r="H364" s="21" t="s">
        <v>2449</v>
      </c>
      <c r="I364" s="11" t="s">
        <v>2450</v>
      </c>
      <c r="J364" s="11" t="s">
        <v>2451</v>
      </c>
      <c r="K364" s="11" t="s">
        <v>2452</v>
      </c>
      <c r="L364" s="11" t="s">
        <v>2455</v>
      </c>
      <c r="M364" s="13" t="s">
        <v>5340</v>
      </c>
      <c r="N364" s="22" t="s">
        <v>2456</v>
      </c>
      <c r="O364" s="22" t="s">
        <v>2454</v>
      </c>
      <c r="P364" s="23" t="s">
        <v>2453</v>
      </c>
      <c r="Q364" s="22"/>
      <c r="R364" s="23">
        <v>93401</v>
      </c>
      <c r="S364" s="23" t="s">
        <v>2457</v>
      </c>
      <c r="T364" s="24">
        <v>37970</v>
      </c>
      <c r="U364" s="22">
        <v>6910</v>
      </c>
      <c r="V364" s="12"/>
      <c r="W364" s="13"/>
      <c r="X364" s="12"/>
      <c r="Y364" s="12"/>
      <c r="Z364" s="12"/>
      <c r="AA364" s="11"/>
      <c r="AB364" s="8"/>
      <c r="AC364" s="8"/>
      <c r="AD364" s="8"/>
      <c r="AE364" s="8"/>
      <c r="AF364" s="8"/>
      <c r="AG364" s="8"/>
    </row>
    <row r="365" spans="1:33" ht="12.75" customHeight="1" x14ac:dyDescent="0.2">
      <c r="A365" s="22">
        <v>4950</v>
      </c>
      <c r="B365" s="32" t="s">
        <v>8299</v>
      </c>
      <c r="C365" s="44">
        <v>709601008</v>
      </c>
      <c r="D365" s="11" t="s">
        <v>2458</v>
      </c>
      <c r="E365" s="11" t="s">
        <v>2459</v>
      </c>
      <c r="F365" s="21" t="s">
        <v>26</v>
      </c>
      <c r="G365" s="21" t="s">
        <v>2460</v>
      </c>
      <c r="H365" s="21" t="s">
        <v>28</v>
      </c>
      <c r="I365" s="11"/>
      <c r="J365" s="11"/>
      <c r="K365" s="11" t="s">
        <v>2461</v>
      </c>
      <c r="L365" s="11" t="s">
        <v>2462</v>
      </c>
      <c r="M365" s="13" t="s">
        <v>309</v>
      </c>
      <c r="N365" s="22" t="s">
        <v>2463</v>
      </c>
      <c r="O365" s="22"/>
      <c r="P365" s="23"/>
      <c r="Q365" s="22"/>
      <c r="R365" s="23">
        <v>93401</v>
      </c>
      <c r="S365" s="23" t="s">
        <v>2464</v>
      </c>
      <c r="T365" s="24">
        <v>37970</v>
      </c>
      <c r="U365" s="22">
        <v>4950</v>
      </c>
      <c r="V365" s="12"/>
      <c r="W365" s="13"/>
      <c r="X365" s="12"/>
      <c r="Y365" s="12"/>
      <c r="Z365" s="12"/>
      <c r="AA365" s="11"/>
      <c r="AB365" s="8"/>
      <c r="AC365" s="8"/>
      <c r="AD365" s="8"/>
      <c r="AE365" s="8"/>
      <c r="AF365" s="8"/>
      <c r="AG365" s="8"/>
    </row>
    <row r="366" spans="1:33" ht="12.75" customHeight="1" x14ac:dyDescent="0.2">
      <c r="A366" s="22">
        <v>5050</v>
      </c>
      <c r="B366" s="32" t="s">
        <v>8300</v>
      </c>
      <c r="C366" s="44">
        <v>700393003</v>
      </c>
      <c r="D366" s="11" t="s">
        <v>72</v>
      </c>
      <c r="E366" s="11" t="s">
        <v>2465</v>
      </c>
      <c r="F366" s="21" t="s">
        <v>2466</v>
      </c>
      <c r="G366" s="21" t="s">
        <v>2467</v>
      </c>
      <c r="H366" s="21" t="s">
        <v>2468</v>
      </c>
      <c r="I366" s="11" t="s">
        <v>2475</v>
      </c>
      <c r="J366" s="11" t="s">
        <v>2476</v>
      </c>
      <c r="K366" s="11" t="s">
        <v>2477</v>
      </c>
      <c r="L366" s="13" t="s">
        <v>2478</v>
      </c>
      <c r="M366" s="13" t="s">
        <v>47</v>
      </c>
      <c r="N366" s="22" t="s">
        <v>1646</v>
      </c>
      <c r="O366" s="22"/>
      <c r="P366" s="23"/>
      <c r="Q366" s="22"/>
      <c r="R366" s="23" t="s">
        <v>83</v>
      </c>
      <c r="S366" s="23" t="s">
        <v>2479</v>
      </c>
      <c r="T366" s="24">
        <v>37970</v>
      </c>
      <c r="U366" s="22">
        <v>5050</v>
      </c>
      <c r="V366" s="12"/>
      <c r="W366" s="13"/>
      <c r="X366" s="12"/>
      <c r="Y366" s="12"/>
      <c r="Z366" s="12"/>
      <c r="AA366" s="11"/>
      <c r="AB366" s="8"/>
      <c r="AC366" s="8"/>
      <c r="AD366" s="8"/>
      <c r="AE366" s="8"/>
      <c r="AF366" s="8"/>
      <c r="AG366" s="8"/>
    </row>
    <row r="367" spans="1:33" ht="12.75" customHeight="1" x14ac:dyDescent="0.2">
      <c r="A367" s="22">
        <v>7525</v>
      </c>
      <c r="B367" s="32" t="s">
        <v>8301</v>
      </c>
      <c r="C367" s="44">
        <v>690732009</v>
      </c>
      <c r="D367" s="11" t="s">
        <v>2469</v>
      </c>
      <c r="E367" s="11" t="s">
        <v>546</v>
      </c>
      <c r="F367" s="21" t="s">
        <v>26</v>
      </c>
      <c r="G367" s="21" t="s">
        <v>547</v>
      </c>
      <c r="H367" s="21" t="s">
        <v>28</v>
      </c>
      <c r="I367" s="11"/>
      <c r="J367" s="11"/>
      <c r="K367" s="11" t="s">
        <v>2470</v>
      </c>
      <c r="L367" s="11" t="s">
        <v>2472</v>
      </c>
      <c r="M367" s="13" t="s">
        <v>47</v>
      </c>
      <c r="N367" s="22" t="s">
        <v>2474</v>
      </c>
      <c r="O367" s="22" t="s">
        <v>2473</v>
      </c>
      <c r="P367" s="23" t="s">
        <v>2471</v>
      </c>
      <c r="Q367" s="22"/>
      <c r="R367" s="23">
        <v>91001</v>
      </c>
      <c r="S367" s="23" t="s">
        <v>523</v>
      </c>
      <c r="T367" s="24">
        <v>42045</v>
      </c>
      <c r="U367" s="22">
        <v>7525</v>
      </c>
      <c r="V367" s="12"/>
      <c r="W367" s="13"/>
      <c r="X367" s="12"/>
      <c r="Y367" s="12"/>
      <c r="Z367" s="12"/>
      <c r="AA367" s="11"/>
      <c r="AB367" s="8"/>
      <c r="AC367" s="8"/>
      <c r="AD367" s="8"/>
      <c r="AE367" s="8"/>
      <c r="AF367" s="8"/>
      <c r="AG367" s="8"/>
    </row>
    <row r="368" spans="1:33" ht="12.75" customHeight="1" x14ac:dyDescent="0.2">
      <c r="A368" s="22">
        <v>7547</v>
      </c>
      <c r="B368" s="32" t="s">
        <v>2480</v>
      </c>
      <c r="C368" s="44">
        <v>692519000</v>
      </c>
      <c r="D368" s="11" t="s">
        <v>2469</v>
      </c>
      <c r="E368" s="11" t="s">
        <v>546</v>
      </c>
      <c r="F368" s="21" t="s">
        <v>26</v>
      </c>
      <c r="G368" s="21" t="s">
        <v>547</v>
      </c>
      <c r="H368" s="21" t="s">
        <v>28</v>
      </c>
      <c r="I368" s="11"/>
      <c r="J368" s="11"/>
      <c r="K368" s="11" t="s">
        <v>8302</v>
      </c>
      <c r="L368" s="11" t="s">
        <v>2481</v>
      </c>
      <c r="M368" s="13" t="s">
        <v>5341</v>
      </c>
      <c r="N368" s="22" t="s">
        <v>2482</v>
      </c>
      <c r="O368" s="22" t="s">
        <v>8303</v>
      </c>
      <c r="P368" s="23" t="s">
        <v>8304</v>
      </c>
      <c r="Q368" s="22"/>
      <c r="R368" s="23">
        <v>91001</v>
      </c>
      <c r="S368" s="23" t="s">
        <v>523</v>
      </c>
      <c r="T368" s="24">
        <v>42059</v>
      </c>
      <c r="U368" s="22">
        <v>7547</v>
      </c>
      <c r="V368" s="36"/>
      <c r="W368" s="37"/>
      <c r="X368" s="36"/>
      <c r="Y368" s="36"/>
      <c r="Z368" s="36"/>
      <c r="AA368" s="27"/>
      <c r="AB368" s="8"/>
      <c r="AC368" s="8"/>
      <c r="AD368" s="8"/>
      <c r="AE368" s="8"/>
      <c r="AF368" s="8"/>
      <c r="AG368" s="8"/>
    </row>
    <row r="369" spans="1:33" ht="12.75" customHeight="1" x14ac:dyDescent="0.2">
      <c r="A369" s="22">
        <v>7169</v>
      </c>
      <c r="B369" s="32" t="s">
        <v>2483</v>
      </c>
      <c r="C369" s="44">
        <v>692651006</v>
      </c>
      <c r="D369" s="11" t="s">
        <v>2469</v>
      </c>
      <c r="E369" s="11" t="s">
        <v>2484</v>
      </c>
      <c r="F369" s="21" t="s">
        <v>26</v>
      </c>
      <c r="G369" s="21" t="s">
        <v>2485</v>
      </c>
      <c r="H369" s="21" t="s">
        <v>28</v>
      </c>
      <c r="I369" s="11"/>
      <c r="J369" s="11"/>
      <c r="K369" s="11" t="s">
        <v>2486</v>
      </c>
      <c r="L369" s="11" t="s">
        <v>2487</v>
      </c>
      <c r="M369" s="13" t="s">
        <v>533</v>
      </c>
      <c r="N369" s="22"/>
      <c r="O369" s="22"/>
      <c r="P369" s="23"/>
      <c r="Q369" s="22"/>
      <c r="R369" s="23">
        <v>91001</v>
      </c>
      <c r="S369" s="23" t="s">
        <v>2488</v>
      </c>
      <c r="T369" s="24">
        <v>38488</v>
      </c>
      <c r="U369" s="22">
        <v>7169</v>
      </c>
      <c r="V369" s="12"/>
      <c r="W369" s="13"/>
      <c r="X369" s="12"/>
      <c r="Y369" s="12"/>
      <c r="Z369" s="12"/>
      <c r="AA369" s="11"/>
      <c r="AB369" s="8"/>
      <c r="AC369" s="8"/>
      <c r="AD369" s="8"/>
      <c r="AE369" s="8"/>
      <c r="AF369" s="8"/>
      <c r="AG369" s="8"/>
    </row>
    <row r="370" spans="1:33" ht="12.75" customHeight="1" x14ac:dyDescent="0.2">
      <c r="A370" s="22">
        <v>7619</v>
      </c>
      <c r="B370" s="32" t="s">
        <v>8305</v>
      </c>
      <c r="C370" s="44">
        <v>692646002</v>
      </c>
      <c r="D370" s="11" t="s">
        <v>2469</v>
      </c>
      <c r="E370" s="11" t="s">
        <v>2484</v>
      </c>
      <c r="F370" s="21" t="s">
        <v>26</v>
      </c>
      <c r="G370" s="21" t="s">
        <v>2485</v>
      </c>
      <c r="H370" s="21" t="s">
        <v>28</v>
      </c>
      <c r="I370" s="11"/>
      <c r="J370" s="11"/>
      <c r="K370" s="11" t="s">
        <v>2489</v>
      </c>
      <c r="L370" s="11" t="s">
        <v>2490</v>
      </c>
      <c r="M370" s="13" t="s">
        <v>309</v>
      </c>
      <c r="N370" s="22" t="s">
        <v>2491</v>
      </c>
      <c r="O370" s="22" t="s">
        <v>2492</v>
      </c>
      <c r="P370" s="23" t="s">
        <v>2493</v>
      </c>
      <c r="Q370" s="22"/>
      <c r="R370" s="23">
        <v>91001</v>
      </c>
      <c r="S370" s="23" t="s">
        <v>2488</v>
      </c>
      <c r="T370" s="24">
        <v>42650</v>
      </c>
      <c r="U370" s="22">
        <v>7619</v>
      </c>
      <c r="V370" s="12"/>
      <c r="W370" s="13"/>
      <c r="X370" s="12"/>
      <c r="Y370" s="12"/>
      <c r="Z370" s="12"/>
      <c r="AA370" s="11"/>
      <c r="AB370" s="8"/>
      <c r="AC370" s="8"/>
      <c r="AD370" s="8"/>
      <c r="AE370" s="8"/>
      <c r="AF370" s="8"/>
      <c r="AG370" s="8"/>
    </row>
    <row r="371" spans="1:33" ht="12.75" customHeight="1" x14ac:dyDescent="0.2">
      <c r="A371" s="22">
        <v>7230</v>
      </c>
      <c r="B371" s="32" t="s">
        <v>2494</v>
      </c>
      <c r="C371" s="44">
        <v>690616009</v>
      </c>
      <c r="D371" s="11" t="s">
        <v>2469</v>
      </c>
      <c r="E371" s="11" t="s">
        <v>2495</v>
      </c>
      <c r="F371" s="21" t="s">
        <v>1476</v>
      </c>
      <c r="G371" s="21" t="s">
        <v>2496</v>
      </c>
      <c r="H371" s="21" t="s">
        <v>28</v>
      </c>
      <c r="I371" s="11"/>
      <c r="J371" s="11"/>
      <c r="K371" s="11" t="s">
        <v>2497</v>
      </c>
      <c r="L371" s="11" t="s">
        <v>2498</v>
      </c>
      <c r="M371" s="13" t="s">
        <v>544</v>
      </c>
      <c r="N371" s="22" t="s">
        <v>2499</v>
      </c>
      <c r="O371" s="22"/>
      <c r="P371" s="23"/>
      <c r="Q371" s="22"/>
      <c r="R371" s="23">
        <v>91001</v>
      </c>
      <c r="S371" s="23" t="s">
        <v>2500</v>
      </c>
      <c r="T371" s="24">
        <v>38700</v>
      </c>
      <c r="U371" s="22">
        <v>7230</v>
      </c>
      <c r="V371" s="12"/>
      <c r="W371" s="13"/>
      <c r="X371" s="12"/>
      <c r="Y371" s="12"/>
      <c r="Z371" s="12"/>
      <c r="AA371" s="11"/>
      <c r="AB371" s="8"/>
      <c r="AC371" s="8"/>
      <c r="AD371" s="8"/>
      <c r="AE371" s="8"/>
      <c r="AF371" s="8"/>
      <c r="AG371" s="8"/>
    </row>
    <row r="372" spans="1:33" ht="12.75" customHeight="1" x14ac:dyDescent="0.2">
      <c r="A372" s="22">
        <v>7286</v>
      </c>
      <c r="B372" s="32" t="s">
        <v>2501</v>
      </c>
      <c r="C372" s="44">
        <v>692301005</v>
      </c>
      <c r="D372" s="11" t="s">
        <v>2469</v>
      </c>
      <c r="E372" s="11" t="s">
        <v>2484</v>
      </c>
      <c r="F372" s="21" t="s">
        <v>26</v>
      </c>
      <c r="G372" s="21" t="s">
        <v>2485</v>
      </c>
      <c r="H372" s="21" t="s">
        <v>28</v>
      </c>
      <c r="I372" s="11"/>
      <c r="J372" s="11"/>
      <c r="K372" s="11" t="s">
        <v>7329</v>
      </c>
      <c r="L372" s="11" t="s">
        <v>2502</v>
      </c>
      <c r="M372" s="13" t="s">
        <v>5340</v>
      </c>
      <c r="N372" s="22" t="s">
        <v>2504</v>
      </c>
      <c r="O372" s="22" t="s">
        <v>2503</v>
      </c>
      <c r="P372" s="23"/>
      <c r="Q372" s="22"/>
      <c r="R372" s="23">
        <v>91001</v>
      </c>
      <c r="S372" s="23" t="s">
        <v>2505</v>
      </c>
      <c r="T372" s="24">
        <v>38737</v>
      </c>
      <c r="U372" s="22">
        <v>7286</v>
      </c>
      <c r="V372" s="12"/>
      <c r="W372" s="13"/>
      <c r="X372" s="12"/>
      <c r="Y372" s="12"/>
      <c r="Z372" s="12"/>
      <c r="AA372" s="11"/>
      <c r="AB372" s="8"/>
      <c r="AC372" s="8"/>
      <c r="AD372" s="8"/>
      <c r="AE372" s="8"/>
      <c r="AF372" s="8"/>
      <c r="AG372" s="8"/>
    </row>
    <row r="373" spans="1:33" ht="12.75" customHeight="1" x14ac:dyDescent="0.2">
      <c r="A373" s="22">
        <v>7247</v>
      </c>
      <c r="B373" s="32" t="s">
        <v>2506</v>
      </c>
      <c r="C373" s="44">
        <v>690404001</v>
      </c>
      <c r="D373" s="11" t="s">
        <v>2469</v>
      </c>
      <c r="E373" s="11" t="s">
        <v>2495</v>
      </c>
      <c r="F373" s="21" t="s">
        <v>1476</v>
      </c>
      <c r="G373" s="21" t="s">
        <v>2496</v>
      </c>
      <c r="H373" s="21" t="s">
        <v>28</v>
      </c>
      <c r="I373" s="11"/>
      <c r="J373" s="11"/>
      <c r="K373" s="11" t="s">
        <v>2507</v>
      </c>
      <c r="L373" s="11" t="s">
        <v>2508</v>
      </c>
      <c r="M373" s="13" t="s">
        <v>5343</v>
      </c>
      <c r="N373" s="22" t="s">
        <v>2509</v>
      </c>
      <c r="O373" s="22"/>
      <c r="P373" s="23"/>
      <c r="Q373" s="22"/>
      <c r="R373" s="23">
        <v>91001</v>
      </c>
      <c r="S373" s="23" t="s">
        <v>523</v>
      </c>
      <c r="T373" s="24">
        <v>38722</v>
      </c>
      <c r="U373" s="22">
        <v>7247</v>
      </c>
      <c r="V373" s="12"/>
      <c r="W373" s="13"/>
      <c r="X373" s="12"/>
      <c r="Y373" s="12"/>
      <c r="Z373" s="12"/>
      <c r="AA373" s="11"/>
      <c r="AB373" s="8"/>
      <c r="AC373" s="8"/>
      <c r="AD373" s="8"/>
      <c r="AE373" s="8"/>
      <c r="AF373" s="8"/>
      <c r="AG373" s="8"/>
    </row>
    <row r="374" spans="1:33" ht="12.75" customHeight="1" x14ac:dyDescent="0.2">
      <c r="A374" s="22">
        <v>7184</v>
      </c>
      <c r="B374" s="32" t="s">
        <v>2510</v>
      </c>
      <c r="C374" s="44">
        <v>691801004</v>
      </c>
      <c r="D374" s="11" t="s">
        <v>2469</v>
      </c>
      <c r="E374" s="11" t="s">
        <v>2484</v>
      </c>
      <c r="F374" s="21" t="s">
        <v>26</v>
      </c>
      <c r="G374" s="21" t="s">
        <v>2485</v>
      </c>
      <c r="H374" s="21" t="s">
        <v>28</v>
      </c>
      <c r="I374" s="11"/>
      <c r="J374" s="11"/>
      <c r="K374" s="11" t="s">
        <v>2511</v>
      </c>
      <c r="L374" s="11" t="s">
        <v>2512</v>
      </c>
      <c r="M374" s="13" t="s">
        <v>48</v>
      </c>
      <c r="N374" s="22" t="s">
        <v>2513</v>
      </c>
      <c r="O374" s="22" t="s">
        <v>5511</v>
      </c>
      <c r="P374" s="23" t="s">
        <v>5512</v>
      </c>
      <c r="Q374" s="22"/>
      <c r="R374" s="23">
        <v>91001</v>
      </c>
      <c r="S374" s="23" t="s">
        <v>2514</v>
      </c>
      <c r="T374" s="24">
        <v>38568</v>
      </c>
      <c r="U374" s="22">
        <v>7184</v>
      </c>
      <c r="V374" s="36"/>
      <c r="W374" s="37"/>
      <c r="X374" s="36"/>
      <c r="Y374" s="36"/>
      <c r="Z374" s="36"/>
      <c r="AA374" s="27"/>
      <c r="AB374" s="8"/>
      <c r="AC374" s="8"/>
      <c r="AD374" s="8"/>
      <c r="AE374" s="8"/>
      <c r="AF374" s="8"/>
      <c r="AG374" s="8"/>
    </row>
    <row r="375" spans="1:33" ht="12.75" customHeight="1" x14ac:dyDescent="0.2">
      <c r="A375" s="22">
        <v>7129</v>
      </c>
      <c r="B375" s="32" t="s">
        <v>2515</v>
      </c>
      <c r="C375" s="44">
        <v>690203006</v>
      </c>
      <c r="D375" s="11" t="s">
        <v>2469</v>
      </c>
      <c r="E375" s="11" t="s">
        <v>2484</v>
      </c>
      <c r="F375" s="21" t="s">
        <v>26</v>
      </c>
      <c r="G375" s="21" t="s">
        <v>2485</v>
      </c>
      <c r="H375" s="21" t="s">
        <v>28</v>
      </c>
      <c r="I375" s="11"/>
      <c r="J375" s="11"/>
      <c r="K375" s="11" t="s">
        <v>8306</v>
      </c>
      <c r="L375" s="11" t="s">
        <v>2516</v>
      </c>
      <c r="M375" s="13" t="s">
        <v>5341</v>
      </c>
      <c r="N375" s="11" t="s">
        <v>1595</v>
      </c>
      <c r="O375" s="22" t="s">
        <v>8307</v>
      </c>
      <c r="P375" s="23" t="s">
        <v>8308</v>
      </c>
      <c r="Q375" s="22"/>
      <c r="R375" s="11">
        <v>91001</v>
      </c>
      <c r="S375" s="11" t="s">
        <v>2517</v>
      </c>
      <c r="T375" s="24">
        <v>38159</v>
      </c>
      <c r="U375" s="22">
        <v>7129</v>
      </c>
      <c r="V375" s="36"/>
      <c r="W375" s="37"/>
      <c r="X375" s="36"/>
      <c r="Y375" s="36"/>
      <c r="Z375" s="36"/>
      <c r="AA375" s="27"/>
      <c r="AB375" s="8"/>
      <c r="AC375" s="8"/>
      <c r="AD375" s="8"/>
      <c r="AE375" s="8"/>
      <c r="AF375" s="8"/>
      <c r="AG375" s="8"/>
    </row>
    <row r="376" spans="1:33" ht="12.75" customHeight="1" x14ac:dyDescent="0.2">
      <c r="A376" s="22">
        <v>7232</v>
      </c>
      <c r="B376" s="32" t="s">
        <v>2518</v>
      </c>
      <c r="C376" s="44">
        <v>691601005</v>
      </c>
      <c r="D376" s="11" t="s">
        <v>2469</v>
      </c>
      <c r="E376" s="11" t="s">
        <v>2484</v>
      </c>
      <c r="F376" s="21" t="s">
        <v>26</v>
      </c>
      <c r="G376" s="21" t="s">
        <v>2485</v>
      </c>
      <c r="H376" s="21" t="s">
        <v>28</v>
      </c>
      <c r="I376" s="11"/>
      <c r="J376" s="11"/>
      <c r="K376" s="11" t="s">
        <v>8309</v>
      </c>
      <c r="L376" s="11" t="s">
        <v>2519</v>
      </c>
      <c r="M376" s="13" t="s">
        <v>309</v>
      </c>
      <c r="N376" s="22" t="s">
        <v>2520</v>
      </c>
      <c r="O376" s="22" t="s">
        <v>5715</v>
      </c>
      <c r="P376" s="40" t="s">
        <v>5716</v>
      </c>
      <c r="Q376" s="22"/>
      <c r="R376" s="23">
        <v>91001</v>
      </c>
      <c r="S376" s="23" t="s">
        <v>2488</v>
      </c>
      <c r="T376" s="24">
        <v>38700</v>
      </c>
      <c r="U376" s="22">
        <v>7232</v>
      </c>
      <c r="V376" s="36"/>
      <c r="W376" s="37"/>
      <c r="X376" s="36"/>
      <c r="Y376" s="36"/>
      <c r="Z376" s="36"/>
      <c r="AA376" s="27"/>
      <c r="AB376" s="8"/>
      <c r="AC376" s="8"/>
      <c r="AD376" s="8"/>
      <c r="AE376" s="8"/>
      <c r="AF376" s="8"/>
      <c r="AG376" s="8"/>
    </row>
    <row r="377" spans="1:33" ht="12.75" customHeight="1" x14ac:dyDescent="0.2">
      <c r="A377" s="22">
        <v>7415</v>
      </c>
      <c r="B377" s="32" t="s">
        <v>2521</v>
      </c>
      <c r="C377" s="44">
        <v>690101009</v>
      </c>
      <c r="D377" s="11" t="s">
        <v>2469</v>
      </c>
      <c r="E377" s="11" t="s">
        <v>546</v>
      </c>
      <c r="F377" s="21" t="s">
        <v>26</v>
      </c>
      <c r="G377" s="21" t="s">
        <v>547</v>
      </c>
      <c r="H377" s="21" t="s">
        <v>28</v>
      </c>
      <c r="I377" s="11" t="s">
        <v>2528</v>
      </c>
      <c r="J377" s="11"/>
      <c r="K377" s="11" t="s">
        <v>2522</v>
      </c>
      <c r="L377" s="11" t="s">
        <v>2523</v>
      </c>
      <c r="M377" s="13" t="s">
        <v>198</v>
      </c>
      <c r="N377" s="22" t="s">
        <v>593</v>
      </c>
      <c r="O377" s="22" t="s">
        <v>2524</v>
      </c>
      <c r="P377" s="23"/>
      <c r="Q377" s="22"/>
      <c r="R377" s="23">
        <v>91001</v>
      </c>
      <c r="S377" s="23" t="s">
        <v>2500</v>
      </c>
      <c r="T377" s="24">
        <v>40028</v>
      </c>
      <c r="U377" s="22">
        <v>7415</v>
      </c>
      <c r="V377" s="12"/>
      <c r="W377" s="13"/>
      <c r="X377" s="12"/>
      <c r="Y377" s="12"/>
      <c r="Z377" s="12"/>
      <c r="AA377" s="11"/>
      <c r="AB377" s="8"/>
      <c r="AC377" s="8"/>
      <c r="AD377" s="8"/>
      <c r="AE377" s="8"/>
      <c r="AF377" s="8"/>
      <c r="AG377" s="8"/>
    </row>
    <row r="378" spans="1:33" ht="12.75" customHeight="1" x14ac:dyDescent="0.2">
      <c r="A378" s="22">
        <v>7021</v>
      </c>
      <c r="B378" s="32" t="s">
        <v>8310</v>
      </c>
      <c r="C378" s="44" t="s">
        <v>6435</v>
      </c>
      <c r="D378" s="11" t="s">
        <v>2469</v>
      </c>
      <c r="E378" s="11" t="s">
        <v>2484</v>
      </c>
      <c r="F378" s="21" t="s">
        <v>26</v>
      </c>
      <c r="G378" s="21" t="s">
        <v>2485</v>
      </c>
      <c r="H378" s="21" t="s">
        <v>28</v>
      </c>
      <c r="I378" s="11"/>
      <c r="J378" s="11"/>
      <c r="K378" s="11" t="s">
        <v>8311</v>
      </c>
      <c r="L378" s="11" t="s">
        <v>2525</v>
      </c>
      <c r="M378" s="13" t="s">
        <v>773</v>
      </c>
      <c r="N378" s="22" t="s">
        <v>2405</v>
      </c>
      <c r="O378" s="22" t="s">
        <v>8312</v>
      </c>
      <c r="P378" s="23" t="s">
        <v>8313</v>
      </c>
      <c r="Q378" s="22"/>
      <c r="R378" s="23">
        <v>91001</v>
      </c>
      <c r="S378" s="23" t="s">
        <v>2488</v>
      </c>
      <c r="T378" s="24">
        <v>37970</v>
      </c>
      <c r="U378" s="22">
        <v>7021</v>
      </c>
      <c r="V378" s="36"/>
      <c r="W378" s="37"/>
      <c r="X378" s="36"/>
      <c r="Y378" s="36"/>
      <c r="Z378" s="36"/>
      <c r="AA378" s="27"/>
      <c r="AB378" s="8"/>
      <c r="AC378" s="8"/>
      <c r="AD378" s="8"/>
      <c r="AE378" s="8"/>
      <c r="AF378" s="8"/>
      <c r="AG378" s="8"/>
    </row>
    <row r="379" spans="1:33" ht="12.75" customHeight="1" x14ac:dyDescent="0.2">
      <c r="A379" s="22">
        <v>7198</v>
      </c>
      <c r="B379" s="32" t="s">
        <v>2526</v>
      </c>
      <c r="C379" s="44">
        <v>690725002</v>
      </c>
      <c r="D379" s="11" t="s">
        <v>2469</v>
      </c>
      <c r="E379" s="11" t="s">
        <v>2484</v>
      </c>
      <c r="F379" s="21" t="s">
        <v>26</v>
      </c>
      <c r="G379" s="21" t="s">
        <v>2485</v>
      </c>
      <c r="H379" s="21" t="s">
        <v>28</v>
      </c>
      <c r="I379" s="11"/>
      <c r="J379" s="11"/>
      <c r="K379" s="11" t="s">
        <v>2527</v>
      </c>
      <c r="L379" s="11" t="s">
        <v>2528</v>
      </c>
      <c r="M379" s="13" t="s">
        <v>47</v>
      </c>
      <c r="N379" s="22" t="s">
        <v>2530</v>
      </c>
      <c r="O379" s="22" t="s">
        <v>2529</v>
      </c>
      <c r="P379" s="23"/>
      <c r="Q379" s="22"/>
      <c r="R379" s="23">
        <v>91001</v>
      </c>
      <c r="S379" s="23" t="s">
        <v>2500</v>
      </c>
      <c r="T379" s="24">
        <v>38624</v>
      </c>
      <c r="U379" s="22">
        <v>7198</v>
      </c>
      <c r="V379" s="12"/>
      <c r="W379" s="13"/>
      <c r="X379" s="12"/>
      <c r="Y379" s="12"/>
      <c r="Z379" s="12"/>
      <c r="AA379" s="11"/>
      <c r="AB379" s="8"/>
      <c r="AC379" s="8"/>
      <c r="AD379" s="8"/>
      <c r="AE379" s="8"/>
      <c r="AF379" s="8"/>
      <c r="AG379" s="8"/>
    </row>
    <row r="380" spans="1:33" ht="12.75" customHeight="1" x14ac:dyDescent="0.2">
      <c r="A380" s="22">
        <v>7648</v>
      </c>
      <c r="B380" s="32" t="s">
        <v>2531</v>
      </c>
      <c r="C380" s="44">
        <v>691412008</v>
      </c>
      <c r="D380" s="11" t="s">
        <v>2469</v>
      </c>
      <c r="E380" s="11" t="s">
        <v>2484</v>
      </c>
      <c r="F380" s="21" t="s">
        <v>26</v>
      </c>
      <c r="G380" s="21" t="s">
        <v>2485</v>
      </c>
      <c r="H380" s="21" t="s">
        <v>28</v>
      </c>
      <c r="I380" s="11"/>
      <c r="J380" s="11"/>
      <c r="K380" s="11" t="s">
        <v>2532</v>
      </c>
      <c r="L380" s="11" t="s">
        <v>2533</v>
      </c>
      <c r="M380" s="13" t="s">
        <v>5342</v>
      </c>
      <c r="N380" s="22" t="s">
        <v>2534</v>
      </c>
      <c r="O380" s="22">
        <v>422204002</v>
      </c>
      <c r="P380" s="23"/>
      <c r="Q380" s="22"/>
      <c r="R380" s="23">
        <v>91001</v>
      </c>
      <c r="S380" s="23" t="s">
        <v>2488</v>
      </c>
      <c r="T380" s="24">
        <v>43209</v>
      </c>
      <c r="U380" s="22">
        <v>7648</v>
      </c>
      <c r="V380" s="12"/>
      <c r="W380" s="13"/>
      <c r="X380" s="12"/>
      <c r="Y380" s="12"/>
      <c r="Z380" s="12"/>
      <c r="AA380" s="11"/>
      <c r="AB380" s="8"/>
      <c r="AC380" s="8"/>
      <c r="AD380" s="8"/>
      <c r="AE380" s="8"/>
      <c r="AF380" s="8"/>
      <c r="AG380" s="8"/>
    </row>
    <row r="381" spans="1:33" ht="12.75" customHeight="1" x14ac:dyDescent="0.2">
      <c r="A381" s="22">
        <v>7386</v>
      </c>
      <c r="B381" s="32" t="s">
        <v>2535</v>
      </c>
      <c r="C381" s="44">
        <v>690502003</v>
      </c>
      <c r="D381" s="11" t="s">
        <v>2469</v>
      </c>
      <c r="E381" s="11" t="s">
        <v>2495</v>
      </c>
      <c r="F381" s="11" t="s">
        <v>1476</v>
      </c>
      <c r="G381" s="21" t="s">
        <v>2496</v>
      </c>
      <c r="H381" s="21" t="s">
        <v>28</v>
      </c>
      <c r="I381" s="11"/>
      <c r="J381" s="11"/>
      <c r="K381" s="11" t="s">
        <v>8314</v>
      </c>
      <c r="L381" s="11" t="s">
        <v>2536</v>
      </c>
      <c r="M381" s="13" t="s">
        <v>544</v>
      </c>
      <c r="N381" s="22" t="s">
        <v>2537</v>
      </c>
      <c r="O381" s="22" t="s">
        <v>8315</v>
      </c>
      <c r="P381" s="23" t="s">
        <v>8316</v>
      </c>
      <c r="Q381" s="22"/>
      <c r="R381" s="23">
        <v>91001</v>
      </c>
      <c r="S381" s="23" t="s">
        <v>2538</v>
      </c>
      <c r="T381" s="24">
        <v>39434</v>
      </c>
      <c r="U381" s="22">
        <v>7386</v>
      </c>
      <c r="V381" s="36"/>
      <c r="W381" s="37"/>
      <c r="X381" s="36"/>
      <c r="Y381" s="36"/>
      <c r="Z381" s="36"/>
      <c r="AA381" s="27"/>
      <c r="AB381" s="8"/>
      <c r="AC381" s="8"/>
      <c r="AD381" s="8"/>
      <c r="AE381" s="8"/>
      <c r="AF381" s="8"/>
      <c r="AG381" s="8"/>
    </row>
    <row r="382" spans="1:33" ht="12.75" customHeight="1" x14ac:dyDescent="0.2">
      <c r="A382" s="22">
        <v>7531</v>
      </c>
      <c r="B382" s="32" t="s">
        <v>2539</v>
      </c>
      <c r="C382" s="44">
        <v>692544005</v>
      </c>
      <c r="D382" s="11" t="s">
        <v>2469</v>
      </c>
      <c r="E382" s="11" t="s">
        <v>546</v>
      </c>
      <c r="F382" s="21" t="s">
        <v>26</v>
      </c>
      <c r="G382" s="21" t="s">
        <v>547</v>
      </c>
      <c r="H382" s="21" t="s">
        <v>28</v>
      </c>
      <c r="I382" s="11"/>
      <c r="J382" s="11"/>
      <c r="K382" s="11" t="s">
        <v>2540</v>
      </c>
      <c r="L382" s="11" t="s">
        <v>2542</v>
      </c>
      <c r="M382" s="13" t="s">
        <v>5386</v>
      </c>
      <c r="N382" s="22" t="s">
        <v>2544</v>
      </c>
      <c r="O382" s="22" t="s">
        <v>2543</v>
      </c>
      <c r="P382" s="23" t="s">
        <v>2541</v>
      </c>
      <c r="Q382" s="22"/>
      <c r="R382" s="23">
        <v>91001</v>
      </c>
      <c r="S382" s="23" t="s">
        <v>523</v>
      </c>
      <c r="T382" s="24">
        <v>42053</v>
      </c>
      <c r="U382" s="22">
        <v>7531</v>
      </c>
      <c r="V382" s="12"/>
      <c r="W382" s="13"/>
      <c r="X382" s="12"/>
      <c r="Y382" s="12"/>
      <c r="Z382" s="12"/>
      <c r="AA382" s="11"/>
      <c r="AB382" s="8"/>
      <c r="AC382" s="8"/>
      <c r="AD382" s="8"/>
      <c r="AE382" s="8"/>
      <c r="AF382" s="8"/>
      <c r="AG382" s="8"/>
    </row>
    <row r="383" spans="1:33" ht="12.75" customHeight="1" x14ac:dyDescent="0.2">
      <c r="A383" s="22">
        <v>7540</v>
      </c>
      <c r="B383" s="32" t="s">
        <v>2545</v>
      </c>
      <c r="C383" s="44" t="s">
        <v>6436</v>
      </c>
      <c r="D383" s="11" t="s">
        <v>2469</v>
      </c>
      <c r="E383" s="11" t="s">
        <v>546</v>
      </c>
      <c r="F383" s="21" t="s">
        <v>26</v>
      </c>
      <c r="G383" s="21" t="s">
        <v>547</v>
      </c>
      <c r="H383" s="21" t="s">
        <v>28</v>
      </c>
      <c r="I383" s="11"/>
      <c r="J383" s="11"/>
      <c r="K383" s="11" t="s">
        <v>2546</v>
      </c>
      <c r="L383" s="11" t="s">
        <v>2548</v>
      </c>
      <c r="M383" s="13" t="s">
        <v>309</v>
      </c>
      <c r="N383" s="22" t="s">
        <v>2550</v>
      </c>
      <c r="O383" s="22" t="s">
        <v>2549</v>
      </c>
      <c r="P383" s="23" t="s">
        <v>2547</v>
      </c>
      <c r="Q383" s="22"/>
      <c r="R383" s="23">
        <v>91001</v>
      </c>
      <c r="S383" s="23" t="s">
        <v>523</v>
      </c>
      <c r="T383" s="24">
        <v>42053</v>
      </c>
      <c r="U383" s="22">
        <v>7540</v>
      </c>
      <c r="V383" s="36"/>
      <c r="W383" s="37"/>
      <c r="X383" s="36"/>
      <c r="Y383" s="36"/>
      <c r="Z383" s="36"/>
      <c r="AA383" s="27"/>
      <c r="AB383" s="8"/>
      <c r="AC383" s="8"/>
      <c r="AD383" s="8"/>
      <c r="AE383" s="8"/>
      <c r="AF383" s="8"/>
      <c r="AG383" s="8"/>
    </row>
    <row r="384" spans="1:33" ht="12.75" customHeight="1" x14ac:dyDescent="0.2">
      <c r="A384" s="22">
        <v>7087</v>
      </c>
      <c r="B384" s="32" t="s">
        <v>2551</v>
      </c>
      <c r="C384" s="44" t="s">
        <v>6437</v>
      </c>
      <c r="D384" s="11" t="s">
        <v>2469</v>
      </c>
      <c r="E384" s="11" t="s">
        <v>2484</v>
      </c>
      <c r="F384" s="21" t="s">
        <v>26</v>
      </c>
      <c r="G384" s="21" t="s">
        <v>2485</v>
      </c>
      <c r="H384" s="21" t="s">
        <v>28</v>
      </c>
      <c r="I384" s="11"/>
      <c r="J384" s="11"/>
      <c r="K384" s="11" t="s">
        <v>8317</v>
      </c>
      <c r="L384" s="11" t="s">
        <v>2552</v>
      </c>
      <c r="M384" s="13" t="s">
        <v>5341</v>
      </c>
      <c r="N384" s="22" t="s">
        <v>2418</v>
      </c>
      <c r="O384" s="22" t="s">
        <v>5509</v>
      </c>
      <c r="P384" s="23" t="s">
        <v>5510</v>
      </c>
      <c r="Q384" s="22"/>
      <c r="R384" s="23">
        <v>91001</v>
      </c>
      <c r="S384" s="23" t="s">
        <v>2553</v>
      </c>
      <c r="T384" s="24">
        <v>37970</v>
      </c>
      <c r="U384" s="22">
        <v>7087</v>
      </c>
      <c r="V384" s="36"/>
      <c r="W384" s="37"/>
      <c r="X384" s="36"/>
      <c r="Y384" s="36"/>
      <c r="Z384" s="36"/>
      <c r="AA384" s="27"/>
      <c r="AB384" s="8"/>
      <c r="AC384" s="8"/>
      <c r="AD384" s="8"/>
      <c r="AE384" s="8"/>
      <c r="AF384" s="8"/>
      <c r="AG384" s="8"/>
    </row>
    <row r="385" spans="1:33" ht="12.75" customHeight="1" x14ac:dyDescent="0.2">
      <c r="A385" s="22">
        <v>7018</v>
      </c>
      <c r="B385" s="32" t="s">
        <v>2554</v>
      </c>
      <c r="C385" s="44">
        <v>692206002</v>
      </c>
      <c r="D385" s="11" t="s">
        <v>2469</v>
      </c>
      <c r="E385" s="11" t="s">
        <v>2484</v>
      </c>
      <c r="F385" s="21" t="s">
        <v>26</v>
      </c>
      <c r="G385" s="21" t="s">
        <v>2485</v>
      </c>
      <c r="H385" s="21" t="s">
        <v>28</v>
      </c>
      <c r="I385" s="11"/>
      <c r="J385" s="11"/>
      <c r="K385" s="11" t="s">
        <v>8318</v>
      </c>
      <c r="L385" s="11" t="s">
        <v>2556</v>
      </c>
      <c r="M385" s="13" t="s">
        <v>5340</v>
      </c>
      <c r="N385" s="22" t="s">
        <v>2558</v>
      </c>
      <c r="O385" s="22" t="s">
        <v>2557</v>
      </c>
      <c r="P385" s="23" t="s">
        <v>2555</v>
      </c>
      <c r="Q385" s="22"/>
      <c r="R385" s="23">
        <v>91001</v>
      </c>
      <c r="S385" s="23" t="s">
        <v>2488</v>
      </c>
      <c r="T385" s="24">
        <v>37970</v>
      </c>
      <c r="U385" s="22">
        <v>7018</v>
      </c>
      <c r="V385" s="36"/>
      <c r="W385" s="37"/>
      <c r="X385" s="36"/>
      <c r="Y385" s="36"/>
      <c r="Z385" s="36"/>
      <c r="AA385" s="27"/>
      <c r="AB385" s="8"/>
      <c r="AC385" s="8"/>
      <c r="AD385" s="8"/>
      <c r="AE385" s="8"/>
      <c r="AF385" s="8"/>
      <c r="AG385" s="8"/>
    </row>
    <row r="386" spans="1:33" ht="12.75" customHeight="1" x14ac:dyDescent="0.2">
      <c r="A386" s="22">
        <v>7229</v>
      </c>
      <c r="B386" s="32" t="s">
        <v>2559</v>
      </c>
      <c r="C386" s="44">
        <v>690303000</v>
      </c>
      <c r="D386" s="11" t="s">
        <v>2469</v>
      </c>
      <c r="E386" s="11" t="s">
        <v>2484</v>
      </c>
      <c r="F386" s="21" t="s">
        <v>26</v>
      </c>
      <c r="G386" s="21" t="s">
        <v>2485</v>
      </c>
      <c r="H386" s="21" t="s">
        <v>28</v>
      </c>
      <c r="I386" s="11"/>
      <c r="J386" s="11"/>
      <c r="K386" s="11" t="s">
        <v>6053</v>
      </c>
      <c r="L386" s="11" t="s">
        <v>2561</v>
      </c>
      <c r="M386" s="13" t="s">
        <v>5341</v>
      </c>
      <c r="N386" s="22" t="s">
        <v>2563</v>
      </c>
      <c r="O386" s="22" t="s">
        <v>2562</v>
      </c>
      <c r="P386" s="23" t="s">
        <v>2560</v>
      </c>
      <c r="Q386" s="22"/>
      <c r="R386" s="23">
        <v>91001</v>
      </c>
      <c r="S386" s="23" t="s">
        <v>2488</v>
      </c>
      <c r="T386" s="24">
        <v>38700</v>
      </c>
      <c r="U386" s="22">
        <v>7229</v>
      </c>
      <c r="V386" s="36"/>
      <c r="W386" s="37"/>
      <c r="X386" s="36"/>
      <c r="Y386" s="36"/>
      <c r="Z386" s="36"/>
      <c r="AA386" s="27"/>
      <c r="AB386" s="8"/>
      <c r="AC386" s="8"/>
      <c r="AD386" s="8"/>
      <c r="AE386" s="8"/>
      <c r="AF386" s="8"/>
      <c r="AG386" s="8"/>
    </row>
    <row r="387" spans="1:33" ht="12.75" customHeight="1" x14ac:dyDescent="0.2">
      <c r="A387" s="22">
        <v>7202</v>
      </c>
      <c r="B387" s="32" t="s">
        <v>2564</v>
      </c>
      <c r="C387" s="44">
        <v>690728001</v>
      </c>
      <c r="D387" s="11" t="s">
        <v>2469</v>
      </c>
      <c r="E387" s="11" t="s">
        <v>2484</v>
      </c>
      <c r="F387" s="21" t="s">
        <v>26</v>
      </c>
      <c r="G387" s="21" t="s">
        <v>2485</v>
      </c>
      <c r="H387" s="21" t="s">
        <v>28</v>
      </c>
      <c r="I387" s="11"/>
      <c r="J387" s="11"/>
      <c r="K387" s="11" t="s">
        <v>2565</v>
      </c>
      <c r="L387" s="11" t="s">
        <v>2566</v>
      </c>
      <c r="M387" s="13" t="s">
        <v>47</v>
      </c>
      <c r="N387" s="22" t="s">
        <v>2568</v>
      </c>
      <c r="O387" s="22" t="s">
        <v>2567</v>
      </c>
      <c r="P387" s="23"/>
      <c r="Q387" s="22"/>
      <c r="R387" s="23">
        <v>91001</v>
      </c>
      <c r="S387" s="23" t="s">
        <v>2488</v>
      </c>
      <c r="T387" s="24">
        <v>38624</v>
      </c>
      <c r="U387" s="22">
        <v>7202</v>
      </c>
      <c r="V387" s="12"/>
      <c r="W387" s="13"/>
      <c r="X387" s="12"/>
      <c r="Y387" s="12"/>
      <c r="Z387" s="12"/>
      <c r="AA387" s="11"/>
      <c r="AB387" s="8"/>
      <c r="AC387" s="8"/>
      <c r="AD387" s="8"/>
      <c r="AE387" s="8"/>
      <c r="AF387" s="8"/>
      <c r="AG387" s="8"/>
    </row>
    <row r="388" spans="1:33" ht="12.75" customHeight="1" x14ac:dyDescent="0.2">
      <c r="A388" s="22">
        <v>7629</v>
      </c>
      <c r="B388" s="32" t="s">
        <v>5327</v>
      </c>
      <c r="C388" s="44">
        <v>690512009</v>
      </c>
      <c r="D388" s="11" t="s">
        <v>2469</v>
      </c>
      <c r="E388" s="11" t="s">
        <v>2484</v>
      </c>
      <c r="F388" s="21" t="s">
        <v>26</v>
      </c>
      <c r="G388" s="21" t="s">
        <v>2485</v>
      </c>
      <c r="H388" s="21"/>
      <c r="I388" s="11"/>
      <c r="J388" s="11"/>
      <c r="K388" s="11" t="s">
        <v>2569</v>
      </c>
      <c r="L388" s="11" t="s">
        <v>2570</v>
      </c>
      <c r="M388" s="13" t="s">
        <v>544</v>
      </c>
      <c r="N388" s="22" t="s">
        <v>2571</v>
      </c>
      <c r="O388" s="22"/>
      <c r="P388" s="23"/>
      <c r="Q388" s="22"/>
      <c r="R388" s="23">
        <v>91001</v>
      </c>
      <c r="S388" s="23" t="s">
        <v>2488</v>
      </c>
      <c r="T388" s="24">
        <v>42808</v>
      </c>
      <c r="U388" s="22">
        <v>7629</v>
      </c>
      <c r="V388" s="12"/>
      <c r="W388" s="13"/>
      <c r="X388" s="12"/>
      <c r="Y388" s="12"/>
      <c r="Z388" s="12"/>
      <c r="AA388" s="11"/>
      <c r="AB388" s="8"/>
      <c r="AC388" s="8"/>
      <c r="AD388" s="8"/>
      <c r="AE388" s="8"/>
      <c r="AF388" s="8"/>
      <c r="AG388" s="8"/>
    </row>
    <row r="389" spans="1:33" ht="12.75" customHeight="1" x14ac:dyDescent="0.2">
      <c r="A389" s="22">
        <v>7527</v>
      </c>
      <c r="B389" s="32" t="s">
        <v>2572</v>
      </c>
      <c r="C389" s="44">
        <v>690413000</v>
      </c>
      <c r="D389" s="11" t="s">
        <v>2469</v>
      </c>
      <c r="E389" s="11" t="s">
        <v>546</v>
      </c>
      <c r="F389" s="21" t="s">
        <v>26</v>
      </c>
      <c r="G389" s="21" t="s">
        <v>547</v>
      </c>
      <c r="H389" s="21"/>
      <c r="I389" s="11"/>
      <c r="J389" s="11"/>
      <c r="K389" s="11" t="s">
        <v>2573</v>
      </c>
      <c r="L389" s="11" t="s">
        <v>2574</v>
      </c>
      <c r="M389" s="13" t="s">
        <v>5341</v>
      </c>
      <c r="N389" s="22" t="s">
        <v>2575</v>
      </c>
      <c r="O389" s="22" t="s">
        <v>8319</v>
      </c>
      <c r="P389" s="23" t="s">
        <v>8320</v>
      </c>
      <c r="Q389" s="22"/>
      <c r="R389" s="23">
        <v>91001</v>
      </c>
      <c r="S389" s="23" t="s">
        <v>2517</v>
      </c>
      <c r="T389" s="24">
        <v>42047</v>
      </c>
      <c r="U389" s="22">
        <v>7527</v>
      </c>
      <c r="V389" s="36"/>
      <c r="W389" s="37"/>
      <c r="X389" s="36"/>
      <c r="Y389" s="36"/>
      <c r="Z389" s="36"/>
      <c r="AA389" s="27"/>
      <c r="AB389" s="8"/>
      <c r="AC389" s="8"/>
      <c r="AD389" s="8"/>
      <c r="AE389" s="8"/>
      <c r="AF389" s="8"/>
      <c r="AG389" s="8"/>
    </row>
    <row r="390" spans="1:33" ht="12.75" customHeight="1" x14ac:dyDescent="0.2">
      <c r="A390" s="22">
        <v>7265</v>
      </c>
      <c r="B390" s="32" t="s">
        <v>8321</v>
      </c>
      <c r="C390" s="44">
        <v>691605000</v>
      </c>
      <c r="D390" s="11" t="s">
        <v>2469</v>
      </c>
      <c r="E390" s="11" t="s">
        <v>546</v>
      </c>
      <c r="F390" s="21" t="s">
        <v>26</v>
      </c>
      <c r="G390" s="21" t="s">
        <v>2576</v>
      </c>
      <c r="H390" s="21" t="s">
        <v>28</v>
      </c>
      <c r="I390" s="11"/>
      <c r="J390" s="11"/>
      <c r="K390" s="11" t="s">
        <v>2577</v>
      </c>
      <c r="L390" s="11" t="s">
        <v>2578</v>
      </c>
      <c r="M390" s="13" t="s">
        <v>309</v>
      </c>
      <c r="N390" s="22" t="s">
        <v>2579</v>
      </c>
      <c r="O390" s="22" t="s">
        <v>8322</v>
      </c>
      <c r="P390" s="23" t="s">
        <v>8323</v>
      </c>
      <c r="Q390" s="22"/>
      <c r="R390" s="23">
        <v>91001</v>
      </c>
      <c r="S390" s="23" t="s">
        <v>2517</v>
      </c>
      <c r="T390" s="24">
        <v>38735</v>
      </c>
      <c r="U390" s="22">
        <v>7265</v>
      </c>
      <c r="V390" s="36"/>
      <c r="W390" s="37"/>
      <c r="X390" s="36"/>
      <c r="Y390" s="36"/>
      <c r="Z390" s="36"/>
      <c r="AA390" s="27"/>
      <c r="AB390" s="8"/>
      <c r="AC390" s="8"/>
      <c r="AD390" s="8"/>
      <c r="AE390" s="8"/>
      <c r="AF390" s="8"/>
      <c r="AG390" s="8"/>
    </row>
    <row r="391" spans="1:33" ht="12.75" customHeight="1" x14ac:dyDescent="0.2">
      <c r="A391" s="22">
        <v>7263</v>
      </c>
      <c r="B391" s="32" t="s">
        <v>2580</v>
      </c>
      <c r="C391" s="44">
        <v>691905004</v>
      </c>
      <c r="D391" s="11" t="s">
        <v>2469</v>
      </c>
      <c r="E391" s="11" t="s">
        <v>2484</v>
      </c>
      <c r="F391" s="21" t="s">
        <v>26</v>
      </c>
      <c r="G391" s="21" t="s">
        <v>2485</v>
      </c>
      <c r="H391" s="21" t="s">
        <v>28</v>
      </c>
      <c r="I391" s="11"/>
      <c r="J391" s="11"/>
      <c r="K391" s="11" t="s">
        <v>6054</v>
      </c>
      <c r="L391" s="11" t="s">
        <v>2581</v>
      </c>
      <c r="M391" s="13" t="s">
        <v>48</v>
      </c>
      <c r="N391" s="22" t="s">
        <v>2583</v>
      </c>
      <c r="O391" s="22" t="s">
        <v>2582</v>
      </c>
      <c r="P391" s="23"/>
      <c r="Q391" s="22"/>
      <c r="R391" s="23">
        <v>91001</v>
      </c>
      <c r="S391" s="23" t="s">
        <v>2488</v>
      </c>
      <c r="T391" s="24">
        <v>38735</v>
      </c>
      <c r="U391" s="22">
        <v>7263</v>
      </c>
      <c r="V391" s="12"/>
      <c r="W391" s="13"/>
      <c r="X391" s="12"/>
      <c r="Y391" s="12"/>
      <c r="Z391" s="12"/>
      <c r="AA391" s="11"/>
      <c r="AB391" s="8"/>
      <c r="AC391" s="8"/>
      <c r="AD391" s="8"/>
      <c r="AE391" s="8"/>
      <c r="AF391" s="8"/>
      <c r="AG391" s="8"/>
    </row>
    <row r="392" spans="1:33" ht="12.75" customHeight="1" x14ac:dyDescent="0.2">
      <c r="A392" s="22">
        <v>7312</v>
      </c>
      <c r="B392" s="32" t="s">
        <v>2584</v>
      </c>
      <c r="C392" s="44">
        <v>690736004</v>
      </c>
      <c r="D392" s="11" t="s">
        <v>2469</v>
      </c>
      <c r="E392" s="11" t="s">
        <v>2495</v>
      </c>
      <c r="F392" s="21" t="s">
        <v>1476</v>
      </c>
      <c r="G392" s="21" t="s">
        <v>2496</v>
      </c>
      <c r="H392" s="21" t="s">
        <v>28</v>
      </c>
      <c r="I392" s="11"/>
      <c r="J392" s="11"/>
      <c r="K392" s="11" t="s">
        <v>2585</v>
      </c>
      <c r="L392" s="11" t="s">
        <v>2587</v>
      </c>
      <c r="M392" s="13" t="s">
        <v>544</v>
      </c>
      <c r="N392" s="22" t="s">
        <v>4193</v>
      </c>
      <c r="O392" s="22" t="s">
        <v>2588</v>
      </c>
      <c r="P392" s="23" t="s">
        <v>2586</v>
      </c>
      <c r="Q392" s="22"/>
      <c r="R392" s="23">
        <v>91001</v>
      </c>
      <c r="S392" s="23" t="s">
        <v>2488</v>
      </c>
      <c r="T392" s="24">
        <v>38786</v>
      </c>
      <c r="U392" s="22">
        <v>7312</v>
      </c>
      <c r="V392" s="12"/>
      <c r="W392" s="13"/>
      <c r="X392" s="12"/>
      <c r="Y392" s="12"/>
      <c r="Z392" s="12"/>
      <c r="AA392" s="11"/>
      <c r="AB392" s="8"/>
      <c r="AC392" s="8"/>
      <c r="AD392" s="8"/>
      <c r="AE392" s="8"/>
      <c r="AF392" s="8"/>
      <c r="AG392" s="8"/>
    </row>
    <row r="393" spans="1:33" ht="12.75" customHeight="1" x14ac:dyDescent="0.2">
      <c r="A393" s="22">
        <v>7223</v>
      </c>
      <c r="B393" s="32" t="s">
        <v>2589</v>
      </c>
      <c r="C393" s="44">
        <v>690614006</v>
      </c>
      <c r="D393" s="11" t="s">
        <v>2469</v>
      </c>
      <c r="E393" s="11" t="s">
        <v>546</v>
      </c>
      <c r="F393" s="21" t="s">
        <v>26</v>
      </c>
      <c r="G393" s="21" t="s">
        <v>547</v>
      </c>
      <c r="H393" s="21" t="s">
        <v>28</v>
      </c>
      <c r="I393" s="11"/>
      <c r="J393" s="11"/>
      <c r="K393" s="11" t="s">
        <v>8324</v>
      </c>
      <c r="L393" s="11" t="s">
        <v>2590</v>
      </c>
      <c r="M393" s="13" t="s">
        <v>544</v>
      </c>
      <c r="N393" s="22" t="s">
        <v>2592</v>
      </c>
      <c r="O393" s="22" t="s">
        <v>2591</v>
      </c>
      <c r="P393" s="23"/>
      <c r="Q393" s="22"/>
      <c r="R393" s="23">
        <v>91001</v>
      </c>
      <c r="S393" s="23" t="s">
        <v>2488</v>
      </c>
      <c r="T393" s="24">
        <v>38687</v>
      </c>
      <c r="U393" s="22">
        <v>7223</v>
      </c>
      <c r="V393" s="36"/>
      <c r="W393" s="37"/>
      <c r="X393" s="36"/>
      <c r="Y393" s="36"/>
      <c r="Z393" s="36"/>
      <c r="AA393" s="27"/>
      <c r="AB393" s="8"/>
      <c r="AC393" s="8"/>
      <c r="AD393" s="8"/>
      <c r="AE393" s="8"/>
      <c r="AF393" s="8"/>
      <c r="AG393" s="8"/>
    </row>
    <row r="394" spans="1:33" ht="12.75" customHeight="1" x14ac:dyDescent="0.2">
      <c r="A394" s="22">
        <v>7133</v>
      </c>
      <c r="B394" s="32" t="s">
        <v>2593</v>
      </c>
      <c r="C394" s="44">
        <v>692304004</v>
      </c>
      <c r="D394" s="11" t="s">
        <v>2469</v>
      </c>
      <c r="E394" s="21" t="s">
        <v>2484</v>
      </c>
      <c r="F394" s="11" t="s">
        <v>26</v>
      </c>
      <c r="G394" s="21" t="s">
        <v>2485</v>
      </c>
      <c r="H394" s="21" t="s">
        <v>28</v>
      </c>
      <c r="I394" s="11"/>
      <c r="J394" s="11"/>
      <c r="K394" s="11" t="s">
        <v>5498</v>
      </c>
      <c r="L394" s="11" t="s">
        <v>2594</v>
      </c>
      <c r="M394" s="13" t="s">
        <v>5340</v>
      </c>
      <c r="N394" s="22" t="s">
        <v>988</v>
      </c>
      <c r="O394" s="54" t="s">
        <v>5499</v>
      </c>
      <c r="P394" s="40" t="s">
        <v>5500</v>
      </c>
      <c r="Q394" s="22"/>
      <c r="R394" s="22">
        <v>91001</v>
      </c>
      <c r="S394" s="23" t="s">
        <v>2488</v>
      </c>
      <c r="T394" s="24">
        <v>37970</v>
      </c>
      <c r="U394" s="22">
        <v>7133</v>
      </c>
      <c r="V394" s="12"/>
      <c r="W394" s="13"/>
      <c r="X394" s="12"/>
      <c r="Y394" s="12"/>
      <c r="Z394" s="12"/>
      <c r="AA394" s="11"/>
      <c r="AB394" s="8"/>
      <c r="AC394" s="8"/>
      <c r="AD394" s="8"/>
      <c r="AE394" s="8"/>
      <c r="AF394" s="8"/>
      <c r="AG394" s="8"/>
    </row>
    <row r="395" spans="1:33" ht="12.75" customHeight="1" x14ac:dyDescent="0.2">
      <c r="A395" s="22">
        <v>7240</v>
      </c>
      <c r="B395" s="32" t="s">
        <v>2595</v>
      </c>
      <c r="C395" s="44">
        <v>691204006</v>
      </c>
      <c r="D395" s="11" t="s">
        <v>2469</v>
      </c>
      <c r="E395" s="11" t="s">
        <v>2484</v>
      </c>
      <c r="F395" s="21" t="s">
        <v>26</v>
      </c>
      <c r="G395" s="21" t="s">
        <v>2485</v>
      </c>
      <c r="H395" s="21" t="s">
        <v>28</v>
      </c>
      <c r="I395" s="11"/>
      <c r="J395" s="11"/>
      <c r="K395" s="11" t="s">
        <v>2596</v>
      </c>
      <c r="L395" s="11" t="s">
        <v>2597</v>
      </c>
      <c r="M395" s="13" t="s">
        <v>5345</v>
      </c>
      <c r="N395" s="22" t="s">
        <v>2599</v>
      </c>
      <c r="O395" s="11" t="s">
        <v>2598</v>
      </c>
      <c r="P395" s="23"/>
      <c r="Q395" s="22"/>
      <c r="R395" s="23">
        <v>91001</v>
      </c>
      <c r="S395" s="23" t="s">
        <v>2488</v>
      </c>
      <c r="T395" s="24">
        <v>38714</v>
      </c>
      <c r="U395" s="22">
        <v>7240</v>
      </c>
      <c r="V395" s="12"/>
      <c r="W395" s="13"/>
      <c r="X395" s="12"/>
      <c r="Y395" s="12"/>
      <c r="Z395" s="12"/>
      <c r="AA395" s="11"/>
      <c r="AB395" s="8"/>
      <c r="AC395" s="8"/>
      <c r="AD395" s="8"/>
      <c r="AE395" s="8"/>
      <c r="AF395" s="8"/>
      <c r="AG395" s="8"/>
    </row>
    <row r="396" spans="1:33" ht="12.75" customHeight="1" x14ac:dyDescent="0.2">
      <c r="A396" s="22">
        <v>7228</v>
      </c>
      <c r="B396" s="32" t="s">
        <v>2600</v>
      </c>
      <c r="C396" s="44">
        <v>690509008</v>
      </c>
      <c r="D396" s="11" t="s">
        <v>2469</v>
      </c>
      <c r="E396" s="11" t="s">
        <v>546</v>
      </c>
      <c r="F396" s="11" t="s">
        <v>26</v>
      </c>
      <c r="G396" s="21" t="s">
        <v>547</v>
      </c>
      <c r="H396" s="21" t="s">
        <v>28</v>
      </c>
      <c r="I396" s="11"/>
      <c r="J396" s="11"/>
      <c r="K396" s="11" t="s">
        <v>8325</v>
      </c>
      <c r="L396" s="11" t="s">
        <v>2601</v>
      </c>
      <c r="M396" s="13" t="s">
        <v>544</v>
      </c>
      <c r="N396" s="22" t="s">
        <v>2602</v>
      </c>
      <c r="O396" s="22" t="s">
        <v>8326</v>
      </c>
      <c r="P396" s="40" t="s">
        <v>8327</v>
      </c>
      <c r="Q396" s="22"/>
      <c r="R396" s="23">
        <v>91001</v>
      </c>
      <c r="S396" s="23" t="s">
        <v>2488</v>
      </c>
      <c r="T396" s="24">
        <v>38700</v>
      </c>
      <c r="U396" s="22">
        <v>7228</v>
      </c>
      <c r="V396" s="12"/>
      <c r="W396" s="13"/>
      <c r="X396" s="12"/>
      <c r="Y396" s="12"/>
      <c r="Z396" s="12"/>
      <c r="AA396" s="11"/>
      <c r="AB396" s="8"/>
      <c r="AC396" s="8"/>
      <c r="AD396" s="8"/>
      <c r="AE396" s="8"/>
      <c r="AF396" s="8"/>
      <c r="AG396" s="8"/>
    </row>
    <row r="397" spans="1:33" ht="12.75" customHeight="1" x14ac:dyDescent="0.2">
      <c r="A397" s="22">
        <v>7226</v>
      </c>
      <c r="B397" s="32" t="s">
        <v>2603</v>
      </c>
      <c r="C397" s="44">
        <v>692550005</v>
      </c>
      <c r="D397" s="11" t="s">
        <v>2469</v>
      </c>
      <c r="E397" s="11" t="s">
        <v>546</v>
      </c>
      <c r="F397" s="21" t="s">
        <v>26</v>
      </c>
      <c r="G397" s="21" t="s">
        <v>547</v>
      </c>
      <c r="H397" s="21" t="s">
        <v>28</v>
      </c>
      <c r="I397" s="11"/>
      <c r="J397" s="11"/>
      <c r="K397" s="11" t="s">
        <v>8328</v>
      </c>
      <c r="L397" s="11" t="s">
        <v>2605</v>
      </c>
      <c r="M397" s="13" t="s">
        <v>47</v>
      </c>
      <c r="N397" s="22" t="s">
        <v>2609</v>
      </c>
      <c r="O397" s="22"/>
      <c r="P397" s="23" t="s">
        <v>2604</v>
      </c>
      <c r="Q397" s="22"/>
      <c r="R397" s="23">
        <v>91001</v>
      </c>
      <c r="S397" s="23" t="s">
        <v>2488</v>
      </c>
      <c r="T397" s="24">
        <v>38695</v>
      </c>
      <c r="U397" s="22">
        <v>7226</v>
      </c>
      <c r="V397" s="12"/>
      <c r="W397" s="13"/>
      <c r="X397" s="12"/>
      <c r="Y397" s="12"/>
      <c r="Z397" s="12"/>
      <c r="AA397" s="11"/>
      <c r="AB397" s="8"/>
      <c r="AC397" s="8"/>
      <c r="AD397" s="8"/>
      <c r="AE397" s="8"/>
      <c r="AF397" s="8"/>
      <c r="AG397" s="8"/>
    </row>
    <row r="398" spans="1:33" ht="12.75" customHeight="1" x14ac:dyDescent="0.2">
      <c r="A398" s="22">
        <v>7054</v>
      </c>
      <c r="B398" s="32" t="s">
        <v>2606</v>
      </c>
      <c r="C398" s="44">
        <v>692542002</v>
      </c>
      <c r="D398" s="11" t="s">
        <v>2469</v>
      </c>
      <c r="E398" s="11" t="s">
        <v>2484</v>
      </c>
      <c r="F398" s="21" t="s">
        <v>26</v>
      </c>
      <c r="G398" s="21" t="s">
        <v>2485</v>
      </c>
      <c r="H398" s="21" t="s">
        <v>28</v>
      </c>
      <c r="I398" s="11"/>
      <c r="J398" s="11"/>
      <c r="K398" s="11" t="s">
        <v>2607</v>
      </c>
      <c r="L398" s="11" t="s">
        <v>2608</v>
      </c>
      <c r="M398" s="13" t="s">
        <v>47</v>
      </c>
      <c r="N398" s="22" t="s">
        <v>1022</v>
      </c>
      <c r="O398" s="22" t="s">
        <v>5460</v>
      </c>
      <c r="P398" s="23" t="s">
        <v>5461</v>
      </c>
      <c r="Q398" s="22"/>
      <c r="R398" s="23">
        <v>91001</v>
      </c>
      <c r="S398" s="23" t="s">
        <v>2488</v>
      </c>
      <c r="T398" s="24">
        <v>37970</v>
      </c>
      <c r="U398" s="22">
        <v>7054</v>
      </c>
      <c r="V398" s="36"/>
      <c r="W398" s="37"/>
      <c r="X398" s="36"/>
      <c r="Y398" s="36"/>
      <c r="Z398" s="36"/>
      <c r="AA398" s="27"/>
      <c r="AB398" s="8"/>
      <c r="AC398" s="8"/>
      <c r="AD398" s="8"/>
      <c r="AE398" s="8"/>
      <c r="AF398" s="8"/>
      <c r="AG398" s="8"/>
    </row>
    <row r="399" spans="1:33" ht="12.75" customHeight="1" x14ac:dyDescent="0.2">
      <c r="A399" s="22">
        <v>7558</v>
      </c>
      <c r="B399" s="32" t="s">
        <v>2610</v>
      </c>
      <c r="C399" s="44" t="s">
        <v>6438</v>
      </c>
      <c r="D399" s="11" t="s">
        <v>2469</v>
      </c>
      <c r="E399" s="11" t="s">
        <v>546</v>
      </c>
      <c r="F399" s="21" t="s">
        <v>26</v>
      </c>
      <c r="G399" s="21" t="s">
        <v>547</v>
      </c>
      <c r="H399" s="21" t="s">
        <v>28</v>
      </c>
      <c r="I399" s="11"/>
      <c r="J399" s="11"/>
      <c r="K399" s="11" t="s">
        <v>8329</v>
      </c>
      <c r="L399" s="11" t="s">
        <v>2611</v>
      </c>
      <c r="M399" s="13" t="s">
        <v>5345</v>
      </c>
      <c r="N399" s="22" t="s">
        <v>1146</v>
      </c>
      <c r="O399" s="22" t="s">
        <v>2612</v>
      </c>
      <c r="P399" s="23"/>
      <c r="Q399" s="22"/>
      <c r="R399" s="23">
        <v>91001</v>
      </c>
      <c r="S399" s="23" t="s">
        <v>523</v>
      </c>
      <c r="T399" s="24">
        <v>42068</v>
      </c>
      <c r="U399" s="22">
        <v>7558</v>
      </c>
      <c r="V399" s="36"/>
      <c r="W399" s="37"/>
      <c r="X399" s="36"/>
      <c r="Y399" s="36"/>
      <c r="Z399" s="36"/>
      <c r="AA399" s="27"/>
      <c r="AB399" s="8"/>
      <c r="AC399" s="8"/>
      <c r="AD399" s="8"/>
      <c r="AE399" s="8"/>
      <c r="AF399" s="8"/>
      <c r="AG399" s="8"/>
    </row>
    <row r="400" spans="1:33" ht="12.75" customHeight="1" x14ac:dyDescent="0.2">
      <c r="A400" s="22">
        <v>7549</v>
      </c>
      <c r="B400" s="32" t="s">
        <v>8330</v>
      </c>
      <c r="C400" s="44">
        <v>690301008</v>
      </c>
      <c r="D400" s="11" t="s">
        <v>2469</v>
      </c>
      <c r="E400" s="11" t="s">
        <v>546</v>
      </c>
      <c r="F400" s="21" t="s">
        <v>26</v>
      </c>
      <c r="G400" s="21" t="s">
        <v>547</v>
      </c>
      <c r="H400" s="21" t="s">
        <v>28</v>
      </c>
      <c r="I400" s="11"/>
      <c r="J400" s="11"/>
      <c r="K400" s="11" t="s">
        <v>8331</v>
      </c>
      <c r="L400" s="11" t="s">
        <v>8332</v>
      </c>
      <c r="M400" s="13" t="s">
        <v>5341</v>
      </c>
      <c r="N400" s="22" t="s">
        <v>2615</v>
      </c>
      <c r="O400" s="22" t="s">
        <v>2614</v>
      </c>
      <c r="P400" s="23" t="s">
        <v>2613</v>
      </c>
      <c r="Q400" s="22"/>
      <c r="R400" s="23">
        <v>91001</v>
      </c>
      <c r="S400" s="23" t="s">
        <v>523</v>
      </c>
      <c r="T400" s="24">
        <v>42059</v>
      </c>
      <c r="U400" s="22">
        <v>7549</v>
      </c>
      <c r="V400" s="36"/>
      <c r="W400" s="37"/>
      <c r="X400" s="36"/>
      <c r="Y400" s="36"/>
      <c r="Z400" s="36"/>
      <c r="AA400" s="27"/>
      <c r="AB400" s="8"/>
      <c r="AC400" s="8"/>
      <c r="AD400" s="8"/>
      <c r="AE400" s="8"/>
      <c r="AF400" s="8"/>
      <c r="AG400" s="8"/>
    </row>
    <row r="401" spans="1:33" ht="12.75" customHeight="1" x14ac:dyDescent="0.2">
      <c r="A401" s="22">
        <v>7244</v>
      </c>
      <c r="B401" s="32" t="s">
        <v>8333</v>
      </c>
      <c r="C401" s="44">
        <v>690907003</v>
      </c>
      <c r="D401" s="11" t="s">
        <v>2469</v>
      </c>
      <c r="E401" s="11" t="s">
        <v>2484</v>
      </c>
      <c r="F401" s="21" t="s">
        <v>26</v>
      </c>
      <c r="G401" s="21" t="s">
        <v>2485</v>
      </c>
      <c r="H401" s="21" t="s">
        <v>28</v>
      </c>
      <c r="I401" s="11"/>
      <c r="J401" s="11"/>
      <c r="K401" s="11" t="s">
        <v>8334</v>
      </c>
      <c r="L401" s="11" t="s">
        <v>2616</v>
      </c>
      <c r="M401" s="13" t="s">
        <v>5344</v>
      </c>
      <c r="N401" s="22" t="s">
        <v>2617</v>
      </c>
      <c r="O401" s="22" t="s">
        <v>8335</v>
      </c>
      <c r="P401" s="40" t="s">
        <v>8336</v>
      </c>
      <c r="Q401" s="22"/>
      <c r="R401" s="23">
        <v>91001</v>
      </c>
      <c r="S401" s="23" t="s">
        <v>2488</v>
      </c>
      <c r="T401" s="24">
        <v>38722</v>
      </c>
      <c r="U401" s="22">
        <v>7244</v>
      </c>
      <c r="V401" s="12"/>
      <c r="W401" s="13"/>
      <c r="X401" s="12"/>
      <c r="Y401" s="12"/>
      <c r="Z401" s="12"/>
      <c r="AA401" s="11"/>
      <c r="AB401" s="8"/>
      <c r="AC401" s="8"/>
      <c r="AD401" s="8"/>
      <c r="AE401" s="8"/>
      <c r="AF401" s="8"/>
      <c r="AG401" s="8"/>
    </row>
    <row r="402" spans="1:33" ht="12.75" customHeight="1" x14ac:dyDescent="0.2">
      <c r="A402" s="22">
        <v>7491</v>
      </c>
      <c r="B402" s="32" t="s">
        <v>2623</v>
      </c>
      <c r="C402" s="44">
        <v>692647009</v>
      </c>
      <c r="D402" s="11" t="s">
        <v>2469</v>
      </c>
      <c r="E402" s="11" t="s">
        <v>546</v>
      </c>
      <c r="F402" s="21" t="s">
        <v>26</v>
      </c>
      <c r="G402" s="21" t="s">
        <v>547</v>
      </c>
      <c r="H402" s="21" t="s">
        <v>28</v>
      </c>
      <c r="I402" s="11"/>
      <c r="J402" s="11"/>
      <c r="K402" s="11" t="s">
        <v>2624</v>
      </c>
      <c r="L402" s="11" t="s">
        <v>2625</v>
      </c>
      <c r="M402" s="13" t="s">
        <v>309</v>
      </c>
      <c r="N402" s="22" t="s">
        <v>2627</v>
      </c>
      <c r="O402" s="22" t="s">
        <v>2626</v>
      </c>
      <c r="P402" s="23"/>
      <c r="Q402" s="22"/>
      <c r="R402" s="23">
        <v>91001</v>
      </c>
      <c r="S402" s="23" t="s">
        <v>523</v>
      </c>
      <c r="T402" s="24">
        <v>41596</v>
      </c>
      <c r="U402" s="22">
        <v>7491</v>
      </c>
      <c r="V402" s="12"/>
      <c r="W402" s="13"/>
      <c r="X402" s="12"/>
      <c r="Y402" s="12"/>
      <c r="Z402" s="12"/>
      <c r="AA402" s="11"/>
      <c r="AB402" s="8"/>
      <c r="AC402" s="8"/>
      <c r="AD402" s="8"/>
      <c r="AE402" s="8"/>
      <c r="AF402" s="8"/>
      <c r="AG402" s="8"/>
    </row>
    <row r="403" spans="1:33" ht="12.75" customHeight="1" x14ac:dyDescent="0.2">
      <c r="A403" s="22">
        <v>7299</v>
      </c>
      <c r="B403" s="32" t="s">
        <v>2629</v>
      </c>
      <c r="C403" s="44">
        <v>692404009</v>
      </c>
      <c r="D403" s="11" t="s">
        <v>2469</v>
      </c>
      <c r="E403" s="11" t="s">
        <v>2484</v>
      </c>
      <c r="F403" s="21" t="s">
        <v>26</v>
      </c>
      <c r="G403" s="21" t="s">
        <v>2485</v>
      </c>
      <c r="H403" s="21" t="s">
        <v>28</v>
      </c>
      <c r="I403" s="11"/>
      <c r="J403" s="11"/>
      <c r="K403" s="11" t="s">
        <v>2630</v>
      </c>
      <c r="L403" s="11" t="s">
        <v>2631</v>
      </c>
      <c r="M403" s="13" t="s">
        <v>5340</v>
      </c>
      <c r="N403" s="22" t="s">
        <v>2633</v>
      </c>
      <c r="O403" s="22" t="s">
        <v>2632</v>
      </c>
      <c r="P403" s="23"/>
      <c r="Q403" s="22"/>
      <c r="R403" s="23">
        <v>91001</v>
      </c>
      <c r="S403" s="23" t="s">
        <v>2634</v>
      </c>
      <c r="T403" s="24">
        <v>38737</v>
      </c>
      <c r="U403" s="22">
        <v>7299</v>
      </c>
      <c r="V403" s="12"/>
      <c r="W403" s="13"/>
      <c r="X403" s="12"/>
      <c r="Y403" s="12"/>
      <c r="Z403" s="12"/>
      <c r="AA403" s="11"/>
      <c r="AB403" s="8"/>
      <c r="AC403" s="8"/>
      <c r="AD403" s="8"/>
      <c r="AE403" s="8"/>
      <c r="AF403" s="8"/>
      <c r="AG403" s="8"/>
    </row>
    <row r="404" spans="1:33" ht="12.75" customHeight="1" x14ac:dyDescent="0.2">
      <c r="A404" s="22">
        <v>7251</v>
      </c>
      <c r="B404" s="32" t="s">
        <v>8337</v>
      </c>
      <c r="C404" s="44">
        <v>691409007</v>
      </c>
      <c r="D404" s="11" t="s">
        <v>2469</v>
      </c>
      <c r="E404" s="11" t="s">
        <v>2484</v>
      </c>
      <c r="F404" s="21" t="s">
        <v>26</v>
      </c>
      <c r="G404" s="21" t="s">
        <v>2485</v>
      </c>
      <c r="H404" s="21" t="s">
        <v>28</v>
      </c>
      <c r="I404" s="11"/>
      <c r="J404" s="11"/>
      <c r="K404" s="11" t="s">
        <v>8338</v>
      </c>
      <c r="L404" s="11" t="s">
        <v>5364</v>
      </c>
      <c r="M404" s="13" t="s">
        <v>5342</v>
      </c>
      <c r="N404" s="22" t="s">
        <v>2636</v>
      </c>
      <c r="O404" s="22" t="s">
        <v>2635</v>
      </c>
      <c r="P404" s="23"/>
      <c r="Q404" s="22"/>
      <c r="R404" s="23">
        <v>91001</v>
      </c>
      <c r="S404" s="23" t="s">
        <v>2637</v>
      </c>
      <c r="T404" s="24">
        <v>38723</v>
      </c>
      <c r="U404" s="22">
        <v>7251</v>
      </c>
      <c r="V404" s="36"/>
      <c r="W404" s="37"/>
      <c r="X404" s="36"/>
      <c r="Y404" s="36"/>
      <c r="Z404" s="36"/>
      <c r="AA404" s="27"/>
      <c r="AB404" s="8"/>
      <c r="AC404" s="8"/>
      <c r="AD404" s="8"/>
      <c r="AE404" s="8"/>
      <c r="AF404" s="8"/>
      <c r="AG404" s="8"/>
    </row>
    <row r="405" spans="1:33" ht="12.75" customHeight="1" x14ac:dyDescent="0.2">
      <c r="A405" s="22">
        <v>7425</v>
      </c>
      <c r="B405" s="32" t="s">
        <v>8339</v>
      </c>
      <c r="C405" s="44">
        <v>692665007</v>
      </c>
      <c r="D405" s="11" t="s">
        <v>2469</v>
      </c>
      <c r="E405" s="11" t="s">
        <v>546</v>
      </c>
      <c r="F405" s="21" t="s">
        <v>26</v>
      </c>
      <c r="G405" s="21" t="s">
        <v>547</v>
      </c>
      <c r="H405" s="21" t="s">
        <v>28</v>
      </c>
      <c r="I405" s="11"/>
      <c r="J405" s="11"/>
      <c r="K405" s="11" t="s">
        <v>8340</v>
      </c>
      <c r="L405" s="11" t="s">
        <v>5365</v>
      </c>
      <c r="M405" s="13" t="s">
        <v>5342</v>
      </c>
      <c r="N405" s="22" t="s">
        <v>2638</v>
      </c>
      <c r="O405" s="22" t="s">
        <v>5458</v>
      </c>
      <c r="P405" s="40" t="s">
        <v>5459</v>
      </c>
      <c r="Q405" s="22"/>
      <c r="R405" s="23">
        <v>91001</v>
      </c>
      <c r="S405" s="23" t="s">
        <v>2488</v>
      </c>
      <c r="T405" s="24">
        <v>40249</v>
      </c>
      <c r="U405" s="22">
        <v>7425</v>
      </c>
      <c r="V405" s="36"/>
      <c r="W405" s="37"/>
      <c r="X405" s="36"/>
      <c r="Y405" s="36"/>
      <c r="Z405" s="36"/>
      <c r="AA405" s="27"/>
      <c r="AB405" s="8"/>
      <c r="AC405" s="8"/>
      <c r="AD405" s="8"/>
      <c r="AE405" s="8"/>
      <c r="AF405" s="8"/>
      <c r="AG405" s="8"/>
    </row>
    <row r="406" spans="1:33" ht="12.75" customHeight="1" x14ac:dyDescent="0.2">
      <c r="A406" s="22">
        <v>7112</v>
      </c>
      <c r="B406" s="32" t="s">
        <v>2639</v>
      </c>
      <c r="C406" s="44">
        <v>690903008</v>
      </c>
      <c r="D406" s="11" t="s">
        <v>2469</v>
      </c>
      <c r="E406" s="11" t="s">
        <v>2484</v>
      </c>
      <c r="F406" s="21" t="s">
        <v>26</v>
      </c>
      <c r="G406" s="21" t="s">
        <v>2485</v>
      </c>
      <c r="H406" s="21" t="s">
        <v>28</v>
      </c>
      <c r="I406" s="11"/>
      <c r="J406" s="11"/>
      <c r="K406" s="11" t="s">
        <v>2640</v>
      </c>
      <c r="L406" s="11" t="s">
        <v>2641</v>
      </c>
      <c r="M406" s="13" t="s">
        <v>5344</v>
      </c>
      <c r="N406" s="22" t="s">
        <v>2642</v>
      </c>
      <c r="O406" s="22" t="s">
        <v>5338</v>
      </c>
      <c r="P406" s="23" t="s">
        <v>5339</v>
      </c>
      <c r="Q406" s="22"/>
      <c r="R406" s="23">
        <v>91001</v>
      </c>
      <c r="S406" s="23" t="s">
        <v>2517</v>
      </c>
      <c r="T406" s="24">
        <v>37970</v>
      </c>
      <c r="U406" s="22">
        <v>7112</v>
      </c>
      <c r="V406" s="12"/>
      <c r="W406" s="13"/>
      <c r="X406" s="12"/>
      <c r="Y406" s="12"/>
      <c r="Z406" s="12"/>
      <c r="AA406" s="11"/>
      <c r="AB406" s="8"/>
      <c r="AC406" s="8"/>
      <c r="AD406" s="8"/>
      <c r="AE406" s="8"/>
      <c r="AF406" s="8"/>
      <c r="AG406" s="8"/>
    </row>
    <row r="407" spans="1:33" ht="12.75" customHeight="1" x14ac:dyDescent="0.2">
      <c r="A407" s="22">
        <v>7615</v>
      </c>
      <c r="B407" s="32" t="s">
        <v>2643</v>
      </c>
      <c r="C407" s="44" t="s">
        <v>6439</v>
      </c>
      <c r="D407" s="11" t="s">
        <v>2469</v>
      </c>
      <c r="E407" s="11" t="s">
        <v>2484</v>
      </c>
      <c r="F407" s="21" t="s">
        <v>26</v>
      </c>
      <c r="G407" s="21" t="s">
        <v>2485</v>
      </c>
      <c r="H407" s="21" t="s">
        <v>28</v>
      </c>
      <c r="I407" s="11"/>
      <c r="J407" s="11"/>
      <c r="K407" s="11" t="s">
        <v>2644</v>
      </c>
      <c r="L407" s="11" t="s">
        <v>2645</v>
      </c>
      <c r="M407" s="13" t="s">
        <v>48</v>
      </c>
      <c r="N407" s="22" t="s">
        <v>2646</v>
      </c>
      <c r="O407" s="22"/>
      <c r="P407" s="23" t="s">
        <v>2647</v>
      </c>
      <c r="Q407" s="22"/>
      <c r="R407" s="23">
        <v>91001</v>
      </c>
      <c r="S407" s="23" t="s">
        <v>2488</v>
      </c>
      <c r="T407" s="24">
        <v>42615</v>
      </c>
      <c r="U407" s="22">
        <v>7615</v>
      </c>
      <c r="V407" s="36"/>
      <c r="W407" s="37"/>
      <c r="X407" s="36"/>
      <c r="Y407" s="36"/>
      <c r="Z407" s="36"/>
      <c r="AA407" s="27"/>
      <c r="AB407" s="8"/>
      <c r="AC407" s="8"/>
      <c r="AD407" s="8"/>
      <c r="AE407" s="8"/>
      <c r="AF407" s="8"/>
      <c r="AG407" s="8"/>
    </row>
    <row r="408" spans="1:33" ht="12.75" customHeight="1" x14ac:dyDescent="0.2">
      <c r="A408" s="22">
        <v>7181</v>
      </c>
      <c r="B408" s="32" t="s">
        <v>2648</v>
      </c>
      <c r="C408" s="44">
        <v>692402006</v>
      </c>
      <c r="D408" s="11" t="s">
        <v>2469</v>
      </c>
      <c r="E408" s="11" t="s">
        <v>2484</v>
      </c>
      <c r="F408" s="21" t="s">
        <v>26</v>
      </c>
      <c r="G408" s="21" t="s">
        <v>2485</v>
      </c>
      <c r="H408" s="21" t="s">
        <v>28</v>
      </c>
      <c r="I408" s="11"/>
      <c r="J408" s="11"/>
      <c r="K408" s="11" t="s">
        <v>2649</v>
      </c>
      <c r="L408" s="11" t="s">
        <v>2650</v>
      </c>
      <c r="M408" s="13" t="s">
        <v>773</v>
      </c>
      <c r="N408" s="22" t="s">
        <v>2651</v>
      </c>
      <c r="O408" s="22"/>
      <c r="P408" s="23"/>
      <c r="Q408" s="22"/>
      <c r="R408" s="23">
        <v>91001</v>
      </c>
      <c r="S408" s="23" t="s">
        <v>2500</v>
      </c>
      <c r="T408" s="24">
        <v>38572</v>
      </c>
      <c r="U408" s="22">
        <v>7181</v>
      </c>
      <c r="V408" s="12"/>
      <c r="W408" s="13"/>
      <c r="X408" s="12"/>
      <c r="Y408" s="12"/>
      <c r="Z408" s="12"/>
      <c r="AA408" s="11"/>
      <c r="AB408" s="8"/>
      <c r="AC408" s="8"/>
      <c r="AD408" s="8"/>
      <c r="AE408" s="8"/>
      <c r="AF408" s="8"/>
      <c r="AG408" s="8"/>
    </row>
    <row r="409" spans="1:33" ht="12.75" customHeight="1" x14ac:dyDescent="0.2">
      <c r="A409" s="22">
        <v>7277</v>
      </c>
      <c r="B409" s="32" t="s">
        <v>2652</v>
      </c>
      <c r="C409" s="44">
        <v>691404005</v>
      </c>
      <c r="D409" s="11" t="s">
        <v>2469</v>
      </c>
      <c r="E409" s="11" t="s">
        <v>2484</v>
      </c>
      <c r="F409" s="21" t="s">
        <v>26</v>
      </c>
      <c r="G409" s="21" t="s">
        <v>2485</v>
      </c>
      <c r="H409" s="21" t="s">
        <v>28</v>
      </c>
      <c r="I409" s="11"/>
      <c r="J409" s="11"/>
      <c r="K409" s="11" t="s">
        <v>2653</v>
      </c>
      <c r="L409" s="11" t="s">
        <v>5387</v>
      </c>
      <c r="M409" s="13" t="s">
        <v>5342</v>
      </c>
      <c r="N409" s="22" t="s">
        <v>2655</v>
      </c>
      <c r="O409" s="22" t="s">
        <v>2654</v>
      </c>
      <c r="P409" s="23"/>
      <c r="Q409" s="22"/>
      <c r="R409" s="23">
        <v>91001</v>
      </c>
      <c r="S409" s="23" t="s">
        <v>2488</v>
      </c>
      <c r="T409" s="24">
        <v>38736</v>
      </c>
      <c r="U409" s="22">
        <v>7277</v>
      </c>
      <c r="V409" s="12"/>
      <c r="W409" s="13"/>
      <c r="X409" s="12"/>
      <c r="Y409" s="12"/>
      <c r="Z409" s="12"/>
      <c r="AA409" s="11"/>
      <c r="AB409" s="8"/>
      <c r="AC409" s="8"/>
      <c r="AD409" s="8"/>
      <c r="AE409" s="8"/>
      <c r="AF409" s="8"/>
      <c r="AG409" s="8"/>
    </row>
    <row r="410" spans="1:33" ht="12.75" customHeight="1" x14ac:dyDescent="0.2">
      <c r="A410" s="22">
        <v>7500</v>
      </c>
      <c r="B410" s="32" t="s">
        <v>2656</v>
      </c>
      <c r="C410" s="44">
        <v>692545001</v>
      </c>
      <c r="D410" s="11" t="s">
        <v>2469</v>
      </c>
      <c r="E410" s="11" t="s">
        <v>2495</v>
      </c>
      <c r="F410" s="21" t="s">
        <v>2657</v>
      </c>
      <c r="G410" s="21" t="s">
        <v>2496</v>
      </c>
      <c r="H410" s="21" t="s">
        <v>28</v>
      </c>
      <c r="I410" s="11"/>
      <c r="J410" s="11"/>
      <c r="K410" s="11" t="s">
        <v>8341</v>
      </c>
      <c r="L410" s="11" t="s">
        <v>2658</v>
      </c>
      <c r="M410" s="22" t="s">
        <v>773</v>
      </c>
      <c r="N410" s="13" t="s">
        <v>2659</v>
      </c>
      <c r="O410" s="22" t="s">
        <v>8342</v>
      </c>
      <c r="P410" s="23" t="s">
        <v>8343</v>
      </c>
      <c r="Q410" s="22"/>
      <c r="R410" s="23">
        <v>91001</v>
      </c>
      <c r="S410" s="23" t="s">
        <v>523</v>
      </c>
      <c r="T410" s="24">
        <v>41793</v>
      </c>
      <c r="U410" s="22">
        <v>7500</v>
      </c>
      <c r="V410" s="36"/>
      <c r="W410" s="37"/>
      <c r="X410" s="36"/>
      <c r="Y410" s="36"/>
      <c r="Z410" s="36"/>
      <c r="AA410" s="27"/>
      <c r="AB410" s="8"/>
      <c r="AC410" s="8"/>
      <c r="AD410" s="8"/>
      <c r="AE410" s="8"/>
      <c r="AF410" s="8"/>
      <c r="AG410" s="8"/>
    </row>
    <row r="411" spans="1:33" ht="12.75" customHeight="1" x14ac:dyDescent="0.2">
      <c r="A411" s="22">
        <v>7162</v>
      </c>
      <c r="B411" s="32" t="s">
        <v>2660</v>
      </c>
      <c r="C411" s="44" t="s">
        <v>6440</v>
      </c>
      <c r="D411" s="11" t="s">
        <v>2469</v>
      </c>
      <c r="E411" s="11" t="s">
        <v>2484</v>
      </c>
      <c r="F411" s="21" t="s">
        <v>26</v>
      </c>
      <c r="G411" s="21" t="s">
        <v>2485</v>
      </c>
      <c r="H411" s="21" t="s">
        <v>28</v>
      </c>
      <c r="I411" s="11"/>
      <c r="J411" s="11"/>
      <c r="K411" s="11" t="s">
        <v>8344</v>
      </c>
      <c r="L411" s="11" t="s">
        <v>2661</v>
      </c>
      <c r="M411" s="11" t="s">
        <v>5344</v>
      </c>
      <c r="N411" s="22" t="s">
        <v>2663</v>
      </c>
      <c r="O411" s="22" t="s">
        <v>5438</v>
      </c>
      <c r="P411" s="23" t="s">
        <v>2662</v>
      </c>
      <c r="Q411" s="22"/>
      <c r="R411" s="23">
        <v>91001</v>
      </c>
      <c r="S411" s="23" t="s">
        <v>2488</v>
      </c>
      <c r="T411" s="24">
        <v>38443</v>
      </c>
      <c r="U411" s="22">
        <v>7162</v>
      </c>
      <c r="V411" s="12"/>
      <c r="W411" s="13"/>
      <c r="X411" s="12"/>
      <c r="Y411" s="12"/>
      <c r="Z411" s="12"/>
      <c r="AA411" s="11"/>
      <c r="AB411" s="8"/>
      <c r="AC411" s="8"/>
      <c r="AD411" s="8"/>
      <c r="AE411" s="8"/>
      <c r="AF411" s="8"/>
      <c r="AG411" s="8"/>
    </row>
    <row r="412" spans="1:33" ht="12.75" customHeight="1" x14ac:dyDescent="0.2">
      <c r="A412" s="22">
        <v>7259</v>
      </c>
      <c r="B412" s="32" t="s">
        <v>2664</v>
      </c>
      <c r="C412" s="44">
        <v>691502007</v>
      </c>
      <c r="D412" s="11" t="s">
        <v>2469</v>
      </c>
      <c r="E412" s="11" t="s">
        <v>2495</v>
      </c>
      <c r="F412" s="21" t="s">
        <v>1476</v>
      </c>
      <c r="G412" s="21" t="s">
        <v>2496</v>
      </c>
      <c r="H412" s="21"/>
      <c r="I412" s="11"/>
      <c r="J412" s="11"/>
      <c r="K412" s="11" t="s">
        <v>2665</v>
      </c>
      <c r="L412" s="11" t="s">
        <v>5366</v>
      </c>
      <c r="M412" s="13" t="s">
        <v>5342</v>
      </c>
      <c r="N412" s="22" t="s">
        <v>2666</v>
      </c>
      <c r="O412" s="22"/>
      <c r="P412" s="23"/>
      <c r="Q412" s="22"/>
      <c r="R412" s="23">
        <v>91001</v>
      </c>
      <c r="S412" s="23" t="s">
        <v>2634</v>
      </c>
      <c r="T412" s="24">
        <v>38734</v>
      </c>
      <c r="U412" s="22">
        <v>7259</v>
      </c>
      <c r="V412" s="12"/>
      <c r="W412" s="13"/>
      <c r="X412" s="12"/>
      <c r="Y412" s="12"/>
      <c r="Z412" s="12"/>
      <c r="AA412" s="11"/>
      <c r="AB412" s="8"/>
      <c r="AC412" s="8"/>
      <c r="AD412" s="8"/>
      <c r="AE412" s="8"/>
      <c r="AF412" s="8"/>
      <c r="AG412" s="8"/>
    </row>
    <row r="413" spans="1:33" ht="12.75" customHeight="1" x14ac:dyDescent="0.2">
      <c r="A413" s="22">
        <v>7538</v>
      </c>
      <c r="B413" s="32" t="s">
        <v>2667</v>
      </c>
      <c r="C413" s="44">
        <v>691411001</v>
      </c>
      <c r="D413" s="11" t="s">
        <v>2469</v>
      </c>
      <c r="E413" s="11" t="s">
        <v>546</v>
      </c>
      <c r="F413" s="21" t="s">
        <v>26</v>
      </c>
      <c r="G413" s="21" t="s">
        <v>547</v>
      </c>
      <c r="H413" s="21" t="s">
        <v>28</v>
      </c>
      <c r="I413" s="11"/>
      <c r="J413" s="11"/>
      <c r="K413" s="11" t="s">
        <v>2668</v>
      </c>
      <c r="L413" s="11" t="s">
        <v>5367</v>
      </c>
      <c r="M413" s="13" t="s">
        <v>5342</v>
      </c>
      <c r="N413" s="22" t="s">
        <v>2670</v>
      </c>
      <c r="O413" s="22" t="s">
        <v>2669</v>
      </c>
      <c r="P413" s="23"/>
      <c r="Q413" s="22"/>
      <c r="R413" s="23">
        <v>91001</v>
      </c>
      <c r="S413" s="23" t="s">
        <v>523</v>
      </c>
      <c r="T413" s="24">
        <v>42053</v>
      </c>
      <c r="U413" s="22">
        <v>7538</v>
      </c>
      <c r="V413" s="36"/>
      <c r="W413" s="37"/>
      <c r="X413" s="36"/>
      <c r="Y413" s="36"/>
      <c r="Z413" s="36"/>
      <c r="AA413" s="27"/>
      <c r="AB413" s="8"/>
      <c r="AC413" s="8"/>
      <c r="AD413" s="8"/>
      <c r="AE413" s="8"/>
      <c r="AF413" s="8"/>
      <c r="AG413" s="8"/>
    </row>
    <row r="414" spans="1:33" ht="12.75" customHeight="1" x14ac:dyDescent="0.2">
      <c r="A414" s="22">
        <v>7248</v>
      </c>
      <c r="B414" s="32" t="s">
        <v>2671</v>
      </c>
      <c r="C414" s="44">
        <v>690715007</v>
      </c>
      <c r="D414" s="11" t="s">
        <v>2469</v>
      </c>
      <c r="E414" s="11" t="s">
        <v>2484</v>
      </c>
      <c r="F414" s="21" t="s">
        <v>26</v>
      </c>
      <c r="G414" s="21" t="s">
        <v>2485</v>
      </c>
      <c r="H414" s="21" t="s">
        <v>28</v>
      </c>
      <c r="I414" s="11"/>
      <c r="J414" s="11"/>
      <c r="K414" s="11" t="s">
        <v>8345</v>
      </c>
      <c r="L414" s="11" t="s">
        <v>2672</v>
      </c>
      <c r="M414" s="13" t="s">
        <v>47</v>
      </c>
      <c r="N414" s="22" t="s">
        <v>998</v>
      </c>
      <c r="O414" s="22" t="s">
        <v>2673</v>
      </c>
      <c r="P414" s="40" t="s">
        <v>8346</v>
      </c>
      <c r="Q414" s="22"/>
      <c r="R414" s="23">
        <v>91001</v>
      </c>
      <c r="S414" s="23" t="s">
        <v>2488</v>
      </c>
      <c r="T414" s="24">
        <v>38722</v>
      </c>
      <c r="U414" s="22">
        <v>7248</v>
      </c>
      <c r="V414" s="36"/>
      <c r="W414" s="37"/>
      <c r="X414" s="36"/>
      <c r="Y414" s="36"/>
      <c r="Z414" s="36"/>
      <c r="AA414" s="27"/>
      <c r="AB414" s="8"/>
      <c r="AC414" s="8"/>
      <c r="AD414" s="8"/>
      <c r="AE414" s="8"/>
      <c r="AF414" s="8"/>
      <c r="AG414" s="8"/>
    </row>
    <row r="415" spans="1:33" ht="12.75" customHeight="1" x14ac:dyDescent="0.2">
      <c r="A415" s="22">
        <v>7233</v>
      </c>
      <c r="B415" s="32" t="s">
        <v>2674</v>
      </c>
      <c r="C415" s="44" t="s">
        <v>6441</v>
      </c>
      <c r="D415" s="11" t="s">
        <v>2469</v>
      </c>
      <c r="E415" s="11" t="s">
        <v>546</v>
      </c>
      <c r="F415" s="21" t="s">
        <v>26</v>
      </c>
      <c r="G415" s="21" t="s">
        <v>547</v>
      </c>
      <c r="H415" s="21" t="s">
        <v>28</v>
      </c>
      <c r="I415" s="11"/>
      <c r="J415" s="11"/>
      <c r="K415" s="11" t="s">
        <v>2675</v>
      </c>
      <c r="L415" s="11" t="s">
        <v>2677</v>
      </c>
      <c r="M415" s="11" t="s">
        <v>48</v>
      </c>
      <c r="N415" s="11" t="s">
        <v>2679</v>
      </c>
      <c r="O415" s="11" t="s">
        <v>2678</v>
      </c>
      <c r="P415" s="23" t="s">
        <v>2676</v>
      </c>
      <c r="Q415" s="22"/>
      <c r="R415" s="23">
        <v>91001</v>
      </c>
      <c r="S415" s="23" t="s">
        <v>2517</v>
      </c>
      <c r="T415" s="24">
        <v>38705</v>
      </c>
      <c r="U415" s="22">
        <v>7233</v>
      </c>
      <c r="V415" s="36"/>
      <c r="W415" s="37"/>
      <c r="X415" s="36"/>
      <c r="Y415" s="36"/>
      <c r="Z415" s="36"/>
      <c r="AA415" s="27"/>
      <c r="AB415" s="8"/>
      <c r="AC415" s="8"/>
      <c r="AD415" s="8"/>
      <c r="AE415" s="8"/>
      <c r="AF415" s="8"/>
      <c r="AG415" s="8"/>
    </row>
    <row r="416" spans="1:33" ht="12.75" customHeight="1" x14ac:dyDescent="0.2">
      <c r="A416" s="22">
        <v>7476</v>
      </c>
      <c r="B416" s="32" t="s">
        <v>2680</v>
      </c>
      <c r="C416" s="44">
        <v>690411008</v>
      </c>
      <c r="D416" s="11" t="s">
        <v>2469</v>
      </c>
      <c r="E416" s="11" t="s">
        <v>2484</v>
      </c>
      <c r="F416" s="21" t="s">
        <v>26</v>
      </c>
      <c r="G416" s="21" t="s">
        <v>2485</v>
      </c>
      <c r="H416" s="21" t="s">
        <v>28</v>
      </c>
      <c r="I416" s="11"/>
      <c r="J416" s="11"/>
      <c r="K416" s="11" t="s">
        <v>8347</v>
      </c>
      <c r="L416" s="11" t="s">
        <v>2682</v>
      </c>
      <c r="M416" s="13" t="s">
        <v>5343</v>
      </c>
      <c r="N416" s="22" t="s">
        <v>2684</v>
      </c>
      <c r="O416" s="22" t="s">
        <v>2683</v>
      </c>
      <c r="P416" s="23"/>
      <c r="Q416" s="22"/>
      <c r="R416" s="23">
        <v>91001</v>
      </c>
      <c r="S416" s="23" t="s">
        <v>2500</v>
      </c>
      <c r="T416" s="24">
        <v>41394</v>
      </c>
      <c r="U416" s="22">
        <v>7476</v>
      </c>
      <c r="V416" s="12"/>
      <c r="W416" s="13"/>
      <c r="X416" s="12"/>
      <c r="Y416" s="12"/>
      <c r="Z416" s="12"/>
      <c r="AA416" s="41" t="s">
        <v>7250</v>
      </c>
      <c r="AB416" s="8"/>
      <c r="AC416" s="8"/>
      <c r="AD416" s="8"/>
      <c r="AE416" s="8"/>
      <c r="AF416" s="8"/>
      <c r="AG416" s="8" t="s">
        <v>7303</v>
      </c>
    </row>
    <row r="417" spans="1:33" ht="12.75" customHeight="1" x14ac:dyDescent="0.2">
      <c r="A417" s="22">
        <v>7285</v>
      </c>
      <c r="B417" s="32" t="s">
        <v>8348</v>
      </c>
      <c r="C417" s="44" t="s">
        <v>6442</v>
      </c>
      <c r="D417" s="11" t="s">
        <v>2469</v>
      </c>
      <c r="E417" s="11" t="s">
        <v>2484</v>
      </c>
      <c r="F417" s="21" t="s">
        <v>26</v>
      </c>
      <c r="G417" s="21" t="s">
        <v>2485</v>
      </c>
      <c r="H417" s="21" t="s">
        <v>28</v>
      </c>
      <c r="I417" s="11"/>
      <c r="J417" s="11"/>
      <c r="K417" s="11" t="s">
        <v>2685</v>
      </c>
      <c r="L417" s="11" t="s">
        <v>2687</v>
      </c>
      <c r="M417" s="13" t="s">
        <v>309</v>
      </c>
      <c r="N417" s="22" t="s">
        <v>961</v>
      </c>
      <c r="O417" s="22" t="s">
        <v>2686</v>
      </c>
      <c r="P417" s="23"/>
      <c r="Q417" s="22"/>
      <c r="R417" s="23">
        <v>91001</v>
      </c>
      <c r="S417" s="23" t="s">
        <v>2488</v>
      </c>
      <c r="T417" s="24">
        <v>38737</v>
      </c>
      <c r="U417" s="22">
        <v>7285</v>
      </c>
      <c r="V417" s="36"/>
      <c r="W417" s="37"/>
      <c r="X417" s="36"/>
      <c r="Y417" s="36"/>
      <c r="Z417" s="36"/>
      <c r="AA417" s="27"/>
      <c r="AB417" s="8"/>
      <c r="AC417" s="8"/>
      <c r="AD417" s="8"/>
      <c r="AE417" s="8"/>
      <c r="AF417" s="8"/>
      <c r="AG417" s="8"/>
    </row>
    <row r="418" spans="1:33" ht="12.75" customHeight="1" x14ac:dyDescent="0.2">
      <c r="A418" s="22">
        <v>7544</v>
      </c>
      <c r="B418" s="32" t="s">
        <v>8349</v>
      </c>
      <c r="C418" s="44">
        <v>735686003</v>
      </c>
      <c r="D418" s="11" t="s">
        <v>2469</v>
      </c>
      <c r="E418" s="11" t="s">
        <v>546</v>
      </c>
      <c r="F418" s="21" t="s">
        <v>26</v>
      </c>
      <c r="G418" s="21" t="s">
        <v>547</v>
      </c>
      <c r="H418" s="21" t="s">
        <v>28</v>
      </c>
      <c r="I418" s="11"/>
      <c r="J418" s="11"/>
      <c r="K418" s="11" t="s">
        <v>8350</v>
      </c>
      <c r="L418" s="11" t="s">
        <v>2689</v>
      </c>
      <c r="M418" s="13" t="s">
        <v>544</v>
      </c>
      <c r="N418" s="22" t="s">
        <v>2690</v>
      </c>
      <c r="O418" s="22" t="s">
        <v>2688</v>
      </c>
      <c r="P418" s="23" t="s">
        <v>8351</v>
      </c>
      <c r="Q418" s="22"/>
      <c r="R418" s="23">
        <v>91001</v>
      </c>
      <c r="S418" s="23" t="s">
        <v>523</v>
      </c>
      <c r="T418" s="24">
        <v>42059</v>
      </c>
      <c r="U418" s="22">
        <v>7544</v>
      </c>
      <c r="V418" s="36"/>
      <c r="W418" s="37"/>
      <c r="X418" s="36"/>
      <c r="Y418" s="36"/>
      <c r="Z418" s="36"/>
      <c r="AA418" s="27"/>
      <c r="AB418" s="8"/>
      <c r="AC418" s="8"/>
      <c r="AD418" s="8"/>
      <c r="AE418" s="8"/>
      <c r="AF418" s="8"/>
      <c r="AG418" s="8"/>
    </row>
    <row r="419" spans="1:33" ht="12.75" customHeight="1" x14ac:dyDescent="0.2">
      <c r="A419" s="22">
        <v>6876</v>
      </c>
      <c r="B419" s="32" t="s">
        <v>8352</v>
      </c>
      <c r="C419" s="44">
        <v>691201007</v>
      </c>
      <c r="D419" s="11" t="s">
        <v>2469</v>
      </c>
      <c r="E419" s="11" t="s">
        <v>2484</v>
      </c>
      <c r="F419" s="21" t="s">
        <v>26</v>
      </c>
      <c r="G419" s="21" t="s">
        <v>2485</v>
      </c>
      <c r="H419" s="21" t="s">
        <v>28</v>
      </c>
      <c r="I419" s="11"/>
      <c r="J419" s="11"/>
      <c r="K419" s="11" t="s">
        <v>2691</v>
      </c>
      <c r="L419" s="11" t="s">
        <v>2692</v>
      </c>
      <c r="M419" s="13" t="s">
        <v>5345</v>
      </c>
      <c r="N419" s="22" t="s">
        <v>2693</v>
      </c>
      <c r="O419" s="22"/>
      <c r="P419" s="23"/>
      <c r="Q419" s="22"/>
      <c r="R419" s="23">
        <v>91001</v>
      </c>
      <c r="S419" s="23" t="s">
        <v>2694</v>
      </c>
      <c r="T419" s="24">
        <v>37970</v>
      </c>
      <c r="U419" s="22">
        <v>6876</v>
      </c>
      <c r="V419" s="12"/>
      <c r="W419" s="13"/>
      <c r="X419" s="12"/>
      <c r="Y419" s="12"/>
      <c r="Z419" s="12"/>
      <c r="AA419" s="11"/>
      <c r="AB419" s="8"/>
      <c r="AC419" s="8"/>
      <c r="AD419" s="8"/>
      <c r="AE419" s="8"/>
      <c r="AF419" s="8"/>
      <c r="AG419" s="8"/>
    </row>
    <row r="420" spans="1:33" ht="12.75" customHeight="1" x14ac:dyDescent="0.2">
      <c r="A420" s="22">
        <v>7295</v>
      </c>
      <c r="B420" s="32" t="s">
        <v>2695</v>
      </c>
      <c r="C420" s="44">
        <v>691606007</v>
      </c>
      <c r="D420" s="11" t="s">
        <v>2469</v>
      </c>
      <c r="E420" s="11" t="s">
        <v>2484</v>
      </c>
      <c r="F420" s="21" t="s">
        <v>26</v>
      </c>
      <c r="G420" s="21" t="s">
        <v>2485</v>
      </c>
      <c r="H420" s="21" t="s">
        <v>28</v>
      </c>
      <c r="I420" s="11"/>
      <c r="J420" s="11"/>
      <c r="K420" s="11" t="s">
        <v>8353</v>
      </c>
      <c r="L420" s="11" t="s">
        <v>2697</v>
      </c>
      <c r="M420" s="13" t="s">
        <v>309</v>
      </c>
      <c r="N420" s="22" t="s">
        <v>2699</v>
      </c>
      <c r="O420" s="22" t="s">
        <v>2698</v>
      </c>
      <c r="P420" s="23" t="s">
        <v>2696</v>
      </c>
      <c r="Q420" s="22"/>
      <c r="R420" s="23">
        <v>91001</v>
      </c>
      <c r="S420" s="23" t="s">
        <v>2488</v>
      </c>
      <c r="T420" s="24">
        <v>38751</v>
      </c>
      <c r="U420" s="22">
        <v>7295</v>
      </c>
      <c r="V420" s="36"/>
      <c r="W420" s="37"/>
      <c r="X420" s="36"/>
      <c r="Y420" s="36"/>
      <c r="Z420" s="36"/>
      <c r="AA420" s="27"/>
      <c r="AB420" s="8"/>
      <c r="AC420" s="8"/>
      <c r="AD420" s="8"/>
      <c r="AE420" s="8"/>
      <c r="AF420" s="8"/>
      <c r="AG420" s="8"/>
    </row>
    <row r="421" spans="1:33" ht="12.75" customHeight="1" x14ac:dyDescent="0.2">
      <c r="A421" s="22">
        <v>7083</v>
      </c>
      <c r="B421" s="32" t="s">
        <v>8354</v>
      </c>
      <c r="C421" s="44">
        <v>690302004</v>
      </c>
      <c r="D421" s="11" t="s">
        <v>2469</v>
      </c>
      <c r="E421" s="11" t="s">
        <v>2484</v>
      </c>
      <c r="F421" s="21" t="s">
        <v>26</v>
      </c>
      <c r="G421" s="21" t="s">
        <v>2485</v>
      </c>
      <c r="H421" s="21" t="s">
        <v>28</v>
      </c>
      <c r="I421" s="11"/>
      <c r="J421" s="11"/>
      <c r="K421" s="11" t="s">
        <v>2700</v>
      </c>
      <c r="L421" s="11" t="s">
        <v>2701</v>
      </c>
      <c r="M421" s="13" t="s">
        <v>5341</v>
      </c>
      <c r="N421" s="22" t="s">
        <v>166</v>
      </c>
      <c r="O421" s="22"/>
      <c r="P421" s="23"/>
      <c r="Q421" s="22"/>
      <c r="R421" s="23" t="s">
        <v>2702</v>
      </c>
      <c r="S421" s="23" t="s">
        <v>2703</v>
      </c>
      <c r="T421" s="24">
        <v>37970</v>
      </c>
      <c r="U421" s="22">
        <v>7083</v>
      </c>
      <c r="V421" s="12"/>
      <c r="W421" s="13"/>
      <c r="X421" s="12"/>
      <c r="Y421" s="12"/>
      <c r="Z421" s="12"/>
      <c r="AA421" s="11"/>
      <c r="AB421" s="8"/>
      <c r="AC421" s="8"/>
      <c r="AD421" s="8"/>
      <c r="AE421" s="8"/>
      <c r="AF421" s="8"/>
      <c r="AG421" s="8"/>
    </row>
    <row r="422" spans="1:33" ht="12.75" customHeight="1" x14ac:dyDescent="0.2">
      <c r="A422" s="22">
        <v>7483</v>
      </c>
      <c r="B422" s="32" t="s">
        <v>8355</v>
      </c>
      <c r="C422" s="44">
        <v>690702002</v>
      </c>
      <c r="D422" s="11" t="s">
        <v>2469</v>
      </c>
      <c r="E422" s="11" t="s">
        <v>2484</v>
      </c>
      <c r="F422" s="21" t="s">
        <v>26</v>
      </c>
      <c r="G422" s="21" t="s">
        <v>2485</v>
      </c>
      <c r="H422" s="21" t="s">
        <v>28</v>
      </c>
      <c r="I422" s="11"/>
      <c r="J422" s="11"/>
      <c r="K422" s="11" t="s">
        <v>2704</v>
      </c>
      <c r="L422" s="11" t="s">
        <v>2705</v>
      </c>
      <c r="M422" s="13" t="s">
        <v>47</v>
      </c>
      <c r="N422" s="22" t="s">
        <v>2706</v>
      </c>
      <c r="O422" s="22"/>
      <c r="P422" s="23"/>
      <c r="Q422" s="22"/>
      <c r="R422" s="23">
        <v>91001</v>
      </c>
      <c r="S422" s="23" t="s">
        <v>2488</v>
      </c>
      <c r="T422" s="24">
        <v>41500</v>
      </c>
      <c r="U422" s="22">
        <v>7483</v>
      </c>
      <c r="V422" s="12"/>
      <c r="W422" s="13"/>
      <c r="X422" s="12"/>
      <c r="Y422" s="12"/>
      <c r="Z422" s="12"/>
      <c r="AA422" s="11"/>
      <c r="AB422" s="8"/>
      <c r="AC422" s="8"/>
      <c r="AD422" s="8"/>
      <c r="AE422" s="8"/>
      <c r="AF422" s="8"/>
      <c r="AG422" s="8"/>
    </row>
    <row r="423" spans="1:33" ht="12.75" customHeight="1" x14ac:dyDescent="0.2">
      <c r="A423" s="22">
        <v>7072</v>
      </c>
      <c r="B423" s="32" t="s">
        <v>2707</v>
      </c>
      <c r="C423" s="44">
        <v>690403005</v>
      </c>
      <c r="D423" s="11" t="s">
        <v>2469</v>
      </c>
      <c r="E423" s="11" t="s">
        <v>2484</v>
      </c>
      <c r="F423" s="21" t="s">
        <v>26</v>
      </c>
      <c r="G423" s="21" t="s">
        <v>2485</v>
      </c>
      <c r="H423" s="21" t="s">
        <v>28</v>
      </c>
      <c r="I423" s="11"/>
      <c r="J423" s="11"/>
      <c r="K423" s="11" t="s">
        <v>8356</v>
      </c>
      <c r="L423" s="11" t="s">
        <v>2708</v>
      </c>
      <c r="M423" s="13" t="s">
        <v>5343</v>
      </c>
      <c r="N423" s="22" t="s">
        <v>861</v>
      </c>
      <c r="O423" s="22" t="s">
        <v>2709</v>
      </c>
      <c r="P423" s="23"/>
      <c r="Q423" s="22"/>
      <c r="R423" s="23">
        <v>91001</v>
      </c>
      <c r="S423" s="23" t="s">
        <v>2488</v>
      </c>
      <c r="T423" s="24">
        <v>37970</v>
      </c>
      <c r="U423" s="22">
        <v>7072</v>
      </c>
      <c r="V423" s="36"/>
      <c r="W423" s="37"/>
      <c r="X423" s="36"/>
      <c r="Y423" s="36"/>
      <c r="Z423" s="36"/>
      <c r="AA423" s="42" t="s">
        <v>7250</v>
      </c>
      <c r="AB423" s="8"/>
      <c r="AC423" s="8"/>
      <c r="AD423" s="8"/>
      <c r="AE423" s="8"/>
      <c r="AF423" s="8"/>
      <c r="AG423" s="8" t="s">
        <v>7507</v>
      </c>
    </row>
    <row r="424" spans="1:33" ht="12.75" customHeight="1" x14ac:dyDescent="0.2">
      <c r="A424" s="22">
        <v>7137</v>
      </c>
      <c r="B424" s="32" t="s">
        <v>2710</v>
      </c>
      <c r="C424" s="44">
        <v>691512002</v>
      </c>
      <c r="D424" s="11" t="s">
        <v>2469</v>
      </c>
      <c r="E424" s="11" t="s">
        <v>2484</v>
      </c>
      <c r="F424" s="21" t="s">
        <v>26</v>
      </c>
      <c r="G424" s="21" t="s">
        <v>2485</v>
      </c>
      <c r="H424" s="21" t="s">
        <v>28</v>
      </c>
      <c r="I424" s="11"/>
      <c r="J424" s="11"/>
      <c r="K424" s="11" t="s">
        <v>2711</v>
      </c>
      <c r="L424" s="11" t="s">
        <v>2712</v>
      </c>
      <c r="M424" s="13" t="s">
        <v>309</v>
      </c>
      <c r="N424" s="22" t="s">
        <v>1509</v>
      </c>
      <c r="O424" s="22"/>
      <c r="P424" s="23"/>
      <c r="Q424" s="22"/>
      <c r="R424" s="23" t="s">
        <v>2713</v>
      </c>
      <c r="S424" s="23" t="s">
        <v>535</v>
      </c>
      <c r="T424" s="24">
        <v>38159</v>
      </c>
      <c r="U424" s="22">
        <v>7137</v>
      </c>
      <c r="V424" s="12"/>
      <c r="W424" s="13"/>
      <c r="X424" s="12"/>
      <c r="Y424" s="12"/>
      <c r="Z424" s="12"/>
      <c r="AA424" s="11"/>
      <c r="AB424" s="8"/>
      <c r="AC424" s="8"/>
      <c r="AD424" s="8"/>
      <c r="AE424" s="8"/>
      <c r="AF424" s="8"/>
      <c r="AG424" s="8"/>
    </row>
    <row r="425" spans="1:33" ht="12.75" customHeight="1" x14ac:dyDescent="0.2">
      <c r="A425" s="22">
        <v>7521</v>
      </c>
      <c r="B425" s="32" t="s">
        <v>2714</v>
      </c>
      <c r="C425" s="44">
        <v>692002008</v>
      </c>
      <c r="D425" s="11" t="s">
        <v>2469</v>
      </c>
      <c r="E425" s="11" t="s">
        <v>546</v>
      </c>
      <c r="F425" s="21" t="s">
        <v>26</v>
      </c>
      <c r="G425" s="21" t="s">
        <v>547</v>
      </c>
      <c r="H425" s="21" t="s">
        <v>28</v>
      </c>
      <c r="I425" s="11"/>
      <c r="J425" s="11"/>
      <c r="K425" s="11" t="s">
        <v>2715</v>
      </c>
      <c r="L425" s="11" t="s">
        <v>2716</v>
      </c>
      <c r="M425" s="13" t="s">
        <v>5346</v>
      </c>
      <c r="N425" s="22" t="s">
        <v>2718</v>
      </c>
      <c r="O425" s="22" t="s">
        <v>2717</v>
      </c>
      <c r="P425" s="23" t="s">
        <v>5484</v>
      </c>
      <c r="Q425" s="22"/>
      <c r="R425" s="23">
        <v>91001</v>
      </c>
      <c r="S425" s="23" t="s">
        <v>523</v>
      </c>
      <c r="T425" s="24">
        <v>41996</v>
      </c>
      <c r="U425" s="22">
        <v>7521</v>
      </c>
      <c r="V425" s="12"/>
      <c r="W425" s="13"/>
      <c r="X425" s="12"/>
      <c r="Y425" s="12"/>
      <c r="Z425" s="12"/>
      <c r="AA425" s="11"/>
      <c r="AB425" s="8"/>
      <c r="AC425" s="8"/>
      <c r="AD425" s="8"/>
      <c r="AE425" s="8"/>
      <c r="AF425" s="8"/>
      <c r="AG425" s="8"/>
    </row>
    <row r="426" spans="1:33" ht="12.75" customHeight="1" x14ac:dyDescent="0.2">
      <c r="A426" s="22">
        <v>5150</v>
      </c>
      <c r="B426" s="32" t="s">
        <v>2719</v>
      </c>
      <c r="C426" s="44">
        <v>692403002</v>
      </c>
      <c r="D426" s="11" t="s">
        <v>2469</v>
      </c>
      <c r="E426" s="11" t="s">
        <v>2484</v>
      </c>
      <c r="F426" s="21" t="s">
        <v>26</v>
      </c>
      <c r="G426" s="21" t="s">
        <v>2485</v>
      </c>
      <c r="H426" s="21" t="s">
        <v>28</v>
      </c>
      <c r="I426" s="11"/>
      <c r="J426" s="11"/>
      <c r="K426" s="11" t="s">
        <v>8357</v>
      </c>
      <c r="L426" s="11" t="s">
        <v>2720</v>
      </c>
      <c r="M426" s="13" t="s">
        <v>773</v>
      </c>
      <c r="N426" s="22" t="s">
        <v>774</v>
      </c>
      <c r="O426" s="22" t="s">
        <v>8358</v>
      </c>
      <c r="P426" s="23" t="s">
        <v>8359</v>
      </c>
      <c r="Q426" s="22"/>
      <c r="R426" s="23">
        <v>91001</v>
      </c>
      <c r="S426" s="23" t="s">
        <v>2488</v>
      </c>
      <c r="T426" s="24">
        <v>37970</v>
      </c>
      <c r="U426" s="22">
        <v>5150</v>
      </c>
      <c r="V426" s="36"/>
      <c r="W426" s="37"/>
      <c r="X426" s="36"/>
      <c r="Y426" s="36"/>
      <c r="Z426" s="36"/>
      <c r="AA426" s="27"/>
      <c r="AB426" s="8"/>
      <c r="AC426" s="8"/>
      <c r="AD426" s="8"/>
      <c r="AE426" s="8"/>
      <c r="AF426" s="8"/>
      <c r="AG426" s="8"/>
    </row>
    <row r="427" spans="1:33" ht="12.75" customHeight="1" x14ac:dyDescent="0.2">
      <c r="A427" s="22">
        <v>7532</v>
      </c>
      <c r="B427" s="32" t="s">
        <v>2721</v>
      </c>
      <c r="C427" s="44">
        <v>691910008</v>
      </c>
      <c r="D427" s="11" t="s">
        <v>2469</v>
      </c>
      <c r="E427" s="11" t="s">
        <v>546</v>
      </c>
      <c r="F427" s="21" t="s">
        <v>26</v>
      </c>
      <c r="G427" s="21" t="s">
        <v>547</v>
      </c>
      <c r="H427" s="21" t="s">
        <v>28</v>
      </c>
      <c r="I427" s="11"/>
      <c r="J427" s="11"/>
      <c r="K427" s="11" t="s">
        <v>2722</v>
      </c>
      <c r="L427" s="11" t="s">
        <v>2724</v>
      </c>
      <c r="M427" s="13" t="s">
        <v>48</v>
      </c>
      <c r="N427" s="22" t="s">
        <v>2726</v>
      </c>
      <c r="O427" s="22" t="s">
        <v>2725</v>
      </c>
      <c r="P427" s="23" t="s">
        <v>2723</v>
      </c>
      <c r="Q427" s="22"/>
      <c r="R427" s="23">
        <v>91001</v>
      </c>
      <c r="S427" s="23" t="s">
        <v>2517</v>
      </c>
      <c r="T427" s="24">
        <v>42053</v>
      </c>
      <c r="U427" s="22">
        <v>7532</v>
      </c>
      <c r="V427" s="36"/>
      <c r="W427" s="37"/>
      <c r="X427" s="36"/>
      <c r="Y427" s="36"/>
      <c r="Z427" s="36"/>
      <c r="AA427" s="27"/>
      <c r="AB427" s="8"/>
      <c r="AC427" s="8"/>
      <c r="AD427" s="8"/>
      <c r="AE427" s="8"/>
      <c r="AF427" s="8"/>
      <c r="AG427" s="8"/>
    </row>
    <row r="428" spans="1:33" ht="12.75" customHeight="1" x14ac:dyDescent="0.2">
      <c r="A428" s="22">
        <v>7297</v>
      </c>
      <c r="B428" s="32" t="s">
        <v>8360</v>
      </c>
      <c r="C428" s="44">
        <v>691810003</v>
      </c>
      <c r="D428" s="11" t="s">
        <v>2469</v>
      </c>
      <c r="E428" s="11" t="s">
        <v>2484</v>
      </c>
      <c r="F428" s="21" t="s">
        <v>26</v>
      </c>
      <c r="G428" s="21" t="s">
        <v>2485</v>
      </c>
      <c r="H428" s="21" t="s">
        <v>28</v>
      </c>
      <c r="I428" s="11"/>
      <c r="J428" s="11"/>
      <c r="K428" s="11" t="s">
        <v>8361</v>
      </c>
      <c r="L428" s="11" t="s">
        <v>2727</v>
      </c>
      <c r="M428" s="22" t="s">
        <v>48</v>
      </c>
      <c r="N428" s="11" t="s">
        <v>2729</v>
      </c>
      <c r="O428" s="22" t="s">
        <v>2728</v>
      </c>
      <c r="P428" s="40" t="s">
        <v>5485</v>
      </c>
      <c r="Q428" s="22" t="s">
        <v>5486</v>
      </c>
      <c r="R428" s="23">
        <v>91001</v>
      </c>
      <c r="S428" s="23" t="s">
        <v>2488</v>
      </c>
      <c r="T428" s="24">
        <v>38755</v>
      </c>
      <c r="U428" s="22">
        <v>7297</v>
      </c>
      <c r="V428" s="36"/>
      <c r="W428" s="37"/>
      <c r="X428" s="36"/>
      <c r="Y428" s="36"/>
      <c r="Z428" s="36"/>
      <c r="AA428" s="27"/>
      <c r="AB428" s="8"/>
      <c r="AC428" s="8"/>
      <c r="AD428" s="8"/>
      <c r="AE428" s="8"/>
      <c r="AF428" s="8"/>
      <c r="AG428" s="8"/>
    </row>
    <row r="429" spans="1:33" ht="12.75" customHeight="1" x14ac:dyDescent="0.2">
      <c r="A429" s="22">
        <v>7480</v>
      </c>
      <c r="B429" s="32" t="s">
        <v>2730</v>
      </c>
      <c r="C429" s="44">
        <v>691602001</v>
      </c>
      <c r="D429" s="11" t="s">
        <v>2469</v>
      </c>
      <c r="E429" s="11" t="s">
        <v>2484</v>
      </c>
      <c r="F429" s="21" t="s">
        <v>26</v>
      </c>
      <c r="G429" s="21" t="s">
        <v>2485</v>
      </c>
      <c r="H429" s="21" t="s">
        <v>28</v>
      </c>
      <c r="I429" s="11"/>
      <c r="J429" s="11"/>
      <c r="K429" s="11" t="s">
        <v>8362</v>
      </c>
      <c r="L429" s="11" t="s">
        <v>2731</v>
      </c>
      <c r="M429" s="13" t="s">
        <v>309</v>
      </c>
      <c r="N429" s="22" t="s">
        <v>2733</v>
      </c>
      <c r="O429" s="22" t="s">
        <v>2732</v>
      </c>
      <c r="P429" s="23" t="s">
        <v>5471</v>
      </c>
      <c r="Q429" s="22"/>
      <c r="R429" s="23">
        <v>91001</v>
      </c>
      <c r="S429" s="23" t="s">
        <v>2488</v>
      </c>
      <c r="T429" s="24">
        <v>41443</v>
      </c>
      <c r="U429" s="22">
        <v>7480</v>
      </c>
      <c r="V429" s="36"/>
      <c r="W429" s="37"/>
      <c r="X429" s="36"/>
      <c r="Y429" s="36"/>
      <c r="Z429" s="36"/>
      <c r="AA429" s="27"/>
      <c r="AB429" s="8"/>
      <c r="AC429" s="8"/>
      <c r="AD429" s="8"/>
      <c r="AE429" s="8"/>
      <c r="AF429" s="8"/>
      <c r="AG429" s="8"/>
    </row>
    <row r="430" spans="1:33" ht="12.75" customHeight="1" x14ac:dyDescent="0.2">
      <c r="A430" s="22">
        <v>7535</v>
      </c>
      <c r="B430" s="32" t="s">
        <v>8363</v>
      </c>
      <c r="C430" s="44">
        <v>690739003</v>
      </c>
      <c r="D430" s="11" t="s">
        <v>2469</v>
      </c>
      <c r="E430" s="11" t="s">
        <v>546</v>
      </c>
      <c r="F430" s="21" t="s">
        <v>26</v>
      </c>
      <c r="G430" s="21" t="s">
        <v>547</v>
      </c>
      <c r="H430" s="21" t="s">
        <v>28</v>
      </c>
      <c r="I430" s="11"/>
      <c r="J430" s="11"/>
      <c r="K430" s="11" t="s">
        <v>2734</v>
      </c>
      <c r="L430" s="11" t="s">
        <v>2736</v>
      </c>
      <c r="M430" s="13" t="s">
        <v>47</v>
      </c>
      <c r="N430" s="22" t="s">
        <v>2738</v>
      </c>
      <c r="O430" s="22" t="s">
        <v>2737</v>
      </c>
      <c r="P430" s="23" t="s">
        <v>2735</v>
      </c>
      <c r="Q430" s="22"/>
      <c r="R430" s="23">
        <v>91001</v>
      </c>
      <c r="S430" s="23" t="s">
        <v>523</v>
      </c>
      <c r="T430" s="24">
        <v>42053</v>
      </c>
      <c r="U430" s="22">
        <v>7535</v>
      </c>
      <c r="V430" s="12"/>
      <c r="W430" s="13"/>
      <c r="X430" s="12"/>
      <c r="Y430" s="12"/>
      <c r="Z430" s="12"/>
      <c r="AA430" s="11"/>
      <c r="AB430" s="8"/>
      <c r="AC430" s="8"/>
      <c r="AD430" s="8"/>
      <c r="AE430" s="8"/>
      <c r="AF430" s="8"/>
      <c r="AG430" s="8"/>
    </row>
    <row r="431" spans="1:33" ht="12.75" customHeight="1" x14ac:dyDescent="0.2">
      <c r="A431" s="22">
        <v>7557</v>
      </c>
      <c r="B431" s="32" t="s">
        <v>2739</v>
      </c>
      <c r="C431" s="44">
        <v>691103005</v>
      </c>
      <c r="D431" s="11" t="s">
        <v>2469</v>
      </c>
      <c r="E431" s="11" t="s">
        <v>546</v>
      </c>
      <c r="F431" s="21" t="s">
        <v>26</v>
      </c>
      <c r="G431" s="21" t="s">
        <v>547</v>
      </c>
      <c r="H431" s="21" t="s">
        <v>28</v>
      </c>
      <c r="I431" s="11"/>
      <c r="J431" s="11"/>
      <c r="K431" s="11" t="s">
        <v>2740</v>
      </c>
      <c r="L431" s="11" t="s">
        <v>2741</v>
      </c>
      <c r="M431" s="13" t="s">
        <v>5345</v>
      </c>
      <c r="N431" s="22" t="s">
        <v>1146</v>
      </c>
      <c r="O431" s="22" t="s">
        <v>2742</v>
      </c>
      <c r="P431" s="23"/>
      <c r="Q431" s="22"/>
      <c r="R431" s="23">
        <v>91001</v>
      </c>
      <c r="S431" s="23" t="s">
        <v>523</v>
      </c>
      <c r="T431" s="24">
        <v>42068</v>
      </c>
      <c r="U431" s="22">
        <v>7557</v>
      </c>
      <c r="V431" s="12"/>
      <c r="W431" s="13"/>
      <c r="X431" s="12"/>
      <c r="Y431" s="12"/>
      <c r="Z431" s="12"/>
      <c r="AA431" s="11"/>
      <c r="AB431" s="8"/>
      <c r="AC431" s="8"/>
      <c r="AD431" s="8"/>
      <c r="AE431" s="8"/>
      <c r="AF431" s="8"/>
      <c r="AG431" s="8"/>
    </row>
    <row r="432" spans="1:33" ht="12.75" customHeight="1" x14ac:dyDescent="0.2">
      <c r="A432" s="22">
        <v>7253</v>
      </c>
      <c r="B432" s="32" t="s">
        <v>8364</v>
      </c>
      <c r="C432" s="44">
        <v>691001008</v>
      </c>
      <c r="D432" s="11" t="s">
        <v>2469</v>
      </c>
      <c r="E432" s="11" t="s">
        <v>2484</v>
      </c>
      <c r="F432" s="21" t="s">
        <v>26</v>
      </c>
      <c r="G432" s="21" t="s">
        <v>2485</v>
      </c>
      <c r="H432" s="21" t="s">
        <v>28</v>
      </c>
      <c r="I432" s="11"/>
      <c r="J432" s="11"/>
      <c r="K432" s="11" t="s">
        <v>2743</v>
      </c>
      <c r="L432" s="11" t="s">
        <v>2745</v>
      </c>
      <c r="M432" s="13" t="s">
        <v>5345</v>
      </c>
      <c r="N432" s="22" t="s">
        <v>1147</v>
      </c>
      <c r="O432" s="22" t="s">
        <v>5472</v>
      </c>
      <c r="P432" s="23" t="s">
        <v>2744</v>
      </c>
      <c r="Q432" s="22"/>
      <c r="R432" s="23">
        <v>91001</v>
      </c>
      <c r="S432" s="23" t="s">
        <v>2517</v>
      </c>
      <c r="T432" s="24">
        <v>38723</v>
      </c>
      <c r="U432" s="22">
        <v>7253</v>
      </c>
      <c r="V432" s="36"/>
      <c r="W432" s="37"/>
      <c r="X432" s="36"/>
      <c r="Y432" s="36"/>
      <c r="Z432" s="36"/>
      <c r="AA432" s="27"/>
      <c r="AB432" s="8"/>
      <c r="AC432" s="8"/>
      <c r="AD432" s="8"/>
      <c r="AE432" s="8"/>
      <c r="AF432" s="8"/>
      <c r="AG432" s="8"/>
    </row>
    <row r="433" spans="1:33" ht="12.75" customHeight="1" x14ac:dyDescent="0.2">
      <c r="A433" s="22">
        <v>7222</v>
      </c>
      <c r="B433" s="32" t="s">
        <v>2746</v>
      </c>
      <c r="C433" s="44" t="s">
        <v>6443</v>
      </c>
      <c r="D433" s="11" t="s">
        <v>2469</v>
      </c>
      <c r="E433" s="11" t="s">
        <v>2484</v>
      </c>
      <c r="F433" s="21" t="s">
        <v>26</v>
      </c>
      <c r="G433" s="21" t="s">
        <v>2485</v>
      </c>
      <c r="H433" s="21" t="s">
        <v>28</v>
      </c>
      <c r="I433" s="11"/>
      <c r="J433" s="11"/>
      <c r="K433" s="11" t="s">
        <v>2747</v>
      </c>
      <c r="L433" s="11" t="s">
        <v>2748</v>
      </c>
      <c r="M433" s="13" t="s">
        <v>5341</v>
      </c>
      <c r="N433" s="22" t="s">
        <v>2750</v>
      </c>
      <c r="O433" s="22" t="s">
        <v>2749</v>
      </c>
      <c r="P433" s="23"/>
      <c r="Q433" s="22"/>
      <c r="R433" s="23">
        <v>91001</v>
      </c>
      <c r="S433" s="23" t="s">
        <v>523</v>
      </c>
      <c r="T433" s="24">
        <v>38687</v>
      </c>
      <c r="U433" s="22">
        <v>7222</v>
      </c>
      <c r="V433" s="12"/>
      <c r="W433" s="13"/>
      <c r="X433" s="12"/>
      <c r="Y433" s="12"/>
      <c r="Z433" s="12"/>
      <c r="AA433" s="11"/>
      <c r="AB433" s="8"/>
      <c r="AC433" s="8"/>
      <c r="AD433" s="8"/>
      <c r="AE433" s="8"/>
      <c r="AF433" s="8"/>
      <c r="AG433" s="8"/>
    </row>
    <row r="434" spans="1:33" ht="12.75" customHeight="1" x14ac:dyDescent="0.2">
      <c r="A434" s="22">
        <v>7507</v>
      </c>
      <c r="B434" s="32" t="s">
        <v>8365</v>
      </c>
      <c r="C434" s="44">
        <v>690806002</v>
      </c>
      <c r="D434" s="11" t="s">
        <v>2469</v>
      </c>
      <c r="E434" s="11" t="s">
        <v>546</v>
      </c>
      <c r="F434" s="21" t="s">
        <v>26</v>
      </c>
      <c r="G434" s="21" t="s">
        <v>547</v>
      </c>
      <c r="H434" s="21" t="s">
        <v>28</v>
      </c>
      <c r="I434" s="11"/>
      <c r="J434" s="11"/>
      <c r="K434" s="11" t="s">
        <v>2751</v>
      </c>
      <c r="L434" s="11" t="s">
        <v>2752</v>
      </c>
      <c r="M434" s="13" t="s">
        <v>5344</v>
      </c>
      <c r="N434" s="22" t="s">
        <v>2753</v>
      </c>
      <c r="O434" s="22">
        <v>722462921</v>
      </c>
      <c r="P434" s="23"/>
      <c r="Q434" s="22"/>
      <c r="R434" s="23">
        <v>91001</v>
      </c>
      <c r="S434" s="23" t="s">
        <v>523</v>
      </c>
      <c r="T434" s="24" t="s">
        <v>8366</v>
      </c>
      <c r="U434" s="22">
        <v>7507</v>
      </c>
      <c r="V434" s="12"/>
      <c r="W434" s="13"/>
      <c r="X434" s="12"/>
      <c r="Y434" s="12"/>
      <c r="Z434" s="12"/>
      <c r="AA434" s="11"/>
      <c r="AB434" s="8"/>
      <c r="AC434" s="8"/>
      <c r="AD434" s="8"/>
      <c r="AE434" s="8"/>
      <c r="AF434" s="8"/>
      <c r="AG434" s="8"/>
    </row>
    <row r="435" spans="1:33" ht="12.75" customHeight="1" x14ac:dyDescent="0.2">
      <c r="A435" s="22">
        <v>7200</v>
      </c>
      <c r="B435" s="32" t="s">
        <v>2754</v>
      </c>
      <c r="C435" s="44">
        <v>692553004</v>
      </c>
      <c r="D435" s="11" t="s">
        <v>2469</v>
      </c>
      <c r="E435" s="11" t="s">
        <v>2484</v>
      </c>
      <c r="F435" s="21" t="s">
        <v>26</v>
      </c>
      <c r="G435" s="21" t="s">
        <v>2485</v>
      </c>
      <c r="H435" s="21" t="s">
        <v>28</v>
      </c>
      <c r="I435" s="11"/>
      <c r="J435" s="11"/>
      <c r="K435" s="11" t="s">
        <v>8367</v>
      </c>
      <c r="L435" s="11" t="s">
        <v>2755</v>
      </c>
      <c r="M435" s="13" t="s">
        <v>47</v>
      </c>
      <c r="N435" s="22" t="s">
        <v>2756</v>
      </c>
      <c r="O435" s="22" t="s">
        <v>8368</v>
      </c>
      <c r="P435" s="23" t="s">
        <v>8369</v>
      </c>
      <c r="Q435" s="22"/>
      <c r="R435" s="23">
        <v>91001</v>
      </c>
      <c r="S435" s="23" t="s">
        <v>2488</v>
      </c>
      <c r="T435" s="24">
        <v>38624</v>
      </c>
      <c r="U435" s="22">
        <v>7200</v>
      </c>
      <c r="V435" s="36"/>
      <c r="W435" s="37"/>
      <c r="X435" s="36"/>
      <c r="Y435" s="36"/>
      <c r="Z435" s="36"/>
      <c r="AA435" s="27"/>
      <c r="AB435" s="8"/>
      <c r="AC435" s="8"/>
      <c r="AD435" s="8"/>
      <c r="AE435" s="8"/>
      <c r="AF435" s="8"/>
      <c r="AG435" s="8"/>
    </row>
    <row r="436" spans="1:33" ht="12.75" customHeight="1" x14ac:dyDescent="0.2">
      <c r="A436" s="22">
        <v>7427</v>
      </c>
      <c r="B436" s="32" t="s">
        <v>2757</v>
      </c>
      <c r="C436" s="44" t="s">
        <v>6444</v>
      </c>
      <c r="D436" s="11" t="s">
        <v>2758</v>
      </c>
      <c r="E436" s="11" t="s">
        <v>546</v>
      </c>
      <c r="F436" s="21" t="s">
        <v>26</v>
      </c>
      <c r="G436" s="21" t="s">
        <v>547</v>
      </c>
      <c r="H436" s="21" t="s">
        <v>28</v>
      </c>
      <c r="I436" s="11"/>
      <c r="J436" s="11"/>
      <c r="K436" s="11" t="s">
        <v>2759</v>
      </c>
      <c r="L436" s="11" t="s">
        <v>5388</v>
      </c>
      <c r="M436" s="13" t="s">
        <v>5342</v>
      </c>
      <c r="N436" s="22" t="s">
        <v>2035</v>
      </c>
      <c r="O436" s="22" t="s">
        <v>5475</v>
      </c>
      <c r="P436" s="23" t="s">
        <v>5476</v>
      </c>
      <c r="Q436" s="22"/>
      <c r="R436" s="23" t="s">
        <v>2760</v>
      </c>
      <c r="S436" s="23" t="s">
        <v>2761</v>
      </c>
      <c r="T436" s="24">
        <v>40346</v>
      </c>
      <c r="U436" s="22">
        <v>7427</v>
      </c>
      <c r="V436" s="12"/>
      <c r="W436" s="13"/>
      <c r="X436" s="12"/>
      <c r="Y436" s="12"/>
      <c r="Z436" s="12"/>
      <c r="AA436" s="11"/>
      <c r="AB436" s="8"/>
      <c r="AC436" s="8"/>
      <c r="AD436" s="8"/>
      <c r="AE436" s="8"/>
      <c r="AF436" s="8"/>
      <c r="AG436" s="8"/>
    </row>
    <row r="437" spans="1:33" ht="12.75" customHeight="1" x14ac:dyDescent="0.2">
      <c r="A437" s="22">
        <v>7279</v>
      </c>
      <c r="B437" s="32" t="s">
        <v>2762</v>
      </c>
      <c r="C437" s="44">
        <v>690730006</v>
      </c>
      <c r="D437" s="11" t="s">
        <v>2469</v>
      </c>
      <c r="E437" s="11" t="s">
        <v>2484</v>
      </c>
      <c r="F437" s="21" t="s">
        <v>26</v>
      </c>
      <c r="G437" s="21" t="s">
        <v>2485</v>
      </c>
      <c r="H437" s="21" t="s">
        <v>28</v>
      </c>
      <c r="I437" s="11"/>
      <c r="J437" s="11"/>
      <c r="K437" s="11" t="s">
        <v>2763</v>
      </c>
      <c r="L437" s="11" t="s">
        <v>2764</v>
      </c>
      <c r="M437" s="13" t="s">
        <v>47</v>
      </c>
      <c r="N437" s="22" t="s">
        <v>2765</v>
      </c>
      <c r="O437" s="22" t="s">
        <v>8370</v>
      </c>
      <c r="P437" s="23" t="s">
        <v>8371</v>
      </c>
      <c r="Q437" s="22"/>
      <c r="R437" s="23">
        <v>91001</v>
      </c>
      <c r="S437" s="23" t="s">
        <v>2500</v>
      </c>
      <c r="T437" s="24">
        <v>38737</v>
      </c>
      <c r="U437" s="22">
        <v>7279</v>
      </c>
      <c r="V437" s="36"/>
      <c r="W437" s="37"/>
      <c r="X437" s="36"/>
      <c r="Y437" s="36"/>
      <c r="Z437" s="36"/>
      <c r="AA437" s="27"/>
      <c r="AB437" s="8"/>
      <c r="AC437" s="8"/>
      <c r="AD437" s="8"/>
      <c r="AE437" s="8"/>
      <c r="AF437" s="8"/>
      <c r="AG437" s="8"/>
    </row>
    <row r="438" spans="1:33" ht="12.75" customHeight="1" x14ac:dyDescent="0.2">
      <c r="A438" s="22">
        <v>7577</v>
      </c>
      <c r="B438" s="32" t="s">
        <v>2766</v>
      </c>
      <c r="C438" s="44">
        <v>690617005</v>
      </c>
      <c r="D438" s="11" t="s">
        <v>2469</v>
      </c>
      <c r="E438" s="11" t="s">
        <v>2767</v>
      </c>
      <c r="F438" s="21" t="s">
        <v>26</v>
      </c>
      <c r="G438" s="21" t="s">
        <v>547</v>
      </c>
      <c r="H438" s="21" t="s">
        <v>28</v>
      </c>
      <c r="I438" s="11"/>
      <c r="J438" s="11"/>
      <c r="K438" s="11" t="s">
        <v>2768</v>
      </c>
      <c r="L438" s="11" t="s">
        <v>2769</v>
      </c>
      <c r="M438" s="13" t="s">
        <v>544</v>
      </c>
      <c r="N438" s="22" t="s">
        <v>2771</v>
      </c>
      <c r="O438" s="22" t="s">
        <v>5518</v>
      </c>
      <c r="P438" s="23" t="s">
        <v>2770</v>
      </c>
      <c r="Q438" s="22"/>
      <c r="R438" s="23">
        <v>91001</v>
      </c>
      <c r="S438" s="23" t="s">
        <v>523</v>
      </c>
      <c r="T438" s="24">
        <v>42215</v>
      </c>
      <c r="U438" s="22">
        <v>7577</v>
      </c>
      <c r="V438" s="12"/>
      <c r="W438" s="13"/>
      <c r="X438" s="12"/>
      <c r="Y438" s="12"/>
      <c r="Z438" s="12"/>
      <c r="AA438" s="11"/>
      <c r="AB438" s="8"/>
      <c r="AC438" s="8"/>
      <c r="AD438" s="8"/>
      <c r="AE438" s="8"/>
      <c r="AF438" s="8"/>
      <c r="AG438" s="8"/>
    </row>
    <row r="439" spans="1:33" ht="12.75" customHeight="1" x14ac:dyDescent="0.2">
      <c r="A439" s="22">
        <v>7596</v>
      </c>
      <c r="B439" s="32" t="s">
        <v>2772</v>
      </c>
      <c r="C439" s="44">
        <v>690737000</v>
      </c>
      <c r="D439" s="11" t="s">
        <v>2469</v>
      </c>
      <c r="E439" s="11" t="s">
        <v>546</v>
      </c>
      <c r="F439" s="21" t="s">
        <v>26</v>
      </c>
      <c r="G439" s="21" t="s">
        <v>547</v>
      </c>
      <c r="H439" s="21" t="s">
        <v>28</v>
      </c>
      <c r="I439" s="11"/>
      <c r="J439" s="11"/>
      <c r="K439" s="11" t="s">
        <v>8372</v>
      </c>
      <c r="L439" s="11" t="s">
        <v>2773</v>
      </c>
      <c r="M439" s="13" t="s">
        <v>544</v>
      </c>
      <c r="N439" s="22" t="s">
        <v>2775</v>
      </c>
      <c r="O439" s="22" t="s">
        <v>2774</v>
      </c>
      <c r="P439" s="23"/>
      <c r="Q439" s="22"/>
      <c r="R439" s="23">
        <v>91001</v>
      </c>
      <c r="S439" s="23" t="s">
        <v>523</v>
      </c>
      <c r="T439" s="24">
        <v>42410</v>
      </c>
      <c r="U439" s="22">
        <v>7596</v>
      </c>
      <c r="V439" s="12"/>
      <c r="W439" s="13"/>
      <c r="X439" s="12"/>
      <c r="Y439" s="12"/>
      <c r="Z439" s="12"/>
      <c r="AA439" s="11"/>
      <c r="AB439" s="8"/>
      <c r="AC439" s="8"/>
      <c r="AD439" s="8"/>
      <c r="AE439" s="8"/>
      <c r="AF439" s="8"/>
      <c r="AG439" s="8"/>
    </row>
    <row r="440" spans="1:33" s="144" customFormat="1" ht="12.75" customHeight="1" x14ac:dyDescent="0.2">
      <c r="A440" s="22">
        <v>6998</v>
      </c>
      <c r="B440" s="32" t="s">
        <v>8373</v>
      </c>
      <c r="C440" s="44">
        <v>692543009</v>
      </c>
      <c r="D440" s="11" t="s">
        <v>2469</v>
      </c>
      <c r="E440" s="11" t="s">
        <v>2484</v>
      </c>
      <c r="F440" s="21" t="s">
        <v>26</v>
      </c>
      <c r="G440" s="21" t="s">
        <v>2485</v>
      </c>
      <c r="H440" s="21" t="s">
        <v>28</v>
      </c>
      <c r="I440" s="11"/>
      <c r="J440" s="11"/>
      <c r="K440" s="11" t="s">
        <v>8374</v>
      </c>
      <c r="L440" s="11" t="s">
        <v>2776</v>
      </c>
      <c r="M440" s="13" t="s">
        <v>47</v>
      </c>
      <c r="N440" s="22" t="s">
        <v>1649</v>
      </c>
      <c r="O440" s="22">
        <v>226773400</v>
      </c>
      <c r="P440" s="40" t="s">
        <v>8375</v>
      </c>
      <c r="Q440" s="22"/>
      <c r="R440" s="23">
        <v>91001</v>
      </c>
      <c r="S440" s="23" t="s">
        <v>2488</v>
      </c>
      <c r="T440" s="24">
        <v>37970</v>
      </c>
      <c r="U440" s="22">
        <v>6998</v>
      </c>
      <c r="V440" s="36"/>
      <c r="W440" s="37"/>
      <c r="X440" s="36"/>
      <c r="Y440" s="36"/>
      <c r="Z440" s="36"/>
      <c r="AA440" s="27"/>
      <c r="AB440" s="68"/>
      <c r="AC440" s="68"/>
      <c r="AD440" s="68"/>
      <c r="AE440" s="68"/>
      <c r="AF440" s="68"/>
      <c r="AG440" s="68"/>
    </row>
    <row r="441" spans="1:33" ht="12.75" customHeight="1" x14ac:dyDescent="0.2">
      <c r="A441" s="22">
        <v>7290</v>
      </c>
      <c r="B441" s="32" t="s">
        <v>2777</v>
      </c>
      <c r="C441" s="44">
        <v>691507009</v>
      </c>
      <c r="D441" s="11" t="s">
        <v>2469</v>
      </c>
      <c r="E441" s="11" t="s">
        <v>2484</v>
      </c>
      <c r="F441" s="21" t="s">
        <v>26</v>
      </c>
      <c r="G441" s="21" t="s">
        <v>2485</v>
      </c>
      <c r="H441" s="21" t="s">
        <v>28</v>
      </c>
      <c r="I441" s="11"/>
      <c r="J441" s="11"/>
      <c r="K441" s="11" t="s">
        <v>2778</v>
      </c>
      <c r="L441" s="11" t="s">
        <v>2780</v>
      </c>
      <c r="M441" s="13" t="s">
        <v>309</v>
      </c>
      <c r="N441" s="22" t="s">
        <v>2782</v>
      </c>
      <c r="O441" s="22" t="s">
        <v>2781</v>
      </c>
      <c r="P441" s="23" t="s">
        <v>2779</v>
      </c>
      <c r="Q441" s="22"/>
      <c r="R441" s="23">
        <v>91001</v>
      </c>
      <c r="S441" s="23" t="s">
        <v>2500</v>
      </c>
      <c r="T441" s="24">
        <v>38744</v>
      </c>
      <c r="U441" s="22">
        <v>7290</v>
      </c>
      <c r="V441" s="12"/>
      <c r="W441" s="13"/>
      <c r="X441" s="12"/>
      <c r="Y441" s="12"/>
      <c r="Z441" s="12"/>
      <c r="AA441" s="11"/>
      <c r="AB441" s="8"/>
      <c r="AC441" s="8"/>
      <c r="AD441" s="8"/>
      <c r="AE441" s="8"/>
      <c r="AF441" s="8"/>
      <c r="AG441" s="8"/>
    </row>
    <row r="442" spans="1:33" ht="12.75" customHeight="1" x14ac:dyDescent="0.2">
      <c r="A442" s="22">
        <v>7150</v>
      </c>
      <c r="B442" s="32" t="s">
        <v>2783</v>
      </c>
      <c r="C442" s="44" t="s">
        <v>6445</v>
      </c>
      <c r="D442" s="11" t="s">
        <v>2469</v>
      </c>
      <c r="E442" s="11" t="s">
        <v>2484</v>
      </c>
      <c r="F442" s="21" t="s">
        <v>26</v>
      </c>
      <c r="G442" s="21" t="s">
        <v>2485</v>
      </c>
      <c r="H442" s="21" t="s">
        <v>28</v>
      </c>
      <c r="I442" s="11"/>
      <c r="J442" s="11"/>
      <c r="K442" s="11" t="s">
        <v>2784</v>
      </c>
      <c r="L442" s="11" t="s">
        <v>2785</v>
      </c>
      <c r="M442" s="13" t="s">
        <v>48</v>
      </c>
      <c r="N442" s="22" t="s">
        <v>2787</v>
      </c>
      <c r="O442" s="22" t="s">
        <v>2786</v>
      </c>
      <c r="P442" s="23"/>
      <c r="Q442" s="22"/>
      <c r="R442" s="23">
        <v>91001</v>
      </c>
      <c r="S442" s="23" t="s">
        <v>2553</v>
      </c>
      <c r="T442" s="24">
        <v>38315</v>
      </c>
      <c r="U442" s="22">
        <v>7150</v>
      </c>
      <c r="V442" s="12"/>
      <c r="W442" s="13"/>
      <c r="X442" s="12"/>
      <c r="Y442" s="12"/>
      <c r="Z442" s="12"/>
      <c r="AA442" s="11"/>
      <c r="AB442" s="8"/>
      <c r="AC442" s="8"/>
      <c r="AD442" s="8"/>
      <c r="AE442" s="8"/>
      <c r="AF442" s="8"/>
      <c r="AG442" s="8"/>
    </row>
    <row r="443" spans="1:33" ht="12.75" customHeight="1" x14ac:dyDescent="0.2">
      <c r="A443" s="22">
        <v>7546</v>
      </c>
      <c r="B443" s="32" t="s">
        <v>2788</v>
      </c>
      <c r="C443" s="44" t="s">
        <v>6446</v>
      </c>
      <c r="D443" s="11" t="s">
        <v>2469</v>
      </c>
      <c r="E443" s="11" t="s">
        <v>546</v>
      </c>
      <c r="F443" s="21" t="s">
        <v>26</v>
      </c>
      <c r="G443" s="21" t="s">
        <v>547</v>
      </c>
      <c r="H443" s="21" t="s">
        <v>28</v>
      </c>
      <c r="I443" s="11"/>
      <c r="J443" s="11"/>
      <c r="K443" s="11" t="s">
        <v>2789</v>
      </c>
      <c r="L443" s="61" t="s">
        <v>2790</v>
      </c>
      <c r="M443" s="13" t="s">
        <v>5341</v>
      </c>
      <c r="N443" s="22" t="s">
        <v>2791</v>
      </c>
      <c r="O443" s="22" t="s">
        <v>8376</v>
      </c>
      <c r="P443" s="23" t="s">
        <v>8377</v>
      </c>
      <c r="Q443" s="22"/>
      <c r="R443" s="23">
        <v>91001</v>
      </c>
      <c r="S443" s="23" t="s">
        <v>523</v>
      </c>
      <c r="T443" s="24">
        <v>42059</v>
      </c>
      <c r="U443" s="22">
        <v>7546</v>
      </c>
      <c r="V443" s="36"/>
      <c r="W443" s="37"/>
      <c r="X443" s="36"/>
      <c r="Y443" s="36"/>
      <c r="Z443" s="36"/>
      <c r="AA443" s="27"/>
      <c r="AB443" s="8"/>
      <c r="AC443" s="8"/>
      <c r="AD443" s="8"/>
      <c r="AE443" s="8"/>
      <c r="AF443" s="8"/>
      <c r="AG443" s="8"/>
    </row>
    <row r="444" spans="1:33" ht="12.75" customHeight="1" x14ac:dyDescent="0.2">
      <c r="A444" s="22">
        <v>7487</v>
      </c>
      <c r="B444" s="32" t="s">
        <v>8378</v>
      </c>
      <c r="C444" s="44" t="s">
        <v>6447</v>
      </c>
      <c r="D444" s="11" t="s">
        <v>2469</v>
      </c>
      <c r="E444" s="11" t="s">
        <v>546</v>
      </c>
      <c r="F444" s="21" t="s">
        <v>26</v>
      </c>
      <c r="G444" s="21" t="s">
        <v>547</v>
      </c>
      <c r="H444" s="21" t="s">
        <v>28</v>
      </c>
      <c r="I444" s="11"/>
      <c r="J444" s="11"/>
      <c r="K444" s="11" t="s">
        <v>8379</v>
      </c>
      <c r="L444" s="11" t="s">
        <v>2792</v>
      </c>
      <c r="M444" s="13" t="s">
        <v>5340</v>
      </c>
      <c r="N444" s="22" t="s">
        <v>2793</v>
      </c>
      <c r="O444" s="22" t="s">
        <v>8380</v>
      </c>
      <c r="P444" s="23" t="s">
        <v>8381</v>
      </c>
      <c r="Q444" s="22"/>
      <c r="R444" s="23">
        <v>91001</v>
      </c>
      <c r="S444" s="23" t="s">
        <v>523</v>
      </c>
      <c r="T444" s="24">
        <v>41547</v>
      </c>
      <c r="U444" s="22">
        <v>7487</v>
      </c>
      <c r="V444" s="36"/>
      <c r="W444" s="37"/>
      <c r="X444" s="36"/>
      <c r="Y444" s="36"/>
      <c r="Z444" s="36"/>
      <c r="AA444" s="27"/>
      <c r="AB444" s="8"/>
      <c r="AC444" s="8"/>
      <c r="AD444" s="8"/>
      <c r="AE444" s="8"/>
      <c r="AF444" s="8"/>
      <c r="AG444" s="8"/>
    </row>
    <row r="445" spans="1:33" ht="12.75" customHeight="1" x14ac:dyDescent="0.2">
      <c r="A445" s="22">
        <v>7215</v>
      </c>
      <c r="B445" s="32" t="s">
        <v>2794</v>
      </c>
      <c r="C445" s="44">
        <v>692207009</v>
      </c>
      <c r="D445" s="11" t="s">
        <v>2469</v>
      </c>
      <c r="E445" s="11" t="s">
        <v>546</v>
      </c>
      <c r="F445" s="21" t="s">
        <v>26</v>
      </c>
      <c r="G445" s="21" t="s">
        <v>2576</v>
      </c>
      <c r="H445" s="21" t="s">
        <v>28</v>
      </c>
      <c r="I445" s="11"/>
      <c r="J445" s="11"/>
      <c r="K445" s="11" t="s">
        <v>2795</v>
      </c>
      <c r="L445" s="11" t="s">
        <v>2796</v>
      </c>
      <c r="M445" s="13" t="s">
        <v>5340</v>
      </c>
      <c r="N445" s="22" t="s">
        <v>2797</v>
      </c>
      <c r="O445" s="22"/>
      <c r="P445" s="23"/>
      <c r="Q445" s="22"/>
      <c r="R445" s="23">
        <v>91001</v>
      </c>
      <c r="S445" s="11" t="s">
        <v>2488</v>
      </c>
      <c r="T445" s="24">
        <v>38663</v>
      </c>
      <c r="U445" s="22">
        <v>7215</v>
      </c>
      <c r="V445" s="12"/>
      <c r="W445" s="13"/>
      <c r="X445" s="12"/>
      <c r="Y445" s="12"/>
      <c r="Z445" s="12"/>
      <c r="AA445" s="11"/>
      <c r="AB445" s="8"/>
      <c r="AC445" s="8"/>
      <c r="AD445" s="8"/>
      <c r="AE445" s="8"/>
      <c r="AF445" s="8"/>
      <c r="AG445" s="8"/>
    </row>
    <row r="446" spans="1:33" ht="12.75" customHeight="1" x14ac:dyDescent="0.2">
      <c r="A446" s="22">
        <v>7523</v>
      </c>
      <c r="B446" s="32" t="s">
        <v>2798</v>
      </c>
      <c r="C446" s="44" t="s">
        <v>6448</v>
      </c>
      <c r="D446" s="11" t="s">
        <v>2469</v>
      </c>
      <c r="E446" s="11" t="s">
        <v>546</v>
      </c>
      <c r="F446" s="21" t="s">
        <v>26</v>
      </c>
      <c r="G446" s="21" t="s">
        <v>547</v>
      </c>
      <c r="H446" s="21" t="s">
        <v>28</v>
      </c>
      <c r="I446" s="11"/>
      <c r="J446" s="11"/>
      <c r="K446" s="11" t="s">
        <v>8382</v>
      </c>
      <c r="L446" s="11" t="s">
        <v>2800</v>
      </c>
      <c r="M446" s="13" t="s">
        <v>5346</v>
      </c>
      <c r="N446" s="22" t="s">
        <v>5389</v>
      </c>
      <c r="O446" s="22" t="s">
        <v>8383</v>
      </c>
      <c r="P446" s="23" t="s">
        <v>2799</v>
      </c>
      <c r="Q446" s="22"/>
      <c r="R446" s="23">
        <v>91001</v>
      </c>
      <c r="S446" s="23" t="s">
        <v>2517</v>
      </c>
      <c r="T446" s="24">
        <v>42032</v>
      </c>
      <c r="U446" s="22">
        <v>7523</v>
      </c>
      <c r="V446" s="36"/>
      <c r="W446" s="37"/>
      <c r="X446" s="36"/>
      <c r="Y446" s="36"/>
      <c r="Z446" s="36"/>
      <c r="AA446" s="27"/>
      <c r="AB446" s="8"/>
      <c r="AC446" s="8"/>
      <c r="AD446" s="8"/>
      <c r="AE446" s="8"/>
      <c r="AF446" s="8"/>
      <c r="AG446" s="8"/>
    </row>
    <row r="447" spans="1:33" ht="12.75" customHeight="1" x14ac:dyDescent="0.2">
      <c r="A447" s="22">
        <v>7095</v>
      </c>
      <c r="B447" s="32" t="s">
        <v>2801</v>
      </c>
      <c r="C447" s="44">
        <v>691902005</v>
      </c>
      <c r="D447" s="11" t="s">
        <v>2469</v>
      </c>
      <c r="E447" s="11" t="s">
        <v>2484</v>
      </c>
      <c r="F447" s="21" t="s">
        <v>26</v>
      </c>
      <c r="G447" s="21" t="s">
        <v>2485</v>
      </c>
      <c r="H447" s="21" t="s">
        <v>28</v>
      </c>
      <c r="I447" s="11"/>
      <c r="J447" s="11"/>
      <c r="K447" s="11" t="s">
        <v>2802</v>
      </c>
      <c r="L447" s="11" t="s">
        <v>2803</v>
      </c>
      <c r="M447" s="13" t="s">
        <v>48</v>
      </c>
      <c r="N447" s="22" t="s">
        <v>2804</v>
      </c>
      <c r="O447" s="22"/>
      <c r="P447" s="23"/>
      <c r="Q447" s="22"/>
      <c r="R447" s="23">
        <v>91001</v>
      </c>
      <c r="S447" s="23" t="s">
        <v>2805</v>
      </c>
      <c r="T447" s="24">
        <v>37970</v>
      </c>
      <c r="U447" s="22">
        <v>7095</v>
      </c>
      <c r="V447" s="12"/>
      <c r="W447" s="13"/>
      <c r="X447" s="12"/>
      <c r="Y447" s="12"/>
      <c r="Z447" s="12"/>
      <c r="AA447" s="11"/>
      <c r="AB447" s="8"/>
      <c r="AC447" s="8"/>
      <c r="AD447" s="8"/>
      <c r="AE447" s="8"/>
      <c r="AF447" s="8"/>
      <c r="AG447" s="8"/>
    </row>
    <row r="448" spans="1:33" ht="12.75" customHeight="1" x14ac:dyDescent="0.2">
      <c r="A448" s="22">
        <v>7174</v>
      </c>
      <c r="B448" s="32" t="s">
        <v>2806</v>
      </c>
      <c r="C448" s="44">
        <v>691912000</v>
      </c>
      <c r="D448" s="11" t="s">
        <v>2469</v>
      </c>
      <c r="E448" s="11" t="s">
        <v>2484</v>
      </c>
      <c r="F448" s="21" t="s">
        <v>26</v>
      </c>
      <c r="G448" s="21" t="s">
        <v>2485</v>
      </c>
      <c r="H448" s="21" t="s">
        <v>28</v>
      </c>
      <c r="I448" s="11"/>
      <c r="J448" s="11"/>
      <c r="K448" s="11" t="s">
        <v>8384</v>
      </c>
      <c r="L448" s="11" t="s">
        <v>2807</v>
      </c>
      <c r="M448" s="13" t="s">
        <v>48</v>
      </c>
      <c r="N448" s="22" t="s">
        <v>2809</v>
      </c>
      <c r="O448" s="22" t="s">
        <v>2808</v>
      </c>
      <c r="P448" s="23"/>
      <c r="Q448" s="22"/>
      <c r="R448" s="23">
        <v>91001</v>
      </c>
      <c r="S448" s="23" t="s">
        <v>2538</v>
      </c>
      <c r="T448" s="24">
        <v>38518</v>
      </c>
      <c r="U448" s="22">
        <v>7174</v>
      </c>
      <c r="V448" s="36"/>
      <c r="W448" s="37"/>
      <c r="X448" s="36"/>
      <c r="Y448" s="36"/>
      <c r="Z448" s="36"/>
      <c r="AA448" s="27"/>
      <c r="AB448" s="8"/>
      <c r="AC448" s="8"/>
      <c r="AD448" s="8"/>
      <c r="AE448" s="8"/>
      <c r="AF448" s="8"/>
      <c r="AG448" s="8"/>
    </row>
    <row r="449" spans="1:33" ht="12.75" customHeight="1" x14ac:dyDescent="0.2">
      <c r="A449" s="22">
        <v>7091</v>
      </c>
      <c r="B449" s="32" t="s">
        <v>2810</v>
      </c>
      <c r="C449" s="44">
        <v>690803003</v>
      </c>
      <c r="D449" s="11" t="s">
        <v>2469</v>
      </c>
      <c r="E449" s="11" t="s">
        <v>2484</v>
      </c>
      <c r="F449" s="21" t="s">
        <v>26</v>
      </c>
      <c r="G449" s="21" t="s">
        <v>2485</v>
      </c>
      <c r="H449" s="21" t="s">
        <v>28</v>
      </c>
      <c r="I449" s="11"/>
      <c r="J449" s="11"/>
      <c r="K449" s="11" t="s">
        <v>2811</v>
      </c>
      <c r="L449" s="11" t="s">
        <v>2812</v>
      </c>
      <c r="M449" s="13" t="s">
        <v>5344</v>
      </c>
      <c r="N449" s="22" t="s">
        <v>2813</v>
      </c>
      <c r="O449" s="22"/>
      <c r="P449" s="23"/>
      <c r="Q449" s="22"/>
      <c r="R449" s="23">
        <v>91001</v>
      </c>
      <c r="S449" s="23" t="s">
        <v>2500</v>
      </c>
      <c r="T449" s="24">
        <v>37970</v>
      </c>
      <c r="U449" s="22">
        <v>7091</v>
      </c>
      <c r="V449" s="36"/>
      <c r="W449" s="37"/>
      <c r="X449" s="36"/>
      <c r="Y449" s="36"/>
      <c r="Z449" s="36"/>
      <c r="AA449" s="27"/>
      <c r="AB449" s="8"/>
      <c r="AC449" s="8"/>
      <c r="AD449" s="8"/>
      <c r="AE449" s="8"/>
      <c r="AF449" s="8"/>
      <c r="AG449" s="8"/>
    </row>
    <row r="450" spans="1:33" ht="12.75" customHeight="1" x14ac:dyDescent="0.2">
      <c r="A450" s="22">
        <v>7735</v>
      </c>
      <c r="B450" s="32" t="s">
        <v>8385</v>
      </c>
      <c r="C450" s="44">
        <v>622522001</v>
      </c>
      <c r="D450" s="11"/>
      <c r="E450" s="11" t="s">
        <v>2484</v>
      </c>
      <c r="F450" s="21" t="s">
        <v>26</v>
      </c>
      <c r="G450" s="21" t="s">
        <v>2485</v>
      </c>
      <c r="H450" s="21" t="s">
        <v>28</v>
      </c>
      <c r="I450" s="11"/>
      <c r="J450" s="11"/>
      <c r="K450" s="11" t="s">
        <v>8386</v>
      </c>
      <c r="L450" s="11" t="s">
        <v>8387</v>
      </c>
      <c r="M450" s="13" t="s">
        <v>5340</v>
      </c>
      <c r="N450" s="22" t="s">
        <v>8388</v>
      </c>
      <c r="O450" s="22" t="s">
        <v>8389</v>
      </c>
      <c r="P450" s="40" t="s">
        <v>8390</v>
      </c>
      <c r="Q450" s="22"/>
      <c r="R450" s="23">
        <v>91001</v>
      </c>
      <c r="S450" s="23" t="s">
        <v>2538</v>
      </c>
      <c r="T450" s="24">
        <v>44404</v>
      </c>
      <c r="U450" s="22">
        <v>7735</v>
      </c>
      <c r="V450" s="138"/>
      <c r="W450" s="139"/>
      <c r="X450" s="138"/>
      <c r="Y450" s="138"/>
      <c r="Z450" s="138"/>
      <c r="AA450" s="140"/>
      <c r="AB450" s="8"/>
      <c r="AC450" s="8"/>
      <c r="AD450" s="8"/>
      <c r="AE450" s="8"/>
      <c r="AF450" s="8"/>
      <c r="AG450" s="8"/>
    </row>
    <row r="451" spans="1:33" ht="12.75" customHeight="1" x14ac:dyDescent="0.2">
      <c r="A451" s="22">
        <v>7249</v>
      </c>
      <c r="B451" s="32" t="s">
        <v>8391</v>
      </c>
      <c r="C451" s="44" t="s">
        <v>6449</v>
      </c>
      <c r="D451" s="11" t="s">
        <v>2469</v>
      </c>
      <c r="E451" s="11" t="s">
        <v>2484</v>
      </c>
      <c r="F451" s="21" t="s">
        <v>26</v>
      </c>
      <c r="G451" s="21" t="s">
        <v>2485</v>
      </c>
      <c r="H451" s="21" t="s">
        <v>28</v>
      </c>
      <c r="I451" s="11"/>
      <c r="J451" s="11"/>
      <c r="K451" s="11" t="s">
        <v>2814</v>
      </c>
      <c r="L451" s="11" t="s">
        <v>2815</v>
      </c>
      <c r="M451" s="13" t="s">
        <v>5345</v>
      </c>
      <c r="N451" s="22" t="s">
        <v>2817</v>
      </c>
      <c r="O451" s="22" t="s">
        <v>2816</v>
      </c>
      <c r="P451" s="23"/>
      <c r="Q451" s="22"/>
      <c r="R451" s="23">
        <v>91001</v>
      </c>
      <c r="S451" s="23" t="s">
        <v>2818</v>
      </c>
      <c r="T451" s="24">
        <v>38722</v>
      </c>
      <c r="U451" s="22">
        <v>7249</v>
      </c>
      <c r="V451" s="12"/>
      <c r="W451" s="13"/>
      <c r="X451" s="12"/>
      <c r="Y451" s="12"/>
      <c r="Z451" s="12"/>
      <c r="AA451" s="11"/>
      <c r="AB451" s="8"/>
      <c r="AC451" s="8"/>
      <c r="AD451" s="8"/>
      <c r="AE451" s="8"/>
      <c r="AF451" s="8"/>
      <c r="AG451" s="8"/>
    </row>
    <row r="452" spans="1:33" ht="12.75" customHeight="1" x14ac:dyDescent="0.2">
      <c r="A452" s="22">
        <v>7283</v>
      </c>
      <c r="B452" s="32" t="s">
        <v>8392</v>
      </c>
      <c r="C452" s="44" t="s">
        <v>6450</v>
      </c>
      <c r="D452" s="11" t="s">
        <v>2469</v>
      </c>
      <c r="E452" s="11" t="s">
        <v>546</v>
      </c>
      <c r="F452" s="21" t="s">
        <v>26</v>
      </c>
      <c r="G452" s="21" t="s">
        <v>547</v>
      </c>
      <c r="H452" s="21" t="s">
        <v>28</v>
      </c>
      <c r="I452" s="11"/>
      <c r="J452" s="11"/>
      <c r="K452" s="11" t="s">
        <v>8393</v>
      </c>
      <c r="L452" s="11" t="s">
        <v>8394</v>
      </c>
      <c r="M452" s="13" t="s">
        <v>309</v>
      </c>
      <c r="N452" s="22" t="s">
        <v>2820</v>
      </c>
      <c r="O452" s="22" t="s">
        <v>2819</v>
      </c>
      <c r="P452" s="23"/>
      <c r="Q452" s="22"/>
      <c r="R452" s="23">
        <v>91001</v>
      </c>
      <c r="S452" s="23" t="s">
        <v>2821</v>
      </c>
      <c r="T452" s="24">
        <v>38737</v>
      </c>
      <c r="U452" s="22">
        <v>7283</v>
      </c>
      <c r="V452" s="36"/>
      <c r="W452" s="37"/>
      <c r="X452" s="36"/>
      <c r="Y452" s="36"/>
      <c r="Z452" s="36"/>
      <c r="AA452" s="27"/>
      <c r="AB452" s="8"/>
      <c r="AC452" s="8"/>
      <c r="AD452" s="8"/>
      <c r="AE452" s="8"/>
      <c r="AF452" s="8"/>
      <c r="AG452" s="8"/>
    </row>
    <row r="453" spans="1:33" ht="12.75" customHeight="1" x14ac:dyDescent="0.2">
      <c r="A453" s="22">
        <v>7309</v>
      </c>
      <c r="B453" s="32" t="s">
        <v>2824</v>
      </c>
      <c r="C453" s="44">
        <v>691506002</v>
      </c>
      <c r="D453" s="11" t="s">
        <v>2469</v>
      </c>
      <c r="E453" s="11" t="s">
        <v>546</v>
      </c>
      <c r="F453" s="21" t="s">
        <v>26</v>
      </c>
      <c r="G453" s="21" t="s">
        <v>547</v>
      </c>
      <c r="H453" s="21" t="s">
        <v>28</v>
      </c>
      <c r="I453" s="11"/>
      <c r="J453" s="11"/>
      <c r="K453" s="11" t="s">
        <v>8395</v>
      </c>
      <c r="L453" s="11" t="s">
        <v>2825</v>
      </c>
      <c r="M453" s="13" t="s">
        <v>309</v>
      </c>
      <c r="N453" s="13" t="s">
        <v>5096</v>
      </c>
      <c r="O453" s="22" t="s">
        <v>8396</v>
      </c>
      <c r="P453" s="23" t="s">
        <v>8397</v>
      </c>
      <c r="Q453" s="22"/>
      <c r="R453" s="23">
        <v>91001</v>
      </c>
      <c r="S453" s="23" t="s">
        <v>2488</v>
      </c>
      <c r="T453" s="24">
        <v>38768</v>
      </c>
      <c r="U453" s="22">
        <v>7309</v>
      </c>
      <c r="V453" s="36"/>
      <c r="W453" s="37"/>
      <c r="X453" s="36"/>
      <c r="Y453" s="36"/>
      <c r="Z453" s="36"/>
      <c r="AA453" s="27"/>
      <c r="AB453" s="8"/>
      <c r="AC453" s="8"/>
      <c r="AD453" s="8"/>
      <c r="AE453" s="8"/>
      <c r="AF453" s="8"/>
      <c r="AG453" s="8"/>
    </row>
    <row r="454" spans="1:33" ht="12.75" customHeight="1" x14ac:dyDescent="0.2">
      <c r="A454" s="22">
        <v>7513</v>
      </c>
      <c r="B454" s="32" t="s">
        <v>2826</v>
      </c>
      <c r="C454" s="44">
        <v>690102005</v>
      </c>
      <c r="D454" s="11" t="s">
        <v>2469</v>
      </c>
      <c r="E454" s="11" t="s">
        <v>546</v>
      </c>
      <c r="F454" s="21" t="s">
        <v>26</v>
      </c>
      <c r="G454" s="21" t="s">
        <v>547</v>
      </c>
      <c r="H454" s="21" t="s">
        <v>28</v>
      </c>
      <c r="I454" s="11"/>
      <c r="J454" s="11"/>
      <c r="K454" s="11" t="s">
        <v>2827</v>
      </c>
      <c r="L454" s="11" t="s">
        <v>2829</v>
      </c>
      <c r="M454" s="22" t="s">
        <v>533</v>
      </c>
      <c r="N454" s="22" t="s">
        <v>2830</v>
      </c>
      <c r="O454" s="22" t="s">
        <v>2828</v>
      </c>
      <c r="P454" s="23"/>
      <c r="Q454" s="22"/>
      <c r="R454" s="23">
        <v>91001</v>
      </c>
      <c r="S454" s="23" t="s">
        <v>2628</v>
      </c>
      <c r="T454" s="24">
        <v>41927</v>
      </c>
      <c r="U454" s="22">
        <v>7513</v>
      </c>
      <c r="V454" s="12"/>
      <c r="W454" s="13"/>
      <c r="X454" s="12"/>
      <c r="Y454" s="12"/>
      <c r="Z454" s="12"/>
      <c r="AA454" s="11"/>
      <c r="AB454" s="8"/>
      <c r="AC454" s="8"/>
      <c r="AD454" s="8"/>
      <c r="AE454" s="8"/>
      <c r="AF454" s="8"/>
      <c r="AG454" s="8"/>
    </row>
    <row r="455" spans="1:33" ht="12.75" customHeight="1" x14ac:dyDescent="0.2">
      <c r="A455" s="22">
        <v>7586</v>
      </c>
      <c r="B455" s="32" t="s">
        <v>2831</v>
      </c>
      <c r="C455" s="44">
        <v>690307006</v>
      </c>
      <c r="D455" s="11" t="s">
        <v>2469</v>
      </c>
      <c r="E455" s="11" t="s">
        <v>2767</v>
      </c>
      <c r="F455" s="21" t="s">
        <v>26</v>
      </c>
      <c r="G455" s="21" t="s">
        <v>547</v>
      </c>
      <c r="H455" s="21" t="s">
        <v>28</v>
      </c>
      <c r="I455" s="11"/>
      <c r="J455" s="11"/>
      <c r="K455" s="11" t="s">
        <v>8398</v>
      </c>
      <c r="L455" s="11" t="s">
        <v>2833</v>
      </c>
      <c r="M455" s="13" t="s">
        <v>5341</v>
      </c>
      <c r="N455" s="22" t="s">
        <v>2835</v>
      </c>
      <c r="O455" s="22" t="s">
        <v>2832</v>
      </c>
      <c r="P455" s="23" t="s">
        <v>2834</v>
      </c>
      <c r="Q455" s="22"/>
      <c r="R455" s="23">
        <v>91001</v>
      </c>
      <c r="S455" s="23" t="s">
        <v>523</v>
      </c>
      <c r="T455" s="24">
        <v>42347</v>
      </c>
      <c r="U455" s="22">
        <v>7586</v>
      </c>
      <c r="V455" s="36"/>
      <c r="W455" s="37"/>
      <c r="X455" s="36"/>
      <c r="Y455" s="36"/>
      <c r="Z455" s="36"/>
      <c r="AA455" s="27"/>
      <c r="AB455" s="8"/>
      <c r="AC455" s="8"/>
      <c r="AD455" s="8"/>
      <c r="AE455" s="8"/>
      <c r="AF455" s="8"/>
      <c r="AG455" s="8"/>
    </row>
    <row r="456" spans="1:33" ht="12.75" customHeight="1" x14ac:dyDescent="0.2">
      <c r="A456" s="22">
        <v>7208</v>
      </c>
      <c r="B456" s="32" t="s">
        <v>2836</v>
      </c>
      <c r="C456" s="44">
        <v>692554000</v>
      </c>
      <c r="D456" s="11" t="s">
        <v>2469</v>
      </c>
      <c r="E456" s="11" t="s">
        <v>2484</v>
      </c>
      <c r="F456" s="21" t="s">
        <v>26</v>
      </c>
      <c r="G456" s="21" t="s">
        <v>2576</v>
      </c>
      <c r="H456" s="21" t="s">
        <v>28</v>
      </c>
      <c r="I456" s="11"/>
      <c r="J456" s="11"/>
      <c r="K456" s="11" t="s">
        <v>2837</v>
      </c>
      <c r="L456" s="11" t="s">
        <v>2838</v>
      </c>
      <c r="M456" s="13" t="s">
        <v>47</v>
      </c>
      <c r="N456" s="22" t="s">
        <v>1627</v>
      </c>
      <c r="O456" s="22" t="s">
        <v>2839</v>
      </c>
      <c r="P456" s="145" t="s">
        <v>5487</v>
      </c>
      <c r="Q456" s="22"/>
      <c r="R456" s="23">
        <v>91001</v>
      </c>
      <c r="S456" s="23" t="s">
        <v>2840</v>
      </c>
      <c r="T456" s="24">
        <v>38649</v>
      </c>
      <c r="U456" s="22">
        <v>7208</v>
      </c>
      <c r="V456" s="36"/>
      <c r="W456" s="37"/>
      <c r="X456" s="36"/>
      <c r="Y456" s="36"/>
      <c r="Z456" s="36"/>
      <c r="AA456" s="27"/>
      <c r="AB456" s="8"/>
      <c r="AC456" s="8"/>
      <c r="AD456" s="8"/>
      <c r="AE456" s="8"/>
      <c r="AF456" s="8"/>
      <c r="AG456" s="8"/>
    </row>
    <row r="457" spans="1:33" ht="12.75" customHeight="1" x14ac:dyDescent="0.2">
      <c r="A457" s="22">
        <v>7117</v>
      </c>
      <c r="B457" s="32" t="s">
        <v>2841</v>
      </c>
      <c r="C457" s="44">
        <v>690412004</v>
      </c>
      <c r="D457" s="11" t="s">
        <v>2469</v>
      </c>
      <c r="E457" s="11" t="s">
        <v>2484</v>
      </c>
      <c r="F457" s="21" t="s">
        <v>26</v>
      </c>
      <c r="G457" s="21" t="s">
        <v>2485</v>
      </c>
      <c r="H457" s="21" t="s">
        <v>28</v>
      </c>
      <c r="I457" s="11"/>
      <c r="J457" s="11"/>
      <c r="K457" s="11" t="s">
        <v>2842</v>
      </c>
      <c r="L457" s="11" t="s">
        <v>2843</v>
      </c>
      <c r="M457" s="13" t="s">
        <v>5343</v>
      </c>
      <c r="N457" s="22" t="s">
        <v>2844</v>
      </c>
      <c r="O457" s="22">
        <v>532662300</v>
      </c>
      <c r="P457" s="40" t="s">
        <v>5488</v>
      </c>
      <c r="Q457" s="22"/>
      <c r="R457" s="23">
        <v>91001</v>
      </c>
      <c r="S457" s="23" t="s">
        <v>2488</v>
      </c>
      <c r="T457" s="24">
        <v>37970</v>
      </c>
      <c r="U457" s="22">
        <v>7117</v>
      </c>
      <c r="V457" s="12"/>
      <c r="W457" s="13"/>
      <c r="X457" s="12"/>
      <c r="Y457" s="12"/>
      <c r="Z457" s="12"/>
      <c r="AA457" s="11"/>
      <c r="AB457" s="8"/>
      <c r="AC457" s="8"/>
      <c r="AD457" s="8"/>
      <c r="AE457" s="8"/>
      <c r="AF457" s="8"/>
      <c r="AG457" s="8"/>
    </row>
    <row r="458" spans="1:33" ht="12.75" customHeight="1" x14ac:dyDescent="0.2">
      <c r="A458" s="22">
        <v>7231</v>
      </c>
      <c r="B458" s="32" t="s">
        <v>2845</v>
      </c>
      <c r="C458" s="44">
        <v>692555007</v>
      </c>
      <c r="D458" s="11" t="s">
        <v>2469</v>
      </c>
      <c r="E458" s="11" t="s">
        <v>546</v>
      </c>
      <c r="F458" s="21" t="s">
        <v>26</v>
      </c>
      <c r="G458" s="21" t="s">
        <v>547</v>
      </c>
      <c r="H458" s="21" t="s">
        <v>28</v>
      </c>
      <c r="I458" s="11"/>
      <c r="J458" s="11"/>
      <c r="K458" s="11" t="s">
        <v>2846</v>
      </c>
      <c r="L458" s="11" t="s">
        <v>2848</v>
      </c>
      <c r="M458" s="13" t="s">
        <v>47</v>
      </c>
      <c r="N458" s="22" t="s">
        <v>1281</v>
      </c>
      <c r="O458" s="22" t="s">
        <v>2849</v>
      </c>
      <c r="P458" s="23" t="s">
        <v>2847</v>
      </c>
      <c r="Q458" s="22"/>
      <c r="R458" s="23">
        <v>91001</v>
      </c>
      <c r="S458" s="23" t="s">
        <v>2488</v>
      </c>
      <c r="T458" s="24">
        <v>38700</v>
      </c>
      <c r="U458" s="22">
        <v>7231</v>
      </c>
      <c r="V458" s="12"/>
      <c r="W458" s="13"/>
      <c r="X458" s="12"/>
      <c r="Y458" s="12"/>
      <c r="Z458" s="12"/>
      <c r="AA458" s="11"/>
      <c r="AB458" s="8"/>
      <c r="AC458" s="8"/>
      <c r="AD458" s="8"/>
      <c r="AE458" s="8"/>
      <c r="AF458" s="8"/>
      <c r="AG458" s="8"/>
    </row>
    <row r="459" spans="1:33" ht="12.75" customHeight="1" x14ac:dyDescent="0.2">
      <c r="A459" s="22">
        <v>7138</v>
      </c>
      <c r="B459" s="32" t="s">
        <v>2850</v>
      </c>
      <c r="C459" s="44">
        <v>690103001</v>
      </c>
      <c r="D459" s="11" t="s">
        <v>2469</v>
      </c>
      <c r="E459" s="11" t="s">
        <v>2484</v>
      </c>
      <c r="F459" s="21" t="s">
        <v>26</v>
      </c>
      <c r="G459" s="21" t="s">
        <v>2485</v>
      </c>
      <c r="H459" s="21" t="s">
        <v>28</v>
      </c>
      <c r="I459" s="11"/>
      <c r="J459" s="11"/>
      <c r="K459" s="11" t="s">
        <v>2851</v>
      </c>
      <c r="L459" s="11" t="s">
        <v>2852</v>
      </c>
      <c r="M459" s="22" t="s">
        <v>533</v>
      </c>
      <c r="N459" s="22" t="s">
        <v>2241</v>
      </c>
      <c r="O459" s="22"/>
      <c r="P459" s="23"/>
      <c r="Q459" s="22"/>
      <c r="R459" s="23">
        <v>91001</v>
      </c>
      <c r="S459" s="23" t="s">
        <v>2488</v>
      </c>
      <c r="T459" s="24">
        <v>38159</v>
      </c>
      <c r="U459" s="22">
        <v>7138</v>
      </c>
      <c r="V459" s="12"/>
      <c r="W459" s="13"/>
      <c r="X459" s="12"/>
      <c r="Y459" s="12"/>
      <c r="Z459" s="12"/>
      <c r="AA459" s="11"/>
      <c r="AB459" s="8"/>
      <c r="AC459" s="8"/>
      <c r="AD459" s="8"/>
      <c r="AE459" s="8"/>
      <c r="AF459" s="8"/>
      <c r="AG459" s="8"/>
    </row>
    <row r="460" spans="1:33" ht="12.75" customHeight="1" x14ac:dyDescent="0.2">
      <c r="A460" s="22">
        <v>7236</v>
      </c>
      <c r="B460" s="32" t="s">
        <v>2853</v>
      </c>
      <c r="C460" s="44">
        <v>690719002</v>
      </c>
      <c r="D460" s="11" t="s">
        <v>2469</v>
      </c>
      <c r="E460" s="11" t="s">
        <v>2484</v>
      </c>
      <c r="F460" s="21" t="s">
        <v>26</v>
      </c>
      <c r="G460" s="21" t="s">
        <v>2485</v>
      </c>
      <c r="H460" s="21" t="s">
        <v>28</v>
      </c>
      <c r="I460" s="11"/>
      <c r="J460" s="11"/>
      <c r="K460" s="11" t="s">
        <v>8399</v>
      </c>
      <c r="L460" s="11" t="s">
        <v>8400</v>
      </c>
      <c r="M460" s="13" t="s">
        <v>47</v>
      </c>
      <c r="N460" s="22" t="s">
        <v>2854</v>
      </c>
      <c r="O460" s="22" t="s">
        <v>8401</v>
      </c>
      <c r="P460" s="23" t="s">
        <v>8402</v>
      </c>
      <c r="Q460" s="22"/>
      <c r="R460" s="23">
        <v>91001</v>
      </c>
      <c r="S460" s="23" t="s">
        <v>2488</v>
      </c>
      <c r="T460" s="24">
        <v>38712</v>
      </c>
      <c r="U460" s="22">
        <v>7236</v>
      </c>
      <c r="V460" s="36"/>
      <c r="W460" s="37"/>
      <c r="X460" s="36"/>
      <c r="Y460" s="36"/>
      <c r="Z460" s="36"/>
      <c r="AA460" s="27"/>
      <c r="AB460" s="8"/>
      <c r="AC460" s="8"/>
      <c r="AD460" s="8"/>
      <c r="AE460" s="8"/>
      <c r="AF460" s="8"/>
      <c r="AG460" s="8"/>
    </row>
    <row r="461" spans="1:33" ht="12.75" customHeight="1" x14ac:dyDescent="0.2">
      <c r="A461" s="22">
        <v>7421</v>
      </c>
      <c r="B461" s="32" t="s">
        <v>2855</v>
      </c>
      <c r="C461" s="44">
        <v>690618001</v>
      </c>
      <c r="D461" s="11" t="s">
        <v>2469</v>
      </c>
      <c r="E461" s="11" t="s">
        <v>546</v>
      </c>
      <c r="F461" s="21" t="s">
        <v>26</v>
      </c>
      <c r="G461" s="21" t="s">
        <v>547</v>
      </c>
      <c r="H461" s="21" t="s">
        <v>28</v>
      </c>
      <c r="I461" s="11"/>
      <c r="J461" s="11"/>
      <c r="K461" s="11" t="s">
        <v>2856</v>
      </c>
      <c r="L461" s="11" t="s">
        <v>2857</v>
      </c>
      <c r="M461" s="13" t="s">
        <v>544</v>
      </c>
      <c r="N461" s="22" t="s">
        <v>2016</v>
      </c>
      <c r="O461" s="22" t="s">
        <v>2858</v>
      </c>
      <c r="P461" s="23"/>
      <c r="Q461" s="22"/>
      <c r="R461" s="23">
        <v>91001</v>
      </c>
      <c r="S461" s="23" t="s">
        <v>2859</v>
      </c>
      <c r="T461" s="24">
        <v>40190</v>
      </c>
      <c r="U461" s="22">
        <v>7421</v>
      </c>
      <c r="V461" s="12"/>
      <c r="W461" s="13"/>
      <c r="X461" s="12"/>
      <c r="Y461" s="12"/>
      <c r="Z461" s="12"/>
      <c r="AA461" s="11"/>
      <c r="AB461" s="8"/>
      <c r="AC461" s="8"/>
      <c r="AD461" s="8"/>
      <c r="AE461" s="8"/>
      <c r="AF461" s="8"/>
      <c r="AG461" s="8"/>
    </row>
    <row r="462" spans="1:33" ht="12.75" customHeight="1" x14ac:dyDescent="0.2">
      <c r="A462" s="22">
        <v>7311</v>
      </c>
      <c r="B462" s="32" t="s">
        <v>2860</v>
      </c>
      <c r="C462" s="44">
        <v>690603004</v>
      </c>
      <c r="D462" s="11" t="s">
        <v>2469</v>
      </c>
      <c r="E462" s="11" t="s">
        <v>2484</v>
      </c>
      <c r="F462" s="21" t="s">
        <v>26</v>
      </c>
      <c r="G462" s="21" t="s">
        <v>2485</v>
      </c>
      <c r="H462" s="21" t="s">
        <v>28</v>
      </c>
      <c r="I462" s="11"/>
      <c r="J462" s="11"/>
      <c r="K462" s="11" t="s">
        <v>2861</v>
      </c>
      <c r="L462" s="11" t="s">
        <v>2862</v>
      </c>
      <c r="M462" s="13" t="s">
        <v>544</v>
      </c>
      <c r="N462" s="22" t="s">
        <v>2864</v>
      </c>
      <c r="O462" s="22" t="s">
        <v>2863</v>
      </c>
      <c r="P462" s="23"/>
      <c r="Q462" s="22"/>
      <c r="R462" s="23">
        <v>91001</v>
      </c>
      <c r="S462" s="23" t="s">
        <v>2488</v>
      </c>
      <c r="T462" s="24">
        <v>38786</v>
      </c>
      <c r="U462" s="22">
        <v>7311</v>
      </c>
      <c r="V462" s="12"/>
      <c r="W462" s="13"/>
      <c r="X462" s="12"/>
      <c r="Y462" s="12"/>
      <c r="Z462" s="12"/>
      <c r="AA462" s="11"/>
      <c r="AB462" s="8"/>
      <c r="AC462" s="8"/>
      <c r="AD462" s="8"/>
      <c r="AE462" s="8"/>
      <c r="AF462" s="8"/>
      <c r="AG462" s="8"/>
    </row>
    <row r="463" spans="1:33" ht="12.75" customHeight="1" x14ac:dyDescent="0.2">
      <c r="A463" s="22">
        <v>7196</v>
      </c>
      <c r="B463" s="32" t="s">
        <v>2865</v>
      </c>
      <c r="C463" s="44">
        <v>690720000</v>
      </c>
      <c r="D463" s="11" t="s">
        <v>2469</v>
      </c>
      <c r="E463" s="11" t="s">
        <v>2484</v>
      </c>
      <c r="F463" s="21" t="s">
        <v>26</v>
      </c>
      <c r="G463" s="21" t="s">
        <v>2485</v>
      </c>
      <c r="H463" s="21" t="s">
        <v>28</v>
      </c>
      <c r="I463" s="11"/>
      <c r="J463" s="11"/>
      <c r="K463" s="11" t="s">
        <v>2866</v>
      </c>
      <c r="L463" s="11" t="s">
        <v>2867</v>
      </c>
      <c r="M463" s="13" t="s">
        <v>47</v>
      </c>
      <c r="N463" s="22" t="s">
        <v>2868</v>
      </c>
      <c r="O463" s="22" t="s">
        <v>5474</v>
      </c>
      <c r="P463" s="40" t="s">
        <v>5473</v>
      </c>
      <c r="Q463" s="22"/>
      <c r="R463" s="23">
        <v>91001</v>
      </c>
      <c r="S463" s="23" t="s">
        <v>2488</v>
      </c>
      <c r="T463" s="24">
        <v>38624</v>
      </c>
      <c r="U463" s="22">
        <v>7196</v>
      </c>
      <c r="V463" s="12"/>
      <c r="W463" s="13"/>
      <c r="X463" s="12"/>
      <c r="Y463" s="12"/>
      <c r="Z463" s="12"/>
      <c r="AA463" s="11"/>
      <c r="AB463" s="8"/>
      <c r="AC463" s="8"/>
      <c r="AD463" s="8"/>
      <c r="AE463" s="8"/>
      <c r="AF463" s="8"/>
      <c r="AG463" s="8"/>
    </row>
    <row r="464" spans="1:33" ht="12.75" customHeight="1" x14ac:dyDescent="0.2">
      <c r="A464" s="22">
        <v>7514</v>
      </c>
      <c r="B464" s="32" t="s">
        <v>2869</v>
      </c>
      <c r="C464" s="44">
        <v>692011007</v>
      </c>
      <c r="D464" s="11" t="s">
        <v>2469</v>
      </c>
      <c r="E464" s="11" t="s">
        <v>546</v>
      </c>
      <c r="F464" s="21" t="s">
        <v>26</v>
      </c>
      <c r="G464" s="21" t="s">
        <v>547</v>
      </c>
      <c r="H464" s="21" t="s">
        <v>28</v>
      </c>
      <c r="I464" s="11"/>
      <c r="J464" s="11"/>
      <c r="K464" s="11" t="s">
        <v>2870</v>
      </c>
      <c r="L464" s="11" t="s">
        <v>2871</v>
      </c>
      <c r="M464" s="13" t="s">
        <v>5340</v>
      </c>
      <c r="N464" s="22" t="s">
        <v>2872</v>
      </c>
      <c r="O464" s="22"/>
      <c r="P464" s="23"/>
      <c r="Q464" s="22"/>
      <c r="R464" s="23">
        <v>91001</v>
      </c>
      <c r="S464" s="23" t="s">
        <v>523</v>
      </c>
      <c r="T464" s="24">
        <v>41939</v>
      </c>
      <c r="U464" s="22">
        <v>7514</v>
      </c>
      <c r="V464" s="12"/>
      <c r="W464" s="13"/>
      <c r="X464" s="12"/>
      <c r="Y464" s="12"/>
      <c r="Z464" s="12"/>
      <c r="AA464" s="11"/>
      <c r="AB464" s="8"/>
      <c r="AC464" s="8"/>
      <c r="AD464" s="8"/>
      <c r="AE464" s="8"/>
      <c r="AF464" s="8"/>
      <c r="AG464" s="8"/>
    </row>
    <row r="465" spans="1:33" ht="12.75" customHeight="1" x14ac:dyDescent="0.2">
      <c r="A465" s="22">
        <v>7220</v>
      </c>
      <c r="B465" s="32" t="s">
        <v>2873</v>
      </c>
      <c r="C465" s="44">
        <v>690714000</v>
      </c>
      <c r="D465" s="11" t="s">
        <v>2469</v>
      </c>
      <c r="E465" s="11" t="s">
        <v>546</v>
      </c>
      <c r="F465" s="21" t="s">
        <v>26</v>
      </c>
      <c r="G465" s="21" t="s">
        <v>547</v>
      </c>
      <c r="H465" s="21" t="s">
        <v>28</v>
      </c>
      <c r="I465" s="11"/>
      <c r="J465" s="11"/>
      <c r="K465" s="11" t="s">
        <v>8403</v>
      </c>
      <c r="L465" s="11" t="s">
        <v>2874</v>
      </c>
      <c r="M465" s="13" t="s">
        <v>47</v>
      </c>
      <c r="N465" s="22" t="s">
        <v>1158</v>
      </c>
      <c r="O465" s="22" t="s">
        <v>5577</v>
      </c>
      <c r="P465" s="23" t="s">
        <v>5578</v>
      </c>
      <c r="Q465" s="22"/>
      <c r="R465" s="23">
        <v>91001</v>
      </c>
      <c r="S465" s="23" t="s">
        <v>523</v>
      </c>
      <c r="T465" s="24">
        <v>38686</v>
      </c>
      <c r="U465" s="22">
        <v>7220</v>
      </c>
      <c r="V465" s="12"/>
      <c r="W465" s="13"/>
      <c r="X465" s="12"/>
      <c r="Y465" s="12"/>
      <c r="Z465" s="12"/>
      <c r="AA465" s="11"/>
      <c r="AB465" s="8"/>
      <c r="AC465" s="8"/>
      <c r="AD465" s="8"/>
      <c r="AE465" s="8"/>
      <c r="AF465" s="8"/>
      <c r="AG465" s="8"/>
    </row>
    <row r="466" spans="1:33" ht="12.75" customHeight="1" x14ac:dyDescent="0.2">
      <c r="A466" s="22">
        <v>7503</v>
      </c>
      <c r="B466" s="32" t="s">
        <v>2875</v>
      </c>
      <c r="C466" s="44">
        <v>692003004</v>
      </c>
      <c r="D466" s="11" t="s">
        <v>2469</v>
      </c>
      <c r="E466" s="11" t="s">
        <v>546</v>
      </c>
      <c r="F466" s="21" t="s">
        <v>26</v>
      </c>
      <c r="G466" s="21" t="s">
        <v>547</v>
      </c>
      <c r="H466" s="21" t="s">
        <v>28</v>
      </c>
      <c r="I466" s="11"/>
      <c r="J466" s="11"/>
      <c r="K466" s="11" t="s">
        <v>2876</v>
      </c>
      <c r="L466" s="11" t="s">
        <v>2878</v>
      </c>
      <c r="M466" s="13" t="s">
        <v>5346</v>
      </c>
      <c r="N466" s="22" t="s">
        <v>2880</v>
      </c>
      <c r="O466" s="22" t="s">
        <v>2879</v>
      </c>
      <c r="P466" s="23" t="s">
        <v>2877</v>
      </c>
      <c r="Q466" s="22"/>
      <c r="R466" s="23">
        <v>91001</v>
      </c>
      <c r="S466" s="23" t="s">
        <v>523</v>
      </c>
      <c r="T466" s="24">
        <v>41872</v>
      </c>
      <c r="U466" s="22">
        <v>7503</v>
      </c>
      <c r="V466" s="12"/>
      <c r="W466" s="13"/>
      <c r="X466" s="12"/>
      <c r="Y466" s="12"/>
      <c r="Z466" s="12"/>
      <c r="AA466" s="11"/>
      <c r="AB466" s="8"/>
      <c r="AC466" s="8"/>
      <c r="AD466" s="8"/>
      <c r="AE466" s="8"/>
      <c r="AF466" s="8"/>
      <c r="AG466" s="8"/>
    </row>
    <row r="467" spans="1:33" ht="12.75" customHeight="1" x14ac:dyDescent="0.2">
      <c r="A467" s="22">
        <v>7221</v>
      </c>
      <c r="B467" s="32" t="s">
        <v>2881</v>
      </c>
      <c r="C467" s="44">
        <v>690704005</v>
      </c>
      <c r="D467" s="11" t="s">
        <v>2469</v>
      </c>
      <c r="E467" s="11" t="s">
        <v>546</v>
      </c>
      <c r="F467" s="21" t="s">
        <v>26</v>
      </c>
      <c r="G467" s="21" t="s">
        <v>547</v>
      </c>
      <c r="H467" s="21" t="s">
        <v>28</v>
      </c>
      <c r="I467" s="11"/>
      <c r="J467" s="11"/>
      <c r="K467" s="11" t="s">
        <v>8404</v>
      </c>
      <c r="L467" s="11" t="s">
        <v>2883</v>
      </c>
      <c r="M467" s="13" t="s">
        <v>47</v>
      </c>
      <c r="N467" s="22" t="s">
        <v>2885</v>
      </c>
      <c r="O467" s="22" t="s">
        <v>2884</v>
      </c>
      <c r="P467" s="23" t="s">
        <v>2882</v>
      </c>
      <c r="Q467" s="22"/>
      <c r="R467" s="11">
        <v>91001</v>
      </c>
      <c r="S467" s="23" t="s">
        <v>523</v>
      </c>
      <c r="T467" s="24">
        <v>38686</v>
      </c>
      <c r="U467" s="22">
        <v>7221</v>
      </c>
      <c r="V467" s="36"/>
      <c r="W467" s="37"/>
      <c r="X467" s="36"/>
      <c r="Y467" s="36"/>
      <c r="Z467" s="36"/>
      <c r="AA467" s="27"/>
      <c r="AB467" s="8"/>
      <c r="AC467" s="8"/>
      <c r="AD467" s="8"/>
      <c r="AE467" s="8"/>
      <c r="AF467" s="8"/>
      <c r="AG467" s="8"/>
    </row>
    <row r="468" spans="1:33" ht="12.75" customHeight="1" x14ac:dyDescent="0.2">
      <c r="A468" s="22">
        <v>5200</v>
      </c>
      <c r="B468" s="32" t="s">
        <v>2886</v>
      </c>
      <c r="C468" s="44">
        <v>690707004</v>
      </c>
      <c r="D468" s="11" t="s">
        <v>2886</v>
      </c>
      <c r="E468" s="11" t="s">
        <v>2484</v>
      </c>
      <c r="F468" s="21" t="s">
        <v>26</v>
      </c>
      <c r="G468" s="21" t="s">
        <v>2485</v>
      </c>
      <c r="H468" s="21" t="s">
        <v>28</v>
      </c>
      <c r="I468" s="11"/>
      <c r="J468" s="11"/>
      <c r="K468" s="11" t="s">
        <v>2887</v>
      </c>
      <c r="L468" s="11" t="s">
        <v>2888</v>
      </c>
      <c r="M468" s="13" t="s">
        <v>47</v>
      </c>
      <c r="N468" s="22" t="s">
        <v>582</v>
      </c>
      <c r="O468" s="22" t="s">
        <v>2889</v>
      </c>
      <c r="P468" s="23"/>
      <c r="Q468" s="22"/>
      <c r="R468" s="23">
        <v>91001</v>
      </c>
      <c r="S468" s="23" t="s">
        <v>2488</v>
      </c>
      <c r="T468" s="24">
        <v>37970</v>
      </c>
      <c r="U468" s="22">
        <v>5200</v>
      </c>
      <c r="V468" s="12"/>
      <c r="W468" s="13"/>
      <c r="X468" s="12"/>
      <c r="Y468" s="12"/>
      <c r="Z468" s="12"/>
      <c r="AA468" s="11"/>
      <c r="AB468" s="8"/>
      <c r="AC468" s="8"/>
      <c r="AD468" s="8"/>
      <c r="AE468" s="8"/>
      <c r="AF468" s="8"/>
      <c r="AG468" s="8"/>
    </row>
    <row r="469" spans="1:33" ht="12.75" customHeight="1" x14ac:dyDescent="0.2">
      <c r="A469" s="22">
        <v>6997</v>
      </c>
      <c r="B469" s="32" t="s">
        <v>2890</v>
      </c>
      <c r="C469" s="44">
        <v>690724006</v>
      </c>
      <c r="D469" s="11" t="s">
        <v>2469</v>
      </c>
      <c r="E469" s="11" t="s">
        <v>2484</v>
      </c>
      <c r="F469" s="21" t="s">
        <v>26</v>
      </c>
      <c r="G469" s="21" t="s">
        <v>2485</v>
      </c>
      <c r="H469" s="21" t="s">
        <v>28</v>
      </c>
      <c r="I469" s="11"/>
      <c r="J469" s="11"/>
      <c r="K469" s="11" t="s">
        <v>5447</v>
      </c>
      <c r="L469" s="11" t="s">
        <v>2891</v>
      </c>
      <c r="M469" s="13" t="s">
        <v>47</v>
      </c>
      <c r="N469" s="22" t="s">
        <v>2893</v>
      </c>
      <c r="O469" s="22" t="s">
        <v>2892</v>
      </c>
      <c r="P469" s="23"/>
      <c r="Q469" s="22"/>
      <c r="R469" s="23">
        <v>91001</v>
      </c>
      <c r="S469" s="23" t="s">
        <v>2488</v>
      </c>
      <c r="T469" s="24">
        <v>37970</v>
      </c>
      <c r="U469" s="22">
        <v>6997</v>
      </c>
      <c r="V469" s="36"/>
      <c r="W469" s="37"/>
      <c r="X469" s="36"/>
      <c r="Y469" s="36"/>
      <c r="Z469" s="36"/>
      <c r="AA469" s="27"/>
      <c r="AB469" s="8"/>
      <c r="AC469" s="8"/>
      <c r="AD469" s="8"/>
      <c r="AE469" s="8"/>
      <c r="AF469" s="8"/>
      <c r="AG469" s="8"/>
    </row>
    <row r="470" spans="1:33" ht="12.75" customHeight="1" x14ac:dyDescent="0.2">
      <c r="A470" s="22">
        <v>7601</v>
      </c>
      <c r="B470" s="32" t="s">
        <v>2894</v>
      </c>
      <c r="C470" s="44">
        <v>690402009</v>
      </c>
      <c r="D470" s="11" t="s">
        <v>2469</v>
      </c>
      <c r="E470" s="11" t="s">
        <v>2895</v>
      </c>
      <c r="F470" s="21" t="s">
        <v>26</v>
      </c>
      <c r="G470" s="21" t="s">
        <v>547</v>
      </c>
      <c r="H470" s="21" t="s">
        <v>28</v>
      </c>
      <c r="I470" s="11"/>
      <c r="J470" s="11"/>
      <c r="K470" s="11" t="s">
        <v>2896</v>
      </c>
      <c r="L470" s="11" t="s">
        <v>2897</v>
      </c>
      <c r="M470" s="13" t="s">
        <v>5343</v>
      </c>
      <c r="N470" s="22" t="s">
        <v>2899</v>
      </c>
      <c r="O470" s="22" t="s">
        <v>2898</v>
      </c>
      <c r="P470" s="23"/>
      <c r="Q470" s="22"/>
      <c r="R470" s="23">
        <v>91001</v>
      </c>
      <c r="S470" s="23" t="s">
        <v>523</v>
      </c>
      <c r="T470" s="24">
        <v>42422</v>
      </c>
      <c r="U470" s="22">
        <v>7601</v>
      </c>
      <c r="V470" s="12"/>
      <c r="W470" s="13"/>
      <c r="X470" s="12"/>
      <c r="Y470" s="12"/>
      <c r="Z470" s="12"/>
      <c r="AA470" s="11"/>
      <c r="AB470" s="8"/>
      <c r="AC470" s="8"/>
      <c r="AD470" s="8"/>
      <c r="AE470" s="8"/>
      <c r="AF470" s="8"/>
      <c r="AG470" s="8"/>
    </row>
    <row r="471" spans="1:33" ht="12.75" customHeight="1" x14ac:dyDescent="0.2">
      <c r="A471" s="22">
        <v>7110</v>
      </c>
      <c r="B471" s="32" t="s">
        <v>2900</v>
      </c>
      <c r="C471" s="44">
        <v>690501007</v>
      </c>
      <c r="D471" s="11" t="s">
        <v>2469</v>
      </c>
      <c r="E471" s="11" t="s">
        <v>2484</v>
      </c>
      <c r="F471" s="21" t="s">
        <v>26</v>
      </c>
      <c r="G471" s="21" t="s">
        <v>2485</v>
      </c>
      <c r="H471" s="21" t="s">
        <v>28</v>
      </c>
      <c r="I471" s="11"/>
      <c r="J471" s="11"/>
      <c r="K471" s="11" t="s">
        <v>8405</v>
      </c>
      <c r="L471" s="11" t="s">
        <v>2901</v>
      </c>
      <c r="M471" s="13" t="s">
        <v>544</v>
      </c>
      <c r="N471" s="22" t="s">
        <v>2902</v>
      </c>
      <c r="O471" s="22"/>
      <c r="P471" s="23"/>
      <c r="Q471" s="22"/>
      <c r="R471" s="23">
        <v>91001</v>
      </c>
      <c r="S471" s="23" t="s">
        <v>2488</v>
      </c>
      <c r="T471" s="24">
        <v>37970</v>
      </c>
      <c r="U471" s="22">
        <v>7110</v>
      </c>
      <c r="V471" s="36"/>
      <c r="W471" s="37"/>
      <c r="X471" s="36"/>
      <c r="Y471" s="36"/>
      <c r="Z471" s="36"/>
      <c r="AA471" s="27"/>
      <c r="AB471" s="8"/>
      <c r="AC471" s="8"/>
      <c r="AD471" s="8"/>
      <c r="AE471" s="8"/>
      <c r="AF471" s="8"/>
      <c r="AG471" s="8"/>
    </row>
    <row r="472" spans="1:33" ht="12.75" customHeight="1" x14ac:dyDescent="0.2">
      <c r="A472" s="22">
        <v>7051</v>
      </c>
      <c r="B472" s="32" t="s">
        <v>2903</v>
      </c>
      <c r="C472" s="44">
        <v>692538005</v>
      </c>
      <c r="D472" s="11" t="s">
        <v>2469</v>
      </c>
      <c r="E472" s="11" t="s">
        <v>2484</v>
      </c>
      <c r="F472" s="21" t="s">
        <v>26</v>
      </c>
      <c r="G472" s="21" t="s">
        <v>2485</v>
      </c>
      <c r="H472" s="21" t="s">
        <v>28</v>
      </c>
      <c r="I472" s="11"/>
      <c r="J472" s="11"/>
      <c r="K472" s="11" t="s">
        <v>2904</v>
      </c>
      <c r="L472" s="11" t="s">
        <v>2905</v>
      </c>
      <c r="M472" s="13" t="s">
        <v>47</v>
      </c>
      <c r="N472" s="22" t="s">
        <v>786</v>
      </c>
      <c r="O472" s="22"/>
      <c r="P472" s="23"/>
      <c r="Q472" s="22"/>
      <c r="R472" s="23">
        <v>91001</v>
      </c>
      <c r="S472" s="23" t="s">
        <v>2906</v>
      </c>
      <c r="T472" s="24">
        <v>37970</v>
      </c>
      <c r="U472" s="22">
        <v>7051</v>
      </c>
      <c r="V472" s="36"/>
      <c r="W472" s="37"/>
      <c r="X472" s="36"/>
      <c r="Y472" s="36"/>
      <c r="Z472" s="36"/>
      <c r="AA472" s="27"/>
      <c r="AB472" s="8"/>
      <c r="AC472" s="8"/>
      <c r="AD472" s="8"/>
      <c r="AE472" s="8"/>
      <c r="AF472" s="8"/>
      <c r="AG472" s="8"/>
    </row>
    <row r="473" spans="1:33" ht="12.75" customHeight="1" x14ac:dyDescent="0.2">
      <c r="A473" s="22">
        <v>7502</v>
      </c>
      <c r="B473" s="32" t="s">
        <v>2907</v>
      </c>
      <c r="C473" s="44">
        <v>690706008</v>
      </c>
      <c r="D473" s="11" t="s">
        <v>2469</v>
      </c>
      <c r="E473" s="11" t="s">
        <v>546</v>
      </c>
      <c r="F473" s="21" t="s">
        <v>26</v>
      </c>
      <c r="G473" s="21" t="s">
        <v>547</v>
      </c>
      <c r="H473" s="21" t="s">
        <v>28</v>
      </c>
      <c r="I473" s="11"/>
      <c r="J473" s="11"/>
      <c r="K473" s="11" t="s">
        <v>2908</v>
      </c>
      <c r="L473" s="11" t="s">
        <v>5513</v>
      </c>
      <c r="M473" s="13" t="s">
        <v>47</v>
      </c>
      <c r="N473" s="22" t="s">
        <v>2909</v>
      </c>
      <c r="O473" s="22" t="s">
        <v>5514</v>
      </c>
      <c r="P473" s="23" t="s">
        <v>5515</v>
      </c>
      <c r="Q473" s="22"/>
      <c r="R473" s="23">
        <v>91001</v>
      </c>
      <c r="S473" s="23" t="s">
        <v>2906</v>
      </c>
      <c r="T473" s="24">
        <v>41848</v>
      </c>
      <c r="U473" s="22">
        <v>7502</v>
      </c>
      <c r="V473" s="12"/>
      <c r="W473" s="13"/>
      <c r="X473" s="12"/>
      <c r="Y473" s="12"/>
      <c r="Z473" s="12"/>
      <c r="AA473" s="11"/>
      <c r="AB473" s="8"/>
      <c r="AC473" s="8"/>
      <c r="AD473" s="8"/>
      <c r="AE473" s="8"/>
      <c r="AF473" s="8"/>
      <c r="AG473" s="8"/>
    </row>
    <row r="474" spans="1:33" ht="12.75" customHeight="1" x14ac:dyDescent="0.2">
      <c r="A474" s="22">
        <v>7118</v>
      </c>
      <c r="B474" s="32" t="s">
        <v>2910</v>
      </c>
      <c r="C474" s="44">
        <v>690401002</v>
      </c>
      <c r="D474" s="11" t="s">
        <v>2469</v>
      </c>
      <c r="E474" s="11" t="s">
        <v>2484</v>
      </c>
      <c r="F474" s="21" t="s">
        <v>26</v>
      </c>
      <c r="G474" s="21" t="s">
        <v>2485</v>
      </c>
      <c r="H474" s="21" t="s">
        <v>28</v>
      </c>
      <c r="I474" s="11"/>
      <c r="J474" s="11"/>
      <c r="K474" s="11" t="s">
        <v>2911</v>
      </c>
      <c r="L474" s="11" t="s">
        <v>2912</v>
      </c>
      <c r="M474" s="13" t="s">
        <v>5343</v>
      </c>
      <c r="N474" s="22" t="s">
        <v>1384</v>
      </c>
      <c r="O474" s="22" t="s">
        <v>8406</v>
      </c>
      <c r="P474" s="23" t="s">
        <v>8407</v>
      </c>
      <c r="Q474" s="22"/>
      <c r="R474" s="23">
        <v>91001</v>
      </c>
      <c r="S474" s="23" t="s">
        <v>2488</v>
      </c>
      <c r="T474" s="24">
        <v>37970</v>
      </c>
      <c r="U474" s="22">
        <v>7118</v>
      </c>
      <c r="V474" s="12"/>
      <c r="W474" s="13"/>
      <c r="X474" s="12"/>
      <c r="Y474" s="12"/>
      <c r="Z474" s="12"/>
      <c r="AA474" s="11"/>
      <c r="AB474" s="8"/>
      <c r="AC474" s="8"/>
      <c r="AD474" s="8"/>
      <c r="AE474" s="8"/>
      <c r="AF474" s="8"/>
      <c r="AG474" s="8"/>
    </row>
    <row r="475" spans="1:33" ht="12.75" customHeight="1" x14ac:dyDescent="0.2">
      <c r="A475" s="22">
        <v>7355</v>
      </c>
      <c r="B475" s="32" t="s">
        <v>8408</v>
      </c>
      <c r="C475" s="44">
        <v>692008006</v>
      </c>
      <c r="D475" s="11" t="s">
        <v>2469</v>
      </c>
      <c r="E475" s="11" t="s">
        <v>2484</v>
      </c>
      <c r="F475" s="21" t="s">
        <v>26</v>
      </c>
      <c r="G475" s="21" t="s">
        <v>2485</v>
      </c>
      <c r="H475" s="21" t="s">
        <v>28</v>
      </c>
      <c r="I475" s="11"/>
      <c r="J475" s="11"/>
      <c r="K475" s="11" t="s">
        <v>7330</v>
      </c>
      <c r="L475" s="11" t="s">
        <v>2913</v>
      </c>
      <c r="M475" s="13" t="s">
        <v>5340</v>
      </c>
      <c r="N475" s="22" t="s">
        <v>2915</v>
      </c>
      <c r="O475" s="22" t="s">
        <v>2914</v>
      </c>
      <c r="P475" s="23"/>
      <c r="Q475" s="22"/>
      <c r="R475" s="23">
        <v>91001</v>
      </c>
      <c r="S475" s="23" t="s">
        <v>2488</v>
      </c>
      <c r="T475" s="24">
        <v>39212</v>
      </c>
      <c r="U475" s="22">
        <v>7355</v>
      </c>
      <c r="V475" s="12"/>
      <c r="W475" s="13"/>
      <c r="X475" s="12"/>
      <c r="Y475" s="12"/>
      <c r="Z475" s="12"/>
      <c r="AA475" s="11"/>
      <c r="AB475" s="8"/>
      <c r="AC475" s="8"/>
      <c r="AD475" s="8"/>
      <c r="AE475" s="8"/>
      <c r="AF475" s="8"/>
      <c r="AG475" s="8"/>
    </row>
    <row r="476" spans="1:33" ht="12.75" customHeight="1" x14ac:dyDescent="0.2">
      <c r="A476" s="22">
        <v>7590</v>
      </c>
      <c r="B476" s="32" t="s">
        <v>2916</v>
      </c>
      <c r="C476" s="44">
        <v>692530004</v>
      </c>
      <c r="D476" s="11" t="s">
        <v>2469</v>
      </c>
      <c r="E476" s="11" t="s">
        <v>2767</v>
      </c>
      <c r="F476" s="21" t="s">
        <v>26</v>
      </c>
      <c r="G476" s="21" t="s">
        <v>547</v>
      </c>
      <c r="H476" s="21" t="s">
        <v>28</v>
      </c>
      <c r="I476" s="11"/>
      <c r="J476" s="11"/>
      <c r="K476" s="11" t="s">
        <v>2917</v>
      </c>
      <c r="L476" s="11" t="s">
        <v>2919</v>
      </c>
      <c r="M476" s="13" t="s">
        <v>773</v>
      </c>
      <c r="N476" s="22" t="s">
        <v>2921</v>
      </c>
      <c r="O476" s="22" t="s">
        <v>2918</v>
      </c>
      <c r="P476" s="23" t="s">
        <v>2920</v>
      </c>
      <c r="Q476" s="22"/>
      <c r="R476" s="23">
        <v>91001</v>
      </c>
      <c r="S476" s="23" t="s">
        <v>523</v>
      </c>
      <c r="T476" s="24">
        <v>42356</v>
      </c>
      <c r="U476" s="22">
        <v>7590</v>
      </c>
      <c r="V476" s="12"/>
      <c r="W476" s="13"/>
      <c r="X476" s="12"/>
      <c r="Y476" s="12"/>
      <c r="Z476" s="12"/>
      <c r="AA476" s="11"/>
      <c r="AB476" s="8"/>
      <c r="AC476" s="8"/>
      <c r="AD476" s="8"/>
      <c r="AE476" s="8"/>
      <c r="AF476" s="8"/>
      <c r="AG476" s="8"/>
    </row>
    <row r="477" spans="1:33" ht="12.75" customHeight="1" x14ac:dyDescent="0.2">
      <c r="A477" s="22">
        <v>7255</v>
      </c>
      <c r="B477" s="32" t="s">
        <v>2922</v>
      </c>
      <c r="C477" s="44">
        <v>691901009</v>
      </c>
      <c r="D477" s="11" t="s">
        <v>2469</v>
      </c>
      <c r="E477" s="11" t="s">
        <v>2484</v>
      </c>
      <c r="F477" s="21" t="s">
        <v>26</v>
      </c>
      <c r="G477" s="21" t="s">
        <v>2485</v>
      </c>
      <c r="H477" s="21" t="s">
        <v>28</v>
      </c>
      <c r="I477" s="11"/>
      <c r="J477" s="11"/>
      <c r="K477" s="11" t="s">
        <v>2923</v>
      </c>
      <c r="L477" s="11" t="s">
        <v>2924</v>
      </c>
      <c r="M477" s="13" t="s">
        <v>48</v>
      </c>
      <c r="N477" s="22" t="s">
        <v>8409</v>
      </c>
      <c r="O477" s="22" t="s">
        <v>8410</v>
      </c>
      <c r="P477" s="23" t="s">
        <v>8411</v>
      </c>
      <c r="Q477" s="22"/>
      <c r="R477" s="23">
        <v>91001</v>
      </c>
      <c r="S477" s="23" t="s">
        <v>2488</v>
      </c>
      <c r="T477" s="24">
        <v>38729</v>
      </c>
      <c r="U477" s="22">
        <v>7255</v>
      </c>
      <c r="V477" s="12"/>
      <c r="W477" s="13"/>
      <c r="X477" s="12"/>
      <c r="Y477" s="12"/>
      <c r="Z477" s="12"/>
      <c r="AA477" s="11"/>
      <c r="AB477" s="8"/>
      <c r="AC477" s="8"/>
      <c r="AD477" s="8"/>
      <c r="AE477" s="8"/>
      <c r="AF477" s="8"/>
      <c r="AG477" s="8"/>
    </row>
    <row r="478" spans="1:33" ht="12.75" customHeight="1" x14ac:dyDescent="0.2">
      <c r="A478" s="22">
        <v>7282</v>
      </c>
      <c r="B478" s="32" t="s">
        <v>2925</v>
      </c>
      <c r="C478" s="44">
        <v>691603008</v>
      </c>
      <c r="D478" s="11" t="s">
        <v>2469</v>
      </c>
      <c r="E478" s="11" t="s">
        <v>2484</v>
      </c>
      <c r="F478" s="21" t="s">
        <v>26</v>
      </c>
      <c r="G478" s="21" t="s">
        <v>2485</v>
      </c>
      <c r="H478" s="21" t="s">
        <v>28</v>
      </c>
      <c r="I478" s="11"/>
      <c r="J478" s="11"/>
      <c r="K478" s="11" t="s">
        <v>2926</v>
      </c>
      <c r="L478" s="11" t="s">
        <v>2927</v>
      </c>
      <c r="M478" s="13" t="s">
        <v>309</v>
      </c>
      <c r="N478" s="22" t="s">
        <v>2928</v>
      </c>
      <c r="O478" s="22" t="s">
        <v>5579</v>
      </c>
      <c r="P478" s="40" t="s">
        <v>5580</v>
      </c>
      <c r="Q478" s="22"/>
      <c r="R478" s="23">
        <v>91001</v>
      </c>
      <c r="S478" s="23" t="s">
        <v>2488</v>
      </c>
      <c r="T478" s="24">
        <v>38737</v>
      </c>
      <c r="U478" s="22">
        <v>7282</v>
      </c>
      <c r="V478" s="36"/>
      <c r="W478" s="37"/>
      <c r="X478" s="36"/>
      <c r="Y478" s="36"/>
      <c r="Z478" s="36"/>
      <c r="AA478" s="27"/>
      <c r="AB478" s="8"/>
      <c r="AC478" s="8"/>
      <c r="AD478" s="8"/>
      <c r="AE478" s="8"/>
      <c r="AF478" s="8"/>
      <c r="AG478" s="8"/>
    </row>
    <row r="479" spans="1:33" ht="12.75" customHeight="1" x14ac:dyDescent="0.2">
      <c r="A479" s="22">
        <v>7257</v>
      </c>
      <c r="B479" s="32" t="s">
        <v>8412</v>
      </c>
      <c r="C479" s="44">
        <v>691005003</v>
      </c>
      <c r="D479" s="11" t="s">
        <v>2469</v>
      </c>
      <c r="E479" s="11" t="s">
        <v>2495</v>
      </c>
      <c r="F479" s="21" t="s">
        <v>1476</v>
      </c>
      <c r="G479" s="21" t="s">
        <v>2496</v>
      </c>
      <c r="H479" s="21" t="s">
        <v>28</v>
      </c>
      <c r="I479" s="11"/>
      <c r="J479" s="11"/>
      <c r="K479" s="11" t="s">
        <v>2929</v>
      </c>
      <c r="L479" s="11" t="s">
        <v>2930</v>
      </c>
      <c r="M479" s="13" t="s">
        <v>5345</v>
      </c>
      <c r="N479" s="22" t="s">
        <v>2931</v>
      </c>
      <c r="O479" s="22"/>
      <c r="P479" s="23"/>
      <c r="Q479" s="22"/>
      <c r="R479" s="23">
        <v>91001</v>
      </c>
      <c r="S479" s="23" t="s">
        <v>2488</v>
      </c>
      <c r="T479" s="24">
        <v>38729</v>
      </c>
      <c r="U479" s="22">
        <v>7257</v>
      </c>
      <c r="V479" s="12"/>
      <c r="W479" s="13"/>
      <c r="X479" s="12"/>
      <c r="Y479" s="12"/>
      <c r="Z479" s="12"/>
      <c r="AA479" s="11"/>
      <c r="AB479" s="8"/>
      <c r="AC479" s="8"/>
      <c r="AD479" s="8"/>
      <c r="AE479" s="8"/>
      <c r="AF479" s="8"/>
      <c r="AG479" s="8"/>
    </row>
    <row r="480" spans="1:33" ht="12.75" customHeight="1" x14ac:dyDescent="0.2">
      <c r="A480" s="22">
        <v>7488</v>
      </c>
      <c r="B480" s="32" t="s">
        <v>2932</v>
      </c>
      <c r="C480" s="44">
        <v>690611007</v>
      </c>
      <c r="D480" s="11" t="s">
        <v>2469</v>
      </c>
      <c r="E480" s="11" t="s">
        <v>546</v>
      </c>
      <c r="F480" s="21" t="s">
        <v>26</v>
      </c>
      <c r="G480" s="21" t="s">
        <v>547</v>
      </c>
      <c r="H480" s="21" t="s">
        <v>28</v>
      </c>
      <c r="I480" s="11"/>
      <c r="J480" s="11"/>
      <c r="K480" s="11" t="s">
        <v>2933</v>
      </c>
      <c r="L480" s="11" t="s">
        <v>2934</v>
      </c>
      <c r="M480" s="13" t="s">
        <v>544</v>
      </c>
      <c r="N480" s="22" t="s">
        <v>2936</v>
      </c>
      <c r="O480" s="22" t="s">
        <v>2935</v>
      </c>
      <c r="P480" s="23"/>
      <c r="Q480" s="22"/>
      <c r="R480" s="23">
        <v>91001</v>
      </c>
      <c r="S480" s="23" t="s">
        <v>2488</v>
      </c>
      <c r="T480" s="24">
        <v>41563</v>
      </c>
      <c r="U480" s="22">
        <v>7488</v>
      </c>
      <c r="V480" s="36"/>
      <c r="W480" s="37"/>
      <c r="X480" s="36"/>
      <c r="Y480" s="36"/>
      <c r="Z480" s="36"/>
      <c r="AA480" s="27"/>
      <c r="AB480" s="8"/>
      <c r="AC480" s="8"/>
      <c r="AD480" s="8"/>
      <c r="AE480" s="8"/>
      <c r="AF480" s="8"/>
      <c r="AG480" s="8"/>
    </row>
    <row r="481" spans="1:33" ht="12.75" customHeight="1" x14ac:dyDescent="0.2">
      <c r="A481" s="22">
        <v>7390</v>
      </c>
      <c r="B481" s="32" t="s">
        <v>2937</v>
      </c>
      <c r="C481" s="44">
        <v>691303004</v>
      </c>
      <c r="D481" s="11" t="s">
        <v>2469</v>
      </c>
      <c r="E481" s="11" t="s">
        <v>2495</v>
      </c>
      <c r="F481" s="21" t="s">
        <v>1476</v>
      </c>
      <c r="G481" s="21" t="s">
        <v>2496</v>
      </c>
      <c r="H481" s="21" t="s">
        <v>28</v>
      </c>
      <c r="I481" s="11"/>
      <c r="J481" s="11"/>
      <c r="K481" s="11" t="s">
        <v>8413</v>
      </c>
      <c r="L481" s="11" t="s">
        <v>2938</v>
      </c>
      <c r="M481" s="13" t="s">
        <v>5345</v>
      </c>
      <c r="N481" s="22" t="s">
        <v>1474</v>
      </c>
      <c r="O481" s="22" t="s">
        <v>2939</v>
      </c>
      <c r="P481" s="11"/>
      <c r="Q481" s="22"/>
      <c r="R481" s="23">
        <v>91001</v>
      </c>
      <c r="S481" s="23" t="s">
        <v>2488</v>
      </c>
      <c r="T481" s="24">
        <v>39581</v>
      </c>
      <c r="U481" s="22">
        <v>7390</v>
      </c>
      <c r="V481" s="36"/>
      <c r="W481" s="37"/>
      <c r="X481" s="36"/>
      <c r="Y481" s="36"/>
      <c r="Z481" s="36"/>
      <c r="AA481" s="27"/>
      <c r="AB481" s="8"/>
      <c r="AC481" s="8"/>
      <c r="AD481" s="8"/>
      <c r="AE481" s="8"/>
      <c r="AF481" s="8"/>
      <c r="AG481" s="8"/>
    </row>
    <row r="482" spans="1:33" ht="12.75" customHeight="1" x14ac:dyDescent="0.2">
      <c r="A482" s="22">
        <v>7237</v>
      </c>
      <c r="B482" s="32" t="s">
        <v>2940</v>
      </c>
      <c r="C482" s="44">
        <v>690911000</v>
      </c>
      <c r="D482" s="11" t="s">
        <v>2469</v>
      </c>
      <c r="E482" s="11" t="s">
        <v>2484</v>
      </c>
      <c r="F482" s="11" t="s">
        <v>26</v>
      </c>
      <c r="G482" s="21" t="s">
        <v>2485</v>
      </c>
      <c r="H482" s="21" t="s">
        <v>28</v>
      </c>
      <c r="I482" s="11"/>
      <c r="J482" s="11"/>
      <c r="K482" s="11" t="s">
        <v>2941</v>
      </c>
      <c r="L482" s="11" t="s">
        <v>2942</v>
      </c>
      <c r="M482" s="13" t="s">
        <v>5344</v>
      </c>
      <c r="N482" s="22" t="s">
        <v>2943</v>
      </c>
      <c r="O482" s="22"/>
      <c r="P482" s="23"/>
      <c r="Q482" s="22"/>
      <c r="R482" s="23">
        <v>91001</v>
      </c>
      <c r="S482" s="23" t="s">
        <v>2944</v>
      </c>
      <c r="T482" s="24">
        <v>38712</v>
      </c>
      <c r="U482" s="22">
        <v>7237</v>
      </c>
      <c r="V482" s="12"/>
      <c r="W482" s="13"/>
      <c r="X482" s="12"/>
      <c r="Y482" s="12"/>
      <c r="Z482" s="12"/>
      <c r="AA482" s="11"/>
      <c r="AB482" s="8"/>
      <c r="AC482" s="8"/>
      <c r="AD482" s="8"/>
      <c r="AE482" s="8"/>
      <c r="AF482" s="8"/>
      <c r="AG482" s="8"/>
    </row>
    <row r="483" spans="1:33" ht="12.75" customHeight="1" x14ac:dyDescent="0.2">
      <c r="A483" s="22">
        <v>7555</v>
      </c>
      <c r="B483" s="32" t="s">
        <v>2945</v>
      </c>
      <c r="C483" s="44">
        <v>692203003</v>
      </c>
      <c r="D483" s="11" t="s">
        <v>2469</v>
      </c>
      <c r="E483" s="11" t="s">
        <v>546</v>
      </c>
      <c r="F483" s="21" t="s">
        <v>26</v>
      </c>
      <c r="G483" s="21" t="s">
        <v>547</v>
      </c>
      <c r="H483" s="21" t="s">
        <v>28</v>
      </c>
      <c r="I483" s="11"/>
      <c r="J483" s="11"/>
      <c r="K483" s="11" t="s">
        <v>7331</v>
      </c>
      <c r="L483" s="11" t="s">
        <v>2946</v>
      </c>
      <c r="M483" s="13" t="s">
        <v>5340</v>
      </c>
      <c r="N483" s="22" t="s">
        <v>2948</v>
      </c>
      <c r="O483" s="22" t="s">
        <v>2947</v>
      </c>
      <c r="P483" s="40" t="s">
        <v>8414</v>
      </c>
      <c r="Q483" s="22"/>
      <c r="R483" s="23">
        <v>91001</v>
      </c>
      <c r="S483" s="23" t="s">
        <v>2628</v>
      </c>
      <c r="T483" s="24">
        <v>42061</v>
      </c>
      <c r="U483" s="22">
        <v>7555</v>
      </c>
      <c r="V483" s="12"/>
      <c r="W483" s="13"/>
      <c r="X483" s="12"/>
      <c r="Y483" s="12"/>
      <c r="Z483" s="12"/>
      <c r="AA483" s="11"/>
      <c r="AB483" s="8"/>
      <c r="AC483" s="8"/>
      <c r="AD483" s="8"/>
      <c r="AE483" s="8"/>
      <c r="AF483" s="8"/>
      <c r="AG483" s="8"/>
    </row>
    <row r="484" spans="1:33" ht="12.75" customHeight="1" x14ac:dyDescent="0.2">
      <c r="A484" s="22">
        <v>7199</v>
      </c>
      <c r="B484" s="32" t="s">
        <v>2949</v>
      </c>
      <c r="C484" s="44">
        <v>692552008</v>
      </c>
      <c r="D484" s="11" t="s">
        <v>2469</v>
      </c>
      <c r="E484" s="11" t="s">
        <v>2484</v>
      </c>
      <c r="F484" s="21" t="s">
        <v>26</v>
      </c>
      <c r="G484" s="21" t="s">
        <v>2485</v>
      </c>
      <c r="H484" s="21" t="s">
        <v>28</v>
      </c>
      <c r="I484" s="11"/>
      <c r="J484" s="11"/>
      <c r="K484" s="11" t="s">
        <v>6160</v>
      </c>
      <c r="L484" s="11" t="s">
        <v>2950</v>
      </c>
      <c r="M484" s="13" t="s">
        <v>47</v>
      </c>
      <c r="N484" s="22" t="s">
        <v>2951</v>
      </c>
      <c r="O484" s="22" t="s">
        <v>5516</v>
      </c>
      <c r="P484" s="40" t="s">
        <v>5517</v>
      </c>
      <c r="Q484" s="22"/>
      <c r="R484" s="23">
        <v>91001</v>
      </c>
      <c r="S484" s="23" t="s">
        <v>2952</v>
      </c>
      <c r="T484" s="24">
        <v>38624</v>
      </c>
      <c r="U484" s="22">
        <v>7199</v>
      </c>
      <c r="V484" s="12"/>
      <c r="W484" s="13"/>
      <c r="X484" s="12"/>
      <c r="Y484" s="12"/>
      <c r="Z484" s="12"/>
      <c r="AA484" s="11"/>
      <c r="AB484" s="8"/>
      <c r="AC484" s="8"/>
      <c r="AD484" s="8"/>
      <c r="AE484" s="8"/>
      <c r="AF484" s="8"/>
      <c r="AG484" s="8"/>
    </row>
    <row r="485" spans="1:33" ht="12.75" customHeight="1" x14ac:dyDescent="0.2">
      <c r="A485" s="22">
        <v>7395</v>
      </c>
      <c r="B485" s="32" t="s">
        <v>2953</v>
      </c>
      <c r="C485" s="44">
        <v>692551001</v>
      </c>
      <c r="D485" s="11" t="s">
        <v>2469</v>
      </c>
      <c r="E485" s="11" t="s">
        <v>2484</v>
      </c>
      <c r="F485" s="21" t="s">
        <v>26</v>
      </c>
      <c r="G485" s="21" t="s">
        <v>2485</v>
      </c>
      <c r="H485" s="21" t="s">
        <v>28</v>
      </c>
      <c r="I485" s="11"/>
      <c r="J485" s="11"/>
      <c r="K485" s="11" t="s">
        <v>8415</v>
      </c>
      <c r="L485" s="11" t="s">
        <v>5576</v>
      </c>
      <c r="M485" s="13" t="s">
        <v>47</v>
      </c>
      <c r="N485" s="22" t="s">
        <v>2954</v>
      </c>
      <c r="O485" s="22" t="s">
        <v>8416</v>
      </c>
      <c r="P485" s="23" t="s">
        <v>8417</v>
      </c>
      <c r="Q485" s="22"/>
      <c r="R485" s="23">
        <v>91001</v>
      </c>
      <c r="S485" s="23" t="s">
        <v>2818</v>
      </c>
      <c r="T485" s="24">
        <v>39612</v>
      </c>
      <c r="U485" s="22">
        <v>7395</v>
      </c>
      <c r="V485" s="36"/>
      <c r="W485" s="37"/>
      <c r="X485" s="36"/>
      <c r="Y485" s="36"/>
      <c r="Z485" s="36"/>
      <c r="AA485" s="27"/>
      <c r="AB485" s="8"/>
      <c r="AC485" s="8"/>
      <c r="AD485" s="8"/>
      <c r="AE485" s="8"/>
      <c r="AF485" s="8"/>
      <c r="AG485" s="8"/>
    </row>
    <row r="486" spans="1:33" ht="12.75" customHeight="1" x14ac:dyDescent="0.2">
      <c r="A486" s="22">
        <v>7289</v>
      </c>
      <c r="B486" s="32" t="s">
        <v>8418</v>
      </c>
      <c r="C486" s="44">
        <v>691306003</v>
      </c>
      <c r="D486" s="11" t="s">
        <v>2469</v>
      </c>
      <c r="E486" s="11" t="s">
        <v>2495</v>
      </c>
      <c r="F486" s="21" t="s">
        <v>1476</v>
      </c>
      <c r="G486" s="21" t="s">
        <v>2496</v>
      </c>
      <c r="H486" s="21" t="s">
        <v>28</v>
      </c>
      <c r="I486" s="11"/>
      <c r="J486" s="11"/>
      <c r="K486" s="11" t="s">
        <v>2955</v>
      </c>
      <c r="L486" s="11" t="s">
        <v>2956</v>
      </c>
      <c r="M486" s="13" t="s">
        <v>5345</v>
      </c>
      <c r="N486" s="22" t="s">
        <v>2957</v>
      </c>
      <c r="O486" s="22"/>
      <c r="P486" s="23"/>
      <c r="Q486" s="22"/>
      <c r="R486" s="23">
        <v>91001</v>
      </c>
      <c r="S486" s="23" t="s">
        <v>2488</v>
      </c>
      <c r="T486" s="24">
        <v>38744</v>
      </c>
      <c r="U486" s="22">
        <v>7289</v>
      </c>
      <c r="V486" s="36"/>
      <c r="W486" s="37"/>
      <c r="X486" s="36"/>
      <c r="Y486" s="36"/>
      <c r="Z486" s="36"/>
      <c r="AA486" s="27"/>
      <c r="AB486" s="8"/>
      <c r="AC486" s="8"/>
      <c r="AD486" s="8"/>
      <c r="AE486" s="8"/>
      <c r="AF486" s="8"/>
      <c r="AG486" s="8"/>
    </row>
    <row r="487" spans="1:33" ht="12.75" customHeight="1" x14ac:dyDescent="0.2">
      <c r="A487" s="22">
        <v>7731</v>
      </c>
      <c r="B487" s="32" t="s">
        <v>7332</v>
      </c>
      <c r="C487" s="44" t="s">
        <v>7417</v>
      </c>
      <c r="D487" s="11"/>
      <c r="E487" s="11" t="s">
        <v>2495</v>
      </c>
      <c r="F487" s="21" t="s">
        <v>1476</v>
      </c>
      <c r="G487" s="21" t="s">
        <v>2496</v>
      </c>
      <c r="H487" s="21" t="s">
        <v>28</v>
      </c>
      <c r="I487" s="11"/>
      <c r="J487" s="11"/>
      <c r="K487" s="11" t="s">
        <v>7333</v>
      </c>
      <c r="L487" s="11" t="s">
        <v>7334</v>
      </c>
      <c r="M487" s="13" t="s">
        <v>48</v>
      </c>
      <c r="N487" s="22" t="s">
        <v>7335</v>
      </c>
      <c r="O487" s="22" t="s">
        <v>7336</v>
      </c>
      <c r="P487" s="40" t="s">
        <v>7337</v>
      </c>
      <c r="Q487" s="22"/>
      <c r="R487" s="23">
        <v>91001</v>
      </c>
      <c r="S487" s="23" t="s">
        <v>2488</v>
      </c>
      <c r="T487" s="24">
        <v>44300</v>
      </c>
      <c r="U487" s="22">
        <v>7731</v>
      </c>
      <c r="V487" s="12"/>
      <c r="W487" s="13"/>
      <c r="X487" s="12"/>
      <c r="Y487" s="12"/>
      <c r="Z487" s="12"/>
      <c r="AA487" s="11"/>
      <c r="AB487" s="8"/>
      <c r="AC487" s="8"/>
      <c r="AD487" s="8"/>
      <c r="AE487" s="8"/>
      <c r="AF487" s="8"/>
      <c r="AG487" s="8"/>
    </row>
    <row r="488" spans="1:33" ht="12.75" customHeight="1" x14ac:dyDescent="0.2">
      <c r="A488" s="22">
        <v>7071</v>
      </c>
      <c r="B488" s="32" t="s">
        <v>2958</v>
      </c>
      <c r="C488" s="44">
        <v>692541006</v>
      </c>
      <c r="D488" s="11" t="s">
        <v>2469</v>
      </c>
      <c r="E488" s="11" t="s">
        <v>2484</v>
      </c>
      <c r="F488" s="21" t="s">
        <v>26</v>
      </c>
      <c r="G488" s="21" t="s">
        <v>2485</v>
      </c>
      <c r="H488" s="21" t="s">
        <v>28</v>
      </c>
      <c r="I488" s="11"/>
      <c r="J488" s="11"/>
      <c r="K488" s="11" t="s">
        <v>2959</v>
      </c>
      <c r="L488" s="11" t="s">
        <v>2960</v>
      </c>
      <c r="M488" s="13" t="s">
        <v>47</v>
      </c>
      <c r="N488" s="22" t="s">
        <v>2961</v>
      </c>
      <c r="O488" s="22" t="s">
        <v>8419</v>
      </c>
      <c r="P488" s="40" t="s">
        <v>8420</v>
      </c>
      <c r="Q488" s="22"/>
      <c r="R488" s="23">
        <v>91001</v>
      </c>
      <c r="S488" s="23" t="s">
        <v>2488</v>
      </c>
      <c r="T488" s="24">
        <v>37970</v>
      </c>
      <c r="U488" s="22">
        <v>7071</v>
      </c>
      <c r="V488" s="36"/>
      <c r="W488" s="37"/>
      <c r="X488" s="36"/>
      <c r="Y488" s="36"/>
      <c r="Z488" s="36"/>
      <c r="AA488" s="27"/>
      <c r="AB488" s="8"/>
      <c r="AC488" s="8"/>
      <c r="AD488" s="8"/>
      <c r="AE488" s="8"/>
      <c r="AF488" s="8"/>
      <c r="AG488" s="8"/>
    </row>
    <row r="489" spans="1:33" ht="12.75" customHeight="1" x14ac:dyDescent="0.2">
      <c r="A489" s="22">
        <v>7305</v>
      </c>
      <c r="B489" s="32" t="s">
        <v>8421</v>
      </c>
      <c r="C489" s="44">
        <v>691604004</v>
      </c>
      <c r="D489" s="11" t="s">
        <v>2469</v>
      </c>
      <c r="E489" s="11" t="s">
        <v>546</v>
      </c>
      <c r="F489" s="21" t="s">
        <v>26</v>
      </c>
      <c r="G489" s="21" t="s">
        <v>2576</v>
      </c>
      <c r="H489" s="21" t="s">
        <v>28</v>
      </c>
      <c r="I489" s="11"/>
      <c r="J489" s="11"/>
      <c r="K489" s="11" t="s">
        <v>2962</v>
      </c>
      <c r="L489" s="11" t="s">
        <v>2963</v>
      </c>
      <c r="M489" s="13" t="s">
        <v>309</v>
      </c>
      <c r="N489" s="22" t="s">
        <v>2965</v>
      </c>
      <c r="O489" s="22" t="s">
        <v>2964</v>
      </c>
      <c r="P489" s="23"/>
      <c r="Q489" s="22"/>
      <c r="R489" s="23">
        <v>91001</v>
      </c>
      <c r="S489" s="23" t="s">
        <v>2966</v>
      </c>
      <c r="T489" s="24">
        <v>38768</v>
      </c>
      <c r="U489" s="22">
        <v>7305</v>
      </c>
      <c r="V489" s="12"/>
      <c r="W489" s="13"/>
      <c r="X489" s="12"/>
      <c r="Y489" s="12"/>
      <c r="Z489" s="12"/>
      <c r="AA489" s="11"/>
      <c r="AB489" s="8"/>
      <c r="AC489" s="8"/>
      <c r="AD489" s="8"/>
      <c r="AE489" s="8"/>
      <c r="AF489" s="8"/>
      <c r="AG489" s="8"/>
    </row>
    <row r="490" spans="1:33" ht="12.75" customHeight="1" x14ac:dyDescent="0.2">
      <c r="A490" s="22">
        <v>7128</v>
      </c>
      <c r="B490" s="32" t="s">
        <v>2967</v>
      </c>
      <c r="C490" s="44">
        <v>690511002</v>
      </c>
      <c r="D490" s="11" t="s">
        <v>2469</v>
      </c>
      <c r="E490" s="11" t="s">
        <v>2484</v>
      </c>
      <c r="F490" s="21" t="s">
        <v>26</v>
      </c>
      <c r="G490" s="21" t="s">
        <v>2485</v>
      </c>
      <c r="H490" s="21" t="s">
        <v>28</v>
      </c>
      <c r="I490" s="11"/>
      <c r="J490" s="11"/>
      <c r="K490" s="11" t="s">
        <v>5489</v>
      </c>
      <c r="L490" s="11" t="s">
        <v>2968</v>
      </c>
      <c r="M490" s="13" t="s">
        <v>544</v>
      </c>
      <c r="N490" s="22" t="s">
        <v>688</v>
      </c>
      <c r="O490" s="22" t="s">
        <v>5490</v>
      </c>
      <c r="P490" s="40" t="s">
        <v>5491</v>
      </c>
      <c r="Q490" s="22"/>
      <c r="R490" s="23" t="s">
        <v>2713</v>
      </c>
      <c r="S490" s="23" t="s">
        <v>2488</v>
      </c>
      <c r="T490" s="24">
        <v>38159</v>
      </c>
      <c r="U490" s="22">
        <v>7128</v>
      </c>
      <c r="V490" s="12"/>
      <c r="W490" s="13"/>
      <c r="X490" s="12"/>
      <c r="Y490" s="12"/>
      <c r="Z490" s="12"/>
      <c r="AA490" s="11"/>
      <c r="AB490" s="8"/>
      <c r="AC490" s="8"/>
      <c r="AD490" s="8"/>
      <c r="AE490" s="8"/>
      <c r="AF490" s="8"/>
      <c r="AG490" s="8"/>
    </row>
    <row r="491" spans="1:33" ht="12.75" customHeight="1" x14ac:dyDescent="0.2">
      <c r="A491" s="22">
        <v>7267</v>
      </c>
      <c r="B491" s="32" t="s">
        <v>8422</v>
      </c>
      <c r="C491" s="44" t="s">
        <v>6451</v>
      </c>
      <c r="D491" s="11" t="s">
        <v>2469</v>
      </c>
      <c r="E491" s="11" t="s">
        <v>2484</v>
      </c>
      <c r="F491" s="21" t="s">
        <v>26</v>
      </c>
      <c r="G491" s="21" t="s">
        <v>2485</v>
      </c>
      <c r="H491" s="21" t="s">
        <v>28</v>
      </c>
      <c r="I491" s="11"/>
      <c r="J491" s="11"/>
      <c r="K491" s="11" t="s">
        <v>8423</v>
      </c>
      <c r="L491" s="11" t="s">
        <v>2969</v>
      </c>
      <c r="M491" s="13" t="s">
        <v>309</v>
      </c>
      <c r="N491" s="22" t="s">
        <v>2971</v>
      </c>
      <c r="O491" s="22" t="s">
        <v>2970</v>
      </c>
      <c r="P491" s="23"/>
      <c r="Q491" s="22"/>
      <c r="R491" s="23">
        <v>91001</v>
      </c>
      <c r="S491" s="23" t="s">
        <v>2972</v>
      </c>
      <c r="T491" s="24">
        <v>38736</v>
      </c>
      <c r="U491" s="22">
        <v>7267</v>
      </c>
      <c r="V491" s="36"/>
      <c r="W491" s="37"/>
      <c r="X491" s="36"/>
      <c r="Y491" s="36"/>
      <c r="Z491" s="36"/>
      <c r="AA491" s="27"/>
      <c r="AB491" s="8"/>
      <c r="AC491" s="8"/>
      <c r="AD491" s="8"/>
      <c r="AE491" s="8"/>
      <c r="AF491" s="8"/>
      <c r="AG491" s="8"/>
    </row>
    <row r="492" spans="1:33" ht="12.75" customHeight="1" x14ac:dyDescent="0.2">
      <c r="A492" s="22">
        <v>7636</v>
      </c>
      <c r="B492" s="32" t="s">
        <v>2973</v>
      </c>
      <c r="C492" s="44">
        <v>692006003</v>
      </c>
      <c r="D492" s="11" t="s">
        <v>2469</v>
      </c>
      <c r="E492" s="11" t="s">
        <v>2484</v>
      </c>
      <c r="F492" s="21" t="s">
        <v>26</v>
      </c>
      <c r="G492" s="21" t="s">
        <v>2485</v>
      </c>
      <c r="H492" s="21" t="s">
        <v>28</v>
      </c>
      <c r="I492" s="11"/>
      <c r="J492" s="11"/>
      <c r="K492" s="11" t="s">
        <v>2974</v>
      </c>
      <c r="L492" s="11" t="s">
        <v>2975</v>
      </c>
      <c r="M492" s="13" t="s">
        <v>5346</v>
      </c>
      <c r="N492" s="22" t="s">
        <v>1068</v>
      </c>
      <c r="O492" s="22" t="s">
        <v>5519</v>
      </c>
      <c r="P492" s="23" t="s">
        <v>5520</v>
      </c>
      <c r="Q492" s="22"/>
      <c r="R492" s="23">
        <v>91001</v>
      </c>
      <c r="S492" s="23" t="s">
        <v>2488</v>
      </c>
      <c r="T492" s="24">
        <v>42991</v>
      </c>
      <c r="U492" s="22">
        <v>7636</v>
      </c>
      <c r="V492" s="12"/>
      <c r="W492" s="13"/>
      <c r="X492" s="12"/>
      <c r="Y492" s="12"/>
      <c r="Z492" s="12"/>
      <c r="AA492" s="11"/>
      <c r="AB492" s="8"/>
      <c r="AC492" s="8"/>
      <c r="AD492" s="8"/>
      <c r="AE492" s="8"/>
      <c r="AF492" s="8"/>
      <c r="AG492" s="8"/>
    </row>
    <row r="493" spans="1:33" ht="12.75" customHeight="1" x14ac:dyDescent="0.2">
      <c r="A493" s="22">
        <v>7534</v>
      </c>
      <c r="B493" s="32" t="s">
        <v>2976</v>
      </c>
      <c r="C493" s="44">
        <v>690415003</v>
      </c>
      <c r="D493" s="11" t="s">
        <v>2469</v>
      </c>
      <c r="E493" s="11" t="s">
        <v>546</v>
      </c>
      <c r="F493" s="21" t="s">
        <v>26</v>
      </c>
      <c r="G493" s="21" t="s">
        <v>547</v>
      </c>
      <c r="H493" s="21" t="s">
        <v>28</v>
      </c>
      <c r="I493" s="11"/>
      <c r="J493" s="11"/>
      <c r="K493" s="11" t="s">
        <v>8424</v>
      </c>
      <c r="L493" s="11" t="s">
        <v>2978</v>
      </c>
      <c r="M493" s="13" t="s">
        <v>5343</v>
      </c>
      <c r="N493" s="22" t="s">
        <v>1997</v>
      </c>
      <c r="O493" s="22" t="s">
        <v>2979</v>
      </c>
      <c r="P493" s="23" t="s">
        <v>2977</v>
      </c>
      <c r="Q493" s="22"/>
      <c r="R493" s="23">
        <v>91001</v>
      </c>
      <c r="S493" s="23" t="s">
        <v>2553</v>
      </c>
      <c r="T493" s="24">
        <v>42053</v>
      </c>
      <c r="U493" s="22">
        <v>7534</v>
      </c>
      <c r="V493" s="36"/>
      <c r="W493" s="37"/>
      <c r="X493" s="36"/>
      <c r="Y493" s="36"/>
      <c r="Z493" s="36"/>
      <c r="AA493" s="27"/>
      <c r="AB493" s="8"/>
      <c r="AC493" s="8"/>
      <c r="AD493" s="8"/>
      <c r="AE493" s="8"/>
      <c r="AF493" s="8"/>
      <c r="AG493" s="8"/>
    </row>
    <row r="494" spans="1:33" ht="12.75" customHeight="1" x14ac:dyDescent="0.2">
      <c r="A494" s="22">
        <v>7090</v>
      </c>
      <c r="B494" s="32" t="s">
        <v>2980</v>
      </c>
      <c r="C494" s="44">
        <v>691513009</v>
      </c>
      <c r="D494" s="11" t="s">
        <v>2469</v>
      </c>
      <c r="E494" s="11" t="s">
        <v>2484</v>
      </c>
      <c r="F494" s="21" t="s">
        <v>26</v>
      </c>
      <c r="G494" s="21" t="s">
        <v>2485</v>
      </c>
      <c r="H494" s="21" t="s">
        <v>28</v>
      </c>
      <c r="I494" s="11"/>
      <c r="J494" s="11"/>
      <c r="K494" s="21" t="s">
        <v>8425</v>
      </c>
      <c r="L494" s="11" t="s">
        <v>2982</v>
      </c>
      <c r="M494" s="13" t="s">
        <v>309</v>
      </c>
      <c r="N494" s="22" t="s">
        <v>2984</v>
      </c>
      <c r="O494" s="22" t="s">
        <v>2983</v>
      </c>
      <c r="P494" s="11" t="s">
        <v>2981</v>
      </c>
      <c r="Q494" s="22"/>
      <c r="R494" s="23">
        <v>91001</v>
      </c>
      <c r="S494" s="23" t="s">
        <v>2488</v>
      </c>
      <c r="T494" s="24">
        <v>37970</v>
      </c>
      <c r="U494" s="22">
        <v>7090</v>
      </c>
      <c r="V494" s="12"/>
      <c r="W494" s="13"/>
      <c r="X494" s="12"/>
      <c r="Y494" s="12"/>
      <c r="Z494" s="12"/>
      <c r="AA494" s="11"/>
      <c r="AB494" s="8"/>
      <c r="AC494" s="8"/>
      <c r="AD494" s="8"/>
      <c r="AE494" s="8"/>
      <c r="AF494" s="8"/>
      <c r="AG494" s="8"/>
    </row>
    <row r="495" spans="1:33" ht="12.75" customHeight="1" x14ac:dyDescent="0.2">
      <c r="A495" s="22">
        <v>7300</v>
      </c>
      <c r="B495" s="32" t="s">
        <v>2985</v>
      </c>
      <c r="C495" s="44">
        <v>690604000</v>
      </c>
      <c r="D495" s="11" t="s">
        <v>2469</v>
      </c>
      <c r="E495" s="11" t="s">
        <v>2484</v>
      </c>
      <c r="F495" s="21" t="s">
        <v>26</v>
      </c>
      <c r="G495" s="21" t="s">
        <v>2485</v>
      </c>
      <c r="H495" s="21" t="s">
        <v>28</v>
      </c>
      <c r="I495" s="11"/>
      <c r="J495" s="11"/>
      <c r="K495" s="11" t="s">
        <v>2986</v>
      </c>
      <c r="L495" s="11" t="s">
        <v>2987</v>
      </c>
      <c r="M495" s="13" t="s">
        <v>544</v>
      </c>
      <c r="N495" s="22" t="s">
        <v>2989</v>
      </c>
      <c r="O495" s="22" t="s">
        <v>2988</v>
      </c>
      <c r="P495" s="23"/>
      <c r="Q495" s="22"/>
      <c r="R495" s="23">
        <v>91001</v>
      </c>
      <c r="S495" s="23" t="s">
        <v>2488</v>
      </c>
      <c r="T495" s="24">
        <v>38737</v>
      </c>
      <c r="U495" s="22">
        <v>7300</v>
      </c>
      <c r="V495" s="12"/>
      <c r="W495" s="13"/>
      <c r="X495" s="12"/>
      <c r="Y495" s="12"/>
      <c r="Z495" s="12"/>
      <c r="AA495" s="11"/>
      <c r="AB495" s="8"/>
      <c r="AC495" s="8"/>
      <c r="AD495" s="8"/>
      <c r="AE495" s="8"/>
      <c r="AF495" s="8"/>
      <c r="AG495" s="8"/>
    </row>
    <row r="496" spans="1:33" ht="12.75" customHeight="1" x14ac:dyDescent="0.2">
      <c r="A496" s="22">
        <v>7235</v>
      </c>
      <c r="B496" s="32" t="s">
        <v>8426</v>
      </c>
      <c r="C496" s="44">
        <v>690802007</v>
      </c>
      <c r="D496" s="11" t="s">
        <v>2469</v>
      </c>
      <c r="E496" s="11" t="s">
        <v>2484</v>
      </c>
      <c r="F496" s="21" t="s">
        <v>26</v>
      </c>
      <c r="G496" s="21" t="s">
        <v>2485</v>
      </c>
      <c r="H496" s="21" t="s">
        <v>28</v>
      </c>
      <c r="I496" s="11"/>
      <c r="J496" s="11"/>
      <c r="K496" s="11" t="s">
        <v>8427</v>
      </c>
      <c r="L496" s="11" t="s">
        <v>2990</v>
      </c>
      <c r="M496" s="13" t="s">
        <v>5344</v>
      </c>
      <c r="N496" s="22" t="s">
        <v>2992</v>
      </c>
      <c r="O496" s="22" t="s">
        <v>2991</v>
      </c>
      <c r="P496" s="23"/>
      <c r="Q496" s="22"/>
      <c r="R496" s="23">
        <v>91001</v>
      </c>
      <c r="S496" s="23" t="s">
        <v>2488</v>
      </c>
      <c r="T496" s="24">
        <v>38712</v>
      </c>
      <c r="U496" s="22">
        <v>7235</v>
      </c>
      <c r="V496" s="36"/>
      <c r="W496" s="37"/>
      <c r="X496" s="36"/>
      <c r="Y496" s="36"/>
      <c r="Z496" s="36"/>
      <c r="AA496" s="27"/>
      <c r="AB496" s="8"/>
      <c r="AC496" s="8"/>
      <c r="AD496" s="8"/>
      <c r="AE496" s="8"/>
      <c r="AF496" s="8"/>
      <c r="AG496" s="8"/>
    </row>
    <row r="497" spans="1:33" ht="12.75" customHeight="1" x14ac:dyDescent="0.2">
      <c r="A497" s="22">
        <v>7081</v>
      </c>
      <c r="B497" s="32" t="s">
        <v>2993</v>
      </c>
      <c r="C497" s="44">
        <v>692537009</v>
      </c>
      <c r="D497" s="11" t="s">
        <v>2994</v>
      </c>
      <c r="E497" s="11" t="s">
        <v>2484</v>
      </c>
      <c r="F497" s="21" t="s">
        <v>2995</v>
      </c>
      <c r="G497" s="21" t="s">
        <v>2485</v>
      </c>
      <c r="H497" s="11" t="s">
        <v>28</v>
      </c>
      <c r="I497" s="11"/>
      <c r="J497" s="11"/>
      <c r="K497" s="11" t="s">
        <v>2996</v>
      </c>
      <c r="L497" s="11" t="s">
        <v>2998</v>
      </c>
      <c r="M497" s="22" t="s">
        <v>47</v>
      </c>
      <c r="N497" s="11" t="s">
        <v>1646</v>
      </c>
      <c r="O497" s="13" t="s">
        <v>2997</v>
      </c>
      <c r="P497" s="23" t="s">
        <v>5492</v>
      </c>
      <c r="Q497" s="11"/>
      <c r="R497" s="11">
        <v>91001</v>
      </c>
      <c r="S497" s="23" t="s">
        <v>2488</v>
      </c>
      <c r="T497" s="24">
        <v>37970</v>
      </c>
      <c r="U497" s="22">
        <v>7081</v>
      </c>
      <c r="V497" s="36"/>
      <c r="W497" s="37"/>
      <c r="X497" s="36"/>
      <c r="Y497" s="36"/>
      <c r="Z497" s="36"/>
      <c r="AA497" s="27"/>
      <c r="AB497" s="8"/>
      <c r="AC497" s="8"/>
      <c r="AD497" s="8"/>
      <c r="AE497" s="8"/>
      <c r="AF497" s="8"/>
      <c r="AG497" s="8"/>
    </row>
    <row r="498" spans="1:33" ht="12.75" customHeight="1" x14ac:dyDescent="0.2">
      <c r="A498" s="22">
        <v>7515</v>
      </c>
      <c r="B498" s="83" t="s">
        <v>2999</v>
      </c>
      <c r="C498" s="44">
        <v>692005007</v>
      </c>
      <c r="D498" s="11" t="s">
        <v>2469</v>
      </c>
      <c r="E498" s="11" t="s">
        <v>546</v>
      </c>
      <c r="F498" s="21" t="s">
        <v>26</v>
      </c>
      <c r="G498" s="21" t="s">
        <v>547</v>
      </c>
      <c r="H498" s="21" t="s">
        <v>28</v>
      </c>
      <c r="I498" s="11"/>
      <c r="J498" s="11"/>
      <c r="K498" s="11" t="s">
        <v>5279</v>
      </c>
      <c r="L498" s="11" t="s">
        <v>5280</v>
      </c>
      <c r="M498" s="13" t="s">
        <v>5346</v>
      </c>
      <c r="N498" s="22" t="s">
        <v>5281</v>
      </c>
      <c r="O498" s="22"/>
      <c r="P498" s="23"/>
      <c r="Q498" s="22"/>
      <c r="R498" s="23">
        <v>91001</v>
      </c>
      <c r="S498" s="23" t="s">
        <v>2628</v>
      </c>
      <c r="T498" s="24">
        <v>41939</v>
      </c>
      <c r="U498" s="22">
        <v>7515</v>
      </c>
      <c r="V498" s="12"/>
      <c r="W498" s="13"/>
      <c r="X498" s="12"/>
      <c r="Y498" s="12"/>
      <c r="Z498" s="12"/>
      <c r="AA498" s="11"/>
      <c r="AB498" s="8"/>
      <c r="AC498" s="8"/>
      <c r="AD498" s="8"/>
      <c r="AE498" s="8"/>
      <c r="AF498" s="8"/>
      <c r="AG498" s="8"/>
    </row>
    <row r="499" spans="1:33" ht="12.75" customHeight="1" x14ac:dyDescent="0.2">
      <c r="A499" s="22">
        <v>7176</v>
      </c>
      <c r="B499" s="32" t="s">
        <v>8428</v>
      </c>
      <c r="C499" s="44">
        <v>690709007</v>
      </c>
      <c r="D499" s="11" t="s">
        <v>2469</v>
      </c>
      <c r="E499" s="11" t="s">
        <v>2484</v>
      </c>
      <c r="F499" s="21" t="s">
        <v>26</v>
      </c>
      <c r="G499" s="21" t="s">
        <v>2485</v>
      </c>
      <c r="H499" s="21" t="s">
        <v>28</v>
      </c>
      <c r="I499" s="11"/>
      <c r="J499" s="11"/>
      <c r="K499" s="11" t="s">
        <v>8429</v>
      </c>
      <c r="L499" s="11" t="s">
        <v>3000</v>
      </c>
      <c r="M499" s="13" t="s">
        <v>47</v>
      </c>
      <c r="N499" s="22" t="s">
        <v>3002</v>
      </c>
      <c r="O499" s="22" t="s">
        <v>3001</v>
      </c>
      <c r="P499" s="146" t="s">
        <v>8430</v>
      </c>
      <c r="Q499" s="22"/>
      <c r="R499" s="23">
        <v>91001</v>
      </c>
      <c r="S499" s="23" t="s">
        <v>2517</v>
      </c>
      <c r="T499" s="24">
        <v>38531</v>
      </c>
      <c r="U499" s="22">
        <v>7176</v>
      </c>
      <c r="V499" s="36"/>
      <c r="W499" s="37"/>
      <c r="X499" s="36"/>
      <c r="Y499" s="36"/>
      <c r="Z499" s="36"/>
      <c r="AA499" s="27"/>
      <c r="AB499" s="8"/>
      <c r="AC499" s="8"/>
      <c r="AD499" s="8"/>
      <c r="AE499" s="8"/>
      <c r="AF499" s="8"/>
      <c r="AG499" s="8"/>
    </row>
    <row r="500" spans="1:33" ht="12.75" customHeight="1" x14ac:dyDescent="0.2">
      <c r="A500" s="22">
        <v>7508</v>
      </c>
      <c r="B500" s="32" t="s">
        <v>3003</v>
      </c>
      <c r="C500" s="44">
        <v>690815001</v>
      </c>
      <c r="D500" s="11" t="s">
        <v>2469</v>
      </c>
      <c r="E500" s="11" t="s">
        <v>546</v>
      </c>
      <c r="F500" s="21" t="s">
        <v>26</v>
      </c>
      <c r="G500" s="21" t="s">
        <v>547</v>
      </c>
      <c r="H500" s="21" t="s">
        <v>28</v>
      </c>
      <c r="I500" s="11"/>
      <c r="J500" s="11"/>
      <c r="K500" s="11" t="s">
        <v>8431</v>
      </c>
      <c r="L500" s="11" t="s">
        <v>3004</v>
      </c>
      <c r="M500" s="13" t="s">
        <v>5344</v>
      </c>
      <c r="N500" s="22" t="s">
        <v>3005</v>
      </c>
      <c r="O500" s="22" t="s">
        <v>5527</v>
      </c>
      <c r="P500" s="23" t="s">
        <v>5528</v>
      </c>
      <c r="Q500" s="22"/>
      <c r="R500" s="23">
        <v>91001</v>
      </c>
      <c r="S500" s="23" t="s">
        <v>2628</v>
      </c>
      <c r="T500" s="24">
        <v>41906</v>
      </c>
      <c r="U500" s="22">
        <v>7508</v>
      </c>
      <c r="V500" s="36"/>
      <c r="W500" s="37"/>
      <c r="X500" s="36"/>
      <c r="Y500" s="36"/>
      <c r="Z500" s="36"/>
      <c r="AA500" s="27"/>
      <c r="AB500" s="8"/>
      <c r="AC500" s="8"/>
      <c r="AD500" s="8"/>
      <c r="AE500" s="8"/>
      <c r="AF500" s="8"/>
      <c r="AG500" s="8"/>
    </row>
    <row r="501" spans="1:33" ht="12.75" customHeight="1" x14ac:dyDescent="0.2">
      <c r="A501" s="22">
        <v>7171</v>
      </c>
      <c r="B501" s="32" t="s">
        <v>7426</v>
      </c>
      <c r="C501" s="44">
        <v>690733005</v>
      </c>
      <c r="D501" s="11" t="s">
        <v>2469</v>
      </c>
      <c r="E501" s="11" t="s">
        <v>2484</v>
      </c>
      <c r="F501" s="21" t="s">
        <v>26</v>
      </c>
      <c r="G501" s="21" t="s">
        <v>2485</v>
      </c>
      <c r="H501" s="21" t="s">
        <v>28</v>
      </c>
      <c r="I501" s="11"/>
      <c r="J501" s="11"/>
      <c r="K501" s="11" t="s">
        <v>3006</v>
      </c>
      <c r="L501" s="11" t="s">
        <v>3008</v>
      </c>
      <c r="M501" s="13" t="s">
        <v>47</v>
      </c>
      <c r="N501" s="22" t="s">
        <v>3010</v>
      </c>
      <c r="O501" s="22" t="s">
        <v>3009</v>
      </c>
      <c r="P501" s="23" t="s">
        <v>3007</v>
      </c>
      <c r="Q501" s="22"/>
      <c r="R501" s="23">
        <v>91001</v>
      </c>
      <c r="S501" s="23" t="s">
        <v>2488</v>
      </c>
      <c r="T501" s="24">
        <v>38509</v>
      </c>
      <c r="U501" s="22">
        <v>7171</v>
      </c>
      <c r="V501" s="12"/>
      <c r="W501" s="13"/>
      <c r="X501" s="12"/>
      <c r="Y501" s="12"/>
      <c r="Z501" s="12"/>
      <c r="AA501" s="11"/>
      <c r="AB501" s="8"/>
      <c r="AC501" s="8"/>
      <c r="AD501" s="8"/>
      <c r="AE501" s="8"/>
      <c r="AF501" s="8"/>
      <c r="AG501" s="8"/>
    </row>
    <row r="502" spans="1:33" ht="12.75" customHeight="1" x14ac:dyDescent="0.2">
      <c r="A502" s="22">
        <v>7520</v>
      </c>
      <c r="B502" s="32" t="s">
        <v>3011</v>
      </c>
      <c r="C502" s="44">
        <v>692004000</v>
      </c>
      <c r="D502" s="11" t="s">
        <v>2469</v>
      </c>
      <c r="E502" s="11" t="s">
        <v>546</v>
      </c>
      <c r="F502" s="21" t="s">
        <v>26</v>
      </c>
      <c r="G502" s="21" t="s">
        <v>547</v>
      </c>
      <c r="H502" s="21" t="s">
        <v>3012</v>
      </c>
      <c r="I502" s="11"/>
      <c r="J502" s="11"/>
      <c r="K502" s="11" t="s">
        <v>3013</v>
      </c>
      <c r="L502" s="11" t="s">
        <v>3015</v>
      </c>
      <c r="M502" s="13" t="s">
        <v>5346</v>
      </c>
      <c r="N502" s="22" t="s">
        <v>3017</v>
      </c>
      <c r="O502" s="22" t="s">
        <v>3016</v>
      </c>
      <c r="P502" s="23" t="s">
        <v>3014</v>
      </c>
      <c r="Q502" s="22"/>
      <c r="R502" s="23">
        <v>91001</v>
      </c>
      <c r="S502" s="23" t="s">
        <v>2628</v>
      </c>
      <c r="T502" s="24">
        <v>41996</v>
      </c>
      <c r="U502" s="22">
        <v>7520</v>
      </c>
      <c r="V502" s="12"/>
      <c r="W502" s="13"/>
      <c r="X502" s="12"/>
      <c r="Y502" s="12"/>
      <c r="Z502" s="12"/>
      <c r="AA502" s="11"/>
      <c r="AB502" s="8"/>
      <c r="AC502" s="8"/>
      <c r="AD502" s="8"/>
      <c r="AE502" s="8"/>
      <c r="AF502" s="8"/>
      <c r="AG502" s="8"/>
    </row>
    <row r="503" spans="1:33" ht="12.75" customHeight="1" x14ac:dyDescent="0.2">
      <c r="A503" s="22">
        <v>7234</v>
      </c>
      <c r="B503" s="32" t="s">
        <v>3018</v>
      </c>
      <c r="C503" s="44">
        <v>691109003</v>
      </c>
      <c r="D503" s="11" t="s">
        <v>2469</v>
      </c>
      <c r="E503" s="11" t="s">
        <v>2484</v>
      </c>
      <c r="F503" s="21" t="s">
        <v>26</v>
      </c>
      <c r="G503" s="21" t="s">
        <v>2485</v>
      </c>
      <c r="H503" s="21" t="s">
        <v>28</v>
      </c>
      <c r="I503" s="11"/>
      <c r="J503" s="11"/>
      <c r="K503" s="11" t="s">
        <v>3019</v>
      </c>
      <c r="L503" s="11" t="s">
        <v>3021</v>
      </c>
      <c r="M503" s="13" t="s">
        <v>5345</v>
      </c>
      <c r="N503" s="22" t="s">
        <v>3023</v>
      </c>
      <c r="O503" s="22" t="s">
        <v>3022</v>
      </c>
      <c r="P503" s="23" t="s">
        <v>3020</v>
      </c>
      <c r="Q503" s="22"/>
      <c r="R503" s="23">
        <v>91001</v>
      </c>
      <c r="S503" s="23" t="s">
        <v>2488</v>
      </c>
      <c r="T503" s="24">
        <v>38709</v>
      </c>
      <c r="U503" s="22">
        <v>7234</v>
      </c>
      <c r="V503" s="12"/>
      <c r="W503" s="13"/>
      <c r="X503" s="12"/>
      <c r="Y503" s="12"/>
      <c r="Z503" s="12"/>
      <c r="AA503" s="11"/>
      <c r="AB503" s="8"/>
      <c r="AC503" s="8"/>
      <c r="AD503" s="8"/>
      <c r="AE503" s="8"/>
      <c r="AF503" s="8"/>
      <c r="AG503" s="8"/>
    </row>
    <row r="504" spans="1:33" ht="12.75" customHeight="1" x14ac:dyDescent="0.2">
      <c r="A504" s="22">
        <v>6995</v>
      </c>
      <c r="B504" s="32" t="s">
        <v>8432</v>
      </c>
      <c r="C504" s="44">
        <v>692205006</v>
      </c>
      <c r="D504" s="11" t="s">
        <v>2469</v>
      </c>
      <c r="E504" s="11" t="s">
        <v>2484</v>
      </c>
      <c r="F504" s="21" t="s">
        <v>26</v>
      </c>
      <c r="G504" s="21" t="s">
        <v>2485</v>
      </c>
      <c r="H504" s="21" t="s">
        <v>28</v>
      </c>
      <c r="I504" s="11"/>
      <c r="J504" s="11"/>
      <c r="K504" s="11" t="s">
        <v>5679</v>
      </c>
      <c r="L504" s="11" t="s">
        <v>3024</v>
      </c>
      <c r="M504" s="13" t="s">
        <v>5340</v>
      </c>
      <c r="N504" s="22" t="s">
        <v>3025</v>
      </c>
      <c r="O504" s="22" t="s">
        <v>5680</v>
      </c>
      <c r="P504" s="23" t="s">
        <v>5681</v>
      </c>
      <c r="Q504" s="22"/>
      <c r="R504" s="23">
        <v>91001</v>
      </c>
      <c r="S504" s="23" t="s">
        <v>3026</v>
      </c>
      <c r="T504" s="24">
        <v>37970</v>
      </c>
      <c r="U504" s="22">
        <v>6995</v>
      </c>
      <c r="V504" s="12"/>
      <c r="W504" s="13"/>
      <c r="X504" s="12"/>
      <c r="Y504" s="12"/>
      <c r="Z504" s="12"/>
      <c r="AA504" s="11"/>
      <c r="AB504" s="8"/>
      <c r="AC504" s="8"/>
      <c r="AD504" s="8"/>
      <c r="AE504" s="8"/>
      <c r="AF504" s="8"/>
      <c r="AG504" s="8"/>
    </row>
    <row r="505" spans="1:33" ht="12.75" customHeight="1" x14ac:dyDescent="0.2">
      <c r="A505" s="22">
        <v>7194</v>
      </c>
      <c r="B505" s="32" t="s">
        <v>3027</v>
      </c>
      <c r="C505" s="44">
        <v>690204002</v>
      </c>
      <c r="D505" s="11" t="s">
        <v>2469</v>
      </c>
      <c r="E505" s="11" t="s">
        <v>546</v>
      </c>
      <c r="F505" s="21" t="s">
        <v>26</v>
      </c>
      <c r="G505" s="21" t="s">
        <v>547</v>
      </c>
      <c r="H505" s="21" t="s">
        <v>28</v>
      </c>
      <c r="I505" s="11"/>
      <c r="J505" s="11"/>
      <c r="K505" s="11" t="s">
        <v>3028</v>
      </c>
      <c r="L505" s="11" t="s">
        <v>3030</v>
      </c>
      <c r="M505" s="13" t="s">
        <v>5341</v>
      </c>
      <c r="N505" s="22" t="s">
        <v>3032</v>
      </c>
      <c r="O505" s="22" t="s">
        <v>3031</v>
      </c>
      <c r="P505" s="23" t="s">
        <v>3029</v>
      </c>
      <c r="Q505" s="22"/>
      <c r="R505" s="23">
        <v>91001</v>
      </c>
      <c r="S505" s="23" t="s">
        <v>2517</v>
      </c>
      <c r="T505" s="24">
        <v>38618</v>
      </c>
      <c r="U505" s="22">
        <v>7194</v>
      </c>
      <c r="V505" s="12"/>
      <c r="W505" s="13"/>
      <c r="X505" s="12"/>
      <c r="Y505" s="12"/>
      <c r="Z505" s="12"/>
      <c r="AA505" s="11"/>
      <c r="AB505" s="8"/>
      <c r="AC505" s="8"/>
      <c r="AD505" s="8"/>
      <c r="AE505" s="8"/>
      <c r="AF505" s="8"/>
      <c r="AG505" s="8"/>
    </row>
    <row r="506" spans="1:33" ht="12.75" customHeight="1" x14ac:dyDescent="0.2">
      <c r="A506" s="22">
        <v>7136</v>
      </c>
      <c r="B506" s="32" t="s">
        <v>3033</v>
      </c>
      <c r="C506" s="44">
        <v>690729008</v>
      </c>
      <c r="D506" s="11" t="s">
        <v>2469</v>
      </c>
      <c r="E506" s="11" t="s">
        <v>2484</v>
      </c>
      <c r="F506" s="21" t="s">
        <v>26</v>
      </c>
      <c r="G506" s="21" t="s">
        <v>2485</v>
      </c>
      <c r="H506" s="21" t="s">
        <v>28</v>
      </c>
      <c r="I506" s="11"/>
      <c r="J506" s="11"/>
      <c r="K506" s="11" t="s">
        <v>5530</v>
      </c>
      <c r="L506" s="11" t="s">
        <v>3034</v>
      </c>
      <c r="M506" s="13" t="s">
        <v>5390</v>
      </c>
      <c r="N506" s="22" t="s">
        <v>3035</v>
      </c>
      <c r="O506" s="22" t="s">
        <v>5531</v>
      </c>
      <c r="P506" s="23" t="s">
        <v>5532</v>
      </c>
      <c r="Q506" s="22"/>
      <c r="R506" s="23">
        <v>91001</v>
      </c>
      <c r="S506" s="23" t="s">
        <v>2517</v>
      </c>
      <c r="T506" s="24">
        <v>37970</v>
      </c>
      <c r="U506" s="22">
        <v>7136</v>
      </c>
      <c r="V506" s="12"/>
      <c r="W506" s="13"/>
      <c r="X506" s="12"/>
      <c r="Y506" s="12"/>
      <c r="Z506" s="12"/>
      <c r="AA506" s="11"/>
      <c r="AB506" s="8"/>
      <c r="AC506" s="8"/>
      <c r="AD506" s="8"/>
      <c r="AE506" s="8"/>
      <c r="AF506" s="8"/>
      <c r="AG506" s="8"/>
    </row>
    <row r="507" spans="1:33" ht="12.75" customHeight="1" x14ac:dyDescent="0.2">
      <c r="A507" s="22">
        <v>7276</v>
      </c>
      <c r="B507" s="32" t="s">
        <v>3036</v>
      </c>
      <c r="C507" s="44">
        <v>691101002</v>
      </c>
      <c r="D507" s="11" t="s">
        <v>2469</v>
      </c>
      <c r="E507" s="11" t="s">
        <v>2484</v>
      </c>
      <c r="F507" s="21" t="s">
        <v>26</v>
      </c>
      <c r="G507" s="21" t="s">
        <v>2485</v>
      </c>
      <c r="H507" s="21" t="s">
        <v>28</v>
      </c>
      <c r="I507" s="11"/>
      <c r="J507" s="11"/>
      <c r="K507" s="11" t="s">
        <v>3037</v>
      </c>
      <c r="L507" s="11" t="s">
        <v>3038</v>
      </c>
      <c r="M507" s="13" t="s">
        <v>5345</v>
      </c>
      <c r="N507" s="22" t="s">
        <v>3040</v>
      </c>
      <c r="O507" s="22" t="s">
        <v>3039</v>
      </c>
      <c r="P507" s="23"/>
      <c r="Q507" s="22"/>
      <c r="R507" s="23">
        <v>91001</v>
      </c>
      <c r="S507" s="23" t="s">
        <v>2488</v>
      </c>
      <c r="T507" s="24">
        <v>38736</v>
      </c>
      <c r="U507" s="22">
        <v>7276</v>
      </c>
      <c r="V507" s="12"/>
      <c r="W507" s="13"/>
      <c r="X507" s="12"/>
      <c r="Y507" s="12"/>
      <c r="Z507" s="12"/>
      <c r="AA507" s="11"/>
      <c r="AB507" s="8"/>
      <c r="AC507" s="8"/>
      <c r="AD507" s="8"/>
      <c r="AE507" s="8"/>
      <c r="AF507" s="8"/>
      <c r="AG507" s="8"/>
    </row>
    <row r="508" spans="1:33" ht="12.75" customHeight="1" x14ac:dyDescent="0.2">
      <c r="A508" s="22">
        <v>7212</v>
      </c>
      <c r="B508" s="32" t="s">
        <v>3041</v>
      </c>
      <c r="C508" s="44">
        <v>690408007</v>
      </c>
      <c r="D508" s="11" t="s">
        <v>2469</v>
      </c>
      <c r="E508" s="11" t="s">
        <v>546</v>
      </c>
      <c r="F508" s="21" t="s">
        <v>26</v>
      </c>
      <c r="G508" s="21" t="s">
        <v>547</v>
      </c>
      <c r="H508" s="21" t="s">
        <v>28</v>
      </c>
      <c r="I508" s="11"/>
      <c r="J508" s="11"/>
      <c r="K508" s="11" t="s">
        <v>8433</v>
      </c>
      <c r="L508" s="12" t="s">
        <v>3042</v>
      </c>
      <c r="M508" s="13" t="s">
        <v>5343</v>
      </c>
      <c r="N508" s="22" t="s">
        <v>3043</v>
      </c>
      <c r="O508" s="22" t="s">
        <v>8434</v>
      </c>
      <c r="P508" s="23" t="s">
        <v>8435</v>
      </c>
      <c r="Q508" s="22"/>
      <c r="R508" s="23">
        <v>91001</v>
      </c>
      <c r="S508" s="23" t="s">
        <v>2488</v>
      </c>
      <c r="T508" s="24">
        <v>38658</v>
      </c>
      <c r="U508" s="22">
        <v>7212</v>
      </c>
      <c r="V508" s="147"/>
      <c r="W508" s="37"/>
      <c r="X508" s="36"/>
      <c r="Y508" s="36"/>
      <c r="Z508" s="36"/>
      <c r="AA508" s="27"/>
      <c r="AB508" s="8"/>
      <c r="AC508" s="8"/>
      <c r="AD508" s="8"/>
      <c r="AE508" s="8"/>
      <c r="AF508" s="8"/>
      <c r="AG508" s="8"/>
    </row>
    <row r="509" spans="1:33" ht="12.75" customHeight="1" x14ac:dyDescent="0.2">
      <c r="A509" s="22">
        <v>7261</v>
      </c>
      <c r="B509" s="32" t="s">
        <v>3044</v>
      </c>
      <c r="C509" s="44">
        <v>690805006</v>
      </c>
      <c r="D509" s="11" t="s">
        <v>2469</v>
      </c>
      <c r="E509" s="11" t="s">
        <v>2495</v>
      </c>
      <c r="F509" s="21" t="s">
        <v>1476</v>
      </c>
      <c r="G509" s="21" t="s">
        <v>2496</v>
      </c>
      <c r="H509" s="21" t="s">
        <v>28</v>
      </c>
      <c r="I509" s="11"/>
      <c r="J509" s="11"/>
      <c r="K509" s="11" t="s">
        <v>3045</v>
      </c>
      <c r="L509" s="11" t="s">
        <v>3047</v>
      </c>
      <c r="M509" s="13" t="s">
        <v>5344</v>
      </c>
      <c r="N509" s="22" t="s">
        <v>3049</v>
      </c>
      <c r="O509" s="22" t="s">
        <v>3048</v>
      </c>
      <c r="P509" s="23" t="s">
        <v>3046</v>
      </c>
      <c r="Q509" s="22"/>
      <c r="R509" s="23">
        <v>91001</v>
      </c>
      <c r="S509" s="23" t="s">
        <v>523</v>
      </c>
      <c r="T509" s="24">
        <v>38729</v>
      </c>
      <c r="U509" s="22">
        <v>7261</v>
      </c>
      <c r="V509" s="12"/>
      <c r="W509" s="13"/>
      <c r="X509" s="12"/>
      <c r="Y509" s="12"/>
      <c r="Z509" s="12"/>
      <c r="AA509" s="11"/>
      <c r="AB509" s="8"/>
      <c r="AC509" s="8"/>
      <c r="AD509" s="8"/>
      <c r="AE509" s="8"/>
      <c r="AF509" s="8"/>
      <c r="AG509" s="8"/>
    </row>
    <row r="510" spans="1:33" ht="12.75" customHeight="1" x14ac:dyDescent="0.2">
      <c r="A510" s="22">
        <v>7537</v>
      </c>
      <c r="B510" s="32" t="s">
        <v>8436</v>
      </c>
      <c r="C510" s="44">
        <v>691705005</v>
      </c>
      <c r="D510" s="11" t="s">
        <v>2469</v>
      </c>
      <c r="E510" s="11" t="s">
        <v>546</v>
      </c>
      <c r="F510" s="21" t="s">
        <v>26</v>
      </c>
      <c r="G510" s="21" t="s">
        <v>547</v>
      </c>
      <c r="H510" s="21" t="s">
        <v>28</v>
      </c>
      <c r="I510" s="11"/>
      <c r="J510" s="11"/>
      <c r="K510" s="11" t="s">
        <v>3050</v>
      </c>
      <c r="L510" s="11" t="s">
        <v>3051</v>
      </c>
      <c r="M510" s="13" t="s">
        <v>309</v>
      </c>
      <c r="N510" s="22" t="s">
        <v>3053</v>
      </c>
      <c r="O510" s="22" t="s">
        <v>3052</v>
      </c>
      <c r="P510" s="23"/>
      <c r="Q510" s="22"/>
      <c r="R510" s="23">
        <v>91001</v>
      </c>
      <c r="S510" s="23" t="s">
        <v>523</v>
      </c>
      <c r="T510" s="24">
        <v>42053</v>
      </c>
      <c r="U510" s="22">
        <v>7537</v>
      </c>
      <c r="V510" s="36"/>
      <c r="W510" s="37"/>
      <c r="X510" s="36"/>
      <c r="Y510" s="36"/>
      <c r="Z510" s="36"/>
      <c r="AA510" s="27"/>
      <c r="AB510" s="8"/>
      <c r="AC510" s="8"/>
      <c r="AD510" s="8"/>
      <c r="AE510" s="8"/>
      <c r="AF510" s="8"/>
      <c r="AG510" s="8"/>
    </row>
    <row r="511" spans="1:33" ht="12.75" customHeight="1" x14ac:dyDescent="0.2">
      <c r="A511" s="22">
        <v>7252</v>
      </c>
      <c r="B511" s="32" t="s">
        <v>3054</v>
      </c>
      <c r="C511" s="44">
        <v>691707008</v>
      </c>
      <c r="D511" s="11" t="s">
        <v>2469</v>
      </c>
      <c r="E511" s="11" t="s">
        <v>2484</v>
      </c>
      <c r="F511" s="21" t="s">
        <v>26</v>
      </c>
      <c r="G511" s="21" t="s">
        <v>2485</v>
      </c>
      <c r="H511" s="21" t="s">
        <v>28</v>
      </c>
      <c r="I511" s="11"/>
      <c r="J511" s="11"/>
      <c r="K511" s="11" t="s">
        <v>8437</v>
      </c>
      <c r="L511" s="11" t="s">
        <v>3056</v>
      </c>
      <c r="M511" s="13" t="s">
        <v>309</v>
      </c>
      <c r="N511" s="22" t="s">
        <v>3058</v>
      </c>
      <c r="O511" s="22" t="s">
        <v>3057</v>
      </c>
      <c r="P511" s="23" t="s">
        <v>3055</v>
      </c>
      <c r="Q511" s="22"/>
      <c r="R511" s="23">
        <v>91001</v>
      </c>
      <c r="S511" s="23" t="s">
        <v>2818</v>
      </c>
      <c r="T511" s="24">
        <v>38723</v>
      </c>
      <c r="U511" s="22">
        <v>7252</v>
      </c>
      <c r="V511" s="36"/>
      <c r="W511" s="37"/>
      <c r="X511" s="36"/>
      <c r="Y511" s="36"/>
      <c r="Z511" s="36"/>
      <c r="AA511" s="27"/>
      <c r="AB511" s="8"/>
      <c r="AC511" s="8"/>
      <c r="AD511" s="8"/>
      <c r="AE511" s="8"/>
      <c r="AF511" s="8"/>
      <c r="AG511" s="8"/>
    </row>
    <row r="512" spans="1:33" ht="12.75" customHeight="1" x14ac:dyDescent="0.2">
      <c r="A512" s="22">
        <v>7624</v>
      </c>
      <c r="B512" s="32" t="s">
        <v>3059</v>
      </c>
      <c r="C512" s="44">
        <v>690606003</v>
      </c>
      <c r="D512" s="11" t="s">
        <v>2469</v>
      </c>
      <c r="E512" s="11" t="s">
        <v>2484</v>
      </c>
      <c r="F512" s="21" t="s">
        <v>26</v>
      </c>
      <c r="G512" s="21" t="s">
        <v>2485</v>
      </c>
      <c r="H512" s="21" t="s">
        <v>28</v>
      </c>
      <c r="I512" s="11"/>
      <c r="J512" s="11"/>
      <c r="K512" s="11" t="s">
        <v>3060</v>
      </c>
      <c r="L512" s="11" t="s">
        <v>3061</v>
      </c>
      <c r="M512" s="13" t="s">
        <v>544</v>
      </c>
      <c r="N512" s="22" t="s">
        <v>3062</v>
      </c>
      <c r="O512" s="22"/>
      <c r="P512" s="23"/>
      <c r="Q512" s="22"/>
      <c r="R512" s="23">
        <v>91001</v>
      </c>
      <c r="S512" s="23" t="s">
        <v>2488</v>
      </c>
      <c r="T512" s="24">
        <v>42739</v>
      </c>
      <c r="U512" s="22">
        <v>7624</v>
      </c>
      <c r="V512" s="12"/>
      <c r="W512" s="13"/>
      <c r="X512" s="12"/>
      <c r="Y512" s="12"/>
      <c r="Z512" s="12"/>
      <c r="AA512" s="11"/>
      <c r="AB512" s="8"/>
      <c r="AC512" s="8"/>
      <c r="AD512" s="8"/>
      <c r="AE512" s="8"/>
      <c r="AF512" s="8"/>
      <c r="AG512" s="8"/>
    </row>
    <row r="513" spans="1:33" ht="12.75" customHeight="1" x14ac:dyDescent="0.2">
      <c r="A513" s="22">
        <v>7179</v>
      </c>
      <c r="B513" s="32" t="s">
        <v>3063</v>
      </c>
      <c r="C513" s="44">
        <v>691904008</v>
      </c>
      <c r="D513" s="11" t="s">
        <v>2469</v>
      </c>
      <c r="E513" s="11" t="s">
        <v>2484</v>
      </c>
      <c r="F513" s="21" t="s">
        <v>26</v>
      </c>
      <c r="G513" s="21" t="s">
        <v>2485</v>
      </c>
      <c r="H513" s="21" t="s">
        <v>28</v>
      </c>
      <c r="I513" s="11"/>
      <c r="J513" s="11"/>
      <c r="K513" s="11" t="s">
        <v>8438</v>
      </c>
      <c r="L513" s="11" t="s">
        <v>3065</v>
      </c>
      <c r="M513" s="13" t="s">
        <v>48</v>
      </c>
      <c r="N513" s="22" t="s">
        <v>3067</v>
      </c>
      <c r="O513" s="22" t="s">
        <v>3066</v>
      </c>
      <c r="P513" s="23" t="s">
        <v>3064</v>
      </c>
      <c r="Q513" s="22"/>
      <c r="R513" s="23">
        <v>91001</v>
      </c>
      <c r="S513" s="23" t="s">
        <v>2488</v>
      </c>
      <c r="T513" s="24">
        <v>38568</v>
      </c>
      <c r="U513" s="22">
        <v>7179</v>
      </c>
      <c r="V513" s="36"/>
      <c r="W513" s="37"/>
      <c r="X513" s="36"/>
      <c r="Y513" s="36"/>
      <c r="Z513" s="36"/>
      <c r="AA513" s="27"/>
      <c r="AB513" s="8"/>
      <c r="AC513" s="8"/>
      <c r="AD513" s="8"/>
      <c r="AE513" s="8"/>
      <c r="AF513" s="8"/>
      <c r="AG513" s="8"/>
    </row>
    <row r="514" spans="1:33" ht="12.75" customHeight="1" x14ac:dyDescent="0.2">
      <c r="A514" s="22">
        <v>7066</v>
      </c>
      <c r="B514" s="32" t="s">
        <v>8439</v>
      </c>
      <c r="C514" s="44">
        <v>690705001</v>
      </c>
      <c r="D514" s="11" t="s">
        <v>2469</v>
      </c>
      <c r="E514" s="11" t="s">
        <v>2484</v>
      </c>
      <c r="F514" s="21" t="s">
        <v>26</v>
      </c>
      <c r="G514" s="21" t="s">
        <v>2485</v>
      </c>
      <c r="H514" s="21" t="s">
        <v>28</v>
      </c>
      <c r="I514" s="11"/>
      <c r="J514" s="11"/>
      <c r="K514" s="11" t="s">
        <v>8440</v>
      </c>
      <c r="L514" s="11" t="s">
        <v>3068</v>
      </c>
      <c r="M514" s="13" t="s">
        <v>47</v>
      </c>
      <c r="N514" s="22" t="s">
        <v>1601</v>
      </c>
      <c r="O514" s="22" t="s">
        <v>5479</v>
      </c>
      <c r="P514" s="23" t="s">
        <v>5480</v>
      </c>
      <c r="Q514" s="22"/>
      <c r="R514" s="23">
        <v>91001</v>
      </c>
      <c r="S514" s="23" t="s">
        <v>2818</v>
      </c>
      <c r="T514" s="24">
        <v>37970</v>
      </c>
      <c r="U514" s="22">
        <v>7066</v>
      </c>
      <c r="V514" s="36"/>
      <c r="W514" s="37"/>
      <c r="X514" s="36"/>
      <c r="Y514" s="36"/>
      <c r="Z514" s="36"/>
      <c r="AA514" s="27"/>
      <c r="AB514" s="8"/>
      <c r="AC514" s="8"/>
      <c r="AD514" s="8"/>
      <c r="AE514" s="8"/>
      <c r="AF514" s="8"/>
      <c r="AG514" s="8"/>
    </row>
    <row r="515" spans="1:33" ht="12.75" customHeight="1" x14ac:dyDescent="0.2">
      <c r="A515" s="152">
        <v>7317</v>
      </c>
      <c r="B515" s="148" t="s">
        <v>8441</v>
      </c>
      <c r="C515" s="163">
        <v>691403009</v>
      </c>
      <c r="D515" s="149" t="s">
        <v>2469</v>
      </c>
      <c r="E515" s="149" t="s">
        <v>2484</v>
      </c>
      <c r="F515" s="150" t="s">
        <v>26</v>
      </c>
      <c r="G515" s="150" t="s">
        <v>2485</v>
      </c>
      <c r="H515" s="150" t="s">
        <v>28</v>
      </c>
      <c r="I515" s="149"/>
      <c r="J515" s="149"/>
      <c r="K515" s="149" t="s">
        <v>3069</v>
      </c>
      <c r="L515" s="149" t="s">
        <v>3070</v>
      </c>
      <c r="M515" s="151" t="s">
        <v>5342</v>
      </c>
      <c r="N515" s="152" t="s">
        <v>5391</v>
      </c>
      <c r="O515" s="152" t="s">
        <v>3071</v>
      </c>
      <c r="P515" s="153"/>
      <c r="Q515" s="152" t="s">
        <v>5368</v>
      </c>
      <c r="R515" s="153">
        <v>91001</v>
      </c>
      <c r="S515" s="153" t="s">
        <v>2818</v>
      </c>
      <c r="T515" s="154">
        <v>38813</v>
      </c>
      <c r="U515" s="152">
        <v>7317</v>
      </c>
      <c r="V515" s="155"/>
      <c r="W515" s="151"/>
      <c r="X515" s="155"/>
      <c r="Y515" s="155"/>
      <c r="Z515" s="155"/>
      <c r="AA515" s="149"/>
      <c r="AB515" s="8"/>
      <c r="AC515" s="8"/>
      <c r="AD515" s="8"/>
      <c r="AE515" s="8"/>
      <c r="AF515" s="8"/>
      <c r="AG515" s="8"/>
    </row>
    <row r="516" spans="1:33" ht="12.75" customHeight="1" x14ac:dyDescent="0.2">
      <c r="A516" s="22">
        <v>7310</v>
      </c>
      <c r="B516" s="32" t="s">
        <v>8442</v>
      </c>
      <c r="C516" s="44">
        <v>691406008</v>
      </c>
      <c r="D516" s="11" t="s">
        <v>2469</v>
      </c>
      <c r="E516" s="11" t="s">
        <v>546</v>
      </c>
      <c r="F516" s="21" t="s">
        <v>26</v>
      </c>
      <c r="G516" s="21" t="s">
        <v>547</v>
      </c>
      <c r="H516" s="21" t="s">
        <v>28</v>
      </c>
      <c r="I516" s="11"/>
      <c r="J516" s="11"/>
      <c r="K516" s="11" t="s">
        <v>3072</v>
      </c>
      <c r="L516" s="11" t="s">
        <v>5392</v>
      </c>
      <c r="M516" s="13" t="s">
        <v>5342</v>
      </c>
      <c r="N516" s="22" t="s">
        <v>3074</v>
      </c>
      <c r="O516" s="22"/>
      <c r="P516" s="23" t="s">
        <v>3073</v>
      </c>
      <c r="Q516" s="22"/>
      <c r="R516" s="23">
        <v>91001</v>
      </c>
      <c r="S516" s="23" t="s">
        <v>2818</v>
      </c>
      <c r="T516" s="24">
        <v>38776</v>
      </c>
      <c r="U516" s="22">
        <v>7310</v>
      </c>
      <c r="V516" s="12"/>
      <c r="W516" s="13"/>
      <c r="X516" s="12"/>
      <c r="Y516" s="12"/>
      <c r="Z516" s="12"/>
      <c r="AA516" s="11"/>
      <c r="AB516" s="8"/>
      <c r="AC516" s="8"/>
      <c r="AD516" s="8"/>
      <c r="AE516" s="8"/>
      <c r="AF516" s="8"/>
      <c r="AG516" s="8"/>
    </row>
    <row r="517" spans="1:33" ht="12.75" customHeight="1" x14ac:dyDescent="0.2">
      <c r="A517" s="22">
        <v>7688</v>
      </c>
      <c r="B517" s="32" t="s">
        <v>5802</v>
      </c>
      <c r="C517" s="44">
        <v>690814005</v>
      </c>
      <c r="D517" s="11"/>
      <c r="E517" s="11" t="s">
        <v>7338</v>
      </c>
      <c r="F517" s="21" t="s">
        <v>26</v>
      </c>
      <c r="G517" s="21" t="s">
        <v>547</v>
      </c>
      <c r="H517" s="21" t="s">
        <v>28</v>
      </c>
      <c r="I517" s="11"/>
      <c r="J517" s="11"/>
      <c r="K517" s="11" t="s">
        <v>5803</v>
      </c>
      <c r="L517" s="11" t="s">
        <v>5804</v>
      </c>
      <c r="M517" s="13" t="s">
        <v>5344</v>
      </c>
      <c r="N517" s="22" t="s">
        <v>5805</v>
      </c>
      <c r="O517" s="22" t="s">
        <v>5806</v>
      </c>
      <c r="P517" s="40" t="s">
        <v>5807</v>
      </c>
      <c r="Q517" s="22"/>
      <c r="R517" s="23">
        <v>91001</v>
      </c>
      <c r="S517" s="23" t="s">
        <v>2818</v>
      </c>
      <c r="T517" s="24">
        <v>43717</v>
      </c>
      <c r="U517" s="22">
        <v>7688</v>
      </c>
      <c r="V517" s="12"/>
      <c r="W517" s="13"/>
      <c r="X517" s="12"/>
      <c r="Y517" s="12"/>
      <c r="Z517" s="12"/>
      <c r="AA517" s="11"/>
      <c r="AB517" s="8"/>
      <c r="AC517" s="8"/>
      <c r="AD517" s="8"/>
      <c r="AE517" s="8"/>
      <c r="AF517" s="8"/>
      <c r="AG517" s="8"/>
    </row>
    <row r="518" spans="1:33" ht="12.75" customHeight="1" x14ac:dyDescent="0.2">
      <c r="A518" s="22">
        <v>7423</v>
      </c>
      <c r="B518" s="32" t="s">
        <v>8443</v>
      </c>
      <c r="C518" s="44">
        <v>690612003</v>
      </c>
      <c r="D518" s="11" t="s">
        <v>2469</v>
      </c>
      <c r="E518" s="11" t="s">
        <v>546</v>
      </c>
      <c r="F518" s="21" t="s">
        <v>26</v>
      </c>
      <c r="G518" s="21" t="s">
        <v>547</v>
      </c>
      <c r="H518" s="21" t="s">
        <v>28</v>
      </c>
      <c r="I518" s="11"/>
      <c r="J518" s="11"/>
      <c r="K518" s="11" t="s">
        <v>8444</v>
      </c>
      <c r="L518" s="11" t="s">
        <v>3076</v>
      </c>
      <c r="M518" s="13" t="s">
        <v>544</v>
      </c>
      <c r="N518" s="22"/>
      <c r="O518" s="22" t="s">
        <v>3077</v>
      </c>
      <c r="P518" s="23" t="s">
        <v>3075</v>
      </c>
      <c r="Q518" s="22"/>
      <c r="R518" s="23">
        <v>91001</v>
      </c>
      <c r="S518" s="23" t="s">
        <v>2488</v>
      </c>
      <c r="T518" s="24">
        <v>40190</v>
      </c>
      <c r="U518" s="22">
        <v>7423</v>
      </c>
      <c r="V518" s="36"/>
      <c r="W518" s="37"/>
      <c r="X518" s="36"/>
      <c r="Y518" s="36"/>
      <c r="Z518" s="36"/>
      <c r="AA518" s="27"/>
      <c r="AB518" s="8"/>
      <c r="AC518" s="8"/>
      <c r="AD518" s="8"/>
      <c r="AE518" s="8"/>
      <c r="AF518" s="8"/>
      <c r="AG518" s="8"/>
    </row>
    <row r="519" spans="1:33" ht="12.75" customHeight="1" x14ac:dyDescent="0.2">
      <c r="A519" s="22">
        <v>7143</v>
      </c>
      <c r="B519" s="83" t="s">
        <v>3078</v>
      </c>
      <c r="C519" s="44">
        <v>692101006</v>
      </c>
      <c r="D519" s="11" t="s">
        <v>2469</v>
      </c>
      <c r="E519" s="11" t="s">
        <v>2484</v>
      </c>
      <c r="F519" s="21" t="s">
        <v>26</v>
      </c>
      <c r="G519" s="21" t="s">
        <v>2576</v>
      </c>
      <c r="H519" s="21" t="s">
        <v>28</v>
      </c>
      <c r="I519" s="11"/>
      <c r="J519" s="11"/>
      <c r="K519" s="11" t="s">
        <v>3079</v>
      </c>
      <c r="L519" s="11" t="s">
        <v>3080</v>
      </c>
      <c r="M519" s="13" t="s">
        <v>5340</v>
      </c>
      <c r="N519" s="22" t="s">
        <v>2456</v>
      </c>
      <c r="O519" s="22" t="s">
        <v>5548</v>
      </c>
      <c r="P519" s="23" t="s">
        <v>5549</v>
      </c>
      <c r="Q519" s="22"/>
      <c r="R519" s="23">
        <v>91001</v>
      </c>
      <c r="S519" s="23" t="s">
        <v>2488</v>
      </c>
      <c r="T519" s="24">
        <v>37970</v>
      </c>
      <c r="U519" s="22">
        <v>7143</v>
      </c>
      <c r="V519" s="12"/>
      <c r="W519" s="13"/>
      <c r="X519" s="12"/>
      <c r="Y519" s="12"/>
      <c r="Z519" s="12"/>
      <c r="AA519" s="11"/>
      <c r="AB519" s="8"/>
      <c r="AC519" s="8"/>
      <c r="AD519" s="8"/>
      <c r="AE519" s="8"/>
      <c r="AF519" s="8"/>
      <c r="AG519" s="8"/>
    </row>
    <row r="520" spans="1:33" ht="12.75" customHeight="1" x14ac:dyDescent="0.2">
      <c r="A520" s="22">
        <v>7175</v>
      </c>
      <c r="B520" s="32" t="s">
        <v>3081</v>
      </c>
      <c r="C520" s="44">
        <v>690407000</v>
      </c>
      <c r="D520" s="11" t="s">
        <v>2469</v>
      </c>
      <c r="E520" s="11" t="s">
        <v>2484</v>
      </c>
      <c r="F520" s="21" t="s">
        <v>26</v>
      </c>
      <c r="G520" s="21" t="s">
        <v>2485</v>
      </c>
      <c r="H520" s="21" t="s">
        <v>28</v>
      </c>
      <c r="I520" s="11"/>
      <c r="J520" s="11"/>
      <c r="K520" s="11" t="s">
        <v>3082</v>
      </c>
      <c r="L520" s="11" t="s">
        <v>3083</v>
      </c>
      <c r="M520" s="13" t="s">
        <v>5343</v>
      </c>
      <c r="N520" s="22" t="s">
        <v>3084</v>
      </c>
      <c r="O520" s="22" t="s">
        <v>5543</v>
      </c>
      <c r="P520" s="23" t="s">
        <v>5544</v>
      </c>
      <c r="Q520" s="22"/>
      <c r="R520" s="23">
        <v>91001</v>
      </c>
      <c r="S520" s="23" t="s">
        <v>5282</v>
      </c>
      <c r="T520" s="24">
        <v>38526</v>
      </c>
      <c r="U520" s="22">
        <v>7175</v>
      </c>
      <c r="V520" s="12"/>
      <c r="W520" s="13"/>
      <c r="X520" s="12"/>
      <c r="Y520" s="12"/>
      <c r="Z520" s="12"/>
      <c r="AA520" s="11"/>
      <c r="AB520" s="8"/>
      <c r="AC520" s="8"/>
      <c r="AD520" s="8"/>
      <c r="AE520" s="8"/>
      <c r="AF520" s="8"/>
      <c r="AG520" s="8"/>
    </row>
    <row r="521" spans="1:33" ht="12.75" customHeight="1" x14ac:dyDescent="0.2">
      <c r="A521" s="22">
        <v>7354</v>
      </c>
      <c r="B521" s="32" t="s">
        <v>3085</v>
      </c>
      <c r="C521" s="44">
        <v>692614003</v>
      </c>
      <c r="D521" s="11" t="s">
        <v>2469</v>
      </c>
      <c r="E521" s="11" t="s">
        <v>2495</v>
      </c>
      <c r="F521" s="21" t="s">
        <v>1476</v>
      </c>
      <c r="G521" s="21" t="s">
        <v>2496</v>
      </c>
      <c r="H521" s="21" t="s">
        <v>28</v>
      </c>
      <c r="I521" s="11"/>
      <c r="J521" s="11"/>
      <c r="K521" s="11" t="s">
        <v>8445</v>
      </c>
      <c r="L521" s="11" t="s">
        <v>3087</v>
      </c>
      <c r="M521" s="13" t="s">
        <v>47</v>
      </c>
      <c r="N521" s="22" t="s">
        <v>3089</v>
      </c>
      <c r="O521" s="22" t="s">
        <v>3088</v>
      </c>
      <c r="P521" s="23" t="s">
        <v>3086</v>
      </c>
      <c r="Q521" s="22"/>
      <c r="R521" s="23">
        <v>91001</v>
      </c>
      <c r="S521" s="23" t="s">
        <v>2517</v>
      </c>
      <c r="T521" s="24">
        <v>39212</v>
      </c>
      <c r="U521" s="22">
        <v>7354</v>
      </c>
      <c r="V521" s="36"/>
      <c r="W521" s="37"/>
      <c r="X521" s="36"/>
      <c r="Y521" s="36"/>
      <c r="Z521" s="36"/>
      <c r="AA521" s="27"/>
      <c r="AB521" s="8"/>
      <c r="AC521" s="8"/>
      <c r="AD521" s="8"/>
      <c r="AE521" s="8"/>
      <c r="AF521" s="8"/>
      <c r="AG521" s="8"/>
    </row>
    <row r="522" spans="1:33" ht="12.75" customHeight="1" x14ac:dyDescent="0.2">
      <c r="A522" s="22">
        <v>7495</v>
      </c>
      <c r="B522" s="83" t="s">
        <v>3090</v>
      </c>
      <c r="C522" s="44">
        <v>619550005</v>
      </c>
      <c r="D522" s="11" t="s">
        <v>2469</v>
      </c>
      <c r="E522" s="11" t="s">
        <v>546</v>
      </c>
      <c r="F522" s="21" t="s">
        <v>26</v>
      </c>
      <c r="G522" s="21" t="s">
        <v>547</v>
      </c>
      <c r="H522" s="21" t="s">
        <v>28</v>
      </c>
      <c r="I522" s="11"/>
      <c r="J522" s="11"/>
      <c r="K522" s="11" t="s">
        <v>8446</v>
      </c>
      <c r="L522" s="11" t="s">
        <v>3092</v>
      </c>
      <c r="M522" s="13" t="s">
        <v>48</v>
      </c>
      <c r="N522" s="22" t="s">
        <v>3094</v>
      </c>
      <c r="O522" s="22" t="s">
        <v>3093</v>
      </c>
      <c r="P522" s="23" t="s">
        <v>3091</v>
      </c>
      <c r="Q522" s="22"/>
      <c r="R522" s="23">
        <v>91001</v>
      </c>
      <c r="S522" s="23" t="s">
        <v>2628</v>
      </c>
      <c r="T522" s="24">
        <v>41614</v>
      </c>
      <c r="U522" s="22">
        <v>7495</v>
      </c>
      <c r="V522" s="36"/>
      <c r="W522" s="37"/>
      <c r="X522" s="36"/>
      <c r="Y522" s="36"/>
      <c r="Z522" s="36"/>
      <c r="AA522" s="27"/>
      <c r="AB522" s="8"/>
      <c r="AC522" s="8"/>
      <c r="AD522" s="8"/>
      <c r="AE522" s="8"/>
      <c r="AF522" s="8"/>
      <c r="AG522" s="8"/>
    </row>
    <row r="523" spans="1:33" ht="12.75" customHeight="1" x14ac:dyDescent="0.2">
      <c r="A523" s="23">
        <v>7598</v>
      </c>
      <c r="B523" s="83" t="s">
        <v>3095</v>
      </c>
      <c r="C523" s="44">
        <v>690406004</v>
      </c>
      <c r="D523" s="11" t="s">
        <v>2469</v>
      </c>
      <c r="E523" s="11" t="s">
        <v>3096</v>
      </c>
      <c r="F523" s="21" t="s">
        <v>26</v>
      </c>
      <c r="G523" s="21" t="s">
        <v>547</v>
      </c>
      <c r="H523" s="21" t="s">
        <v>28</v>
      </c>
      <c r="I523" s="11"/>
      <c r="J523" s="11"/>
      <c r="K523" s="11" t="s">
        <v>5826</v>
      </c>
      <c r="L523" s="11" t="s">
        <v>3097</v>
      </c>
      <c r="M523" s="11" t="s">
        <v>5343</v>
      </c>
      <c r="N523" s="23" t="s">
        <v>5827</v>
      </c>
      <c r="O523" s="23" t="s">
        <v>3098</v>
      </c>
      <c r="P523" s="23" t="s">
        <v>5828</v>
      </c>
      <c r="Q523" s="23"/>
      <c r="R523" s="23">
        <v>91001</v>
      </c>
      <c r="S523" s="23" t="s">
        <v>523</v>
      </c>
      <c r="T523" s="28">
        <v>42416</v>
      </c>
      <c r="U523" s="23">
        <v>7598</v>
      </c>
      <c r="V523" s="52"/>
      <c r="W523" s="11"/>
      <c r="X523" s="52"/>
      <c r="Y523" s="52"/>
      <c r="Z523" s="52"/>
      <c r="AA523" s="11"/>
      <c r="AB523" s="8"/>
      <c r="AC523" s="8"/>
      <c r="AD523" s="8"/>
      <c r="AE523" s="8"/>
      <c r="AF523" s="8"/>
      <c r="AG523" s="8"/>
    </row>
    <row r="524" spans="1:33" ht="12.75" customHeight="1" x14ac:dyDescent="0.2">
      <c r="A524" s="22">
        <v>7504</v>
      </c>
      <c r="B524" s="32" t="s">
        <v>3099</v>
      </c>
      <c r="C524" s="44">
        <v>692009002</v>
      </c>
      <c r="D524" s="11" t="s">
        <v>2469</v>
      </c>
      <c r="E524" s="11" t="s">
        <v>546</v>
      </c>
      <c r="F524" s="21" t="s">
        <v>26</v>
      </c>
      <c r="G524" s="21" t="s">
        <v>547</v>
      </c>
      <c r="H524" s="21" t="s">
        <v>28</v>
      </c>
      <c r="I524" s="11"/>
      <c r="J524" s="11"/>
      <c r="K524" s="11" t="s">
        <v>3100</v>
      </c>
      <c r="L524" s="11" t="s">
        <v>3102</v>
      </c>
      <c r="M524" s="13" t="s">
        <v>5346</v>
      </c>
      <c r="N524" s="22" t="s">
        <v>3104</v>
      </c>
      <c r="O524" s="22" t="s">
        <v>3103</v>
      </c>
      <c r="P524" s="23" t="s">
        <v>3101</v>
      </c>
      <c r="Q524" s="22"/>
      <c r="R524" s="23">
        <v>91001</v>
      </c>
      <c r="S524" s="23" t="s">
        <v>2628</v>
      </c>
      <c r="T524" s="24">
        <v>41872</v>
      </c>
      <c r="U524" s="22">
        <v>7504</v>
      </c>
      <c r="V524" s="12"/>
      <c r="W524" s="13"/>
      <c r="X524" s="12"/>
      <c r="Y524" s="12"/>
      <c r="Z524" s="12"/>
      <c r="AA524" s="11"/>
      <c r="AB524" s="8"/>
      <c r="AC524" s="8"/>
      <c r="AD524" s="8"/>
      <c r="AE524" s="8"/>
      <c r="AF524" s="8"/>
      <c r="AG524" s="8"/>
    </row>
    <row r="525" spans="1:33" ht="12.75" customHeight="1" x14ac:dyDescent="0.2">
      <c r="A525" s="22">
        <v>7195</v>
      </c>
      <c r="B525" s="32" t="s">
        <v>3105</v>
      </c>
      <c r="C525" s="44">
        <v>690726009</v>
      </c>
      <c r="D525" s="11" t="s">
        <v>2469</v>
      </c>
      <c r="E525" s="11" t="s">
        <v>2484</v>
      </c>
      <c r="F525" s="21" t="s">
        <v>26</v>
      </c>
      <c r="G525" s="21" t="s">
        <v>2485</v>
      </c>
      <c r="H525" s="21" t="s">
        <v>28</v>
      </c>
      <c r="I525" s="11"/>
      <c r="J525" s="11"/>
      <c r="K525" s="11" t="s">
        <v>8447</v>
      </c>
      <c r="L525" s="11" t="s">
        <v>3106</v>
      </c>
      <c r="M525" s="13" t="s">
        <v>47</v>
      </c>
      <c r="N525" s="22" t="s">
        <v>3107</v>
      </c>
      <c r="O525" s="22" t="s">
        <v>8448</v>
      </c>
      <c r="P525" s="23" t="s">
        <v>8449</v>
      </c>
      <c r="Q525" s="22"/>
      <c r="R525" s="23">
        <v>91001</v>
      </c>
      <c r="S525" s="23" t="s">
        <v>2553</v>
      </c>
      <c r="T525" s="24">
        <v>38624</v>
      </c>
      <c r="U525" s="22">
        <v>7195</v>
      </c>
      <c r="V525" s="36"/>
      <c r="W525" s="37"/>
      <c r="X525" s="36"/>
      <c r="Y525" s="36"/>
      <c r="Z525" s="36"/>
      <c r="AA525" s="27"/>
      <c r="AB525" s="8"/>
      <c r="AC525" s="8"/>
      <c r="AD525" s="8"/>
      <c r="AE525" s="8"/>
      <c r="AF525" s="8"/>
      <c r="AG525" s="8"/>
    </row>
    <row r="526" spans="1:33" ht="12.75" customHeight="1" x14ac:dyDescent="0.2">
      <c r="A526" s="22">
        <v>7450</v>
      </c>
      <c r="B526" s="32" t="s">
        <v>3108</v>
      </c>
      <c r="C526" s="44">
        <v>692313003</v>
      </c>
      <c r="D526" s="11" t="s">
        <v>2469</v>
      </c>
      <c r="E526" s="11" t="s">
        <v>2484</v>
      </c>
      <c r="F526" s="21" t="s">
        <v>26</v>
      </c>
      <c r="G526" s="21" t="s">
        <v>2485</v>
      </c>
      <c r="H526" s="21" t="s">
        <v>28</v>
      </c>
      <c r="I526" s="11"/>
      <c r="J526" s="11"/>
      <c r="K526" s="11" t="s">
        <v>5545</v>
      </c>
      <c r="L526" s="11" t="s">
        <v>3109</v>
      </c>
      <c r="M526" s="13" t="s">
        <v>5340</v>
      </c>
      <c r="N526" s="22" t="s">
        <v>3110</v>
      </c>
      <c r="O526" s="22" t="s">
        <v>5546</v>
      </c>
      <c r="P526" s="23" t="s">
        <v>5547</v>
      </c>
      <c r="Q526" s="22"/>
      <c r="R526" s="23">
        <v>91001</v>
      </c>
      <c r="S526" s="23" t="s">
        <v>2488</v>
      </c>
      <c r="T526" s="24">
        <v>40683</v>
      </c>
      <c r="U526" s="22">
        <v>7450</v>
      </c>
      <c r="V526" s="12"/>
      <c r="W526" s="13"/>
      <c r="X526" s="12"/>
      <c r="Y526" s="12"/>
      <c r="Z526" s="12"/>
      <c r="AA526" s="11"/>
      <c r="AB526" s="8"/>
      <c r="AC526" s="8"/>
      <c r="AD526" s="8"/>
      <c r="AE526" s="8"/>
      <c r="AF526" s="8"/>
      <c r="AG526" s="8"/>
    </row>
    <row r="527" spans="1:33" ht="12.75" customHeight="1" x14ac:dyDescent="0.2">
      <c r="A527" s="22">
        <v>7559</v>
      </c>
      <c r="B527" s="32" t="s">
        <v>3111</v>
      </c>
      <c r="C527" s="44">
        <v>690910004</v>
      </c>
      <c r="D527" s="11" t="s">
        <v>2469</v>
      </c>
      <c r="E527" s="11" t="s">
        <v>546</v>
      </c>
      <c r="F527" s="21" t="s">
        <v>26</v>
      </c>
      <c r="G527" s="21" t="s">
        <v>547</v>
      </c>
      <c r="H527" s="21" t="s">
        <v>28</v>
      </c>
      <c r="I527" s="11"/>
      <c r="J527" s="11"/>
      <c r="K527" s="11" t="s">
        <v>3112</v>
      </c>
      <c r="L527" s="11" t="s">
        <v>3113</v>
      </c>
      <c r="M527" s="13" t="s">
        <v>5344</v>
      </c>
      <c r="N527" s="22" t="s">
        <v>3114</v>
      </c>
      <c r="O527" s="22" t="s">
        <v>8450</v>
      </c>
      <c r="P527" s="23" t="s">
        <v>8451</v>
      </c>
      <c r="Q527" s="22"/>
      <c r="R527" s="23">
        <v>91001</v>
      </c>
      <c r="S527" s="23" t="s">
        <v>523</v>
      </c>
      <c r="T527" s="24">
        <v>42080</v>
      </c>
      <c r="U527" s="22">
        <v>7559</v>
      </c>
      <c r="V527" s="36"/>
      <c r="W527" s="37"/>
      <c r="X527" s="36"/>
      <c r="Y527" s="36"/>
      <c r="Z527" s="36"/>
      <c r="AA527" s="27"/>
      <c r="AB527" s="8"/>
      <c r="AC527" s="8"/>
      <c r="AD527" s="8"/>
      <c r="AE527" s="8"/>
      <c r="AF527" s="8"/>
      <c r="AG527" s="8"/>
    </row>
    <row r="528" spans="1:33" ht="12.75" customHeight="1" x14ac:dyDescent="0.2">
      <c r="A528" s="22">
        <v>7436</v>
      </c>
      <c r="B528" s="32" t="s">
        <v>3115</v>
      </c>
      <c r="C528" s="44">
        <v>692012003</v>
      </c>
      <c r="D528" s="11" t="s">
        <v>2469</v>
      </c>
      <c r="E528" s="11" t="s">
        <v>2484</v>
      </c>
      <c r="F528" s="21" t="s">
        <v>26</v>
      </c>
      <c r="G528" s="21" t="s">
        <v>2485</v>
      </c>
      <c r="H528" s="21" t="s">
        <v>28</v>
      </c>
      <c r="I528" s="11"/>
      <c r="J528" s="11"/>
      <c r="K528" s="11" t="s">
        <v>8452</v>
      </c>
      <c r="L528" s="11" t="s">
        <v>3116</v>
      </c>
      <c r="M528" s="13" t="s">
        <v>5346</v>
      </c>
      <c r="N528" s="22" t="s">
        <v>3117</v>
      </c>
      <c r="O528" s="22" t="s">
        <v>5682</v>
      </c>
      <c r="P528" s="23"/>
      <c r="Q528" s="22"/>
      <c r="R528" s="23">
        <v>91001</v>
      </c>
      <c r="S528" s="23" t="s">
        <v>2634</v>
      </c>
      <c r="T528" s="24">
        <v>40500</v>
      </c>
      <c r="U528" s="22">
        <v>7436</v>
      </c>
      <c r="V528" s="36"/>
      <c r="W528" s="37"/>
      <c r="X528" s="36"/>
      <c r="Y528" s="36"/>
      <c r="Z528" s="36"/>
      <c r="AA528" s="27"/>
      <c r="AB528" s="8"/>
      <c r="AC528" s="8"/>
      <c r="AD528" s="8"/>
      <c r="AE528" s="8"/>
      <c r="AF528" s="8"/>
      <c r="AG528" s="8"/>
    </row>
    <row r="529" spans="1:33" ht="12.75" customHeight="1" x14ac:dyDescent="0.2">
      <c r="A529" s="22">
        <v>7579</v>
      </c>
      <c r="B529" s="32" t="s">
        <v>3118</v>
      </c>
      <c r="C529" s="44">
        <v>690508001</v>
      </c>
      <c r="D529" s="11" t="s">
        <v>2469</v>
      </c>
      <c r="E529" s="11" t="s">
        <v>2767</v>
      </c>
      <c r="F529" s="21" t="s">
        <v>26</v>
      </c>
      <c r="G529" s="21" t="s">
        <v>547</v>
      </c>
      <c r="H529" s="21" t="s">
        <v>28</v>
      </c>
      <c r="I529" s="11"/>
      <c r="J529" s="11"/>
      <c r="K529" s="11" t="s">
        <v>3119</v>
      </c>
      <c r="L529" s="11" t="s">
        <v>3120</v>
      </c>
      <c r="M529" s="13" t="s">
        <v>544</v>
      </c>
      <c r="N529" s="22" t="s">
        <v>3121</v>
      </c>
      <c r="O529" s="22"/>
      <c r="P529" s="23"/>
      <c r="Q529" s="22"/>
      <c r="R529" s="23">
        <v>91001</v>
      </c>
      <c r="S529" s="23" t="s">
        <v>523</v>
      </c>
      <c r="T529" s="24">
        <v>42216</v>
      </c>
      <c r="U529" s="22">
        <v>7579</v>
      </c>
      <c r="V529" s="12"/>
      <c r="W529" s="13"/>
      <c r="X529" s="12"/>
      <c r="Y529" s="12"/>
      <c r="Z529" s="12"/>
      <c r="AA529" s="11"/>
      <c r="AB529" s="8"/>
      <c r="AC529" s="8"/>
      <c r="AD529" s="8"/>
      <c r="AE529" s="8"/>
      <c r="AF529" s="8"/>
      <c r="AG529" s="8"/>
    </row>
    <row r="530" spans="1:33" ht="12.75" customHeight="1" x14ac:dyDescent="0.2">
      <c r="A530" s="22">
        <v>7288</v>
      </c>
      <c r="B530" s="32" t="s">
        <v>3122</v>
      </c>
      <c r="C530" s="44" t="s">
        <v>6452</v>
      </c>
      <c r="D530" s="11" t="s">
        <v>2469</v>
      </c>
      <c r="E530" s="11" t="s">
        <v>2495</v>
      </c>
      <c r="F530" s="21" t="s">
        <v>1476</v>
      </c>
      <c r="G530" s="21" t="s">
        <v>2496</v>
      </c>
      <c r="H530" s="21" t="s">
        <v>28</v>
      </c>
      <c r="I530" s="11"/>
      <c r="J530" s="11"/>
      <c r="K530" s="11" t="s">
        <v>3123</v>
      </c>
      <c r="L530" s="11" t="s">
        <v>3124</v>
      </c>
      <c r="M530" s="13" t="s">
        <v>5345</v>
      </c>
      <c r="N530" s="22" t="s">
        <v>3126</v>
      </c>
      <c r="O530" s="22" t="s">
        <v>3125</v>
      </c>
      <c r="P530" s="23"/>
      <c r="Q530" s="22"/>
      <c r="R530" s="23">
        <v>91001</v>
      </c>
      <c r="S530" s="23" t="s">
        <v>2488</v>
      </c>
      <c r="T530" s="24">
        <v>38743</v>
      </c>
      <c r="U530" s="22">
        <v>7288</v>
      </c>
      <c r="V530" s="36"/>
      <c r="W530" s="37"/>
      <c r="X530" s="36"/>
      <c r="Y530" s="36"/>
      <c r="Z530" s="36"/>
      <c r="AA530" s="27"/>
      <c r="AB530" s="8"/>
      <c r="AC530" s="8"/>
      <c r="AD530" s="8"/>
      <c r="AE530" s="8"/>
      <c r="AF530" s="8"/>
      <c r="AG530" s="8"/>
    </row>
    <row r="531" spans="1:33" ht="12.75" customHeight="1" x14ac:dyDescent="0.2">
      <c r="A531" s="22">
        <v>7245</v>
      </c>
      <c r="B531" s="32" t="s">
        <v>3127</v>
      </c>
      <c r="C531" s="44">
        <v>692549007</v>
      </c>
      <c r="D531" s="11" t="s">
        <v>2469</v>
      </c>
      <c r="E531" s="11" t="s">
        <v>2484</v>
      </c>
      <c r="F531" s="21" t="s">
        <v>26</v>
      </c>
      <c r="G531" s="21" t="s">
        <v>2485</v>
      </c>
      <c r="H531" s="21" t="s">
        <v>28</v>
      </c>
      <c r="I531" s="11"/>
      <c r="J531" s="11"/>
      <c r="K531" s="11" t="s">
        <v>8453</v>
      </c>
      <c r="L531" s="11" t="s">
        <v>8454</v>
      </c>
      <c r="M531" s="13" t="s">
        <v>47</v>
      </c>
      <c r="N531" s="22" t="s">
        <v>799</v>
      </c>
      <c r="O531" s="22" t="s">
        <v>8455</v>
      </c>
      <c r="P531" s="23" t="s">
        <v>8456</v>
      </c>
      <c r="Q531" s="22"/>
      <c r="R531" s="11">
        <v>91001</v>
      </c>
      <c r="S531" s="23" t="s">
        <v>2553</v>
      </c>
      <c r="T531" s="24">
        <v>38722</v>
      </c>
      <c r="U531" s="22">
        <v>7245</v>
      </c>
      <c r="V531" s="36"/>
      <c r="W531" s="37"/>
      <c r="X531" s="36"/>
      <c r="Y531" s="36"/>
      <c r="Z531" s="36"/>
      <c r="AA531" s="27"/>
      <c r="AB531" s="8"/>
      <c r="AC531" s="8"/>
      <c r="AD531" s="8"/>
      <c r="AE531" s="8"/>
      <c r="AF531" s="8"/>
      <c r="AG531" s="8"/>
    </row>
    <row r="532" spans="1:33" ht="12.75" customHeight="1" x14ac:dyDescent="0.2">
      <c r="A532" s="22">
        <v>7284</v>
      </c>
      <c r="B532" s="32" t="s">
        <v>3128</v>
      </c>
      <c r="C532" s="44">
        <v>691505006</v>
      </c>
      <c r="D532" s="11" t="s">
        <v>2469</v>
      </c>
      <c r="E532" s="11" t="s">
        <v>2495</v>
      </c>
      <c r="F532" s="21" t="s">
        <v>1476</v>
      </c>
      <c r="G532" s="21" t="s">
        <v>3129</v>
      </c>
      <c r="H532" s="21" t="s">
        <v>28</v>
      </c>
      <c r="I532" s="11"/>
      <c r="J532" s="11"/>
      <c r="K532" s="50" t="s">
        <v>3130</v>
      </c>
      <c r="L532" s="11" t="s">
        <v>3131</v>
      </c>
      <c r="M532" s="13" t="s">
        <v>309</v>
      </c>
      <c r="N532" s="22" t="s">
        <v>3132</v>
      </c>
      <c r="O532" s="22" t="s">
        <v>5830</v>
      </c>
      <c r="P532" s="23" t="s">
        <v>5829</v>
      </c>
      <c r="Q532" s="22"/>
      <c r="R532" s="23">
        <v>91001</v>
      </c>
      <c r="S532" s="23" t="s">
        <v>2488</v>
      </c>
      <c r="T532" s="24">
        <v>38737</v>
      </c>
      <c r="U532" s="22">
        <v>7284</v>
      </c>
      <c r="V532" s="36"/>
      <c r="W532" s="37"/>
      <c r="X532" s="36"/>
      <c r="Y532" s="36"/>
      <c r="Z532" s="36"/>
      <c r="AA532" s="27"/>
      <c r="AB532" s="8"/>
      <c r="AC532" s="8"/>
      <c r="AD532" s="8"/>
      <c r="AE532" s="8"/>
      <c r="AF532" s="8"/>
      <c r="AG532" s="8"/>
    </row>
    <row r="533" spans="1:33" ht="12.75" customHeight="1" x14ac:dyDescent="0.2">
      <c r="A533" s="22">
        <v>7458</v>
      </c>
      <c r="B533" s="32" t="s">
        <v>8457</v>
      </c>
      <c r="C533" s="44" t="s">
        <v>6453</v>
      </c>
      <c r="D533" s="11" t="s">
        <v>2469</v>
      </c>
      <c r="E533" s="11" t="s">
        <v>2484</v>
      </c>
      <c r="F533" s="21" t="s">
        <v>26</v>
      </c>
      <c r="G533" s="21" t="s">
        <v>2485</v>
      </c>
      <c r="H533" s="21" t="s">
        <v>28</v>
      </c>
      <c r="I533" s="11"/>
      <c r="J533" s="11"/>
      <c r="K533" s="11" t="s">
        <v>3133</v>
      </c>
      <c r="L533" s="11" t="s">
        <v>3134</v>
      </c>
      <c r="M533" s="13" t="s">
        <v>47</v>
      </c>
      <c r="N533" s="22" t="s">
        <v>2106</v>
      </c>
      <c r="O533" s="22" t="s">
        <v>3135</v>
      </c>
      <c r="P533" s="23"/>
      <c r="Q533" s="22"/>
      <c r="R533" s="23">
        <v>91001</v>
      </c>
      <c r="S533" s="23" t="s">
        <v>3136</v>
      </c>
      <c r="T533" s="24">
        <v>40875</v>
      </c>
      <c r="U533" s="22">
        <v>7458</v>
      </c>
      <c r="V533" s="12"/>
      <c r="W533" s="13"/>
      <c r="X533" s="12"/>
      <c r="Y533" s="12"/>
      <c r="Z533" s="12"/>
      <c r="AA533" s="11"/>
      <c r="AB533" s="8"/>
      <c r="AC533" s="8"/>
      <c r="AD533" s="8"/>
      <c r="AE533" s="8"/>
      <c r="AF533" s="8"/>
      <c r="AG533" s="8"/>
    </row>
    <row r="534" spans="1:33" ht="12.75" customHeight="1" x14ac:dyDescent="0.2">
      <c r="A534" s="22">
        <v>7168</v>
      </c>
      <c r="B534" s="32" t="s">
        <v>8458</v>
      </c>
      <c r="C534" s="44" t="s">
        <v>6454</v>
      </c>
      <c r="D534" s="11" t="s">
        <v>2469</v>
      </c>
      <c r="E534" s="11" t="s">
        <v>2495</v>
      </c>
      <c r="F534" s="21" t="s">
        <v>1476</v>
      </c>
      <c r="G534" s="21" t="s">
        <v>3137</v>
      </c>
      <c r="H534" s="21" t="s">
        <v>28</v>
      </c>
      <c r="I534" s="11"/>
      <c r="J534" s="11"/>
      <c r="K534" s="11" t="s">
        <v>3138</v>
      </c>
      <c r="L534" s="11" t="s">
        <v>3139</v>
      </c>
      <c r="M534" s="13" t="s">
        <v>47</v>
      </c>
      <c r="N534" s="11" t="s">
        <v>809</v>
      </c>
      <c r="O534" s="22" t="s">
        <v>8459</v>
      </c>
      <c r="P534" s="23" t="s">
        <v>8460</v>
      </c>
      <c r="Q534" s="22"/>
      <c r="R534" s="23">
        <v>91001</v>
      </c>
      <c r="S534" s="23" t="s">
        <v>2488</v>
      </c>
      <c r="T534" s="24">
        <v>38478</v>
      </c>
      <c r="U534" s="22">
        <v>7168</v>
      </c>
      <c r="V534" s="36"/>
      <c r="W534" s="37"/>
      <c r="X534" s="36"/>
      <c r="Y534" s="36"/>
      <c r="Z534" s="36"/>
      <c r="AA534" s="27"/>
      <c r="AB534" s="8"/>
      <c r="AC534" s="8"/>
      <c r="AD534" s="8"/>
      <c r="AE534" s="8"/>
      <c r="AF534" s="8"/>
      <c r="AG534" s="8"/>
    </row>
    <row r="535" spans="1:33" ht="12.75" customHeight="1" x14ac:dyDescent="0.2">
      <c r="A535" s="22">
        <v>7148</v>
      </c>
      <c r="B535" s="32" t="s">
        <v>3140</v>
      </c>
      <c r="C535" s="44">
        <v>690915006</v>
      </c>
      <c r="D535" s="11" t="s">
        <v>2469</v>
      </c>
      <c r="E535" s="11" t="s">
        <v>2484</v>
      </c>
      <c r="F535" s="21" t="s">
        <v>26</v>
      </c>
      <c r="G535" s="21" t="s">
        <v>2485</v>
      </c>
      <c r="H535" s="21" t="s">
        <v>28</v>
      </c>
      <c r="I535" s="11"/>
      <c r="J535" s="11"/>
      <c r="K535" s="11" t="s">
        <v>3141</v>
      </c>
      <c r="L535" s="11" t="s">
        <v>3142</v>
      </c>
      <c r="M535" s="13" t="s">
        <v>5344</v>
      </c>
      <c r="N535" s="22" t="s">
        <v>3143</v>
      </c>
      <c r="O535" s="22"/>
      <c r="P535" s="23"/>
      <c r="Q535" s="22"/>
      <c r="R535" s="23">
        <v>91001</v>
      </c>
      <c r="S535" s="23" t="s">
        <v>2488</v>
      </c>
      <c r="T535" s="24">
        <v>38301</v>
      </c>
      <c r="U535" s="22">
        <v>7148</v>
      </c>
      <c r="V535" s="12"/>
      <c r="W535" s="13"/>
      <c r="X535" s="12"/>
      <c r="Y535" s="12"/>
      <c r="Z535" s="12"/>
      <c r="AA535" s="11"/>
      <c r="AB535" s="8"/>
      <c r="AC535" s="8"/>
      <c r="AD535" s="8"/>
      <c r="AE535" s="8"/>
      <c r="AF535" s="8"/>
      <c r="AG535" s="8"/>
    </row>
    <row r="536" spans="1:33" ht="12.75" customHeight="1" x14ac:dyDescent="0.2">
      <c r="A536" s="22">
        <v>7604</v>
      </c>
      <c r="B536" s="32" t="s">
        <v>3144</v>
      </c>
      <c r="C536" s="44">
        <v>691903001</v>
      </c>
      <c r="D536" s="11" t="s">
        <v>2469</v>
      </c>
      <c r="E536" s="11" t="s">
        <v>3096</v>
      </c>
      <c r="F536" s="21" t="s">
        <v>26</v>
      </c>
      <c r="G536" s="21" t="s">
        <v>547</v>
      </c>
      <c r="H536" s="21" t="s">
        <v>28</v>
      </c>
      <c r="I536" s="11"/>
      <c r="J536" s="11"/>
      <c r="K536" s="11" t="s">
        <v>8461</v>
      </c>
      <c r="L536" s="11" t="s">
        <v>3146</v>
      </c>
      <c r="M536" s="13" t="s">
        <v>48</v>
      </c>
      <c r="N536" s="22" t="s">
        <v>3148</v>
      </c>
      <c r="O536" s="22" t="s">
        <v>3147</v>
      </c>
      <c r="P536" s="23" t="s">
        <v>3145</v>
      </c>
      <c r="Q536" s="22"/>
      <c r="R536" s="23">
        <v>91001</v>
      </c>
      <c r="S536" s="23" t="s">
        <v>523</v>
      </c>
      <c r="T536" s="24">
        <v>42451</v>
      </c>
      <c r="U536" s="22">
        <v>7604</v>
      </c>
      <c r="V536" s="36"/>
      <c r="W536" s="37"/>
      <c r="X536" s="36"/>
      <c r="Y536" s="36"/>
      <c r="Z536" s="36"/>
      <c r="AA536" s="27"/>
      <c r="AB536" s="8"/>
      <c r="AC536" s="8"/>
      <c r="AD536" s="8"/>
      <c r="AE536" s="8"/>
      <c r="AF536" s="8"/>
      <c r="AG536" s="8"/>
    </row>
    <row r="537" spans="1:33" ht="12.75" customHeight="1" x14ac:dyDescent="0.2">
      <c r="A537" s="22">
        <v>7225</v>
      </c>
      <c r="B537" s="32" t="s">
        <v>3149</v>
      </c>
      <c r="C537" s="44">
        <v>690505002</v>
      </c>
      <c r="D537" s="11" t="s">
        <v>2469</v>
      </c>
      <c r="E537" s="11" t="s">
        <v>2767</v>
      </c>
      <c r="F537" s="21" t="s">
        <v>26</v>
      </c>
      <c r="G537" s="21" t="s">
        <v>2576</v>
      </c>
      <c r="H537" s="21" t="s">
        <v>28</v>
      </c>
      <c r="I537" s="11"/>
      <c r="J537" s="11"/>
      <c r="K537" s="11" t="s">
        <v>8462</v>
      </c>
      <c r="L537" s="11" t="s">
        <v>8463</v>
      </c>
      <c r="M537" s="13" t="s">
        <v>544</v>
      </c>
      <c r="N537" s="22" t="s">
        <v>3150</v>
      </c>
      <c r="O537" s="22"/>
      <c r="P537" s="23"/>
      <c r="Q537" s="22"/>
      <c r="R537" s="23">
        <v>91001</v>
      </c>
      <c r="S537" s="23" t="s">
        <v>2488</v>
      </c>
      <c r="T537" s="24">
        <v>38695</v>
      </c>
      <c r="U537" s="22">
        <v>7225</v>
      </c>
      <c r="V537" s="36"/>
      <c r="W537" s="37"/>
      <c r="X537" s="36"/>
      <c r="Y537" s="36"/>
      <c r="Z537" s="36"/>
      <c r="AA537" s="27"/>
      <c r="AB537" s="8"/>
      <c r="AC537" s="8"/>
      <c r="AD537" s="8"/>
      <c r="AE537" s="8"/>
      <c r="AF537" s="8"/>
      <c r="AG537" s="8"/>
    </row>
    <row r="538" spans="1:33" ht="12.75" customHeight="1" x14ac:dyDescent="0.2">
      <c r="A538" s="22">
        <v>7217</v>
      </c>
      <c r="B538" s="32" t="s">
        <v>3151</v>
      </c>
      <c r="C538" s="44">
        <v>690104008</v>
      </c>
      <c r="D538" s="11" t="s">
        <v>2469</v>
      </c>
      <c r="E538" s="11" t="s">
        <v>546</v>
      </c>
      <c r="F538" s="21" t="s">
        <v>26</v>
      </c>
      <c r="G538" s="21" t="s">
        <v>547</v>
      </c>
      <c r="H538" s="21" t="s">
        <v>28</v>
      </c>
      <c r="I538" s="11"/>
      <c r="J538" s="11"/>
      <c r="K538" s="11" t="s">
        <v>3152</v>
      </c>
      <c r="L538" s="11" t="s">
        <v>3154</v>
      </c>
      <c r="M538" s="22" t="s">
        <v>533</v>
      </c>
      <c r="N538" s="22" t="s">
        <v>3156</v>
      </c>
      <c r="O538" s="22" t="s">
        <v>3155</v>
      </c>
      <c r="P538" s="23" t="s">
        <v>3153</v>
      </c>
      <c r="Q538" s="22"/>
      <c r="R538" s="23">
        <v>91001</v>
      </c>
      <c r="S538" s="23" t="s">
        <v>3157</v>
      </c>
      <c r="T538" s="24">
        <v>38673</v>
      </c>
      <c r="U538" s="22">
        <v>7217</v>
      </c>
      <c r="V538" s="12"/>
      <c r="W538" s="13"/>
      <c r="X538" s="12"/>
      <c r="Y538" s="12"/>
      <c r="Z538" s="12"/>
      <c r="AA538" s="11"/>
      <c r="AB538" s="8"/>
      <c r="AC538" s="8"/>
      <c r="AD538" s="8"/>
      <c r="AE538" s="8"/>
      <c r="AF538" s="8"/>
      <c r="AG538" s="8"/>
    </row>
    <row r="539" spans="1:33" ht="12.75" customHeight="1" x14ac:dyDescent="0.2">
      <c r="A539" s="22">
        <v>7302</v>
      </c>
      <c r="B539" s="32" t="s">
        <v>3158</v>
      </c>
      <c r="C539" s="44">
        <v>690912007</v>
      </c>
      <c r="D539" s="11" t="s">
        <v>2469</v>
      </c>
      <c r="E539" s="11" t="s">
        <v>546</v>
      </c>
      <c r="F539" s="21" t="s">
        <v>26</v>
      </c>
      <c r="G539" s="21" t="s">
        <v>2576</v>
      </c>
      <c r="H539" s="21" t="s">
        <v>28</v>
      </c>
      <c r="I539" s="11"/>
      <c r="J539" s="11"/>
      <c r="K539" s="11" t="s">
        <v>8464</v>
      </c>
      <c r="L539" s="41" t="s">
        <v>3160</v>
      </c>
      <c r="M539" s="13" t="s">
        <v>5344</v>
      </c>
      <c r="N539" s="22" t="s">
        <v>3162</v>
      </c>
      <c r="O539" s="22" t="s">
        <v>3161</v>
      </c>
      <c r="P539" s="23" t="s">
        <v>3159</v>
      </c>
      <c r="Q539" s="22"/>
      <c r="R539" s="23">
        <v>91001</v>
      </c>
      <c r="S539" s="23" t="s">
        <v>2488</v>
      </c>
      <c r="T539" s="24">
        <v>38761</v>
      </c>
      <c r="U539" s="22">
        <v>7302</v>
      </c>
      <c r="V539" s="36"/>
      <c r="W539" s="37"/>
      <c r="X539" s="36"/>
      <c r="Y539" s="36"/>
      <c r="Z539" s="36"/>
      <c r="AA539" s="27"/>
      <c r="AB539" s="8"/>
      <c r="AC539" s="8"/>
      <c r="AD539" s="8"/>
      <c r="AE539" s="8"/>
      <c r="AF539" s="8"/>
      <c r="AG539" s="8"/>
    </row>
    <row r="540" spans="1:33" ht="12.75" customHeight="1" x14ac:dyDescent="0.2">
      <c r="A540" s="22">
        <v>7524</v>
      </c>
      <c r="B540" s="32" t="s">
        <v>3163</v>
      </c>
      <c r="C540" s="44">
        <v>690811006</v>
      </c>
      <c r="D540" s="11" t="s">
        <v>2469</v>
      </c>
      <c r="E540" s="11" t="s">
        <v>546</v>
      </c>
      <c r="F540" s="21" t="s">
        <v>26</v>
      </c>
      <c r="G540" s="21" t="s">
        <v>547</v>
      </c>
      <c r="H540" s="21" t="s">
        <v>28</v>
      </c>
      <c r="I540" s="11"/>
      <c r="J540" s="11"/>
      <c r="K540" s="11" t="s">
        <v>3164</v>
      </c>
      <c r="L540" s="11" t="s">
        <v>3166</v>
      </c>
      <c r="M540" s="13" t="s">
        <v>47</v>
      </c>
      <c r="N540" s="22" t="s">
        <v>1281</v>
      </c>
      <c r="O540" s="22" t="s">
        <v>3167</v>
      </c>
      <c r="P540" s="23" t="s">
        <v>3165</v>
      </c>
      <c r="Q540" s="22"/>
      <c r="R540" s="23">
        <v>91001</v>
      </c>
      <c r="S540" s="23" t="s">
        <v>2628</v>
      </c>
      <c r="T540" s="24">
        <v>42032</v>
      </c>
      <c r="U540" s="22">
        <v>7524</v>
      </c>
      <c r="V540" s="12"/>
      <c r="W540" s="13"/>
      <c r="X540" s="12"/>
      <c r="Y540" s="12"/>
      <c r="Z540" s="12"/>
      <c r="AA540" s="11"/>
      <c r="AB540" s="8"/>
      <c r="AC540" s="8"/>
      <c r="AD540" s="8"/>
      <c r="AE540" s="8"/>
      <c r="AF540" s="8"/>
      <c r="AG540" s="8"/>
    </row>
    <row r="541" spans="1:33" ht="12.75" customHeight="1" x14ac:dyDescent="0.2">
      <c r="A541" s="22">
        <v>7219</v>
      </c>
      <c r="B541" s="32" t="s">
        <v>3168</v>
      </c>
      <c r="C541" s="44">
        <v>690722003</v>
      </c>
      <c r="D541" s="11" t="s">
        <v>2469</v>
      </c>
      <c r="E541" s="11" t="s">
        <v>2484</v>
      </c>
      <c r="F541" s="21" t="s">
        <v>26</v>
      </c>
      <c r="G541" s="21" t="s">
        <v>2485</v>
      </c>
      <c r="H541" s="21" t="s">
        <v>28</v>
      </c>
      <c r="I541" s="11"/>
      <c r="J541" s="11"/>
      <c r="K541" s="11" t="s">
        <v>3169</v>
      </c>
      <c r="L541" s="11" t="s">
        <v>3170</v>
      </c>
      <c r="M541" s="13" t="s">
        <v>47</v>
      </c>
      <c r="N541" s="22" t="s">
        <v>3172</v>
      </c>
      <c r="O541" s="22" t="s">
        <v>3171</v>
      </c>
      <c r="P541" s="23"/>
      <c r="Q541" s="22"/>
      <c r="R541" s="23">
        <v>91001</v>
      </c>
      <c r="S541" s="23" t="s">
        <v>2553</v>
      </c>
      <c r="T541" s="24">
        <v>38686</v>
      </c>
      <c r="U541" s="22">
        <v>7219</v>
      </c>
      <c r="V541" s="12"/>
      <c r="W541" s="13"/>
      <c r="X541" s="12"/>
      <c r="Y541" s="12"/>
      <c r="Z541" s="12"/>
      <c r="AA541" s="11"/>
      <c r="AB541" s="8"/>
      <c r="AC541" s="8"/>
      <c r="AD541" s="8"/>
      <c r="AE541" s="8"/>
      <c r="AF541" s="8"/>
      <c r="AG541" s="8"/>
    </row>
    <row r="542" spans="1:33" ht="12.75" customHeight="1" x14ac:dyDescent="0.2">
      <c r="A542" s="22">
        <v>7603</v>
      </c>
      <c r="B542" s="32" t="s">
        <v>8465</v>
      </c>
      <c r="C542" s="44">
        <v>691913007</v>
      </c>
      <c r="D542" s="11" t="s">
        <v>2469</v>
      </c>
      <c r="E542" s="11" t="s">
        <v>2484</v>
      </c>
      <c r="F542" s="21" t="s">
        <v>26</v>
      </c>
      <c r="G542" s="21" t="s">
        <v>2485</v>
      </c>
      <c r="H542" s="21" t="s">
        <v>28</v>
      </c>
      <c r="I542" s="11"/>
      <c r="J542" s="11"/>
      <c r="K542" s="11" t="s">
        <v>8466</v>
      </c>
      <c r="L542" s="11" t="s">
        <v>3173</v>
      </c>
      <c r="M542" s="13" t="s">
        <v>48</v>
      </c>
      <c r="N542" s="22" t="s">
        <v>3174</v>
      </c>
      <c r="O542" s="22" t="s">
        <v>5477</v>
      </c>
      <c r="P542" s="23" t="s">
        <v>5478</v>
      </c>
      <c r="Q542" s="22"/>
      <c r="R542" s="23">
        <v>91001</v>
      </c>
      <c r="S542" s="23" t="s">
        <v>2488</v>
      </c>
      <c r="T542" s="24">
        <v>42446</v>
      </c>
      <c r="U542" s="22">
        <v>7603</v>
      </c>
      <c r="V542" s="36"/>
      <c r="W542" s="37"/>
      <c r="X542" s="36"/>
      <c r="Y542" s="36"/>
      <c r="Z542" s="36"/>
      <c r="AA542" s="27"/>
      <c r="AB542" s="8"/>
      <c r="AC542" s="8"/>
      <c r="AD542" s="8"/>
      <c r="AE542" s="8"/>
      <c r="AF542" s="8"/>
      <c r="AG542" s="8"/>
    </row>
    <row r="543" spans="1:33" ht="12.75" customHeight="1" x14ac:dyDescent="0.2">
      <c r="A543" s="22">
        <v>7271</v>
      </c>
      <c r="B543" s="32" t="s">
        <v>3175</v>
      </c>
      <c r="C543" s="44">
        <v>690902001</v>
      </c>
      <c r="D543" s="11" t="s">
        <v>2469</v>
      </c>
      <c r="E543" s="11" t="s">
        <v>2495</v>
      </c>
      <c r="F543" s="21" t="s">
        <v>1476</v>
      </c>
      <c r="G543" s="21" t="s">
        <v>2496</v>
      </c>
      <c r="H543" s="21" t="s">
        <v>28</v>
      </c>
      <c r="I543" s="11"/>
      <c r="J543" s="11"/>
      <c r="K543" s="11" t="s">
        <v>3176</v>
      </c>
      <c r="L543" s="11" t="s">
        <v>3177</v>
      </c>
      <c r="M543" s="13" t="s">
        <v>5344</v>
      </c>
      <c r="N543" s="22" t="s">
        <v>3178</v>
      </c>
      <c r="O543" s="22"/>
      <c r="P543" s="23"/>
      <c r="Q543" s="22"/>
      <c r="R543" s="23">
        <v>91001</v>
      </c>
      <c r="S543" s="23" t="s">
        <v>3179</v>
      </c>
      <c r="T543" s="24">
        <v>38736</v>
      </c>
      <c r="U543" s="22">
        <v>7271</v>
      </c>
      <c r="V543" s="12"/>
      <c r="W543" s="13"/>
      <c r="X543" s="12"/>
      <c r="Y543" s="12"/>
      <c r="Z543" s="12"/>
      <c r="AA543" s="11"/>
      <c r="AB543" s="8"/>
      <c r="AC543" s="8"/>
      <c r="AD543" s="8"/>
      <c r="AE543" s="8"/>
      <c r="AF543" s="8"/>
      <c r="AG543" s="8"/>
    </row>
    <row r="544" spans="1:33" ht="12.75" customHeight="1" x14ac:dyDescent="0.2">
      <c r="A544" s="22">
        <v>7550</v>
      </c>
      <c r="B544" s="32" t="s">
        <v>3180</v>
      </c>
      <c r="C544" s="44">
        <v>692503007</v>
      </c>
      <c r="D544" s="11" t="s">
        <v>2469</v>
      </c>
      <c r="E544" s="11" t="s">
        <v>546</v>
      </c>
      <c r="F544" s="21" t="s">
        <v>26</v>
      </c>
      <c r="G544" s="21" t="s">
        <v>547</v>
      </c>
      <c r="H544" s="21" t="s">
        <v>28</v>
      </c>
      <c r="I544" s="11"/>
      <c r="J544" s="11"/>
      <c r="K544" s="11" t="s">
        <v>3181</v>
      </c>
      <c r="L544" s="11" t="s">
        <v>3183</v>
      </c>
      <c r="M544" s="13" t="s">
        <v>5386</v>
      </c>
      <c r="N544" s="22" t="s">
        <v>3185</v>
      </c>
      <c r="O544" s="22" t="s">
        <v>3184</v>
      </c>
      <c r="P544" s="23" t="s">
        <v>3182</v>
      </c>
      <c r="Q544" s="22"/>
      <c r="R544" s="23">
        <v>91001</v>
      </c>
      <c r="S544" s="23" t="s">
        <v>2628</v>
      </c>
      <c r="T544" s="24">
        <v>42059</v>
      </c>
      <c r="U544" s="22">
        <v>7550</v>
      </c>
      <c r="V544" s="12"/>
      <c r="W544" s="13"/>
      <c r="X544" s="12"/>
      <c r="Y544" s="12"/>
      <c r="Z544" s="12"/>
      <c r="AA544" s="11"/>
      <c r="AB544" s="8"/>
      <c r="AC544" s="8"/>
      <c r="AD544" s="8"/>
      <c r="AE544" s="8"/>
      <c r="AF544" s="8"/>
      <c r="AG544" s="8"/>
    </row>
    <row r="545" spans="1:33" ht="12.75" customHeight="1" x14ac:dyDescent="0.2">
      <c r="A545" s="22">
        <v>7209</v>
      </c>
      <c r="B545" s="32" t="s">
        <v>3186</v>
      </c>
      <c r="C545" s="44">
        <v>830175008</v>
      </c>
      <c r="D545" s="11" t="s">
        <v>2469</v>
      </c>
      <c r="E545" s="11" t="s">
        <v>546</v>
      </c>
      <c r="F545" s="21" t="s">
        <v>26</v>
      </c>
      <c r="G545" s="21" t="s">
        <v>547</v>
      </c>
      <c r="H545" s="21" t="s">
        <v>28</v>
      </c>
      <c r="I545" s="11"/>
      <c r="J545" s="11"/>
      <c r="K545" s="11" t="s">
        <v>3187</v>
      </c>
      <c r="L545" s="11" t="s">
        <v>3188</v>
      </c>
      <c r="M545" s="22" t="s">
        <v>533</v>
      </c>
      <c r="N545" s="22" t="s">
        <v>2823</v>
      </c>
      <c r="O545" s="22" t="s">
        <v>3189</v>
      </c>
      <c r="P545" s="23"/>
      <c r="Q545" s="22"/>
      <c r="R545" s="23">
        <v>91001</v>
      </c>
      <c r="S545" s="23" t="s">
        <v>2488</v>
      </c>
      <c r="T545" s="24">
        <v>38649</v>
      </c>
      <c r="U545" s="22">
        <v>7209</v>
      </c>
      <c r="V545" s="12"/>
      <c r="W545" s="13"/>
      <c r="X545" s="12"/>
      <c r="Y545" s="12"/>
      <c r="Z545" s="12"/>
      <c r="AA545" s="11"/>
      <c r="AB545" s="8"/>
      <c r="AC545" s="8"/>
      <c r="AD545" s="8"/>
      <c r="AE545" s="8"/>
      <c r="AF545" s="8"/>
      <c r="AG545" s="8"/>
    </row>
    <row r="546" spans="1:33" ht="12.75" customHeight="1" x14ac:dyDescent="0.2">
      <c r="A546" s="22">
        <v>7599</v>
      </c>
      <c r="B546" s="32" t="s">
        <v>3190</v>
      </c>
      <c r="C546" s="44">
        <v>692513002</v>
      </c>
      <c r="D546" s="11" t="s">
        <v>2469</v>
      </c>
      <c r="E546" s="11" t="s">
        <v>3096</v>
      </c>
      <c r="F546" s="21" t="s">
        <v>26</v>
      </c>
      <c r="G546" s="21" t="s">
        <v>547</v>
      </c>
      <c r="H546" s="21" t="s">
        <v>28</v>
      </c>
      <c r="I546" s="11"/>
      <c r="J546" s="11"/>
      <c r="K546" s="11" t="s">
        <v>3191</v>
      </c>
      <c r="L546" s="11" t="s">
        <v>3193</v>
      </c>
      <c r="M546" s="13" t="s">
        <v>5386</v>
      </c>
      <c r="N546" s="11" t="s">
        <v>3195</v>
      </c>
      <c r="O546" s="22" t="s">
        <v>3194</v>
      </c>
      <c r="P546" s="22" t="s">
        <v>3192</v>
      </c>
      <c r="Q546" s="22"/>
      <c r="R546" s="23">
        <v>91001</v>
      </c>
      <c r="S546" s="23" t="s">
        <v>523</v>
      </c>
      <c r="T546" s="24">
        <v>42416</v>
      </c>
      <c r="U546" s="22">
        <v>7599</v>
      </c>
      <c r="V546" s="12"/>
      <c r="W546" s="13"/>
      <c r="X546" s="12"/>
      <c r="Y546" s="12"/>
      <c r="Z546" s="12"/>
      <c r="AA546" s="11"/>
      <c r="AB546" s="8"/>
      <c r="AC546" s="8"/>
      <c r="AD546" s="8"/>
      <c r="AE546" s="8"/>
      <c r="AF546" s="8"/>
      <c r="AG546" s="8"/>
    </row>
    <row r="547" spans="1:33" ht="12.75" customHeight="1" x14ac:dyDescent="0.2">
      <c r="A547" s="22">
        <v>7554</v>
      </c>
      <c r="B547" s="32" t="s">
        <v>3196</v>
      </c>
      <c r="C547" s="44">
        <v>690703009</v>
      </c>
      <c r="D547" s="11" t="s">
        <v>2469</v>
      </c>
      <c r="E547" s="11" t="s">
        <v>546</v>
      </c>
      <c r="F547" s="21" t="s">
        <v>26</v>
      </c>
      <c r="G547" s="21" t="s">
        <v>547</v>
      </c>
      <c r="H547" s="21" t="s">
        <v>28</v>
      </c>
      <c r="I547" s="11"/>
      <c r="J547" s="11"/>
      <c r="K547" s="11" t="s">
        <v>3197</v>
      </c>
      <c r="L547" s="11" t="s">
        <v>3198</v>
      </c>
      <c r="M547" s="13" t="s">
        <v>47</v>
      </c>
      <c r="N547" s="22" t="s">
        <v>739</v>
      </c>
      <c r="O547" s="22" t="s">
        <v>3199</v>
      </c>
      <c r="P547" s="23" t="s">
        <v>8467</v>
      </c>
      <c r="Q547" s="22"/>
      <c r="R547" s="23">
        <v>91001</v>
      </c>
      <c r="S547" s="23" t="s">
        <v>2628</v>
      </c>
      <c r="T547" s="24">
        <v>42061</v>
      </c>
      <c r="U547" s="22">
        <v>7554</v>
      </c>
      <c r="V547" s="36"/>
      <c r="W547" s="37"/>
      <c r="X547" s="36"/>
      <c r="Y547" s="36"/>
      <c r="Z547" s="36"/>
      <c r="AA547" s="27"/>
      <c r="AB547" s="8"/>
      <c r="AC547" s="8"/>
      <c r="AD547" s="8"/>
      <c r="AE547" s="8"/>
      <c r="AF547" s="8"/>
      <c r="AG547" s="8"/>
    </row>
    <row r="548" spans="1:33" ht="12.75" customHeight="1" x14ac:dyDescent="0.2">
      <c r="A548" s="22">
        <v>7545</v>
      </c>
      <c r="B548" s="32" t="s">
        <v>8468</v>
      </c>
      <c r="C548" s="44">
        <v>690608006</v>
      </c>
      <c r="D548" s="11" t="s">
        <v>2469</v>
      </c>
      <c r="E548" s="11" t="s">
        <v>546</v>
      </c>
      <c r="F548" s="21" t="s">
        <v>26</v>
      </c>
      <c r="G548" s="21" t="s">
        <v>547</v>
      </c>
      <c r="H548" s="21" t="s">
        <v>28</v>
      </c>
      <c r="I548" s="11"/>
      <c r="J548" s="11"/>
      <c r="K548" s="11" t="s">
        <v>8469</v>
      </c>
      <c r="L548" s="11" t="s">
        <v>3200</v>
      </c>
      <c r="M548" s="13" t="s">
        <v>544</v>
      </c>
      <c r="N548" s="22" t="s">
        <v>3202</v>
      </c>
      <c r="O548" s="22" t="s">
        <v>5714</v>
      </c>
      <c r="P548" s="23"/>
      <c r="Q548" s="22"/>
      <c r="R548" s="23">
        <v>91001</v>
      </c>
      <c r="S548" s="23" t="s">
        <v>523</v>
      </c>
      <c r="T548" s="24">
        <v>42059</v>
      </c>
      <c r="U548" s="22">
        <v>7545</v>
      </c>
      <c r="V548" s="12"/>
      <c r="W548" s="13"/>
      <c r="X548" s="12"/>
      <c r="Y548" s="12"/>
      <c r="Z548" s="12"/>
      <c r="AA548" s="11"/>
      <c r="AB548" s="8"/>
      <c r="AC548" s="8"/>
      <c r="AD548" s="8"/>
      <c r="AE548" s="8"/>
      <c r="AF548" s="8"/>
      <c r="AG548" s="8"/>
    </row>
    <row r="549" spans="1:33" ht="12.75" customHeight="1" x14ac:dyDescent="0.2">
      <c r="A549" s="22">
        <v>7132</v>
      </c>
      <c r="B549" s="32" t="s">
        <v>8470</v>
      </c>
      <c r="C549" s="44">
        <v>691916006</v>
      </c>
      <c r="D549" s="11" t="s">
        <v>2469</v>
      </c>
      <c r="E549" s="11" t="s">
        <v>2484</v>
      </c>
      <c r="F549" s="21" t="s">
        <v>26</v>
      </c>
      <c r="G549" s="21" t="s">
        <v>2485</v>
      </c>
      <c r="H549" s="21" t="s">
        <v>28</v>
      </c>
      <c r="I549" s="11"/>
      <c r="J549" s="11"/>
      <c r="K549" s="11" t="s">
        <v>3203</v>
      </c>
      <c r="L549" s="11" t="s">
        <v>3204</v>
      </c>
      <c r="M549" s="13" t="s">
        <v>48</v>
      </c>
      <c r="N549" s="22" t="s">
        <v>1915</v>
      </c>
      <c r="O549" s="22"/>
      <c r="P549" s="23"/>
      <c r="Q549" s="22"/>
      <c r="R549" s="23">
        <v>91001</v>
      </c>
      <c r="S549" s="23" t="s">
        <v>3205</v>
      </c>
      <c r="T549" s="24">
        <v>38159</v>
      </c>
      <c r="U549" s="22">
        <v>7132</v>
      </c>
      <c r="V549" s="12"/>
      <c r="W549" s="13"/>
      <c r="X549" s="12"/>
      <c r="Y549" s="12"/>
      <c r="Z549" s="12"/>
      <c r="AA549" s="11"/>
      <c r="AB549" s="8"/>
      <c r="AC549" s="8"/>
      <c r="AD549" s="8"/>
      <c r="AE549" s="8"/>
      <c r="AF549" s="8"/>
      <c r="AG549" s="8"/>
    </row>
    <row r="550" spans="1:33" ht="12.75" customHeight="1" x14ac:dyDescent="0.2">
      <c r="A550" s="22">
        <v>7104</v>
      </c>
      <c r="B550" s="32" t="s">
        <v>3206</v>
      </c>
      <c r="C550" s="44">
        <v>690711001</v>
      </c>
      <c r="D550" s="11" t="s">
        <v>2469</v>
      </c>
      <c r="E550" s="11" t="s">
        <v>2484</v>
      </c>
      <c r="F550" s="21" t="s">
        <v>26</v>
      </c>
      <c r="G550" s="21" t="s">
        <v>2485</v>
      </c>
      <c r="H550" s="21" t="s">
        <v>28</v>
      </c>
      <c r="I550" s="11"/>
      <c r="J550" s="11"/>
      <c r="K550" s="11" t="s">
        <v>8471</v>
      </c>
      <c r="L550" s="11" t="s">
        <v>3207</v>
      </c>
      <c r="M550" s="13" t="s">
        <v>47</v>
      </c>
      <c r="N550" s="22" t="s">
        <v>1042</v>
      </c>
      <c r="O550" s="22"/>
      <c r="P550" s="23"/>
      <c r="Q550" s="22"/>
      <c r="R550" s="23">
        <v>91001</v>
      </c>
      <c r="S550" s="23" t="s">
        <v>2553</v>
      </c>
      <c r="T550" s="24">
        <v>37970</v>
      </c>
      <c r="U550" s="22">
        <v>7104</v>
      </c>
      <c r="V550" s="36"/>
      <c r="W550" s="37"/>
      <c r="X550" s="36"/>
      <c r="Y550" s="36"/>
      <c r="Z550" s="36"/>
      <c r="AA550" s="27"/>
      <c r="AB550" s="8"/>
      <c r="AC550" s="8"/>
      <c r="AD550" s="8"/>
      <c r="AE550" s="8"/>
      <c r="AF550" s="8"/>
      <c r="AG550" s="8"/>
    </row>
    <row r="551" spans="1:33" ht="12.75" customHeight="1" x14ac:dyDescent="0.2">
      <c r="A551" s="22">
        <v>7116</v>
      </c>
      <c r="B551" s="32" t="s">
        <v>3208</v>
      </c>
      <c r="C551" s="44">
        <v>690721007</v>
      </c>
      <c r="D551" s="11" t="s">
        <v>2469</v>
      </c>
      <c r="E551" s="11" t="s">
        <v>2484</v>
      </c>
      <c r="F551" s="21" t="s">
        <v>26</v>
      </c>
      <c r="G551" s="21" t="s">
        <v>2485</v>
      </c>
      <c r="H551" s="21" t="s">
        <v>28</v>
      </c>
      <c r="I551" s="11"/>
      <c r="J551" s="11"/>
      <c r="K551" s="11" t="s">
        <v>3209</v>
      </c>
      <c r="L551" s="11" t="s">
        <v>3210</v>
      </c>
      <c r="M551" s="13" t="s">
        <v>47</v>
      </c>
      <c r="N551" s="22" t="s">
        <v>953</v>
      </c>
      <c r="O551" s="22" t="s">
        <v>8472</v>
      </c>
      <c r="P551" s="23" t="s">
        <v>8473</v>
      </c>
      <c r="Q551" s="22"/>
      <c r="R551" s="23">
        <v>91001</v>
      </c>
      <c r="S551" s="23" t="s">
        <v>2488</v>
      </c>
      <c r="T551" s="24">
        <v>37970</v>
      </c>
      <c r="U551" s="22">
        <v>7116</v>
      </c>
      <c r="V551" s="36"/>
      <c r="W551" s="37"/>
      <c r="X551" s="36"/>
      <c r="Y551" s="36"/>
      <c r="Z551" s="36"/>
      <c r="AA551" s="27"/>
      <c r="AB551" s="8"/>
      <c r="AC551" s="8"/>
      <c r="AD551" s="8"/>
      <c r="AE551" s="8"/>
      <c r="AF551" s="8"/>
      <c r="AG551" s="8"/>
    </row>
    <row r="552" spans="1:33" ht="12.75" customHeight="1" x14ac:dyDescent="0.2">
      <c r="A552" s="22">
        <v>7528</v>
      </c>
      <c r="B552" s="32" t="s">
        <v>3211</v>
      </c>
      <c r="C552" s="44">
        <v>690409003</v>
      </c>
      <c r="D552" s="11" t="s">
        <v>2469</v>
      </c>
      <c r="E552" s="11" t="s">
        <v>546</v>
      </c>
      <c r="F552" s="21" t="s">
        <v>26</v>
      </c>
      <c r="G552" s="21" t="s">
        <v>547</v>
      </c>
      <c r="H552" s="21" t="s">
        <v>28</v>
      </c>
      <c r="I552" s="11"/>
      <c r="J552" s="11"/>
      <c r="K552" s="11" t="s">
        <v>8474</v>
      </c>
      <c r="L552" s="11" t="s">
        <v>3213</v>
      </c>
      <c r="M552" s="13" t="s">
        <v>5343</v>
      </c>
      <c r="N552" s="22" t="s">
        <v>3215</v>
      </c>
      <c r="O552" s="22" t="s">
        <v>3214</v>
      </c>
      <c r="P552" s="23" t="s">
        <v>3212</v>
      </c>
      <c r="Q552" s="22"/>
      <c r="R552" s="23">
        <v>91001</v>
      </c>
      <c r="S552" s="23" t="s">
        <v>2500</v>
      </c>
      <c r="T552" s="24">
        <v>42052</v>
      </c>
      <c r="U552" s="22">
        <v>7528</v>
      </c>
      <c r="V552" s="36"/>
      <c r="W552" s="37"/>
      <c r="X552" s="36"/>
      <c r="Y552" s="36"/>
      <c r="Z552" s="36"/>
      <c r="AA552" s="27"/>
      <c r="AB552" s="8"/>
      <c r="AC552" s="8"/>
      <c r="AD552" s="8"/>
      <c r="AE552" s="8"/>
      <c r="AF552" s="8"/>
      <c r="AG552" s="8"/>
    </row>
    <row r="553" spans="1:33" ht="12.75" customHeight="1" x14ac:dyDescent="0.2">
      <c r="A553" s="22">
        <v>7106</v>
      </c>
      <c r="B553" s="32" t="s">
        <v>3216</v>
      </c>
      <c r="C553" s="44">
        <v>692201000</v>
      </c>
      <c r="D553" s="11" t="s">
        <v>2469</v>
      </c>
      <c r="E553" s="11" t="s">
        <v>2495</v>
      </c>
      <c r="F553" s="21" t="s">
        <v>1476</v>
      </c>
      <c r="G553" s="21" t="s">
        <v>3137</v>
      </c>
      <c r="H553" s="21" t="s">
        <v>28</v>
      </c>
      <c r="I553" s="11"/>
      <c r="J553" s="11"/>
      <c r="K553" s="21" t="s">
        <v>7339</v>
      </c>
      <c r="L553" s="11" t="s">
        <v>3219</v>
      </c>
      <c r="M553" s="13" t="s">
        <v>5340</v>
      </c>
      <c r="N553" s="22" t="s">
        <v>1499</v>
      </c>
      <c r="O553" s="22" t="s">
        <v>3218</v>
      </c>
      <c r="P553" s="23" t="s">
        <v>3217</v>
      </c>
      <c r="Q553" s="22"/>
      <c r="R553" s="23">
        <v>91001</v>
      </c>
      <c r="S553" s="23" t="s">
        <v>3220</v>
      </c>
      <c r="T553" s="24">
        <v>37970</v>
      </c>
      <c r="U553" s="22">
        <v>7106</v>
      </c>
      <c r="V553" s="12"/>
      <c r="W553" s="13"/>
      <c r="X553" s="12"/>
      <c r="Y553" s="12"/>
      <c r="Z553" s="12"/>
      <c r="AA553" s="11"/>
      <c r="AB553" s="8"/>
      <c r="AC553" s="8"/>
      <c r="AD553" s="8"/>
      <c r="AE553" s="8"/>
      <c r="AF553" s="8"/>
      <c r="AG553" s="8"/>
    </row>
    <row r="554" spans="1:33" ht="12.75" customHeight="1" x14ac:dyDescent="0.2">
      <c r="A554" s="22">
        <v>7218</v>
      </c>
      <c r="B554" s="32" t="s">
        <v>3221</v>
      </c>
      <c r="C554" s="44">
        <v>692104005</v>
      </c>
      <c r="D554" s="11" t="s">
        <v>2469</v>
      </c>
      <c r="E554" s="11" t="s">
        <v>546</v>
      </c>
      <c r="F554" s="21" t="s">
        <v>26</v>
      </c>
      <c r="G554" s="21" t="s">
        <v>2576</v>
      </c>
      <c r="H554" s="21" t="s">
        <v>28</v>
      </c>
      <c r="I554" s="11"/>
      <c r="J554" s="11"/>
      <c r="K554" s="11" t="s">
        <v>3222</v>
      </c>
      <c r="L554" s="11" t="s">
        <v>3223</v>
      </c>
      <c r="M554" s="13" t="s">
        <v>5340</v>
      </c>
      <c r="N554" s="22" t="s">
        <v>3224</v>
      </c>
      <c r="O554" s="22" t="s">
        <v>3226</v>
      </c>
      <c r="P554" s="23" t="s">
        <v>3225</v>
      </c>
      <c r="Q554" s="22"/>
      <c r="R554" s="23">
        <v>91001</v>
      </c>
      <c r="S554" s="23" t="s">
        <v>2500</v>
      </c>
      <c r="T554" s="24">
        <v>38674</v>
      </c>
      <c r="U554" s="22">
        <v>7218</v>
      </c>
      <c r="V554" s="12"/>
      <c r="W554" s="13"/>
      <c r="X554" s="12"/>
      <c r="Y554" s="12"/>
      <c r="Z554" s="12"/>
      <c r="AA554" s="11"/>
      <c r="AB554" s="8"/>
      <c r="AC554" s="8"/>
      <c r="AD554" s="8"/>
      <c r="AE554" s="8"/>
      <c r="AF554" s="8"/>
      <c r="AG554" s="8"/>
    </row>
    <row r="555" spans="1:33" ht="12.75" customHeight="1" x14ac:dyDescent="0.2">
      <c r="A555" s="22">
        <v>6984</v>
      </c>
      <c r="B555" s="32" t="s">
        <v>3227</v>
      </c>
      <c r="C555" s="44">
        <v>692202007</v>
      </c>
      <c r="D555" s="11" t="s">
        <v>2469</v>
      </c>
      <c r="E555" s="11" t="s">
        <v>2495</v>
      </c>
      <c r="F555" s="21" t="s">
        <v>1476</v>
      </c>
      <c r="G555" s="11" t="s">
        <v>3137</v>
      </c>
      <c r="H555" s="21" t="s">
        <v>28</v>
      </c>
      <c r="I555" s="11"/>
      <c r="J555" s="11"/>
      <c r="K555" s="11" t="s">
        <v>3228</v>
      </c>
      <c r="L555" s="11" t="s">
        <v>3230</v>
      </c>
      <c r="M555" s="13" t="s">
        <v>5340</v>
      </c>
      <c r="N555" s="22" t="s">
        <v>1906</v>
      </c>
      <c r="O555" s="22" t="s">
        <v>3231</v>
      </c>
      <c r="P555" s="23" t="s">
        <v>3229</v>
      </c>
      <c r="Q555" s="22"/>
      <c r="R555" s="23">
        <v>91001</v>
      </c>
      <c r="S555" s="23" t="s">
        <v>2517</v>
      </c>
      <c r="T555" s="24">
        <v>37970</v>
      </c>
      <c r="U555" s="22">
        <v>6984</v>
      </c>
      <c r="V555" s="12"/>
      <c r="W555" s="13"/>
      <c r="X555" s="12"/>
      <c r="Y555" s="12"/>
      <c r="Z555" s="12"/>
      <c r="AA555" s="11"/>
      <c r="AB555" s="8"/>
      <c r="AC555" s="8"/>
      <c r="AD555" s="8"/>
      <c r="AE555" s="8"/>
      <c r="AF555" s="8"/>
      <c r="AG555" s="8"/>
    </row>
    <row r="556" spans="1:33" ht="12.75" customHeight="1" x14ac:dyDescent="0.2">
      <c r="A556" s="22">
        <v>7120</v>
      </c>
      <c r="B556" s="32" t="s">
        <v>3232</v>
      </c>
      <c r="C556" s="44">
        <v>692502000</v>
      </c>
      <c r="D556" s="11" t="s">
        <v>2469</v>
      </c>
      <c r="E556" s="11" t="s">
        <v>3233</v>
      </c>
      <c r="F556" s="21" t="s">
        <v>1476</v>
      </c>
      <c r="G556" s="21" t="s">
        <v>3234</v>
      </c>
      <c r="H556" s="21" t="s">
        <v>28</v>
      </c>
      <c r="I556" s="11"/>
      <c r="J556" s="11"/>
      <c r="K556" s="11" t="s">
        <v>3235</v>
      </c>
      <c r="L556" s="11" t="s">
        <v>3236</v>
      </c>
      <c r="M556" s="13" t="s">
        <v>5386</v>
      </c>
      <c r="N556" s="22" t="s">
        <v>3237</v>
      </c>
      <c r="O556" s="22" t="s">
        <v>8475</v>
      </c>
      <c r="P556" s="40" t="s">
        <v>8476</v>
      </c>
      <c r="Q556" s="22"/>
      <c r="R556" s="23">
        <v>91001</v>
      </c>
      <c r="S556" s="23" t="s">
        <v>2488</v>
      </c>
      <c r="T556" s="24">
        <v>37970</v>
      </c>
      <c r="U556" s="22">
        <v>7120</v>
      </c>
      <c r="V556" s="36"/>
      <c r="W556" s="37"/>
      <c r="X556" s="36"/>
      <c r="Y556" s="36"/>
      <c r="Z556" s="36"/>
      <c r="AA556" s="27"/>
      <c r="AB556" s="8"/>
      <c r="AC556" s="8"/>
      <c r="AD556" s="8"/>
      <c r="AE556" s="8"/>
      <c r="AF556" s="8"/>
      <c r="AG556" s="8"/>
    </row>
    <row r="557" spans="1:33" ht="12.75" customHeight="1" x14ac:dyDescent="0.2">
      <c r="A557" s="22">
        <v>7526</v>
      </c>
      <c r="B557" s="32" t="s">
        <v>8477</v>
      </c>
      <c r="C557" s="44">
        <v>691802000</v>
      </c>
      <c r="D557" s="11" t="s">
        <v>2469</v>
      </c>
      <c r="E557" s="11" t="s">
        <v>546</v>
      </c>
      <c r="F557" s="21" t="s">
        <v>26</v>
      </c>
      <c r="G557" s="21" t="s">
        <v>547</v>
      </c>
      <c r="H557" s="21" t="s">
        <v>28</v>
      </c>
      <c r="I557" s="11"/>
      <c r="J557" s="11"/>
      <c r="K557" s="11" t="s">
        <v>3238</v>
      </c>
      <c r="L557" s="11" t="s">
        <v>3240</v>
      </c>
      <c r="M557" s="13" t="s">
        <v>48</v>
      </c>
      <c r="N557" s="22" t="s">
        <v>3242</v>
      </c>
      <c r="O557" s="22" t="s">
        <v>3241</v>
      </c>
      <c r="P557" s="23" t="s">
        <v>3239</v>
      </c>
      <c r="Q557" s="22"/>
      <c r="R557" s="23">
        <v>91001</v>
      </c>
      <c r="S557" s="23" t="s">
        <v>523</v>
      </c>
      <c r="T557" s="24">
        <v>42047</v>
      </c>
      <c r="U557" s="22">
        <v>7526</v>
      </c>
      <c r="V557" s="36"/>
      <c r="W557" s="37"/>
      <c r="X557" s="36"/>
      <c r="Y557" s="36"/>
      <c r="Z557" s="36"/>
      <c r="AA557" s="27"/>
      <c r="AB557" s="8"/>
      <c r="AC557" s="8"/>
      <c r="AD557" s="8"/>
      <c r="AE557" s="8"/>
      <c r="AF557" s="8"/>
      <c r="AG557" s="8"/>
    </row>
    <row r="558" spans="1:33" ht="12.75" customHeight="1" x14ac:dyDescent="0.2">
      <c r="A558" s="22">
        <v>7201</v>
      </c>
      <c r="B558" s="32" t="s">
        <v>3243</v>
      </c>
      <c r="C558" s="44">
        <v>692105001</v>
      </c>
      <c r="D558" s="11" t="s">
        <v>2469</v>
      </c>
      <c r="E558" s="11" t="s">
        <v>2484</v>
      </c>
      <c r="F558" s="21" t="s">
        <v>26</v>
      </c>
      <c r="G558" s="21" t="s">
        <v>2485</v>
      </c>
      <c r="H558" s="21" t="s">
        <v>28</v>
      </c>
      <c r="I558" s="11"/>
      <c r="J558" s="11"/>
      <c r="K558" s="11" t="s">
        <v>7340</v>
      </c>
      <c r="L558" s="11" t="s">
        <v>3244</v>
      </c>
      <c r="M558" s="13" t="s">
        <v>5340</v>
      </c>
      <c r="N558" s="22" t="s">
        <v>3245</v>
      </c>
      <c r="O558" s="22" t="s">
        <v>5534</v>
      </c>
      <c r="P558" s="23" t="s">
        <v>5533</v>
      </c>
      <c r="Q558" s="22"/>
      <c r="R558" s="23">
        <v>91001</v>
      </c>
      <c r="S558" s="23" t="s">
        <v>2488</v>
      </c>
      <c r="T558" s="24">
        <v>38624</v>
      </c>
      <c r="U558" s="22">
        <v>7201</v>
      </c>
      <c r="V558" s="12"/>
      <c r="W558" s="13"/>
      <c r="X558" s="12"/>
      <c r="Y558" s="12"/>
      <c r="Z558" s="12"/>
      <c r="AA558" s="11"/>
      <c r="AB558" s="8"/>
      <c r="AC558" s="8"/>
      <c r="AD558" s="8"/>
      <c r="AE558" s="8"/>
      <c r="AF558" s="8"/>
      <c r="AG558" s="8"/>
    </row>
    <row r="559" spans="1:33" ht="12.75" customHeight="1" x14ac:dyDescent="0.2">
      <c r="A559" s="22">
        <v>7584</v>
      </c>
      <c r="B559" s="32" t="s">
        <v>3246</v>
      </c>
      <c r="C559" s="44">
        <v>690507005</v>
      </c>
      <c r="D559" s="11" t="s">
        <v>2469</v>
      </c>
      <c r="E559" s="11" t="s">
        <v>2767</v>
      </c>
      <c r="F559" s="21" t="s">
        <v>26</v>
      </c>
      <c r="G559" s="21" t="s">
        <v>547</v>
      </c>
      <c r="H559" s="21" t="s">
        <v>28</v>
      </c>
      <c r="I559" s="11"/>
      <c r="J559" s="11"/>
      <c r="K559" s="11" t="s">
        <v>8478</v>
      </c>
      <c r="L559" s="11" t="s">
        <v>3248</v>
      </c>
      <c r="M559" s="13" t="s">
        <v>544</v>
      </c>
      <c r="N559" s="22" t="s">
        <v>3250</v>
      </c>
      <c r="O559" s="22" t="s">
        <v>3247</v>
      </c>
      <c r="P559" s="23" t="s">
        <v>3249</v>
      </c>
      <c r="Q559" s="22"/>
      <c r="R559" s="23">
        <v>91001</v>
      </c>
      <c r="S559" s="23" t="s">
        <v>523</v>
      </c>
      <c r="T559" s="24">
        <v>38641</v>
      </c>
      <c r="U559" s="22">
        <v>7584</v>
      </c>
      <c r="V559" s="36"/>
      <c r="W559" s="37"/>
      <c r="X559" s="36"/>
      <c r="Y559" s="36"/>
      <c r="Z559" s="36"/>
      <c r="AA559" s="27"/>
      <c r="AB559" s="8"/>
      <c r="AC559" s="8"/>
      <c r="AD559" s="8"/>
      <c r="AE559" s="8"/>
      <c r="AF559" s="8"/>
      <c r="AG559" s="8"/>
    </row>
    <row r="560" spans="1:33" ht="12.75" customHeight="1" x14ac:dyDescent="0.2">
      <c r="A560" s="22">
        <v>7501</v>
      </c>
      <c r="B560" s="32" t="s">
        <v>3251</v>
      </c>
      <c r="C560" s="44">
        <v>692508009</v>
      </c>
      <c r="D560" s="11" t="s">
        <v>2469</v>
      </c>
      <c r="E560" s="11" t="s">
        <v>546</v>
      </c>
      <c r="F560" s="21" t="s">
        <v>26</v>
      </c>
      <c r="G560" s="21" t="s">
        <v>547</v>
      </c>
      <c r="H560" s="21" t="s">
        <v>28</v>
      </c>
      <c r="I560" s="11"/>
      <c r="J560" s="11"/>
      <c r="K560" s="11" t="s">
        <v>3252</v>
      </c>
      <c r="L560" s="11" t="s">
        <v>3254</v>
      </c>
      <c r="M560" s="13" t="s">
        <v>198</v>
      </c>
      <c r="N560" s="11" t="s">
        <v>2427</v>
      </c>
      <c r="O560" s="22" t="s">
        <v>3255</v>
      </c>
      <c r="P560" s="22" t="s">
        <v>3253</v>
      </c>
      <c r="Q560" s="22"/>
      <c r="R560" s="23">
        <v>91001</v>
      </c>
      <c r="S560" s="23" t="s">
        <v>2488</v>
      </c>
      <c r="T560" s="24">
        <v>41807</v>
      </c>
      <c r="U560" s="22">
        <v>7501</v>
      </c>
      <c r="V560" s="12"/>
      <c r="W560" s="13"/>
      <c r="X560" s="12"/>
      <c r="Y560" s="12"/>
      <c r="Z560" s="12"/>
      <c r="AA560" s="11"/>
      <c r="AB560" s="8"/>
      <c r="AC560" s="8"/>
      <c r="AD560" s="8"/>
      <c r="AE560" s="8"/>
      <c r="AF560" s="8"/>
      <c r="AG560" s="8"/>
    </row>
    <row r="561" spans="1:33" ht="12.75" customHeight="1" x14ac:dyDescent="0.2">
      <c r="A561" s="22">
        <v>6982</v>
      </c>
      <c r="B561" s="32" t="s">
        <v>8479</v>
      </c>
      <c r="C561" s="44">
        <v>692307003</v>
      </c>
      <c r="D561" s="11" t="s">
        <v>2469</v>
      </c>
      <c r="E561" s="11" t="s">
        <v>2484</v>
      </c>
      <c r="F561" s="21" t="s">
        <v>26</v>
      </c>
      <c r="G561" s="21" t="s">
        <v>2485</v>
      </c>
      <c r="H561" s="21" t="s">
        <v>28</v>
      </c>
      <c r="I561" s="11"/>
      <c r="J561" s="11"/>
      <c r="K561" s="11" t="s">
        <v>7341</v>
      </c>
      <c r="L561" s="11" t="s">
        <v>3256</v>
      </c>
      <c r="M561" s="13" t="s">
        <v>5340</v>
      </c>
      <c r="N561" s="22" t="s">
        <v>1069</v>
      </c>
      <c r="O561" s="22" t="s">
        <v>6806</v>
      </c>
      <c r="P561" s="40" t="s">
        <v>6807</v>
      </c>
      <c r="Q561" s="22"/>
      <c r="R561" s="23">
        <v>91001</v>
      </c>
      <c r="S561" s="23" t="s">
        <v>2488</v>
      </c>
      <c r="T561" s="24">
        <v>37970</v>
      </c>
      <c r="U561" s="22">
        <v>6982</v>
      </c>
      <c r="V561" s="12"/>
      <c r="W561" s="13"/>
      <c r="X561" s="12"/>
      <c r="Y561" s="12"/>
      <c r="Z561" s="12"/>
      <c r="AA561" s="11"/>
      <c r="AB561" s="8"/>
      <c r="AC561" s="8"/>
      <c r="AD561" s="8"/>
      <c r="AE561" s="8"/>
      <c r="AF561" s="8"/>
      <c r="AG561" s="8"/>
    </row>
    <row r="562" spans="1:33" ht="12.75" customHeight="1" x14ac:dyDescent="0.2">
      <c r="A562" s="22">
        <v>7056</v>
      </c>
      <c r="B562" s="83" t="s">
        <v>3257</v>
      </c>
      <c r="C562" s="44">
        <v>690713004</v>
      </c>
      <c r="D562" s="11" t="s">
        <v>2469</v>
      </c>
      <c r="E562" s="11" t="s">
        <v>2484</v>
      </c>
      <c r="F562" s="21" t="s">
        <v>26</v>
      </c>
      <c r="G562" s="21" t="s">
        <v>2485</v>
      </c>
      <c r="H562" s="21" t="s">
        <v>28</v>
      </c>
      <c r="I562" s="11"/>
      <c r="J562" s="11"/>
      <c r="K562" s="11" t="s">
        <v>8480</v>
      </c>
      <c r="L562" s="11" t="s">
        <v>3258</v>
      </c>
      <c r="M562" s="13" t="s">
        <v>47</v>
      </c>
      <c r="N562" s="22" t="s">
        <v>2041</v>
      </c>
      <c r="O562" s="22" t="s">
        <v>3259</v>
      </c>
      <c r="P562" s="23"/>
      <c r="Q562" s="22"/>
      <c r="R562" s="23">
        <v>91001</v>
      </c>
      <c r="S562" s="23" t="s">
        <v>2488</v>
      </c>
      <c r="T562" s="24">
        <v>37970</v>
      </c>
      <c r="U562" s="22">
        <v>7056</v>
      </c>
      <c r="V562" s="36"/>
      <c r="W562" s="37"/>
      <c r="X562" s="36"/>
      <c r="Y562" s="36"/>
      <c r="Z562" s="36"/>
      <c r="AA562" s="27"/>
      <c r="AB562" s="8"/>
      <c r="AC562" s="8"/>
      <c r="AD562" s="8"/>
      <c r="AE562" s="8"/>
      <c r="AF562" s="8"/>
      <c r="AG562" s="8"/>
    </row>
    <row r="563" spans="1:33" ht="12.75" customHeight="1" x14ac:dyDescent="0.2">
      <c r="A563" s="22">
        <v>7298</v>
      </c>
      <c r="B563" s="32" t="s">
        <v>8481</v>
      </c>
      <c r="C563" s="44" t="s">
        <v>6455</v>
      </c>
      <c r="D563" s="11" t="s">
        <v>2469</v>
      </c>
      <c r="E563" s="11" t="s">
        <v>2484</v>
      </c>
      <c r="F563" s="21" t="s">
        <v>26</v>
      </c>
      <c r="G563" s="21" t="s">
        <v>2485</v>
      </c>
      <c r="H563" s="21" t="s">
        <v>28</v>
      </c>
      <c r="I563" s="11"/>
      <c r="J563" s="11"/>
      <c r="K563" s="55" t="s">
        <v>8482</v>
      </c>
      <c r="L563" s="11" t="s">
        <v>3260</v>
      </c>
      <c r="M563" s="13" t="s">
        <v>544</v>
      </c>
      <c r="N563" s="22" t="s">
        <v>1120</v>
      </c>
      <c r="O563" s="22" t="s">
        <v>3261</v>
      </c>
      <c r="P563" s="23"/>
      <c r="Q563" s="22"/>
      <c r="R563" s="23">
        <v>91001</v>
      </c>
      <c r="S563" s="23" t="s">
        <v>2488</v>
      </c>
      <c r="T563" s="24">
        <v>38755</v>
      </c>
      <c r="U563" s="22">
        <v>7298</v>
      </c>
      <c r="V563" s="36"/>
      <c r="W563" s="37"/>
      <c r="X563" s="36"/>
      <c r="Y563" s="36"/>
      <c r="Z563" s="36"/>
      <c r="AA563" s="27"/>
      <c r="AB563" s="8"/>
      <c r="AC563" s="8"/>
      <c r="AD563" s="8"/>
      <c r="AE563" s="8"/>
      <c r="AF563" s="8"/>
      <c r="AG563" s="8"/>
    </row>
    <row r="564" spans="1:33" ht="12.75" customHeight="1" x14ac:dyDescent="0.2">
      <c r="A564" s="22">
        <v>7273</v>
      </c>
      <c r="B564" s="83" t="s">
        <v>8483</v>
      </c>
      <c r="C564" s="44">
        <v>691414000</v>
      </c>
      <c r="D564" s="11" t="s">
        <v>2469</v>
      </c>
      <c r="E564" s="11" t="s">
        <v>2469</v>
      </c>
      <c r="F564" s="21" t="s">
        <v>26</v>
      </c>
      <c r="G564" s="21" t="s">
        <v>2485</v>
      </c>
      <c r="H564" s="21" t="s">
        <v>28</v>
      </c>
      <c r="I564" s="11"/>
      <c r="J564" s="11"/>
      <c r="K564" s="136" t="s">
        <v>8484</v>
      </c>
      <c r="L564" s="11" t="s">
        <v>5369</v>
      </c>
      <c r="M564" s="13" t="s">
        <v>5342</v>
      </c>
      <c r="N564" s="22" t="s">
        <v>3263</v>
      </c>
      <c r="O564" s="22" t="s">
        <v>3262</v>
      </c>
      <c r="P564" s="23"/>
      <c r="Q564" s="22"/>
      <c r="R564" s="23">
        <v>91001</v>
      </c>
      <c r="S564" s="23" t="s">
        <v>2488</v>
      </c>
      <c r="T564" s="24">
        <v>38736</v>
      </c>
      <c r="U564" s="22">
        <v>7273</v>
      </c>
      <c r="V564" s="36"/>
      <c r="W564" s="37"/>
      <c r="X564" s="36"/>
      <c r="Y564" s="36"/>
      <c r="Z564" s="36"/>
      <c r="AA564" s="27"/>
      <c r="AB564" s="8"/>
      <c r="AC564" s="8"/>
      <c r="AD564" s="8"/>
      <c r="AE564" s="8"/>
      <c r="AF564" s="8"/>
      <c r="AG564" s="8"/>
    </row>
    <row r="565" spans="1:33" ht="12.75" customHeight="1" x14ac:dyDescent="0.2">
      <c r="A565" s="22">
        <v>7064</v>
      </c>
      <c r="B565" s="32" t="s">
        <v>3264</v>
      </c>
      <c r="C565" s="44">
        <v>690601001</v>
      </c>
      <c r="D565" s="11" t="s">
        <v>2469</v>
      </c>
      <c r="E565" s="11" t="s">
        <v>2495</v>
      </c>
      <c r="F565" s="21" t="s">
        <v>1476</v>
      </c>
      <c r="G565" s="21" t="s">
        <v>3265</v>
      </c>
      <c r="H565" s="21" t="s">
        <v>28</v>
      </c>
      <c r="I565" s="11"/>
      <c r="J565" s="11"/>
      <c r="K565" s="156" t="s">
        <v>8485</v>
      </c>
      <c r="L565" s="11" t="s">
        <v>3266</v>
      </c>
      <c r="M565" s="13" t="s">
        <v>544</v>
      </c>
      <c r="N565" s="22" t="s">
        <v>1166</v>
      </c>
      <c r="O565" s="22" t="s">
        <v>8486</v>
      </c>
      <c r="P565" s="23" t="s">
        <v>8487</v>
      </c>
      <c r="Q565" s="22"/>
      <c r="R565" s="23">
        <v>91001</v>
      </c>
      <c r="S565" s="23" t="s">
        <v>2553</v>
      </c>
      <c r="T565" s="24">
        <v>37970</v>
      </c>
      <c r="U565" s="22">
        <v>7064</v>
      </c>
      <c r="V565" s="36"/>
      <c r="W565" s="37"/>
      <c r="X565" s="36"/>
      <c r="Y565" s="36"/>
      <c r="Z565" s="36"/>
      <c r="AA565" s="27"/>
      <c r="AB565" s="8"/>
      <c r="AC565" s="8"/>
      <c r="AD565" s="8"/>
      <c r="AE565" s="8"/>
      <c r="AF565" s="8"/>
      <c r="AG565" s="8"/>
    </row>
    <row r="566" spans="1:33" ht="12.75" customHeight="1" x14ac:dyDescent="0.2">
      <c r="A566" s="22">
        <v>7562</v>
      </c>
      <c r="B566" s="32" t="s">
        <v>3267</v>
      </c>
      <c r="C566" s="44">
        <v>692309006</v>
      </c>
      <c r="D566" s="11" t="s">
        <v>2469</v>
      </c>
      <c r="E566" s="11" t="s">
        <v>546</v>
      </c>
      <c r="F566" s="21" t="s">
        <v>26</v>
      </c>
      <c r="G566" s="21" t="s">
        <v>547</v>
      </c>
      <c r="H566" s="21" t="s">
        <v>28</v>
      </c>
      <c r="I566" s="11"/>
      <c r="J566" s="11"/>
      <c r="K566" s="11" t="s">
        <v>8488</v>
      </c>
      <c r="L566" s="11" t="s">
        <v>3269</v>
      </c>
      <c r="M566" s="13" t="s">
        <v>5340</v>
      </c>
      <c r="N566" s="22" t="s">
        <v>3270</v>
      </c>
      <c r="O566" s="22" t="s">
        <v>3268</v>
      </c>
      <c r="P566" s="23" t="s">
        <v>8489</v>
      </c>
      <c r="Q566" s="22"/>
      <c r="R566" s="23">
        <v>91001</v>
      </c>
      <c r="S566" s="23" t="s">
        <v>523</v>
      </c>
      <c r="T566" s="24">
        <v>42110</v>
      </c>
      <c r="U566" s="22">
        <v>7562</v>
      </c>
      <c r="V566" s="36"/>
      <c r="W566" s="37"/>
      <c r="X566" s="36"/>
      <c r="Y566" s="36"/>
      <c r="Z566" s="36"/>
      <c r="AA566" s="27"/>
      <c r="AB566" s="8"/>
      <c r="AC566" s="8"/>
      <c r="AD566" s="8"/>
      <c r="AE566" s="8"/>
      <c r="AF566" s="8"/>
      <c r="AG566" s="8"/>
    </row>
    <row r="567" spans="1:33" ht="12.75" customHeight="1" x14ac:dyDescent="0.2">
      <c r="A567" s="22">
        <v>7250</v>
      </c>
      <c r="B567" s="32" t="s">
        <v>3271</v>
      </c>
      <c r="C567" s="44">
        <v>690817004</v>
      </c>
      <c r="D567" s="11" t="s">
        <v>2469</v>
      </c>
      <c r="E567" s="11" t="s">
        <v>2484</v>
      </c>
      <c r="F567" s="21" t="s">
        <v>26</v>
      </c>
      <c r="G567" s="21" t="s">
        <v>2485</v>
      </c>
      <c r="H567" s="21" t="s">
        <v>28</v>
      </c>
      <c r="I567" s="11"/>
      <c r="J567" s="11"/>
      <c r="K567" s="11" t="s">
        <v>3272</v>
      </c>
      <c r="L567" s="11" t="s">
        <v>3274</v>
      </c>
      <c r="M567" s="13" t="s">
        <v>5344</v>
      </c>
      <c r="N567" s="22" t="s">
        <v>1937</v>
      </c>
      <c r="O567" s="22" t="s">
        <v>3275</v>
      </c>
      <c r="P567" s="23" t="s">
        <v>3273</v>
      </c>
      <c r="Q567" s="22"/>
      <c r="R567" s="23">
        <v>91001</v>
      </c>
      <c r="S567" s="23" t="s">
        <v>2488</v>
      </c>
      <c r="T567" s="24">
        <v>38722</v>
      </c>
      <c r="U567" s="22">
        <v>7250</v>
      </c>
      <c r="V567" s="12"/>
      <c r="W567" s="13"/>
      <c r="X567" s="12"/>
      <c r="Y567" s="12"/>
      <c r="Z567" s="12"/>
      <c r="AA567" s="11"/>
      <c r="AB567" s="8"/>
      <c r="AC567" s="8"/>
      <c r="AD567" s="8"/>
      <c r="AE567" s="8"/>
      <c r="AF567" s="8"/>
      <c r="AG567" s="8"/>
    </row>
    <row r="568" spans="1:33" ht="12.75" customHeight="1" x14ac:dyDescent="0.2">
      <c r="A568" s="22">
        <v>7125</v>
      </c>
      <c r="B568" s="32" t="s">
        <v>3276</v>
      </c>
      <c r="C568" s="44">
        <v>690710005</v>
      </c>
      <c r="D568" s="11" t="s">
        <v>2469</v>
      </c>
      <c r="E568" s="11" t="s">
        <v>2484</v>
      </c>
      <c r="F568" s="21" t="s">
        <v>26</v>
      </c>
      <c r="G568" s="21" t="s">
        <v>2485</v>
      </c>
      <c r="H568" s="21" t="s">
        <v>28</v>
      </c>
      <c r="I568" s="11"/>
      <c r="J568" s="11"/>
      <c r="K568" s="11" t="s">
        <v>3277</v>
      </c>
      <c r="L568" s="11" t="s">
        <v>3278</v>
      </c>
      <c r="M568" s="13" t="s">
        <v>47</v>
      </c>
      <c r="N568" s="22" t="s">
        <v>4680</v>
      </c>
      <c r="O568" s="22" t="s">
        <v>6159</v>
      </c>
      <c r="P568" s="40" t="s">
        <v>6158</v>
      </c>
      <c r="Q568" s="22"/>
      <c r="R568" s="23">
        <v>91001</v>
      </c>
      <c r="S568" s="23" t="s">
        <v>2488</v>
      </c>
      <c r="T568" s="24">
        <v>38159</v>
      </c>
      <c r="U568" s="22">
        <v>7125</v>
      </c>
      <c r="V568" s="12"/>
      <c r="W568" s="13"/>
      <c r="X568" s="12"/>
      <c r="Y568" s="12"/>
      <c r="Z568" s="12"/>
      <c r="AA568" s="11"/>
      <c r="AB568" s="8"/>
      <c r="AC568" s="8"/>
      <c r="AD568" s="8"/>
      <c r="AE568" s="8"/>
      <c r="AF568" s="8"/>
      <c r="AG568" s="8"/>
    </row>
    <row r="569" spans="1:33" ht="12.75" customHeight="1" x14ac:dyDescent="0.2">
      <c r="A569" s="172">
        <v>7224</v>
      </c>
      <c r="B569" s="32" t="s">
        <v>7342</v>
      </c>
      <c r="C569" s="44" t="s">
        <v>6456</v>
      </c>
      <c r="D569" s="11" t="s">
        <v>2469</v>
      </c>
      <c r="E569" s="11" t="s">
        <v>2484</v>
      </c>
      <c r="F569" s="21" t="s">
        <v>26</v>
      </c>
      <c r="G569" s="21" t="s">
        <v>2485</v>
      </c>
      <c r="H569" s="21" t="s">
        <v>28</v>
      </c>
      <c r="I569" s="11"/>
      <c r="J569" s="11"/>
      <c r="K569" s="11" t="s">
        <v>3279</v>
      </c>
      <c r="L569" s="11" t="s">
        <v>3280</v>
      </c>
      <c r="M569" s="13" t="s">
        <v>544</v>
      </c>
      <c r="N569" s="22" t="s">
        <v>3281</v>
      </c>
      <c r="O569" s="22" t="s">
        <v>5535</v>
      </c>
      <c r="P569" s="23" t="s">
        <v>5536</v>
      </c>
      <c r="Q569" s="22"/>
      <c r="R569" s="23">
        <v>91001</v>
      </c>
      <c r="S569" s="23" t="s">
        <v>2818</v>
      </c>
      <c r="T569" s="24">
        <v>38691</v>
      </c>
      <c r="U569" s="24">
        <v>7224</v>
      </c>
      <c r="V569" s="12"/>
      <c r="W569" s="13"/>
      <c r="X569" s="12"/>
      <c r="Y569" s="12"/>
      <c r="Z569" s="12"/>
      <c r="AA569" s="11"/>
      <c r="AB569" s="8"/>
      <c r="AC569" s="8"/>
      <c r="AD569" s="8"/>
      <c r="AE569" s="8"/>
      <c r="AF569" s="8"/>
      <c r="AG569" s="8"/>
    </row>
    <row r="570" spans="1:33" ht="12.75" customHeight="1" x14ac:dyDescent="0.2">
      <c r="A570" s="22">
        <v>7260</v>
      </c>
      <c r="B570" s="32" t="s">
        <v>3282</v>
      </c>
      <c r="C570" s="44">
        <v>691401006</v>
      </c>
      <c r="D570" s="11" t="s">
        <v>2469</v>
      </c>
      <c r="E570" s="11" t="s">
        <v>2495</v>
      </c>
      <c r="F570" s="21" t="s">
        <v>1476</v>
      </c>
      <c r="G570" s="21" t="s">
        <v>3137</v>
      </c>
      <c r="H570" s="21" t="s">
        <v>28</v>
      </c>
      <c r="I570" s="11"/>
      <c r="J570" s="11"/>
      <c r="K570" s="11" t="s">
        <v>3283</v>
      </c>
      <c r="L570" s="11" t="s">
        <v>5370</v>
      </c>
      <c r="M570" s="13" t="s">
        <v>5342</v>
      </c>
      <c r="N570" s="22" t="s">
        <v>1187</v>
      </c>
      <c r="O570" s="22" t="s">
        <v>3285</v>
      </c>
      <c r="P570" s="23" t="s">
        <v>3284</v>
      </c>
      <c r="Q570" s="22"/>
      <c r="R570" s="23">
        <v>91001</v>
      </c>
      <c r="S570" s="23" t="s">
        <v>2488</v>
      </c>
      <c r="T570" s="24">
        <v>38735</v>
      </c>
      <c r="U570" s="22">
        <v>7260</v>
      </c>
      <c r="V570" s="12"/>
      <c r="W570" s="13"/>
      <c r="X570" s="12"/>
      <c r="Y570" s="12"/>
      <c r="Z570" s="12"/>
      <c r="AA570" s="11"/>
      <c r="AB570" s="8"/>
      <c r="AC570" s="8"/>
      <c r="AD570" s="8"/>
      <c r="AE570" s="8"/>
      <c r="AF570" s="8"/>
      <c r="AG570" s="8"/>
    </row>
    <row r="571" spans="1:33" ht="12.75" customHeight="1" x14ac:dyDescent="0.2">
      <c r="A571" s="22">
        <v>7183</v>
      </c>
      <c r="B571" s="83" t="s">
        <v>3286</v>
      </c>
      <c r="C571" s="44">
        <v>690801000</v>
      </c>
      <c r="D571" s="11" t="s">
        <v>2469</v>
      </c>
      <c r="E571" s="11" t="s">
        <v>2495</v>
      </c>
      <c r="F571" s="21" t="s">
        <v>1476</v>
      </c>
      <c r="G571" s="21" t="s">
        <v>3129</v>
      </c>
      <c r="H571" s="21" t="s">
        <v>28</v>
      </c>
      <c r="I571" s="11"/>
      <c r="J571" s="11"/>
      <c r="K571" s="11" t="s">
        <v>8490</v>
      </c>
      <c r="L571" s="11" t="s">
        <v>3287</v>
      </c>
      <c r="M571" s="13" t="s">
        <v>5344</v>
      </c>
      <c r="N571" s="22" t="s">
        <v>2409</v>
      </c>
      <c r="O571" s="22" t="s">
        <v>5529</v>
      </c>
      <c r="P571" s="23" t="s">
        <v>8491</v>
      </c>
      <c r="Q571" s="22"/>
      <c r="R571" s="23">
        <v>91001</v>
      </c>
      <c r="S571" s="23" t="s">
        <v>2488</v>
      </c>
      <c r="T571" s="24">
        <v>38558</v>
      </c>
      <c r="U571" s="22">
        <v>7183</v>
      </c>
      <c r="V571" s="36"/>
      <c r="W571" s="37"/>
      <c r="X571" s="36"/>
      <c r="Y571" s="36"/>
      <c r="Z571" s="36"/>
      <c r="AA571" s="27"/>
      <c r="AB571" s="8"/>
      <c r="AC571" s="8"/>
      <c r="AD571" s="8"/>
      <c r="AE571" s="8"/>
      <c r="AF571" s="8"/>
      <c r="AG571" s="8"/>
    </row>
    <row r="572" spans="1:33" ht="12.75" customHeight="1" x14ac:dyDescent="0.2">
      <c r="A572" s="22">
        <v>7281</v>
      </c>
      <c r="B572" s="32" t="s">
        <v>8492</v>
      </c>
      <c r="C572" s="44">
        <v>691503003</v>
      </c>
      <c r="D572" s="11" t="s">
        <v>2469</v>
      </c>
      <c r="E572" s="11" t="s">
        <v>2484</v>
      </c>
      <c r="F572" s="21" t="s">
        <v>26</v>
      </c>
      <c r="G572" s="21" t="s">
        <v>2485</v>
      </c>
      <c r="H572" s="21" t="s">
        <v>28</v>
      </c>
      <c r="I572" s="11"/>
      <c r="J572" s="11"/>
      <c r="K572" s="11" t="s">
        <v>8493</v>
      </c>
      <c r="L572" s="11" t="s">
        <v>5371</v>
      </c>
      <c r="M572" s="13" t="s">
        <v>5342</v>
      </c>
      <c r="N572" s="22" t="s">
        <v>3289</v>
      </c>
      <c r="O572" s="22" t="s">
        <v>3288</v>
      </c>
      <c r="P572" s="23"/>
      <c r="Q572" s="22"/>
      <c r="R572" s="23">
        <v>91001</v>
      </c>
      <c r="S572" s="23" t="s">
        <v>2488</v>
      </c>
      <c r="T572" s="24">
        <v>38737</v>
      </c>
      <c r="U572" s="22">
        <v>7281</v>
      </c>
      <c r="V572" s="36"/>
      <c r="W572" s="37"/>
      <c r="X572" s="36"/>
      <c r="Y572" s="36"/>
      <c r="Z572" s="36"/>
      <c r="AA572" s="27"/>
      <c r="AB572" s="8"/>
      <c r="AC572" s="8"/>
      <c r="AD572" s="8"/>
      <c r="AE572" s="8"/>
      <c r="AF572" s="8"/>
      <c r="AG572" s="8"/>
    </row>
    <row r="573" spans="1:33" ht="12.75" customHeight="1" x14ac:dyDescent="0.2">
      <c r="A573" s="22">
        <v>7597</v>
      </c>
      <c r="B573" s="32" t="s">
        <v>3290</v>
      </c>
      <c r="C573" s="44">
        <v>691004007</v>
      </c>
      <c r="D573" s="11" t="s">
        <v>2469</v>
      </c>
      <c r="E573" s="11" t="s">
        <v>3096</v>
      </c>
      <c r="F573" s="21" t="s">
        <v>26</v>
      </c>
      <c r="G573" s="21" t="s">
        <v>547</v>
      </c>
      <c r="H573" s="21" t="s">
        <v>28</v>
      </c>
      <c r="I573" s="11"/>
      <c r="J573" s="11"/>
      <c r="K573" s="11" t="s">
        <v>3291</v>
      </c>
      <c r="L573" s="11" t="s">
        <v>3292</v>
      </c>
      <c r="M573" s="13" t="s">
        <v>5345</v>
      </c>
      <c r="N573" s="22" t="s">
        <v>3294</v>
      </c>
      <c r="O573" s="22" t="s">
        <v>3293</v>
      </c>
      <c r="P573" s="23"/>
      <c r="Q573" s="22"/>
      <c r="R573" s="23">
        <v>91001</v>
      </c>
      <c r="S573" s="23" t="s">
        <v>523</v>
      </c>
      <c r="T573" s="24">
        <v>42415</v>
      </c>
      <c r="U573" s="22">
        <v>7597</v>
      </c>
      <c r="V573" s="12"/>
      <c r="W573" s="13"/>
      <c r="X573" s="12"/>
      <c r="Y573" s="12"/>
      <c r="Z573" s="12"/>
      <c r="AA573" s="11"/>
      <c r="AB573" s="8"/>
      <c r="AC573" s="8"/>
      <c r="AD573" s="8"/>
      <c r="AE573" s="8"/>
      <c r="AF573" s="8"/>
      <c r="AG573" s="8"/>
    </row>
    <row r="574" spans="1:33" ht="12.75" customHeight="1" x14ac:dyDescent="0.2">
      <c r="A574" s="22">
        <v>7206</v>
      </c>
      <c r="B574" s="32" t="s">
        <v>3295</v>
      </c>
      <c r="C574" s="44">
        <v>692548000</v>
      </c>
      <c r="D574" s="11" t="s">
        <v>2469</v>
      </c>
      <c r="E574" s="11" t="s">
        <v>2495</v>
      </c>
      <c r="F574" s="21" t="s">
        <v>1476</v>
      </c>
      <c r="G574" s="21" t="s">
        <v>3137</v>
      </c>
      <c r="H574" s="21" t="s">
        <v>28</v>
      </c>
      <c r="I574" s="11"/>
      <c r="J574" s="11"/>
      <c r="K574" s="23" t="s">
        <v>5482</v>
      </c>
      <c r="L574" s="11" t="s">
        <v>3296</v>
      </c>
      <c r="M574" s="13" t="s">
        <v>47</v>
      </c>
      <c r="N574" s="22" t="s">
        <v>3297</v>
      </c>
      <c r="O574" s="55">
        <v>229457440</v>
      </c>
      <c r="P574" s="56" t="s">
        <v>5481</v>
      </c>
      <c r="Q574" s="22"/>
      <c r="R574" s="23">
        <v>91001</v>
      </c>
      <c r="S574" s="11" t="s">
        <v>2488</v>
      </c>
      <c r="T574" s="24">
        <v>38631</v>
      </c>
      <c r="U574" s="22">
        <v>7206</v>
      </c>
      <c r="V574" s="12"/>
      <c r="W574" s="13"/>
      <c r="X574" s="12"/>
      <c r="Y574" s="12"/>
      <c r="Z574" s="12"/>
      <c r="AA574" s="11"/>
      <c r="AB574" s="8"/>
      <c r="AC574" s="8"/>
      <c r="AD574" s="8"/>
      <c r="AE574" s="8"/>
      <c r="AF574" s="8"/>
      <c r="AG574" s="8"/>
    </row>
    <row r="575" spans="1:33" ht="12.75" customHeight="1" x14ac:dyDescent="0.2">
      <c r="A575" s="22">
        <v>7583</v>
      </c>
      <c r="B575" s="32" t="s">
        <v>3298</v>
      </c>
      <c r="C575" s="44">
        <v>691804003</v>
      </c>
      <c r="D575" s="11" t="s">
        <v>2469</v>
      </c>
      <c r="E575" s="11" t="s">
        <v>2767</v>
      </c>
      <c r="F575" s="21" t="s">
        <v>26</v>
      </c>
      <c r="G575" s="21" t="s">
        <v>547</v>
      </c>
      <c r="H575" s="21" t="s">
        <v>28</v>
      </c>
      <c r="I575" s="11"/>
      <c r="J575" s="11"/>
      <c r="K575" s="11" t="s">
        <v>3299</v>
      </c>
      <c r="L575" s="22" t="s">
        <v>3301</v>
      </c>
      <c r="M575" s="13" t="s">
        <v>48</v>
      </c>
      <c r="N575" s="22" t="s">
        <v>3303</v>
      </c>
      <c r="O575" s="22" t="s">
        <v>3302</v>
      </c>
      <c r="P575" s="23" t="s">
        <v>3300</v>
      </c>
      <c r="Q575" s="22"/>
      <c r="R575" s="23">
        <v>91001</v>
      </c>
      <c r="S575" s="23" t="s">
        <v>523</v>
      </c>
      <c r="T575" s="24">
        <v>42262</v>
      </c>
      <c r="U575" s="22">
        <v>7583</v>
      </c>
      <c r="V575" s="36"/>
      <c r="W575" s="37"/>
      <c r="X575" s="36"/>
      <c r="Y575" s="36"/>
      <c r="Z575" s="36"/>
      <c r="AA575" s="27"/>
      <c r="AB575" s="8"/>
      <c r="AC575" s="8"/>
      <c r="AD575" s="8"/>
      <c r="AE575" s="8"/>
      <c r="AF575" s="8"/>
      <c r="AG575" s="8"/>
    </row>
    <row r="576" spans="1:33" ht="12.75" customHeight="1" x14ac:dyDescent="0.2">
      <c r="A576" s="22">
        <v>7418</v>
      </c>
      <c r="B576" s="32" t="s">
        <v>3304</v>
      </c>
      <c r="C576" s="44">
        <v>690712008</v>
      </c>
      <c r="D576" s="11" t="s">
        <v>3305</v>
      </c>
      <c r="E576" s="11" t="s">
        <v>3306</v>
      </c>
      <c r="F576" s="21" t="s">
        <v>1476</v>
      </c>
      <c r="G576" s="21" t="s">
        <v>3307</v>
      </c>
      <c r="H576" s="21" t="s">
        <v>28</v>
      </c>
      <c r="I576" s="11"/>
      <c r="J576" s="11"/>
      <c r="K576" s="11" t="s">
        <v>8494</v>
      </c>
      <c r="L576" s="11" t="s">
        <v>3309</v>
      </c>
      <c r="M576" s="13" t="s">
        <v>47</v>
      </c>
      <c r="N576" s="22" t="s">
        <v>3311</v>
      </c>
      <c r="O576" s="11" t="s">
        <v>3310</v>
      </c>
      <c r="P576" s="23" t="s">
        <v>3308</v>
      </c>
      <c r="Q576" s="22"/>
      <c r="R576" s="23">
        <v>91001</v>
      </c>
      <c r="S576" s="23" t="s">
        <v>3312</v>
      </c>
      <c r="T576" s="24">
        <v>40057</v>
      </c>
      <c r="U576" s="22">
        <v>7418</v>
      </c>
      <c r="V576" s="36"/>
      <c r="W576" s="37"/>
      <c r="X576" s="36"/>
      <c r="Y576" s="36"/>
      <c r="Z576" s="36"/>
      <c r="AA576" s="27"/>
      <c r="AB576" s="8"/>
      <c r="AC576" s="8"/>
      <c r="AD576" s="8"/>
      <c r="AE576" s="8"/>
      <c r="AF576" s="8"/>
      <c r="AG576" s="8"/>
    </row>
    <row r="577" spans="1:33" ht="12.75" customHeight="1" x14ac:dyDescent="0.2">
      <c r="A577" s="22">
        <v>7052</v>
      </c>
      <c r="B577" s="32" t="s">
        <v>3313</v>
      </c>
      <c r="C577" s="44">
        <v>690812002</v>
      </c>
      <c r="D577" s="11" t="s">
        <v>2469</v>
      </c>
      <c r="E577" s="11" t="s">
        <v>2484</v>
      </c>
      <c r="F577" s="21" t="s">
        <v>26</v>
      </c>
      <c r="G577" s="21" t="s">
        <v>2485</v>
      </c>
      <c r="H577" s="21" t="s">
        <v>28</v>
      </c>
      <c r="I577" s="11"/>
      <c r="J577" s="11"/>
      <c r="K577" s="11" t="s">
        <v>8495</v>
      </c>
      <c r="L577" s="11" t="s">
        <v>3314</v>
      </c>
      <c r="M577" s="13" t="s">
        <v>5344</v>
      </c>
      <c r="N577" s="22" t="s">
        <v>3316</v>
      </c>
      <c r="O577" s="22" t="s">
        <v>3315</v>
      </c>
      <c r="P577" s="23"/>
      <c r="Q577" s="22"/>
      <c r="R577" s="23">
        <v>91001</v>
      </c>
      <c r="S577" s="23" t="s">
        <v>2488</v>
      </c>
      <c r="T577" s="24">
        <v>37970</v>
      </c>
      <c r="U577" s="22">
        <v>7052</v>
      </c>
      <c r="V577" s="12"/>
      <c r="W577" s="13"/>
      <c r="X577" s="12"/>
      <c r="Y577" s="12"/>
      <c r="Z577" s="12"/>
      <c r="AA577" s="11"/>
      <c r="AB577" s="8"/>
      <c r="AC577" s="8"/>
      <c r="AD577" s="8"/>
      <c r="AE577" s="8"/>
      <c r="AF577" s="8"/>
      <c r="AG577" s="8"/>
    </row>
    <row r="578" spans="1:33" ht="12.75" customHeight="1" x14ac:dyDescent="0.2">
      <c r="A578" s="22">
        <v>7246</v>
      </c>
      <c r="B578" s="32" t="s">
        <v>3317</v>
      </c>
      <c r="C578" s="44">
        <v>690813009</v>
      </c>
      <c r="D578" s="11" t="s">
        <v>2469</v>
      </c>
      <c r="E578" s="11" t="s">
        <v>2495</v>
      </c>
      <c r="F578" s="21" t="s">
        <v>26</v>
      </c>
      <c r="G578" s="21" t="s">
        <v>2496</v>
      </c>
      <c r="H578" s="21" t="s">
        <v>28</v>
      </c>
      <c r="I578" s="11"/>
      <c r="J578" s="11"/>
      <c r="K578" s="11" t="s">
        <v>8496</v>
      </c>
      <c r="L578" s="11" t="s">
        <v>3318</v>
      </c>
      <c r="M578" s="13" t="s">
        <v>5344</v>
      </c>
      <c r="N578" s="22" t="s">
        <v>3320</v>
      </c>
      <c r="O578" s="22" t="s">
        <v>3319</v>
      </c>
      <c r="P578" s="23"/>
      <c r="Q578" s="22"/>
      <c r="R578" s="23">
        <v>91001</v>
      </c>
      <c r="S578" s="23" t="s">
        <v>2818</v>
      </c>
      <c r="T578" s="24">
        <v>38722</v>
      </c>
      <c r="U578" s="22">
        <v>7246</v>
      </c>
      <c r="V578" s="36"/>
      <c r="W578" s="37"/>
      <c r="X578" s="36"/>
      <c r="Y578" s="36"/>
      <c r="Z578" s="36"/>
      <c r="AA578" s="27"/>
      <c r="AB578" s="8"/>
      <c r="AC578" s="8"/>
      <c r="AD578" s="8"/>
      <c r="AE578" s="8"/>
      <c r="AF578" s="8"/>
      <c r="AG578" s="8"/>
    </row>
    <row r="579" spans="1:33" ht="12.75" customHeight="1" x14ac:dyDescent="0.2">
      <c r="A579" s="22">
        <v>7301</v>
      </c>
      <c r="B579" s="92" t="s">
        <v>5372</v>
      </c>
      <c r="C579" s="44">
        <v>691308006</v>
      </c>
      <c r="D579" s="11" t="s">
        <v>2469</v>
      </c>
      <c r="E579" s="11" t="s">
        <v>2484</v>
      </c>
      <c r="F579" s="21" t="s">
        <v>26</v>
      </c>
      <c r="G579" s="21" t="s">
        <v>2485</v>
      </c>
      <c r="H579" s="21" t="s">
        <v>28</v>
      </c>
      <c r="I579" s="11"/>
      <c r="J579" s="11"/>
      <c r="K579" s="11" t="s">
        <v>3321</v>
      </c>
      <c r="L579" s="11" t="s">
        <v>3322</v>
      </c>
      <c r="M579" s="13" t="s">
        <v>5345</v>
      </c>
      <c r="N579" s="22" t="s">
        <v>3323</v>
      </c>
      <c r="O579" s="22"/>
      <c r="P579" s="23"/>
      <c r="Q579" s="22"/>
      <c r="R579" s="23">
        <v>91001</v>
      </c>
      <c r="S579" s="23" t="s">
        <v>2488</v>
      </c>
      <c r="T579" s="24">
        <v>38761</v>
      </c>
      <c r="U579" s="22">
        <v>7301</v>
      </c>
      <c r="V579" s="12"/>
      <c r="W579" s="13"/>
      <c r="X579" s="12"/>
      <c r="Y579" s="12"/>
      <c r="Z579" s="12"/>
      <c r="AA579" s="11"/>
      <c r="AB579" s="8"/>
      <c r="AC579" s="8"/>
      <c r="AD579" s="8"/>
      <c r="AE579" s="8"/>
      <c r="AF579" s="8"/>
      <c r="AG579" s="8"/>
    </row>
    <row r="580" spans="1:33" ht="12.75" customHeight="1" x14ac:dyDescent="0.2">
      <c r="A580" s="22">
        <v>7512</v>
      </c>
      <c r="B580" s="32" t="s">
        <v>8497</v>
      </c>
      <c r="C580" s="44">
        <v>692531000</v>
      </c>
      <c r="D580" s="11" t="s">
        <v>2469</v>
      </c>
      <c r="E580" s="11" t="s">
        <v>2495</v>
      </c>
      <c r="F580" s="21" t="s">
        <v>1476</v>
      </c>
      <c r="G580" s="21" t="s">
        <v>2496</v>
      </c>
      <c r="H580" s="21" t="s">
        <v>28</v>
      </c>
      <c r="I580" s="11"/>
      <c r="J580" s="11"/>
      <c r="K580" s="11" t="s">
        <v>3324</v>
      </c>
      <c r="L580" s="11" t="s">
        <v>3325</v>
      </c>
      <c r="M580" s="13" t="s">
        <v>773</v>
      </c>
      <c r="N580" s="22" t="s">
        <v>3326</v>
      </c>
      <c r="O580" s="22" t="s">
        <v>8498</v>
      </c>
      <c r="P580" s="23" t="s">
        <v>8499</v>
      </c>
      <c r="Q580" s="22"/>
      <c r="R580" s="23">
        <v>91001</v>
      </c>
      <c r="S580" s="23" t="s">
        <v>2488</v>
      </c>
      <c r="T580" s="24">
        <v>41925</v>
      </c>
      <c r="U580" s="22">
        <v>7512</v>
      </c>
      <c r="V580" s="36"/>
      <c r="W580" s="37"/>
      <c r="X580" s="36"/>
      <c r="Y580" s="36"/>
      <c r="Z580" s="36"/>
      <c r="AA580" s="27"/>
      <c r="AB580" s="8"/>
      <c r="AC580" s="8"/>
      <c r="AD580" s="8"/>
      <c r="AE580" s="8"/>
      <c r="AF580" s="8"/>
      <c r="AG580" s="8"/>
    </row>
    <row r="581" spans="1:33" ht="12.75" customHeight="1" x14ac:dyDescent="0.2">
      <c r="A581" s="11">
        <v>7522</v>
      </c>
      <c r="B581" s="83" t="s">
        <v>8500</v>
      </c>
      <c r="C581" s="44">
        <v>692010000</v>
      </c>
      <c r="D581" s="11" t="s">
        <v>2469</v>
      </c>
      <c r="E581" s="11" t="s">
        <v>546</v>
      </c>
      <c r="F581" s="11" t="s">
        <v>26</v>
      </c>
      <c r="G581" s="11" t="s">
        <v>547</v>
      </c>
      <c r="H581" s="11" t="s">
        <v>28</v>
      </c>
      <c r="I581" s="11"/>
      <c r="J581" s="11"/>
      <c r="K581" s="11" t="s">
        <v>3366</v>
      </c>
      <c r="L581" s="11" t="s">
        <v>3368</v>
      </c>
      <c r="M581" s="11" t="s">
        <v>5346</v>
      </c>
      <c r="N581" s="11" t="s">
        <v>3370</v>
      </c>
      <c r="O581" s="11" t="s">
        <v>3369</v>
      </c>
      <c r="P581" s="11" t="s">
        <v>3367</v>
      </c>
      <c r="Q581" s="11"/>
      <c r="R581" s="11" t="s">
        <v>3370</v>
      </c>
      <c r="S581" s="11" t="s">
        <v>2628</v>
      </c>
      <c r="T581" s="33">
        <v>42027</v>
      </c>
      <c r="U581" s="11">
        <v>7522</v>
      </c>
      <c r="V581" s="12"/>
      <c r="W581" s="13"/>
      <c r="X581" s="12"/>
      <c r="Y581" s="12"/>
      <c r="Z581" s="12"/>
      <c r="AA581" s="11"/>
      <c r="AB581" s="8"/>
      <c r="AC581" s="8"/>
      <c r="AD581" s="8"/>
      <c r="AE581" s="8"/>
      <c r="AF581" s="8"/>
      <c r="AG581" s="8"/>
    </row>
    <row r="582" spans="1:33" ht="12.75" customHeight="1" x14ac:dyDescent="0.2">
      <c r="A582" s="22">
        <v>7216</v>
      </c>
      <c r="B582" s="32" t="s">
        <v>8501</v>
      </c>
      <c r="C582" s="44">
        <v>692103009</v>
      </c>
      <c r="D582" s="11" t="s">
        <v>2469</v>
      </c>
      <c r="E582" s="11" t="s">
        <v>546</v>
      </c>
      <c r="F582" s="21" t="s">
        <v>26</v>
      </c>
      <c r="G582" s="21" t="s">
        <v>2576</v>
      </c>
      <c r="H582" s="21" t="s">
        <v>28</v>
      </c>
      <c r="I582" s="11"/>
      <c r="J582" s="11"/>
      <c r="K582" s="11" t="s">
        <v>3328</v>
      </c>
      <c r="L582" s="11" t="s">
        <v>3327</v>
      </c>
      <c r="M582" s="13" t="s">
        <v>5340</v>
      </c>
      <c r="N582" s="22" t="s">
        <v>3329</v>
      </c>
      <c r="O582" s="38" t="s">
        <v>5428</v>
      </c>
      <c r="P582" s="23" t="s">
        <v>5427</v>
      </c>
      <c r="Q582" s="22"/>
      <c r="R582" s="23">
        <v>91001</v>
      </c>
      <c r="S582" s="23" t="s">
        <v>2488</v>
      </c>
      <c r="T582" s="24">
        <v>38672</v>
      </c>
      <c r="U582" s="22">
        <v>7216</v>
      </c>
      <c r="V582" s="12"/>
      <c r="W582" s="13"/>
      <c r="X582" s="12"/>
      <c r="Y582" s="12"/>
      <c r="Z582" s="12"/>
      <c r="AA582" s="11"/>
      <c r="AB582" s="8"/>
      <c r="AC582" s="8"/>
      <c r="AD582" s="8"/>
      <c r="AE582" s="8"/>
      <c r="AF582" s="8"/>
      <c r="AG582" s="8"/>
    </row>
    <row r="583" spans="1:33" ht="12.75" customHeight="1" x14ac:dyDescent="0.2">
      <c r="A583" s="22">
        <v>7593</v>
      </c>
      <c r="B583" s="32" t="s">
        <v>3330</v>
      </c>
      <c r="C583" s="44">
        <v>690513005</v>
      </c>
      <c r="D583" s="11" t="s">
        <v>2469</v>
      </c>
      <c r="E583" s="11" t="s">
        <v>546</v>
      </c>
      <c r="F583" s="21" t="s">
        <v>26</v>
      </c>
      <c r="G583" s="21" t="s">
        <v>547</v>
      </c>
      <c r="H583" s="21" t="s">
        <v>28</v>
      </c>
      <c r="I583" s="11"/>
      <c r="J583" s="11"/>
      <c r="K583" s="11" t="s">
        <v>8502</v>
      </c>
      <c r="L583" s="11" t="s">
        <v>3331</v>
      </c>
      <c r="M583" s="13" t="s">
        <v>544</v>
      </c>
      <c r="N583" s="22" t="s">
        <v>3332</v>
      </c>
      <c r="O583" s="22" t="s">
        <v>8503</v>
      </c>
      <c r="P583" s="40" t="s">
        <v>8504</v>
      </c>
      <c r="Q583" s="22"/>
      <c r="R583" s="23">
        <v>91001</v>
      </c>
      <c r="S583" s="23" t="s">
        <v>523</v>
      </c>
      <c r="T583" s="24">
        <v>42402</v>
      </c>
      <c r="U583" s="22">
        <v>7593</v>
      </c>
      <c r="V583" s="36"/>
      <c r="W583" s="37"/>
      <c r="X583" s="36"/>
      <c r="Y583" s="36"/>
      <c r="Z583" s="36"/>
      <c r="AA583" s="27"/>
      <c r="AB583" s="8"/>
      <c r="AC583" s="8"/>
      <c r="AD583" s="8"/>
      <c r="AE583" s="8"/>
      <c r="AF583" s="8"/>
      <c r="AG583" s="8"/>
    </row>
    <row r="584" spans="1:33" ht="12.75" customHeight="1" x14ac:dyDescent="0.2">
      <c r="A584" s="22">
        <v>7594</v>
      </c>
      <c r="B584" s="32" t="s">
        <v>3333</v>
      </c>
      <c r="C584" s="44">
        <v>691002004</v>
      </c>
      <c r="D584" s="11" t="s">
        <v>2469</v>
      </c>
      <c r="E584" s="11" t="s">
        <v>546</v>
      </c>
      <c r="F584" s="21" t="s">
        <v>26</v>
      </c>
      <c r="G584" s="21" t="s">
        <v>547</v>
      </c>
      <c r="H584" s="21" t="s">
        <v>28</v>
      </c>
      <c r="I584" s="11"/>
      <c r="J584" s="11"/>
      <c r="K584" s="11" t="s">
        <v>3334</v>
      </c>
      <c r="L584" s="11" t="s">
        <v>3336</v>
      </c>
      <c r="M584" s="13" t="s">
        <v>5345</v>
      </c>
      <c r="N584" s="22" t="s">
        <v>3338</v>
      </c>
      <c r="O584" s="22" t="s">
        <v>3335</v>
      </c>
      <c r="P584" s="23" t="s">
        <v>3337</v>
      </c>
      <c r="Q584" s="22"/>
      <c r="R584" s="23">
        <v>91001</v>
      </c>
      <c r="S584" s="23" t="s">
        <v>523</v>
      </c>
      <c r="T584" s="24">
        <v>42402</v>
      </c>
      <c r="U584" s="22">
        <v>7594</v>
      </c>
      <c r="V584" s="12"/>
      <c r="W584" s="13"/>
      <c r="X584" s="12"/>
      <c r="Y584" s="12"/>
      <c r="Z584" s="12"/>
      <c r="AA584" s="11"/>
      <c r="AB584" s="8"/>
      <c r="AC584" s="8"/>
      <c r="AD584" s="8"/>
      <c r="AE584" s="8"/>
      <c r="AF584" s="8"/>
      <c r="AG584" s="8"/>
    </row>
    <row r="585" spans="1:33" ht="12.75" customHeight="1" x14ac:dyDescent="0.2">
      <c r="A585" s="22">
        <v>7239</v>
      </c>
      <c r="B585" s="32" t="s">
        <v>3339</v>
      </c>
      <c r="C585" s="44">
        <v>691906000</v>
      </c>
      <c r="D585" s="11" t="s">
        <v>2469</v>
      </c>
      <c r="E585" s="11" t="s">
        <v>3340</v>
      </c>
      <c r="F585" s="21" t="s">
        <v>26</v>
      </c>
      <c r="G585" s="21" t="s">
        <v>547</v>
      </c>
      <c r="H585" s="11"/>
      <c r="I585" s="11"/>
      <c r="J585" s="11"/>
      <c r="K585" s="21" t="s">
        <v>3341</v>
      </c>
      <c r="L585" s="11" t="s">
        <v>3342</v>
      </c>
      <c r="M585" s="13" t="s">
        <v>48</v>
      </c>
      <c r="N585" s="22" t="s">
        <v>3343</v>
      </c>
      <c r="O585" s="22" t="s">
        <v>8505</v>
      </c>
      <c r="P585" s="23" t="s">
        <v>8506</v>
      </c>
      <c r="Q585" s="22"/>
      <c r="R585" s="23">
        <v>91001</v>
      </c>
      <c r="S585" s="23" t="s">
        <v>535</v>
      </c>
      <c r="T585" s="24">
        <v>38714</v>
      </c>
      <c r="U585" s="22">
        <v>7239</v>
      </c>
      <c r="V585" s="36"/>
      <c r="W585" s="37"/>
      <c r="X585" s="36"/>
      <c r="Y585" s="36"/>
      <c r="Z585" s="36"/>
      <c r="AA585" s="27"/>
      <c r="AB585" s="8"/>
      <c r="AC585" s="8"/>
      <c r="AD585" s="8"/>
      <c r="AE585" s="8"/>
      <c r="AF585" s="8"/>
      <c r="AG585" s="8"/>
    </row>
    <row r="586" spans="1:33" ht="12.75" customHeight="1" x14ac:dyDescent="0.2">
      <c r="A586" s="22">
        <v>7197</v>
      </c>
      <c r="B586" s="32" t="s">
        <v>3344</v>
      </c>
      <c r="C586" s="44">
        <v>690414007</v>
      </c>
      <c r="D586" s="11" t="s">
        <v>2469</v>
      </c>
      <c r="E586" s="11" t="s">
        <v>2484</v>
      </c>
      <c r="F586" s="21" t="s">
        <v>26</v>
      </c>
      <c r="G586" s="21" t="s">
        <v>2485</v>
      </c>
      <c r="H586" s="21"/>
      <c r="I586" s="11"/>
      <c r="J586" s="11"/>
      <c r="K586" s="11" t="s">
        <v>3345</v>
      </c>
      <c r="L586" s="11" t="s">
        <v>3347</v>
      </c>
      <c r="M586" s="13" t="s">
        <v>5343</v>
      </c>
      <c r="N586" s="22" t="s">
        <v>3349</v>
      </c>
      <c r="O586" s="22" t="s">
        <v>3348</v>
      </c>
      <c r="P586" s="23" t="s">
        <v>3346</v>
      </c>
      <c r="Q586" s="22"/>
      <c r="R586" s="23">
        <v>91001</v>
      </c>
      <c r="S586" s="23" t="s">
        <v>2488</v>
      </c>
      <c r="T586" s="24">
        <v>38624</v>
      </c>
      <c r="U586" s="22">
        <v>7197</v>
      </c>
      <c r="V586" s="12"/>
      <c r="W586" s="13"/>
      <c r="X586" s="12"/>
      <c r="Y586" s="12"/>
      <c r="Z586" s="12"/>
      <c r="AA586" s="11"/>
      <c r="AB586" s="8"/>
      <c r="AC586" s="8"/>
      <c r="AD586" s="8"/>
      <c r="AE586" s="8"/>
      <c r="AF586" s="8"/>
      <c r="AG586" s="8"/>
    </row>
    <row r="587" spans="1:33" ht="12.75" customHeight="1" x14ac:dyDescent="0.2">
      <c r="A587" s="22">
        <v>6872</v>
      </c>
      <c r="B587" s="32" t="s">
        <v>3350</v>
      </c>
      <c r="C587" s="44">
        <v>690734001</v>
      </c>
      <c r="D587" s="11" t="s">
        <v>2469</v>
      </c>
      <c r="E587" s="11" t="s">
        <v>2484</v>
      </c>
      <c r="F587" s="21" t="s">
        <v>26</v>
      </c>
      <c r="G587" s="21" t="s">
        <v>2485</v>
      </c>
      <c r="H587" s="11"/>
      <c r="I587" s="11"/>
      <c r="J587" s="11"/>
      <c r="K587" s="11" t="s">
        <v>3352</v>
      </c>
      <c r="L587" s="21" t="s">
        <v>3351</v>
      </c>
      <c r="M587" s="13" t="s">
        <v>544</v>
      </c>
      <c r="N587" s="22" t="s">
        <v>3353</v>
      </c>
      <c r="O587" s="22"/>
      <c r="P587" s="23"/>
      <c r="Q587" s="22"/>
      <c r="R587" s="23">
        <v>91001</v>
      </c>
      <c r="S587" s="23" t="s">
        <v>2818</v>
      </c>
      <c r="T587" s="24">
        <v>38159</v>
      </c>
      <c r="U587" s="22">
        <v>6872</v>
      </c>
      <c r="V587" s="12"/>
      <c r="W587" s="13"/>
      <c r="X587" s="12"/>
      <c r="Y587" s="12"/>
      <c r="Z587" s="12"/>
      <c r="AA587" s="11"/>
      <c r="AB587" s="8"/>
      <c r="AC587" s="8"/>
      <c r="AD587" s="8"/>
      <c r="AE587" s="8"/>
      <c r="AF587" s="8"/>
      <c r="AG587" s="8"/>
    </row>
    <row r="588" spans="1:33" ht="12.75" customHeight="1" x14ac:dyDescent="0.2">
      <c r="A588" s="22">
        <v>7082</v>
      </c>
      <c r="B588" s="32" t="s">
        <v>3354</v>
      </c>
      <c r="C588" s="44">
        <v>690727005</v>
      </c>
      <c r="D588" s="11" t="s">
        <v>2469</v>
      </c>
      <c r="E588" s="11" t="s">
        <v>2484</v>
      </c>
      <c r="F588" s="21" t="s">
        <v>26</v>
      </c>
      <c r="G588" s="21" t="s">
        <v>2485</v>
      </c>
      <c r="H588" s="21" t="s">
        <v>28</v>
      </c>
      <c r="I588" s="11"/>
      <c r="J588" s="11"/>
      <c r="K588" s="11" t="s">
        <v>8507</v>
      </c>
      <c r="L588" s="11" t="s">
        <v>3355</v>
      </c>
      <c r="M588" s="13" t="s">
        <v>47</v>
      </c>
      <c r="N588" s="22" t="s">
        <v>3357</v>
      </c>
      <c r="O588" s="22" t="s">
        <v>3356</v>
      </c>
      <c r="P588" s="23"/>
      <c r="Q588" s="22"/>
      <c r="R588" s="23">
        <v>91001</v>
      </c>
      <c r="S588" s="23" t="s">
        <v>2517</v>
      </c>
      <c r="T588" s="24">
        <v>37970</v>
      </c>
      <c r="U588" s="22">
        <v>7082</v>
      </c>
      <c r="V588" s="36"/>
      <c r="W588" s="37"/>
      <c r="X588" s="36"/>
      <c r="Y588" s="36"/>
      <c r="Z588" s="36"/>
      <c r="AA588" s="27"/>
      <c r="AB588" s="8"/>
      <c r="AC588" s="8"/>
      <c r="AD588" s="8"/>
      <c r="AE588" s="8"/>
      <c r="AF588" s="8"/>
      <c r="AG588" s="8"/>
    </row>
    <row r="589" spans="1:33" ht="12.75" customHeight="1" x14ac:dyDescent="0.2">
      <c r="A589" s="22">
        <v>7139</v>
      </c>
      <c r="B589" s="32" t="s">
        <v>3358</v>
      </c>
      <c r="C589" s="44">
        <v>691405001</v>
      </c>
      <c r="D589" s="11" t="s">
        <v>2469</v>
      </c>
      <c r="E589" s="11" t="s">
        <v>3359</v>
      </c>
      <c r="F589" s="21" t="s">
        <v>1476</v>
      </c>
      <c r="G589" s="21" t="s">
        <v>3360</v>
      </c>
      <c r="H589" s="21" t="s">
        <v>28</v>
      </c>
      <c r="I589" s="11"/>
      <c r="J589" s="11"/>
      <c r="K589" s="11" t="s">
        <v>8508</v>
      </c>
      <c r="L589" s="11" t="s">
        <v>5373</v>
      </c>
      <c r="M589" s="13" t="s">
        <v>5342</v>
      </c>
      <c r="N589" s="22" t="s">
        <v>3724</v>
      </c>
      <c r="O589" s="22" t="s">
        <v>5374</v>
      </c>
      <c r="P589" s="23"/>
      <c r="Q589" s="22"/>
      <c r="R589" s="23">
        <v>91001</v>
      </c>
      <c r="S589" s="23" t="s">
        <v>2818</v>
      </c>
      <c r="T589" s="24">
        <v>37970</v>
      </c>
      <c r="U589" s="22">
        <v>7139</v>
      </c>
      <c r="V589" s="36"/>
      <c r="W589" s="37"/>
      <c r="X589" s="36"/>
      <c r="Y589" s="36"/>
      <c r="Z589" s="36"/>
      <c r="AA589" s="27"/>
      <c r="AB589" s="8"/>
      <c r="AC589" s="8"/>
      <c r="AD589" s="8"/>
      <c r="AE589" s="8"/>
      <c r="AF589" s="8"/>
      <c r="AG589" s="8"/>
    </row>
    <row r="590" spans="1:33" ht="12.75" customHeight="1" x14ac:dyDescent="0.2">
      <c r="A590" s="22">
        <v>7275</v>
      </c>
      <c r="B590" s="32" t="s">
        <v>3361</v>
      </c>
      <c r="C590" s="44">
        <v>691105008</v>
      </c>
      <c r="D590" s="11" t="s">
        <v>2469</v>
      </c>
      <c r="E590" s="11" t="s">
        <v>2484</v>
      </c>
      <c r="F590" s="21" t="s">
        <v>26</v>
      </c>
      <c r="G590" s="21" t="s">
        <v>2485</v>
      </c>
      <c r="H590" s="21" t="s">
        <v>28</v>
      </c>
      <c r="I590" s="11"/>
      <c r="J590" s="11"/>
      <c r="K590" s="11" t="s">
        <v>3362</v>
      </c>
      <c r="L590" s="11" t="s">
        <v>3363</v>
      </c>
      <c r="M590" s="13" t="s">
        <v>5345</v>
      </c>
      <c r="N590" s="22" t="s">
        <v>3365</v>
      </c>
      <c r="O590" s="22" t="s">
        <v>3364</v>
      </c>
      <c r="P590" s="23"/>
      <c r="Q590" s="22"/>
      <c r="R590" s="23">
        <v>91001</v>
      </c>
      <c r="S590" s="23" t="s">
        <v>2488</v>
      </c>
      <c r="T590" s="24">
        <v>38736</v>
      </c>
      <c r="U590" s="22">
        <v>7275</v>
      </c>
      <c r="V590" s="12"/>
      <c r="W590" s="13"/>
      <c r="X590" s="12"/>
      <c r="Y590" s="12"/>
      <c r="Z590" s="12"/>
      <c r="AA590" s="11"/>
      <c r="AB590" s="8"/>
      <c r="AC590" s="8"/>
      <c r="AD590" s="8"/>
      <c r="AE590" s="8"/>
      <c r="AF590" s="8"/>
      <c r="AG590" s="8"/>
    </row>
    <row r="591" spans="1:33" ht="12.75" customHeight="1" x14ac:dyDescent="0.2">
      <c r="A591" s="22">
        <v>7643</v>
      </c>
      <c r="B591" s="32" t="s">
        <v>8509</v>
      </c>
      <c r="C591" s="44">
        <v>691407004</v>
      </c>
      <c r="D591" s="11" t="s">
        <v>2469</v>
      </c>
      <c r="E591" s="11" t="s">
        <v>2484</v>
      </c>
      <c r="F591" s="21" t="s">
        <v>26</v>
      </c>
      <c r="G591" s="21" t="s">
        <v>2485</v>
      </c>
      <c r="H591" s="21" t="s">
        <v>28</v>
      </c>
      <c r="I591" s="11"/>
      <c r="J591" s="11"/>
      <c r="K591" s="11" t="s">
        <v>3371</v>
      </c>
      <c r="L591" s="11" t="s">
        <v>3372</v>
      </c>
      <c r="M591" s="13" t="s">
        <v>309</v>
      </c>
      <c r="N591" s="22" t="s">
        <v>3373</v>
      </c>
      <c r="O591" s="22" t="s">
        <v>5671</v>
      </c>
      <c r="P591" s="23" t="s">
        <v>5672</v>
      </c>
      <c r="Q591" s="22"/>
      <c r="R591" s="23">
        <v>91001</v>
      </c>
      <c r="S591" s="23" t="s">
        <v>2488</v>
      </c>
      <c r="T591" s="24">
        <v>43165</v>
      </c>
      <c r="U591" s="22">
        <v>7643</v>
      </c>
      <c r="V591" s="12"/>
      <c r="W591" s="13"/>
      <c r="X591" s="12"/>
      <c r="Y591" s="12"/>
      <c r="Z591" s="12"/>
      <c r="AA591" s="11"/>
      <c r="AB591" s="8"/>
      <c r="AC591" s="8"/>
      <c r="AD591" s="8"/>
      <c r="AE591" s="8"/>
      <c r="AF591" s="8"/>
      <c r="AG591" s="8"/>
    </row>
    <row r="592" spans="1:33" ht="12.75" customHeight="1" x14ac:dyDescent="0.2">
      <c r="A592" s="22">
        <v>7207</v>
      </c>
      <c r="B592" s="32" t="s">
        <v>3374</v>
      </c>
      <c r="C592" s="44">
        <v>690506009</v>
      </c>
      <c r="D592" s="11" t="s">
        <v>2469</v>
      </c>
      <c r="E592" s="11" t="s">
        <v>2495</v>
      </c>
      <c r="F592" s="21" t="s">
        <v>1476</v>
      </c>
      <c r="G592" s="21" t="s">
        <v>3129</v>
      </c>
      <c r="H592" s="21" t="s">
        <v>28</v>
      </c>
      <c r="I592" s="11"/>
      <c r="J592" s="11"/>
      <c r="K592" s="11" t="s">
        <v>8510</v>
      </c>
      <c r="L592" s="11" t="s">
        <v>8511</v>
      </c>
      <c r="M592" s="13" t="s">
        <v>544</v>
      </c>
      <c r="N592" s="22" t="s">
        <v>1394</v>
      </c>
      <c r="O592" s="22" t="s">
        <v>3375</v>
      </c>
      <c r="P592" s="23" t="s">
        <v>8512</v>
      </c>
      <c r="Q592" s="22"/>
      <c r="R592" s="23">
        <v>91001</v>
      </c>
      <c r="S592" s="23" t="s">
        <v>535</v>
      </c>
      <c r="T592" s="24">
        <v>38631</v>
      </c>
      <c r="U592" s="22">
        <v>7207</v>
      </c>
      <c r="V592" s="36"/>
      <c r="W592" s="37"/>
      <c r="X592" s="36"/>
      <c r="Y592" s="36"/>
      <c r="Z592" s="36"/>
      <c r="AA592" s="27"/>
      <c r="AB592" s="8"/>
      <c r="AC592" s="8"/>
      <c r="AD592" s="8"/>
      <c r="AE592" s="8"/>
      <c r="AF592" s="8"/>
      <c r="AG592" s="8"/>
    </row>
    <row r="593" spans="1:33" ht="12.75" customHeight="1" x14ac:dyDescent="0.2">
      <c r="A593" s="22">
        <v>7411</v>
      </c>
      <c r="B593" s="32" t="s">
        <v>3376</v>
      </c>
      <c r="C593" s="44">
        <v>690901005</v>
      </c>
      <c r="D593" s="11" t="s">
        <v>2469</v>
      </c>
      <c r="E593" s="11" t="s">
        <v>2484</v>
      </c>
      <c r="F593" s="21" t="s">
        <v>26</v>
      </c>
      <c r="G593" s="21" t="s">
        <v>2485</v>
      </c>
      <c r="H593" s="21" t="s">
        <v>28</v>
      </c>
      <c r="I593" s="11"/>
      <c r="J593" s="11"/>
      <c r="K593" s="11" t="s">
        <v>8513</v>
      </c>
      <c r="L593" s="11" t="s">
        <v>3377</v>
      </c>
      <c r="M593" s="13" t="s">
        <v>5344</v>
      </c>
      <c r="N593" s="22" t="s">
        <v>3378</v>
      </c>
      <c r="O593" s="22"/>
      <c r="P593" s="23"/>
      <c r="Q593" s="22"/>
      <c r="R593" s="23">
        <v>91001</v>
      </c>
      <c r="S593" s="23" t="s">
        <v>2488</v>
      </c>
      <c r="T593" s="24">
        <v>39912</v>
      </c>
      <c r="U593" s="22">
        <v>7411</v>
      </c>
      <c r="V593" s="36"/>
      <c r="W593" s="37"/>
      <c r="X593" s="36"/>
      <c r="Y593" s="36"/>
      <c r="Z593" s="36"/>
      <c r="AA593" s="27"/>
      <c r="AB593" s="8"/>
      <c r="AC593" s="8"/>
      <c r="AD593" s="8"/>
      <c r="AE593" s="8"/>
      <c r="AF593" s="8"/>
      <c r="AG593" s="8"/>
    </row>
    <row r="594" spans="1:33" ht="12.75" customHeight="1" x14ac:dyDescent="0.2">
      <c r="A594" s="22">
        <v>7482</v>
      </c>
      <c r="B594" s="32" t="s">
        <v>3379</v>
      </c>
      <c r="C594" s="44">
        <v>691413004</v>
      </c>
      <c r="D594" s="11" t="s">
        <v>2469</v>
      </c>
      <c r="E594" s="11" t="s">
        <v>2484</v>
      </c>
      <c r="F594" s="21" t="s">
        <v>26</v>
      </c>
      <c r="G594" s="21" t="s">
        <v>2485</v>
      </c>
      <c r="H594" s="21" t="s">
        <v>28</v>
      </c>
      <c r="I594" s="11"/>
      <c r="J594" s="11"/>
      <c r="K594" s="11" t="s">
        <v>8514</v>
      </c>
      <c r="L594" s="11" t="s">
        <v>5375</v>
      </c>
      <c r="M594" s="13" t="s">
        <v>5342</v>
      </c>
      <c r="N594" s="22" t="s">
        <v>7427</v>
      </c>
      <c r="O594" s="22" t="s">
        <v>3381</v>
      </c>
      <c r="P594" s="23" t="s">
        <v>3380</v>
      </c>
      <c r="Q594" s="22"/>
      <c r="R594" s="23">
        <v>91001</v>
      </c>
      <c r="S594" s="23" t="s">
        <v>2488</v>
      </c>
      <c r="T594" s="24">
        <v>41495</v>
      </c>
      <c r="U594" s="22">
        <v>7482</v>
      </c>
      <c r="V594" s="36"/>
      <c r="W594" s="37"/>
      <c r="X594" s="36"/>
      <c r="Y594" s="36"/>
      <c r="Z594" s="36"/>
      <c r="AA594" s="27"/>
      <c r="AB594" s="8"/>
      <c r="AC594" s="8"/>
      <c r="AD594" s="8"/>
      <c r="AE594" s="8"/>
      <c r="AF594" s="8"/>
      <c r="AG594" s="8"/>
    </row>
    <row r="595" spans="1:33" ht="12.75" customHeight="1" x14ac:dyDescent="0.2">
      <c r="A595" s="22">
        <v>7270</v>
      </c>
      <c r="B595" s="32" t="s">
        <v>3382</v>
      </c>
      <c r="C595" s="44">
        <v>691301001</v>
      </c>
      <c r="D595" s="11" t="s">
        <v>2469</v>
      </c>
      <c r="E595" s="11" t="s">
        <v>2484</v>
      </c>
      <c r="F595" s="21" t="s">
        <v>26</v>
      </c>
      <c r="G595" s="21" t="s">
        <v>2485</v>
      </c>
      <c r="H595" s="21" t="s">
        <v>28</v>
      </c>
      <c r="I595" s="11"/>
      <c r="J595" s="11"/>
      <c r="K595" s="11" t="s">
        <v>3383</v>
      </c>
      <c r="L595" s="11" t="s">
        <v>3384</v>
      </c>
      <c r="M595" s="13" t="s">
        <v>5345</v>
      </c>
      <c r="N595" s="22" t="s">
        <v>3385</v>
      </c>
      <c r="O595" s="22"/>
      <c r="P595" s="23"/>
      <c r="Q595" s="22"/>
      <c r="R595" s="23">
        <v>91001</v>
      </c>
      <c r="S595" s="23" t="s">
        <v>2488</v>
      </c>
      <c r="T595" s="24">
        <v>38736</v>
      </c>
      <c r="U595" s="22">
        <v>7270</v>
      </c>
      <c r="V595" s="12"/>
      <c r="W595" s="13"/>
      <c r="X595" s="12"/>
      <c r="Y595" s="12"/>
      <c r="Z595" s="12"/>
      <c r="AA595" s="11"/>
      <c r="AB595" s="8"/>
      <c r="AC595" s="8"/>
      <c r="AD595" s="8"/>
      <c r="AE595" s="8"/>
      <c r="AF595" s="8"/>
      <c r="AG595" s="8"/>
    </row>
    <row r="596" spans="1:33" ht="12.75" customHeight="1" x14ac:dyDescent="0.2">
      <c r="A596" s="22">
        <v>7578</v>
      </c>
      <c r="B596" s="32" t="s">
        <v>8515</v>
      </c>
      <c r="C596" s="44">
        <v>692546008</v>
      </c>
      <c r="D596" s="11" t="s">
        <v>2469</v>
      </c>
      <c r="E596" s="11" t="s">
        <v>2767</v>
      </c>
      <c r="F596" s="21" t="s">
        <v>26</v>
      </c>
      <c r="G596" s="21" t="s">
        <v>547</v>
      </c>
      <c r="H596" s="21" t="s">
        <v>28</v>
      </c>
      <c r="I596" s="11"/>
      <c r="J596" s="11"/>
      <c r="K596" s="11" t="s">
        <v>3386</v>
      </c>
      <c r="L596" s="11" t="s">
        <v>3387</v>
      </c>
      <c r="M596" s="13" t="s">
        <v>47</v>
      </c>
      <c r="N596" s="22" t="s">
        <v>1047</v>
      </c>
      <c r="O596" s="22" t="s">
        <v>5469</v>
      </c>
      <c r="P596" s="23" t="s">
        <v>5470</v>
      </c>
      <c r="Q596" s="22"/>
      <c r="R596" s="23">
        <v>91001</v>
      </c>
      <c r="S596" s="23" t="s">
        <v>523</v>
      </c>
      <c r="T596" s="24">
        <v>42215</v>
      </c>
      <c r="U596" s="22">
        <v>7578</v>
      </c>
      <c r="V596" s="12"/>
      <c r="W596" s="13"/>
      <c r="X596" s="12"/>
      <c r="Y596" s="12"/>
      <c r="Z596" s="12"/>
      <c r="AA596" s="11"/>
      <c r="AB596" s="8"/>
      <c r="AC596" s="8"/>
      <c r="AD596" s="8"/>
      <c r="AE596" s="8"/>
      <c r="AF596" s="8"/>
      <c r="AG596" s="8"/>
    </row>
    <row r="597" spans="1:33" ht="12.75" customHeight="1" x14ac:dyDescent="0.2">
      <c r="A597" s="22">
        <v>7205</v>
      </c>
      <c r="B597" s="32" t="s">
        <v>8516</v>
      </c>
      <c r="C597" s="44" t="s">
        <v>6457</v>
      </c>
      <c r="D597" s="11" t="s">
        <v>2469</v>
      </c>
      <c r="E597" s="11" t="s">
        <v>2484</v>
      </c>
      <c r="F597" s="21" t="s">
        <v>26</v>
      </c>
      <c r="G597" s="21" t="s">
        <v>2485</v>
      </c>
      <c r="H597" s="21" t="s">
        <v>28</v>
      </c>
      <c r="I597" s="11"/>
      <c r="J597" s="11"/>
      <c r="K597" s="11" t="s">
        <v>3388</v>
      </c>
      <c r="L597" s="11" t="s">
        <v>3389</v>
      </c>
      <c r="M597" s="13" t="s">
        <v>47</v>
      </c>
      <c r="N597" s="22" t="s">
        <v>2158</v>
      </c>
      <c r="O597" s="57">
        <v>226784305</v>
      </c>
      <c r="P597" s="58" t="s">
        <v>5429</v>
      </c>
      <c r="Q597" s="22"/>
      <c r="R597" s="23">
        <v>91001</v>
      </c>
      <c r="S597" s="23" t="s">
        <v>2818</v>
      </c>
      <c r="T597" s="24">
        <v>38628</v>
      </c>
      <c r="U597" s="22">
        <v>7205</v>
      </c>
      <c r="V597" s="12"/>
      <c r="W597" s="13"/>
      <c r="X597" s="12"/>
      <c r="Y597" s="12"/>
      <c r="Z597" s="12"/>
      <c r="AA597" s="11"/>
      <c r="AB597" s="8"/>
      <c r="AC597" s="8"/>
      <c r="AD597" s="8"/>
      <c r="AE597" s="8"/>
      <c r="AF597" s="8"/>
      <c r="AG597" s="8"/>
    </row>
    <row r="598" spans="1:33" ht="12.75" customHeight="1" x14ac:dyDescent="0.2">
      <c r="A598" s="22">
        <v>7553</v>
      </c>
      <c r="B598" s="32" t="s">
        <v>3390</v>
      </c>
      <c r="C598" s="44">
        <v>692518004</v>
      </c>
      <c r="D598" s="11" t="s">
        <v>2469</v>
      </c>
      <c r="E598" s="11" t="s">
        <v>546</v>
      </c>
      <c r="F598" s="21" t="s">
        <v>26</v>
      </c>
      <c r="G598" s="21" t="s">
        <v>547</v>
      </c>
      <c r="H598" s="21" t="s">
        <v>28</v>
      </c>
      <c r="I598" s="11"/>
      <c r="J598" s="11"/>
      <c r="K598" s="11" t="s">
        <v>7343</v>
      </c>
      <c r="L598" s="11" t="s">
        <v>3392</v>
      </c>
      <c r="M598" s="13" t="s">
        <v>5340</v>
      </c>
      <c r="N598" s="22" t="s">
        <v>3394</v>
      </c>
      <c r="O598" s="22" t="s">
        <v>3393</v>
      </c>
      <c r="P598" s="23" t="s">
        <v>3391</v>
      </c>
      <c r="Q598" s="22"/>
      <c r="R598" s="23">
        <v>91001</v>
      </c>
      <c r="S598" s="23" t="s">
        <v>2517</v>
      </c>
      <c r="T598" s="24">
        <v>42061</v>
      </c>
      <c r="U598" s="22">
        <v>7553</v>
      </c>
      <c r="V598" s="12"/>
      <c r="W598" s="13"/>
      <c r="X598" s="12"/>
      <c r="Y598" s="12"/>
      <c r="Z598" s="12"/>
      <c r="AA598" s="11"/>
      <c r="AB598" s="8"/>
      <c r="AC598" s="8"/>
      <c r="AD598" s="8"/>
      <c r="AE598" s="8"/>
      <c r="AF598" s="8"/>
      <c r="AG598" s="8"/>
    </row>
    <row r="599" spans="1:33" ht="12.75" customHeight="1" x14ac:dyDescent="0.2">
      <c r="A599" s="22">
        <v>7203</v>
      </c>
      <c r="B599" s="32" t="s">
        <v>3395</v>
      </c>
      <c r="C599" s="44">
        <v>690708000</v>
      </c>
      <c r="D599" s="11" t="s">
        <v>2469</v>
      </c>
      <c r="E599" s="11" t="s">
        <v>2495</v>
      </c>
      <c r="F599" s="21" t="s">
        <v>1476</v>
      </c>
      <c r="G599" s="21" t="s">
        <v>3129</v>
      </c>
      <c r="H599" s="21" t="s">
        <v>28</v>
      </c>
      <c r="I599" s="11"/>
      <c r="J599" s="11"/>
      <c r="K599" s="41" t="s">
        <v>3396</v>
      </c>
      <c r="L599" s="11" t="s">
        <v>3397</v>
      </c>
      <c r="M599" s="13" t="s">
        <v>47</v>
      </c>
      <c r="N599" s="22" t="s">
        <v>3398</v>
      </c>
      <c r="O599" s="22" t="s">
        <v>5523</v>
      </c>
      <c r="P599" s="23" t="s">
        <v>5524</v>
      </c>
      <c r="Q599" s="22"/>
      <c r="R599" s="23">
        <v>91001</v>
      </c>
      <c r="S599" s="23" t="s">
        <v>2517</v>
      </c>
      <c r="T599" s="24">
        <v>38628</v>
      </c>
      <c r="U599" s="22">
        <v>7203</v>
      </c>
      <c r="V599" s="12"/>
      <c r="W599" s="13"/>
      <c r="X599" s="12"/>
      <c r="Y599" s="12"/>
      <c r="Z599" s="12"/>
      <c r="AA599" s="11"/>
      <c r="AB599" s="8"/>
      <c r="AC599" s="8"/>
      <c r="AD599" s="8"/>
      <c r="AE599" s="8"/>
      <c r="AF599" s="8"/>
      <c r="AG599" s="8"/>
    </row>
    <row r="600" spans="1:33" ht="12.75" customHeight="1" x14ac:dyDescent="0.2">
      <c r="A600" s="22">
        <v>7451</v>
      </c>
      <c r="B600" s="32" t="s">
        <v>8517</v>
      </c>
      <c r="C600" s="44">
        <v>691408000</v>
      </c>
      <c r="D600" s="11" t="s">
        <v>7428</v>
      </c>
      <c r="E600" s="11" t="s">
        <v>7344</v>
      </c>
      <c r="F600" s="21" t="s">
        <v>26</v>
      </c>
      <c r="G600" s="21" t="s">
        <v>2485</v>
      </c>
      <c r="H600" s="21" t="s">
        <v>28</v>
      </c>
      <c r="I600" s="11"/>
      <c r="J600" s="11"/>
      <c r="K600" s="11" t="s">
        <v>8518</v>
      </c>
      <c r="L600" s="11" t="s">
        <v>5376</v>
      </c>
      <c r="M600" s="13" t="s">
        <v>5342</v>
      </c>
      <c r="N600" s="22" t="s">
        <v>3399</v>
      </c>
      <c r="O600" s="22" t="s">
        <v>8519</v>
      </c>
      <c r="P600" s="23" t="s">
        <v>8520</v>
      </c>
      <c r="Q600" s="22"/>
      <c r="R600" s="23">
        <v>91001</v>
      </c>
      <c r="S600" s="23" t="s">
        <v>2488</v>
      </c>
      <c r="T600" s="24">
        <v>40764</v>
      </c>
      <c r="U600" s="22">
        <v>7451</v>
      </c>
      <c r="V600" s="36"/>
      <c r="W600" s="37"/>
      <c r="X600" s="36"/>
      <c r="Y600" s="36"/>
      <c r="Z600" s="36"/>
      <c r="AA600" s="27"/>
      <c r="AB600" s="8"/>
      <c r="AC600" s="8"/>
      <c r="AD600" s="8"/>
      <c r="AE600" s="8"/>
      <c r="AF600" s="8"/>
      <c r="AG600" s="8"/>
    </row>
    <row r="601" spans="1:33" ht="12.75" customHeight="1" x14ac:dyDescent="0.2">
      <c r="A601" s="22">
        <v>7356</v>
      </c>
      <c r="B601" s="32" t="s">
        <v>6162</v>
      </c>
      <c r="C601" s="44">
        <v>692102002</v>
      </c>
      <c r="D601" s="11" t="s">
        <v>3401</v>
      </c>
      <c r="E601" s="11" t="s">
        <v>2484</v>
      </c>
      <c r="F601" s="21" t="s">
        <v>1476</v>
      </c>
      <c r="G601" s="21" t="s">
        <v>2485</v>
      </c>
      <c r="H601" s="21" t="s">
        <v>28</v>
      </c>
      <c r="I601" s="11"/>
      <c r="J601" s="11"/>
      <c r="K601" s="11" t="s">
        <v>6163</v>
      </c>
      <c r="L601" s="11" t="s">
        <v>6164</v>
      </c>
      <c r="M601" s="13" t="s">
        <v>5340</v>
      </c>
      <c r="N601" s="22" t="s">
        <v>6165</v>
      </c>
      <c r="O601" s="22" t="s">
        <v>6166</v>
      </c>
      <c r="P601" s="23"/>
      <c r="Q601" s="22"/>
      <c r="R601" s="23">
        <v>91001</v>
      </c>
      <c r="S601" s="23" t="s">
        <v>2553</v>
      </c>
      <c r="T601" s="24">
        <v>39212</v>
      </c>
      <c r="U601" s="22">
        <v>7356</v>
      </c>
      <c r="V601" s="12"/>
      <c r="W601" s="13"/>
      <c r="X601" s="12"/>
      <c r="Y601" s="12"/>
      <c r="Z601" s="12"/>
      <c r="AA601" s="11"/>
      <c r="AB601" s="8"/>
      <c r="AC601" s="8"/>
      <c r="AD601" s="8"/>
      <c r="AE601" s="8"/>
      <c r="AF601" s="8"/>
      <c r="AG601" s="8"/>
    </row>
    <row r="602" spans="1:33" ht="12.75" customHeight="1" x14ac:dyDescent="0.2">
      <c r="A602" s="22">
        <v>7211</v>
      </c>
      <c r="B602" s="32" t="s">
        <v>3403</v>
      </c>
      <c r="C602" s="44">
        <v>690731002</v>
      </c>
      <c r="D602" s="11" t="s">
        <v>2469</v>
      </c>
      <c r="E602" s="11" t="s">
        <v>546</v>
      </c>
      <c r="F602" s="21" t="s">
        <v>26</v>
      </c>
      <c r="G602" s="21" t="s">
        <v>547</v>
      </c>
      <c r="H602" s="11" t="s">
        <v>3012</v>
      </c>
      <c r="I602" s="11"/>
      <c r="J602" s="11"/>
      <c r="K602" s="11" t="s">
        <v>8521</v>
      </c>
      <c r="L602" s="21" t="s">
        <v>3404</v>
      </c>
      <c r="M602" s="11" t="s">
        <v>47</v>
      </c>
      <c r="N602" s="22" t="s">
        <v>5525</v>
      </c>
      <c r="O602" s="22" t="s">
        <v>5526</v>
      </c>
      <c r="P602" s="23" t="s">
        <v>8522</v>
      </c>
      <c r="Q602" s="22"/>
      <c r="R602" s="23">
        <v>91001</v>
      </c>
      <c r="S602" s="23" t="s">
        <v>2488</v>
      </c>
      <c r="T602" s="24">
        <v>38656</v>
      </c>
      <c r="U602" s="22">
        <v>7211</v>
      </c>
      <c r="V602" s="36"/>
      <c r="W602" s="37"/>
      <c r="X602" s="36"/>
      <c r="Y602" s="36"/>
      <c r="Z602" s="36"/>
      <c r="AA602" s="27"/>
      <c r="AB602" s="8"/>
      <c r="AC602" s="8"/>
      <c r="AD602" s="8"/>
      <c r="AE602" s="8"/>
      <c r="AF602" s="8"/>
      <c r="AG602" s="8"/>
    </row>
    <row r="603" spans="1:33" ht="12.75" customHeight="1" x14ac:dyDescent="0.2">
      <c r="A603" s="22">
        <v>7180</v>
      </c>
      <c r="B603" s="32" t="s">
        <v>3405</v>
      </c>
      <c r="C603" s="44">
        <v>692525000</v>
      </c>
      <c r="D603" s="11" t="s">
        <v>2469</v>
      </c>
      <c r="E603" s="11" t="s">
        <v>2484</v>
      </c>
      <c r="F603" s="21" t="s">
        <v>26</v>
      </c>
      <c r="G603" s="21" t="s">
        <v>2485</v>
      </c>
      <c r="H603" s="21" t="s">
        <v>3012</v>
      </c>
      <c r="I603" s="11"/>
      <c r="J603" s="11"/>
      <c r="K603" s="11" t="s">
        <v>3406</v>
      </c>
      <c r="L603" s="11" t="s">
        <v>3408</v>
      </c>
      <c r="M603" s="13" t="s">
        <v>5341</v>
      </c>
      <c r="N603" s="22" t="s">
        <v>3410</v>
      </c>
      <c r="O603" s="22" t="s">
        <v>3409</v>
      </c>
      <c r="P603" s="23" t="s">
        <v>3407</v>
      </c>
      <c r="Q603" s="22"/>
      <c r="R603" s="23">
        <v>91001</v>
      </c>
      <c r="S603" s="23" t="s">
        <v>3411</v>
      </c>
      <c r="T603" s="24">
        <v>38553</v>
      </c>
      <c r="U603" s="22">
        <v>7180</v>
      </c>
      <c r="V603" s="12"/>
      <c r="W603" s="13"/>
      <c r="X603" s="12"/>
      <c r="Y603" s="12"/>
      <c r="Z603" s="12"/>
      <c r="AA603" s="11"/>
      <c r="AB603" s="8"/>
      <c r="AC603" s="8"/>
      <c r="AD603" s="8"/>
      <c r="AE603" s="8"/>
      <c r="AF603" s="8"/>
      <c r="AG603" s="8"/>
    </row>
    <row r="604" spans="1:33" ht="12.75" customHeight="1" x14ac:dyDescent="0.2">
      <c r="A604" s="22">
        <v>7243</v>
      </c>
      <c r="B604" s="32" t="s">
        <v>3412</v>
      </c>
      <c r="C604" s="44">
        <v>692648005</v>
      </c>
      <c r="D604" s="11" t="s">
        <v>2469</v>
      </c>
      <c r="E604" s="11" t="s">
        <v>2484</v>
      </c>
      <c r="F604" s="21" t="s">
        <v>26</v>
      </c>
      <c r="G604" s="21" t="s">
        <v>2485</v>
      </c>
      <c r="H604" s="21" t="s">
        <v>28</v>
      </c>
      <c r="I604" s="11"/>
      <c r="J604" s="11"/>
      <c r="K604" s="11" t="s">
        <v>8523</v>
      </c>
      <c r="L604" s="11" t="s">
        <v>3413</v>
      </c>
      <c r="M604" s="13" t="s">
        <v>309</v>
      </c>
      <c r="N604" s="22" t="s">
        <v>3414</v>
      </c>
      <c r="O604" s="22" t="s">
        <v>8524</v>
      </c>
      <c r="P604" s="23" t="s">
        <v>8525</v>
      </c>
      <c r="Q604" s="22"/>
      <c r="R604" s="23">
        <v>91001</v>
      </c>
      <c r="S604" s="23" t="s">
        <v>2488</v>
      </c>
      <c r="T604" s="24">
        <v>38722</v>
      </c>
      <c r="U604" s="22">
        <v>7243</v>
      </c>
      <c r="V604" s="36"/>
      <c r="W604" s="37"/>
      <c r="X604" s="36"/>
      <c r="Y604" s="36"/>
      <c r="Z604" s="36"/>
      <c r="AA604" s="27"/>
      <c r="AB604" s="8"/>
      <c r="AC604" s="8"/>
      <c r="AD604" s="8"/>
      <c r="AE604" s="8"/>
      <c r="AF604" s="8"/>
      <c r="AG604" s="8"/>
    </row>
    <row r="605" spans="1:33" ht="12.75" customHeight="1" x14ac:dyDescent="0.2">
      <c r="A605" s="22">
        <v>7592</v>
      </c>
      <c r="B605" s="32" t="s">
        <v>3415</v>
      </c>
      <c r="C605" s="44">
        <v>692645006</v>
      </c>
      <c r="D605" s="11" t="s">
        <v>2469</v>
      </c>
      <c r="E605" s="11" t="s">
        <v>546</v>
      </c>
      <c r="F605" s="21" t="s">
        <v>26</v>
      </c>
      <c r="G605" s="21" t="s">
        <v>547</v>
      </c>
      <c r="H605" s="21" t="s">
        <v>28</v>
      </c>
      <c r="I605" s="11"/>
      <c r="J605" s="11"/>
      <c r="K605" s="11" t="s">
        <v>3416</v>
      </c>
      <c r="L605" s="11" t="s">
        <v>3417</v>
      </c>
      <c r="M605" s="13" t="s">
        <v>5345</v>
      </c>
      <c r="N605" s="22" t="s">
        <v>3419</v>
      </c>
      <c r="O605" s="22" t="s">
        <v>5468</v>
      </c>
      <c r="P605" s="23" t="s">
        <v>3418</v>
      </c>
      <c r="Q605" s="22"/>
      <c r="R605" s="23">
        <v>91001</v>
      </c>
      <c r="S605" s="23" t="s">
        <v>523</v>
      </c>
      <c r="T605" s="24">
        <v>42397</v>
      </c>
      <c r="U605" s="22">
        <v>7592</v>
      </c>
      <c r="V605" s="12"/>
      <c r="W605" s="13"/>
      <c r="X605" s="12"/>
      <c r="Y605" s="12"/>
      <c r="Z605" s="12"/>
      <c r="AA605" s="11"/>
      <c r="AB605" s="8"/>
      <c r="AC605" s="8"/>
      <c r="AD605" s="8"/>
      <c r="AE605" s="8"/>
      <c r="AF605" s="8"/>
      <c r="AG605" s="8"/>
    </row>
    <row r="606" spans="1:33" ht="12.75" customHeight="1" x14ac:dyDescent="0.2">
      <c r="A606" s="22">
        <v>7264</v>
      </c>
      <c r="B606" s="32" t="s">
        <v>8526</v>
      </c>
      <c r="C606" s="44">
        <v>691702006</v>
      </c>
      <c r="D606" s="11" t="s">
        <v>2469</v>
      </c>
      <c r="E606" s="11" t="s">
        <v>2484</v>
      </c>
      <c r="F606" s="21" t="s">
        <v>26</v>
      </c>
      <c r="G606" s="21" t="s">
        <v>2485</v>
      </c>
      <c r="H606" s="21" t="s">
        <v>28</v>
      </c>
      <c r="I606" s="11"/>
      <c r="J606" s="11"/>
      <c r="K606" s="11" t="s">
        <v>3420</v>
      </c>
      <c r="L606" s="11" t="s">
        <v>3421</v>
      </c>
      <c r="M606" s="13" t="s">
        <v>309</v>
      </c>
      <c r="N606" s="22" t="s">
        <v>3422</v>
      </c>
      <c r="O606" s="22"/>
      <c r="P606" s="23"/>
      <c r="Q606" s="22"/>
      <c r="R606" s="11">
        <v>91001</v>
      </c>
      <c r="S606" s="23" t="s">
        <v>2488</v>
      </c>
      <c r="T606" s="24">
        <v>38735</v>
      </c>
      <c r="U606" s="22">
        <v>7264</v>
      </c>
      <c r="V606" s="12"/>
      <c r="W606" s="13"/>
      <c r="X606" s="12"/>
      <c r="Y606" s="12"/>
      <c r="Z606" s="12"/>
      <c r="AA606" s="11"/>
      <c r="AB606" s="8"/>
      <c r="AC606" s="8"/>
      <c r="AD606" s="8"/>
      <c r="AE606" s="8"/>
      <c r="AF606" s="8"/>
      <c r="AG606" s="8"/>
    </row>
    <row r="607" spans="1:33" ht="12.75" customHeight="1" x14ac:dyDescent="0.2">
      <c r="A607" s="22">
        <v>7254</v>
      </c>
      <c r="B607" s="32" t="s">
        <v>3423</v>
      </c>
      <c r="C607" s="44">
        <v>690906007</v>
      </c>
      <c r="D607" s="11" t="s">
        <v>2469</v>
      </c>
      <c r="E607" s="11" t="s">
        <v>2484</v>
      </c>
      <c r="F607" s="21" t="s">
        <v>26</v>
      </c>
      <c r="G607" s="21" t="s">
        <v>2485</v>
      </c>
      <c r="H607" s="21" t="s">
        <v>28</v>
      </c>
      <c r="I607" s="11"/>
      <c r="J607" s="11"/>
      <c r="K607" s="11" t="s">
        <v>3424</v>
      </c>
      <c r="L607" s="11" t="s">
        <v>3425</v>
      </c>
      <c r="M607" s="13" t="s">
        <v>5344</v>
      </c>
      <c r="N607" s="22" t="s">
        <v>3427</v>
      </c>
      <c r="O607" s="22" t="s">
        <v>3426</v>
      </c>
      <c r="P607" s="23"/>
      <c r="Q607" s="22"/>
      <c r="R607" s="23" t="s">
        <v>3427</v>
      </c>
      <c r="S607" s="23" t="s">
        <v>2517</v>
      </c>
      <c r="T607" s="24">
        <v>38729</v>
      </c>
      <c r="U607" s="22">
        <v>7254</v>
      </c>
      <c r="V607" s="36"/>
      <c r="W607" s="37"/>
      <c r="X607" s="36"/>
      <c r="Y607" s="36"/>
      <c r="Z607" s="36"/>
      <c r="AA607" s="27"/>
      <c r="AB607" s="8"/>
      <c r="AC607" s="8"/>
      <c r="AD607" s="8"/>
      <c r="AE607" s="8"/>
      <c r="AF607" s="8"/>
      <c r="AG607" s="8"/>
    </row>
    <row r="608" spans="1:33" ht="12.75" customHeight="1" x14ac:dyDescent="0.2">
      <c r="A608" s="22">
        <v>7536</v>
      </c>
      <c r="B608" s="32" t="s">
        <v>3428</v>
      </c>
      <c r="C608" s="44">
        <v>691514005</v>
      </c>
      <c r="D608" s="11" t="s">
        <v>2469</v>
      </c>
      <c r="E608" s="11" t="s">
        <v>546</v>
      </c>
      <c r="F608" s="21" t="s">
        <v>26</v>
      </c>
      <c r="G608" s="21" t="s">
        <v>547</v>
      </c>
      <c r="H608" s="21" t="s">
        <v>28</v>
      </c>
      <c r="I608" s="11"/>
      <c r="J608" s="11"/>
      <c r="K608" s="11" t="s">
        <v>8527</v>
      </c>
      <c r="L608" s="11" t="s">
        <v>3429</v>
      </c>
      <c r="M608" s="13" t="s">
        <v>309</v>
      </c>
      <c r="N608" s="22" t="s">
        <v>3430</v>
      </c>
      <c r="O608" s="22" t="s">
        <v>8528</v>
      </c>
      <c r="P608" s="23" t="s">
        <v>8529</v>
      </c>
      <c r="Q608" s="22"/>
      <c r="R608" s="23">
        <v>91001</v>
      </c>
      <c r="S608" s="23" t="s">
        <v>523</v>
      </c>
      <c r="T608" s="24">
        <v>42053</v>
      </c>
      <c r="U608" s="22">
        <v>7536</v>
      </c>
      <c r="V608" s="36"/>
      <c r="W608" s="37"/>
      <c r="X608" s="36"/>
      <c r="Y608" s="36"/>
      <c r="Z608" s="36"/>
      <c r="AA608" s="27"/>
      <c r="AB608" s="8"/>
      <c r="AC608" s="8"/>
      <c r="AD608" s="8"/>
      <c r="AE608" s="8"/>
      <c r="AF608" s="8"/>
      <c r="AG608" s="8"/>
    </row>
    <row r="609" spans="1:33" ht="12.75" customHeight="1" x14ac:dyDescent="0.2">
      <c r="A609" s="22">
        <v>7572</v>
      </c>
      <c r="B609" s="32" t="s">
        <v>8530</v>
      </c>
      <c r="C609" s="44">
        <v>690510006</v>
      </c>
      <c r="D609" s="11" t="s">
        <v>2469</v>
      </c>
      <c r="E609" s="11" t="s">
        <v>2767</v>
      </c>
      <c r="F609" s="21" t="s">
        <v>26</v>
      </c>
      <c r="G609" s="21" t="s">
        <v>547</v>
      </c>
      <c r="H609" s="21" t="s">
        <v>28</v>
      </c>
      <c r="I609" s="11"/>
      <c r="J609" s="11"/>
      <c r="K609" s="11" t="s">
        <v>8531</v>
      </c>
      <c r="L609" s="11" t="s">
        <v>5445</v>
      </c>
      <c r="M609" s="13" t="s">
        <v>544</v>
      </c>
      <c r="N609" s="22" t="s">
        <v>3431</v>
      </c>
      <c r="O609" s="22" t="s">
        <v>8532</v>
      </c>
      <c r="P609" s="23" t="s">
        <v>8533</v>
      </c>
      <c r="Q609" s="22"/>
      <c r="R609" s="23">
        <v>91001</v>
      </c>
      <c r="S609" s="23" t="s">
        <v>523</v>
      </c>
      <c r="T609" s="24">
        <v>42195</v>
      </c>
      <c r="U609" s="22">
        <v>7572</v>
      </c>
      <c r="V609" s="36"/>
      <c r="W609" s="37"/>
      <c r="X609" s="36"/>
      <c r="Y609" s="36"/>
      <c r="Z609" s="36"/>
      <c r="AA609" s="27"/>
      <c r="AB609" s="8"/>
      <c r="AC609" s="8"/>
      <c r="AD609" s="8"/>
      <c r="AE609" s="8"/>
      <c r="AF609" s="8"/>
      <c r="AG609" s="8"/>
    </row>
    <row r="610" spans="1:33" ht="12.75" customHeight="1" x14ac:dyDescent="0.2">
      <c r="A610" s="22">
        <v>7475</v>
      </c>
      <c r="B610" s="32" t="s">
        <v>3432</v>
      </c>
      <c r="C610" s="44">
        <v>690701006</v>
      </c>
      <c r="D610" s="11" t="s">
        <v>2469</v>
      </c>
      <c r="E610" s="11" t="s">
        <v>2484</v>
      </c>
      <c r="F610" s="21" t="s">
        <v>26</v>
      </c>
      <c r="G610" s="21" t="s">
        <v>2485</v>
      </c>
      <c r="H610" s="21" t="s">
        <v>28</v>
      </c>
      <c r="I610" s="11"/>
      <c r="J610" s="11"/>
      <c r="K610" s="11" t="s">
        <v>8534</v>
      </c>
      <c r="L610" s="11" t="s">
        <v>3433</v>
      </c>
      <c r="M610" s="13" t="s">
        <v>47</v>
      </c>
      <c r="N610" s="22" t="s">
        <v>630</v>
      </c>
      <c r="O610" s="22" t="s">
        <v>8535</v>
      </c>
      <c r="P610" s="23" t="s">
        <v>8536</v>
      </c>
      <c r="Q610" s="22"/>
      <c r="R610" s="23">
        <v>91001</v>
      </c>
      <c r="S610" s="23" t="s">
        <v>2500</v>
      </c>
      <c r="T610" s="24">
        <v>41361</v>
      </c>
      <c r="U610" s="22">
        <v>7475</v>
      </c>
      <c r="V610" s="36"/>
      <c r="W610" s="37"/>
      <c r="X610" s="36"/>
      <c r="Y610" s="36"/>
      <c r="Z610" s="36"/>
      <c r="AA610" s="27"/>
      <c r="AB610" s="8"/>
      <c r="AC610" s="8"/>
      <c r="AD610" s="8"/>
      <c r="AE610" s="8"/>
      <c r="AF610" s="8"/>
      <c r="AG610" s="8"/>
    </row>
    <row r="611" spans="1:33" ht="12.75" customHeight="1" x14ac:dyDescent="0.2">
      <c r="A611" s="22">
        <v>7256</v>
      </c>
      <c r="B611" s="32" t="s">
        <v>8537</v>
      </c>
      <c r="C611" s="44">
        <v>692539001</v>
      </c>
      <c r="D611" s="11" t="s">
        <v>2469</v>
      </c>
      <c r="E611" s="11" t="s">
        <v>2484</v>
      </c>
      <c r="F611" s="21" t="s">
        <v>26</v>
      </c>
      <c r="G611" s="21" t="s">
        <v>2485</v>
      </c>
      <c r="H611" s="21" t="s">
        <v>28</v>
      </c>
      <c r="I611" s="11"/>
      <c r="J611" s="11"/>
      <c r="K611" s="11" t="s">
        <v>3434</v>
      </c>
      <c r="L611" s="11" t="s">
        <v>3435</v>
      </c>
      <c r="M611" s="13" t="s">
        <v>47</v>
      </c>
      <c r="N611" s="22" t="s">
        <v>3437</v>
      </c>
      <c r="O611" s="22" t="s">
        <v>3436</v>
      </c>
      <c r="P611" s="23"/>
      <c r="Q611" s="22"/>
      <c r="R611" s="23">
        <v>91001</v>
      </c>
      <c r="S611" s="23" t="s">
        <v>2500</v>
      </c>
      <c r="T611" s="24">
        <v>38729</v>
      </c>
      <c r="U611" s="22">
        <v>7256</v>
      </c>
      <c r="V611" s="12"/>
      <c r="W611" s="13"/>
      <c r="X611" s="12"/>
      <c r="Y611" s="12"/>
      <c r="Z611" s="12"/>
      <c r="AA611" s="11"/>
      <c r="AB611" s="8"/>
      <c r="AC611" s="8"/>
      <c r="AD611" s="8"/>
      <c r="AE611" s="8"/>
      <c r="AF611" s="8"/>
      <c r="AG611" s="8"/>
    </row>
    <row r="612" spans="1:33" ht="12.75" customHeight="1" x14ac:dyDescent="0.2">
      <c r="A612" s="22">
        <v>7315</v>
      </c>
      <c r="B612" s="32" t="s">
        <v>3438</v>
      </c>
      <c r="C612" s="44" t="s">
        <v>6458</v>
      </c>
      <c r="D612" s="11" t="s">
        <v>2469</v>
      </c>
      <c r="E612" s="11" t="s">
        <v>2495</v>
      </c>
      <c r="F612" s="21" t="s">
        <v>1476</v>
      </c>
      <c r="G612" s="21" t="s">
        <v>2496</v>
      </c>
      <c r="H612" s="21" t="s">
        <v>28</v>
      </c>
      <c r="I612" s="11"/>
      <c r="J612" s="11"/>
      <c r="K612" s="11" t="s">
        <v>3439</v>
      </c>
      <c r="L612" s="11" t="s">
        <v>3440</v>
      </c>
      <c r="M612" s="13" t="s">
        <v>5344</v>
      </c>
      <c r="N612" s="22" t="s">
        <v>3441</v>
      </c>
      <c r="O612" s="22"/>
      <c r="P612" s="23"/>
      <c r="Q612" s="22"/>
      <c r="R612" s="23">
        <v>91001</v>
      </c>
      <c r="S612" s="23" t="s">
        <v>3442</v>
      </c>
      <c r="T612" s="24">
        <v>38803</v>
      </c>
      <c r="U612" s="22">
        <v>7315</v>
      </c>
      <c r="V612" s="12"/>
      <c r="W612" s="13"/>
      <c r="X612" s="12"/>
      <c r="Y612" s="12"/>
      <c r="Z612" s="12"/>
      <c r="AA612" s="11"/>
      <c r="AB612" s="8"/>
      <c r="AC612" s="8"/>
      <c r="AD612" s="8"/>
      <c r="AE612" s="8"/>
      <c r="AF612" s="8"/>
      <c r="AG612" s="8"/>
    </row>
    <row r="613" spans="1:33" ht="12.75" customHeight="1" x14ac:dyDescent="0.2">
      <c r="A613" s="22">
        <v>7430</v>
      </c>
      <c r="B613" s="83" t="s">
        <v>3443</v>
      </c>
      <c r="C613" s="44">
        <v>692532007</v>
      </c>
      <c r="D613" s="11" t="s">
        <v>2758</v>
      </c>
      <c r="E613" s="11" t="s">
        <v>546</v>
      </c>
      <c r="F613" s="21" t="s">
        <v>26</v>
      </c>
      <c r="G613" s="21" t="s">
        <v>547</v>
      </c>
      <c r="H613" s="21" t="s">
        <v>28</v>
      </c>
      <c r="I613" s="11"/>
      <c r="J613" s="11"/>
      <c r="K613" s="11" t="s">
        <v>3444</v>
      </c>
      <c r="L613" s="11" t="s">
        <v>3446</v>
      </c>
      <c r="M613" s="13" t="s">
        <v>5341</v>
      </c>
      <c r="N613" s="22" t="s">
        <v>3447</v>
      </c>
      <c r="O613" s="22"/>
      <c r="P613" s="23" t="s">
        <v>3445</v>
      </c>
      <c r="Q613" s="22"/>
      <c r="R613" s="23" t="s">
        <v>2760</v>
      </c>
      <c r="S613" s="23" t="s">
        <v>3448</v>
      </c>
      <c r="T613" s="24">
        <v>40374</v>
      </c>
      <c r="U613" s="22">
        <v>7430</v>
      </c>
      <c r="V613" s="12"/>
      <c r="W613" s="13"/>
      <c r="X613" s="12"/>
      <c r="Y613" s="12"/>
      <c r="Z613" s="12"/>
      <c r="AA613" s="11"/>
      <c r="AB613" s="8"/>
      <c r="AC613" s="8"/>
      <c r="AD613" s="8"/>
      <c r="AE613" s="8"/>
      <c r="AF613" s="8"/>
      <c r="AG613" s="8"/>
    </row>
    <row r="614" spans="1:33" ht="12.75" customHeight="1" x14ac:dyDescent="0.2">
      <c r="A614" s="22">
        <v>7204</v>
      </c>
      <c r="B614" s="32" t="s">
        <v>3449</v>
      </c>
      <c r="C614" s="44">
        <v>690718006</v>
      </c>
      <c r="D614" s="11" t="s">
        <v>2469</v>
      </c>
      <c r="E614" s="11" t="s">
        <v>2484</v>
      </c>
      <c r="F614" s="21" t="s">
        <v>26</v>
      </c>
      <c r="G614" s="21" t="s">
        <v>2485</v>
      </c>
      <c r="H614" s="21" t="s">
        <v>28</v>
      </c>
      <c r="I614" s="11"/>
      <c r="J614" s="11"/>
      <c r="K614" s="11" t="s">
        <v>3450</v>
      </c>
      <c r="L614" s="11" t="s">
        <v>3451</v>
      </c>
      <c r="M614" s="13" t="s">
        <v>47</v>
      </c>
      <c r="N614" s="22" t="s">
        <v>913</v>
      </c>
      <c r="O614" s="22" t="s">
        <v>5521</v>
      </c>
      <c r="P614" s="23" t="s">
        <v>5522</v>
      </c>
      <c r="Q614" s="22"/>
      <c r="R614" s="23">
        <v>91001</v>
      </c>
      <c r="S614" s="23" t="s">
        <v>2517</v>
      </c>
      <c r="T614" s="24">
        <v>38628</v>
      </c>
      <c r="U614" s="22">
        <v>7204</v>
      </c>
      <c r="V614" s="36"/>
      <c r="W614" s="37"/>
      <c r="X614" s="36"/>
      <c r="Y614" s="36"/>
      <c r="Z614" s="36"/>
      <c r="AA614" s="27"/>
      <c r="AB614" s="8"/>
      <c r="AC614" s="8"/>
      <c r="AD614" s="8"/>
      <c r="AE614" s="8"/>
      <c r="AF614" s="8"/>
      <c r="AG614" s="8"/>
    </row>
    <row r="615" spans="1:33" ht="12.75" customHeight="1" x14ac:dyDescent="0.2">
      <c r="A615" s="22">
        <v>7147</v>
      </c>
      <c r="B615" s="32" t="s">
        <v>3452</v>
      </c>
      <c r="C615" s="44">
        <v>691104001</v>
      </c>
      <c r="D615" s="11" t="s">
        <v>2469</v>
      </c>
      <c r="E615" s="11" t="s">
        <v>2484</v>
      </c>
      <c r="F615" s="21" t="s">
        <v>26</v>
      </c>
      <c r="G615" s="21" t="s">
        <v>2576</v>
      </c>
      <c r="H615" s="21" t="s">
        <v>28</v>
      </c>
      <c r="I615" s="11"/>
      <c r="J615" s="11"/>
      <c r="K615" s="11" t="s">
        <v>3453</v>
      </c>
      <c r="L615" s="11" t="s">
        <v>3454</v>
      </c>
      <c r="M615" s="13" t="s">
        <v>5345</v>
      </c>
      <c r="N615" s="22" t="s">
        <v>3455</v>
      </c>
      <c r="O615" s="22" t="s">
        <v>5449</v>
      </c>
      <c r="P615" s="23" t="s">
        <v>5450</v>
      </c>
      <c r="Q615" s="22"/>
      <c r="R615" s="23">
        <v>91001</v>
      </c>
      <c r="S615" s="23" t="s">
        <v>523</v>
      </c>
      <c r="T615" s="24">
        <v>38287</v>
      </c>
      <c r="U615" s="22">
        <v>7147</v>
      </c>
      <c r="V615" s="12"/>
      <c r="W615" s="13"/>
      <c r="X615" s="12"/>
      <c r="Y615" s="12"/>
      <c r="Z615" s="12"/>
      <c r="AA615" s="11"/>
      <c r="AB615" s="8"/>
      <c r="AC615" s="8"/>
      <c r="AD615" s="8"/>
      <c r="AE615" s="8"/>
      <c r="AF615" s="8"/>
      <c r="AG615" s="8"/>
    </row>
    <row r="616" spans="1:33" ht="12.75" customHeight="1" x14ac:dyDescent="0.2">
      <c r="A616" s="22">
        <v>7050</v>
      </c>
      <c r="B616" s="32" t="s">
        <v>3456</v>
      </c>
      <c r="C616" s="44">
        <v>691508005</v>
      </c>
      <c r="D616" s="11" t="s">
        <v>2469</v>
      </c>
      <c r="E616" s="11" t="s">
        <v>2484</v>
      </c>
      <c r="F616" s="21" t="s">
        <v>26</v>
      </c>
      <c r="G616" s="21" t="s">
        <v>2485</v>
      </c>
      <c r="H616" s="21" t="s">
        <v>28</v>
      </c>
      <c r="I616" s="11"/>
      <c r="J616" s="11"/>
      <c r="K616" s="11" t="s">
        <v>3457</v>
      </c>
      <c r="L616" s="11" t="s">
        <v>3458</v>
      </c>
      <c r="M616" s="13" t="s">
        <v>309</v>
      </c>
      <c r="N616" s="22" t="s">
        <v>3459</v>
      </c>
      <c r="O616" s="22" t="s">
        <v>5675</v>
      </c>
      <c r="P616" s="23" t="s">
        <v>5676</v>
      </c>
      <c r="Q616" s="22"/>
      <c r="R616" s="23">
        <v>91001</v>
      </c>
      <c r="S616" s="23" t="s">
        <v>2488</v>
      </c>
      <c r="T616" s="24">
        <v>37970</v>
      </c>
      <c r="U616" s="22">
        <v>7050</v>
      </c>
      <c r="V616" s="12"/>
      <c r="W616" s="13"/>
      <c r="X616" s="12"/>
      <c r="Y616" s="12"/>
      <c r="Z616" s="12"/>
      <c r="AA616" s="11"/>
      <c r="AB616" s="8"/>
      <c r="AC616" s="8"/>
      <c r="AD616" s="8"/>
      <c r="AE616" s="8"/>
      <c r="AF616" s="8"/>
      <c r="AG616" s="8"/>
    </row>
    <row r="617" spans="1:33" ht="12.75" customHeight="1" x14ac:dyDescent="0.2">
      <c r="A617" s="22">
        <v>7280</v>
      </c>
      <c r="B617" s="32" t="s">
        <v>3460</v>
      </c>
      <c r="C617" s="44">
        <v>690205009</v>
      </c>
      <c r="D617" s="11" t="s">
        <v>2469</v>
      </c>
      <c r="E617" s="11" t="s">
        <v>2484</v>
      </c>
      <c r="F617" s="21" t="s">
        <v>26</v>
      </c>
      <c r="G617" s="21" t="s">
        <v>2485</v>
      </c>
      <c r="H617" s="21" t="s">
        <v>28</v>
      </c>
      <c r="I617" s="11"/>
      <c r="J617" s="11"/>
      <c r="K617" s="11" t="s">
        <v>3461</v>
      </c>
      <c r="L617" s="11" t="s">
        <v>3462</v>
      </c>
      <c r="M617" s="13" t="s">
        <v>780</v>
      </c>
      <c r="N617" s="22" t="s">
        <v>3463</v>
      </c>
      <c r="O617" s="13" t="s">
        <v>5466</v>
      </c>
      <c r="P617" s="23" t="s">
        <v>5467</v>
      </c>
      <c r="Q617" s="22"/>
      <c r="R617" s="23">
        <v>91001</v>
      </c>
      <c r="S617" s="23" t="s">
        <v>2488</v>
      </c>
      <c r="T617" s="24">
        <v>38737</v>
      </c>
      <c r="U617" s="22">
        <v>7280</v>
      </c>
      <c r="V617" s="12"/>
      <c r="W617" s="13"/>
      <c r="X617" s="12"/>
      <c r="Y617" s="12"/>
      <c r="Z617" s="12"/>
      <c r="AA617" s="11"/>
      <c r="AB617" s="8"/>
      <c r="AC617" s="8"/>
      <c r="AD617" s="8"/>
      <c r="AE617" s="8"/>
      <c r="AF617" s="8"/>
      <c r="AG617" s="8"/>
    </row>
    <row r="618" spans="1:33" ht="12.75" customHeight="1" x14ac:dyDescent="0.2">
      <c r="A618" s="22">
        <v>7057</v>
      </c>
      <c r="B618" s="32" t="s">
        <v>3464</v>
      </c>
      <c r="C618" s="44">
        <v>691907007</v>
      </c>
      <c r="D618" s="11" t="s">
        <v>2469</v>
      </c>
      <c r="E618" s="11" t="s">
        <v>2484</v>
      </c>
      <c r="F618" s="21" t="s">
        <v>26</v>
      </c>
      <c r="G618" s="21" t="s">
        <v>2485</v>
      </c>
      <c r="H618" s="21" t="s">
        <v>28</v>
      </c>
      <c r="I618" s="11"/>
      <c r="J618" s="11"/>
      <c r="K618" s="11" t="s">
        <v>8538</v>
      </c>
      <c r="L618" s="11" t="s">
        <v>3465</v>
      </c>
      <c r="M618" s="13" t="s">
        <v>48</v>
      </c>
      <c r="N618" s="22" t="s">
        <v>3466</v>
      </c>
      <c r="O618" s="22" t="s">
        <v>8539</v>
      </c>
      <c r="P618" s="40" t="s">
        <v>8540</v>
      </c>
      <c r="Q618" s="22"/>
      <c r="R618" s="23">
        <v>91001</v>
      </c>
      <c r="S618" s="23" t="s">
        <v>2488</v>
      </c>
      <c r="T618" s="24">
        <v>37970</v>
      </c>
      <c r="U618" s="22">
        <v>7057</v>
      </c>
      <c r="V618" s="36"/>
      <c r="W618" s="37"/>
      <c r="X618" s="36"/>
      <c r="Y618" s="36"/>
      <c r="Z618" s="36"/>
      <c r="AA618" s="27"/>
      <c r="AB618" s="8"/>
      <c r="AC618" s="8"/>
      <c r="AD618" s="8"/>
      <c r="AE618" s="8"/>
      <c r="AF618" s="8"/>
      <c r="AG618" s="8"/>
    </row>
    <row r="619" spans="1:33" ht="12.75" customHeight="1" x14ac:dyDescent="0.2">
      <c r="A619" s="22">
        <v>7258</v>
      </c>
      <c r="B619" s="32" t="s">
        <v>3467</v>
      </c>
      <c r="C619" s="44">
        <v>691003000</v>
      </c>
      <c r="D619" s="11" t="s">
        <v>2469</v>
      </c>
      <c r="E619" s="11" t="s">
        <v>2495</v>
      </c>
      <c r="F619" s="21" t="s">
        <v>1476</v>
      </c>
      <c r="G619" s="21" t="s">
        <v>2496</v>
      </c>
      <c r="H619" s="21" t="s">
        <v>28</v>
      </c>
      <c r="I619" s="11"/>
      <c r="J619" s="11"/>
      <c r="K619" s="11" t="s">
        <v>3468</v>
      </c>
      <c r="L619" s="11" t="s">
        <v>3469</v>
      </c>
      <c r="M619" s="13" t="s">
        <v>5345</v>
      </c>
      <c r="N619" s="22" t="s">
        <v>3470</v>
      </c>
      <c r="O619" s="22"/>
      <c r="P619" s="23"/>
      <c r="Q619" s="22"/>
      <c r="R619" s="23">
        <v>91001</v>
      </c>
      <c r="S619" s="23" t="s">
        <v>3471</v>
      </c>
      <c r="T619" s="24">
        <v>38729</v>
      </c>
      <c r="U619" s="22">
        <v>7258</v>
      </c>
      <c r="V619" s="12"/>
      <c r="W619" s="13"/>
      <c r="X619" s="12"/>
      <c r="Y619" s="12"/>
      <c r="Z619" s="12"/>
      <c r="AA619" s="11"/>
      <c r="AB619" s="8"/>
      <c r="AC619" s="8"/>
      <c r="AD619" s="8"/>
      <c r="AE619" s="8"/>
      <c r="AF619" s="8"/>
      <c r="AG619" s="8"/>
    </row>
    <row r="620" spans="1:33" ht="12.75" customHeight="1" x14ac:dyDescent="0.2">
      <c r="A620" s="22">
        <v>7296</v>
      </c>
      <c r="B620" s="32" t="s">
        <v>3472</v>
      </c>
      <c r="C620" s="44">
        <v>692521005</v>
      </c>
      <c r="D620" s="11" t="s">
        <v>2469</v>
      </c>
      <c r="E620" s="11" t="s">
        <v>546</v>
      </c>
      <c r="F620" s="21" t="s">
        <v>26</v>
      </c>
      <c r="G620" s="21" t="s">
        <v>547</v>
      </c>
      <c r="H620" s="21" t="s">
        <v>28</v>
      </c>
      <c r="I620" s="11"/>
      <c r="J620" s="11"/>
      <c r="K620" s="11" t="s">
        <v>8541</v>
      </c>
      <c r="L620" s="11" t="s">
        <v>3473</v>
      </c>
      <c r="M620" s="13" t="s">
        <v>48</v>
      </c>
      <c r="N620" s="22" t="s">
        <v>8542</v>
      </c>
      <c r="O620" s="22" t="s">
        <v>8543</v>
      </c>
      <c r="P620" s="23" t="s">
        <v>8544</v>
      </c>
      <c r="Q620" s="22"/>
      <c r="R620" s="23">
        <v>91001</v>
      </c>
      <c r="S620" s="23" t="s">
        <v>523</v>
      </c>
      <c r="T620" s="24">
        <v>38755</v>
      </c>
      <c r="U620" s="22">
        <v>7296</v>
      </c>
      <c r="V620" s="36"/>
      <c r="W620" s="37"/>
      <c r="X620" s="36"/>
      <c r="Y620" s="36"/>
      <c r="Z620" s="36"/>
      <c r="AA620" s="27"/>
      <c r="AB620" s="8"/>
      <c r="AC620" s="8"/>
      <c r="AD620" s="8"/>
      <c r="AE620" s="8"/>
      <c r="AF620" s="8"/>
      <c r="AG620" s="8"/>
    </row>
    <row r="621" spans="1:33" ht="12.75" customHeight="1" x14ac:dyDescent="0.2">
      <c r="A621" s="22">
        <v>7548</v>
      </c>
      <c r="B621" s="32" t="s">
        <v>3474</v>
      </c>
      <c r="C621" s="44">
        <v>690304007</v>
      </c>
      <c r="D621" s="11" t="s">
        <v>2469</v>
      </c>
      <c r="E621" s="11" t="s">
        <v>546</v>
      </c>
      <c r="F621" s="21" t="s">
        <v>546</v>
      </c>
      <c r="G621" s="21" t="s">
        <v>547</v>
      </c>
      <c r="H621" s="21" t="s">
        <v>28</v>
      </c>
      <c r="I621" s="11"/>
      <c r="J621" s="11"/>
      <c r="K621" s="11" t="s">
        <v>5673</v>
      </c>
      <c r="L621" s="11" t="s">
        <v>3476</v>
      </c>
      <c r="M621" s="13" t="s">
        <v>5341</v>
      </c>
      <c r="N621" s="22" t="s">
        <v>1686</v>
      </c>
      <c r="O621" s="22" t="s">
        <v>5674</v>
      </c>
      <c r="P621" s="23" t="s">
        <v>3475</v>
      </c>
      <c r="Q621" s="22"/>
      <c r="R621" s="23">
        <v>91001</v>
      </c>
      <c r="S621" s="23" t="s">
        <v>523</v>
      </c>
      <c r="T621" s="24">
        <v>42059</v>
      </c>
      <c r="U621" s="22">
        <v>7548</v>
      </c>
      <c r="V621" s="12"/>
      <c r="W621" s="13"/>
      <c r="X621" s="12"/>
      <c r="Y621" s="12"/>
      <c r="Z621" s="12"/>
      <c r="AA621" s="11"/>
      <c r="AB621" s="8"/>
      <c r="AC621" s="8"/>
      <c r="AD621" s="8"/>
      <c r="AE621" s="8"/>
      <c r="AF621" s="8"/>
      <c r="AG621" s="8"/>
    </row>
    <row r="622" spans="1:33" ht="12.75" customHeight="1" x14ac:dyDescent="0.2">
      <c r="A622" s="22">
        <v>7543</v>
      </c>
      <c r="B622" s="32" t="s">
        <v>3477</v>
      </c>
      <c r="C622" s="44">
        <v>690716003</v>
      </c>
      <c r="D622" s="11" t="s">
        <v>2469</v>
      </c>
      <c r="E622" s="11" t="s">
        <v>546</v>
      </c>
      <c r="F622" s="21" t="s">
        <v>26</v>
      </c>
      <c r="G622" s="21" t="s">
        <v>547</v>
      </c>
      <c r="H622" s="21" t="s">
        <v>28</v>
      </c>
      <c r="I622" s="11"/>
      <c r="J622" s="11"/>
      <c r="K622" s="11" t="s">
        <v>8545</v>
      </c>
      <c r="L622" s="11" t="s">
        <v>3478</v>
      </c>
      <c r="M622" s="13" t="s">
        <v>47</v>
      </c>
      <c r="N622" s="22" t="s">
        <v>3479</v>
      </c>
      <c r="O622" s="22" t="s">
        <v>8546</v>
      </c>
      <c r="P622" s="40" t="s">
        <v>8547</v>
      </c>
      <c r="Q622" s="22"/>
      <c r="R622" s="23">
        <v>91001</v>
      </c>
      <c r="S622" s="23" t="s">
        <v>523</v>
      </c>
      <c r="T622" s="24">
        <v>42058</v>
      </c>
      <c r="U622" s="22">
        <v>7543</v>
      </c>
      <c r="V622" s="36"/>
      <c r="W622" s="37"/>
      <c r="X622" s="36"/>
      <c r="Y622" s="36"/>
      <c r="Z622" s="36"/>
      <c r="AA622" s="27"/>
      <c r="AB622" s="8"/>
      <c r="AC622" s="8"/>
      <c r="AD622" s="8"/>
      <c r="AE622" s="8"/>
      <c r="AF622" s="8"/>
      <c r="AG622" s="8"/>
    </row>
    <row r="623" spans="1:33" ht="12.75" customHeight="1" x14ac:dyDescent="0.2">
      <c r="A623" s="22">
        <v>7303</v>
      </c>
      <c r="B623" s="32" t="s">
        <v>8548</v>
      </c>
      <c r="C623" s="44">
        <v>691607003</v>
      </c>
      <c r="D623" s="11" t="s">
        <v>2469</v>
      </c>
      <c r="E623" s="11" t="s">
        <v>546</v>
      </c>
      <c r="F623" s="21" t="s">
        <v>26</v>
      </c>
      <c r="G623" s="21" t="s">
        <v>547</v>
      </c>
      <c r="H623" s="21" t="s">
        <v>28</v>
      </c>
      <c r="I623" s="11"/>
      <c r="J623" s="11"/>
      <c r="K623" s="11" t="s">
        <v>8549</v>
      </c>
      <c r="L623" s="11" t="s">
        <v>3481</v>
      </c>
      <c r="M623" s="13" t="s">
        <v>309</v>
      </c>
      <c r="N623" s="22" t="s">
        <v>3483</v>
      </c>
      <c r="O623" s="22" t="s">
        <v>3482</v>
      </c>
      <c r="P623" s="23" t="s">
        <v>3480</v>
      </c>
      <c r="Q623" s="22"/>
      <c r="R623" s="23">
        <v>91001</v>
      </c>
      <c r="S623" s="11" t="s">
        <v>2500</v>
      </c>
      <c r="T623" s="24">
        <v>38765</v>
      </c>
      <c r="U623" s="22">
        <v>7303</v>
      </c>
      <c r="V623" s="36"/>
      <c r="W623" s="37"/>
      <c r="X623" s="36"/>
      <c r="Y623" s="36"/>
      <c r="Z623" s="36"/>
      <c r="AA623" s="27"/>
      <c r="AB623" s="8"/>
      <c r="AC623" s="8"/>
      <c r="AD623" s="8"/>
      <c r="AE623" s="8"/>
      <c r="AF623" s="8"/>
      <c r="AG623" s="8"/>
    </row>
    <row r="624" spans="1:33" ht="12.75" customHeight="1" x14ac:dyDescent="0.2">
      <c r="A624" s="22">
        <v>7560</v>
      </c>
      <c r="B624" s="32" t="s">
        <v>3484</v>
      </c>
      <c r="C624" s="44">
        <v>690201003</v>
      </c>
      <c r="D624" s="11" t="s">
        <v>2469</v>
      </c>
      <c r="E624" s="11" t="s">
        <v>546</v>
      </c>
      <c r="F624" s="21" t="s">
        <v>26</v>
      </c>
      <c r="G624" s="21" t="s">
        <v>547</v>
      </c>
      <c r="H624" s="21" t="s">
        <v>28</v>
      </c>
      <c r="I624" s="11"/>
      <c r="J624" s="11"/>
      <c r="K624" s="11" t="s">
        <v>8550</v>
      </c>
      <c r="L624" s="11" t="s">
        <v>3485</v>
      </c>
      <c r="M624" s="13" t="s">
        <v>5341</v>
      </c>
      <c r="N624" s="22" t="s">
        <v>3487</v>
      </c>
      <c r="O624" s="22" t="s">
        <v>3486</v>
      </c>
      <c r="P624" s="23" t="s">
        <v>8551</v>
      </c>
      <c r="Q624" s="22"/>
      <c r="R624" s="23">
        <v>91001</v>
      </c>
      <c r="S624" s="23" t="s">
        <v>523</v>
      </c>
      <c r="T624" s="24">
        <v>42087</v>
      </c>
      <c r="U624" s="22">
        <v>7560</v>
      </c>
      <c r="V624" s="36"/>
      <c r="W624" s="37"/>
      <c r="X624" s="36"/>
      <c r="Y624" s="36"/>
      <c r="Z624" s="36"/>
      <c r="AA624" s="27"/>
      <c r="AB624" s="8"/>
      <c r="AC624" s="8"/>
      <c r="AD624" s="8"/>
      <c r="AE624" s="8"/>
      <c r="AF624" s="8"/>
      <c r="AG624" s="8"/>
    </row>
    <row r="625" spans="1:33" ht="12.75" customHeight="1" x14ac:dyDescent="0.2">
      <c r="A625" s="22">
        <v>7274</v>
      </c>
      <c r="B625" s="32" t="s">
        <v>8552</v>
      </c>
      <c r="C625" s="44">
        <v>691914003</v>
      </c>
      <c r="D625" s="11" t="s">
        <v>2469</v>
      </c>
      <c r="E625" s="11" t="s">
        <v>2484</v>
      </c>
      <c r="F625" s="21" t="s">
        <v>26</v>
      </c>
      <c r="G625" s="21" t="s">
        <v>2485</v>
      </c>
      <c r="H625" s="21" t="s">
        <v>28</v>
      </c>
      <c r="I625" s="11"/>
      <c r="J625" s="11"/>
      <c r="K625" s="11" t="s">
        <v>3488</v>
      </c>
      <c r="L625" s="11" t="s">
        <v>3489</v>
      </c>
      <c r="M625" s="13" t="s">
        <v>48</v>
      </c>
      <c r="N625" s="22" t="s">
        <v>3491</v>
      </c>
      <c r="O625" s="22" t="s">
        <v>3490</v>
      </c>
      <c r="P625" s="23"/>
      <c r="Q625" s="22"/>
      <c r="R625" s="23">
        <v>91001</v>
      </c>
      <c r="S625" s="23" t="s">
        <v>3492</v>
      </c>
      <c r="T625" s="24">
        <v>38736</v>
      </c>
      <c r="U625" s="22">
        <v>7274</v>
      </c>
      <c r="V625" s="12"/>
      <c r="W625" s="13"/>
      <c r="X625" s="12"/>
      <c r="Y625" s="12"/>
      <c r="Z625" s="12"/>
      <c r="AA625" s="11"/>
      <c r="AB625" s="8"/>
      <c r="AC625" s="8"/>
      <c r="AD625" s="8"/>
      <c r="AE625" s="8"/>
      <c r="AF625" s="8"/>
      <c r="AG625" s="8"/>
    </row>
    <row r="626" spans="1:33" ht="12.75" customHeight="1" x14ac:dyDescent="0.2">
      <c r="A626" s="22">
        <v>7186</v>
      </c>
      <c r="B626" s="32" t="s">
        <v>8553</v>
      </c>
      <c r="C626" s="44">
        <v>691501000</v>
      </c>
      <c r="D626" s="11" t="s">
        <v>2469</v>
      </c>
      <c r="E626" s="11" t="s">
        <v>546</v>
      </c>
      <c r="F626" s="21" t="s">
        <v>26</v>
      </c>
      <c r="G626" s="21" t="s">
        <v>2576</v>
      </c>
      <c r="H626" s="21" t="s">
        <v>28</v>
      </c>
      <c r="I626" s="11"/>
      <c r="J626" s="11"/>
      <c r="K626" s="11" t="s">
        <v>8554</v>
      </c>
      <c r="L626" s="11" t="s">
        <v>5452</v>
      </c>
      <c r="M626" s="13" t="s">
        <v>309</v>
      </c>
      <c r="N626" s="22" t="s">
        <v>4182</v>
      </c>
      <c r="O626" s="22" t="s">
        <v>5283</v>
      </c>
      <c r="P626" s="23" t="s">
        <v>5453</v>
      </c>
      <c r="Q626" s="22"/>
      <c r="R626" s="23">
        <v>91001</v>
      </c>
      <c r="S626" s="23" t="s">
        <v>5284</v>
      </c>
      <c r="T626" s="24">
        <v>38572</v>
      </c>
      <c r="U626" s="22">
        <v>7186</v>
      </c>
      <c r="V626" s="36"/>
      <c r="W626" s="37"/>
      <c r="X626" s="36"/>
      <c r="Y626" s="36"/>
      <c r="Z626" s="36"/>
      <c r="AA626" s="27"/>
      <c r="AB626" s="8"/>
      <c r="AC626" s="8"/>
      <c r="AD626" s="8"/>
      <c r="AE626" s="8"/>
      <c r="AF626" s="8"/>
      <c r="AG626" s="8"/>
    </row>
    <row r="627" spans="1:33" ht="12.75" customHeight="1" x14ac:dyDescent="0.2">
      <c r="A627" s="22">
        <v>7278</v>
      </c>
      <c r="B627" s="32" t="s">
        <v>3493</v>
      </c>
      <c r="C627" s="44">
        <v>692506006</v>
      </c>
      <c r="D627" s="11" t="s">
        <v>2469</v>
      </c>
      <c r="E627" s="11" t="s">
        <v>2484</v>
      </c>
      <c r="F627" s="21" t="s">
        <v>26</v>
      </c>
      <c r="G627" s="21" t="s">
        <v>2485</v>
      </c>
      <c r="H627" s="21" t="s">
        <v>28</v>
      </c>
      <c r="I627" s="11"/>
      <c r="J627" s="11"/>
      <c r="K627" s="11" t="s">
        <v>3494</v>
      </c>
      <c r="L627" s="11" t="s">
        <v>5377</v>
      </c>
      <c r="M627" s="13" t="s">
        <v>5342</v>
      </c>
      <c r="N627" s="22" t="s">
        <v>3496</v>
      </c>
      <c r="O627" s="22" t="s">
        <v>3495</v>
      </c>
      <c r="P627" s="23"/>
      <c r="Q627" s="22"/>
      <c r="R627" s="23">
        <v>91001</v>
      </c>
      <c r="S627" s="23" t="s">
        <v>2488</v>
      </c>
      <c r="T627" s="24">
        <v>38736</v>
      </c>
      <c r="U627" s="22">
        <v>7278</v>
      </c>
      <c r="V627" s="12"/>
      <c r="W627" s="13"/>
      <c r="X627" s="12"/>
      <c r="Y627" s="12"/>
      <c r="Z627" s="12"/>
      <c r="AA627" s="11"/>
      <c r="AB627" s="8"/>
      <c r="AC627" s="8"/>
      <c r="AD627" s="8"/>
      <c r="AE627" s="8"/>
      <c r="AF627" s="8"/>
      <c r="AG627" s="8"/>
    </row>
    <row r="628" spans="1:33" ht="12.75" customHeight="1" x14ac:dyDescent="0.2">
      <c r="A628" s="22">
        <v>7105</v>
      </c>
      <c r="B628" s="32" t="s">
        <v>8555</v>
      </c>
      <c r="C628" s="44">
        <v>691807002</v>
      </c>
      <c r="D628" s="11" t="s">
        <v>2469</v>
      </c>
      <c r="E628" s="11" t="s">
        <v>2484</v>
      </c>
      <c r="F628" s="21" t="s">
        <v>26</v>
      </c>
      <c r="G628" s="21" t="s">
        <v>2485</v>
      </c>
      <c r="H628" s="21" t="s">
        <v>28</v>
      </c>
      <c r="I628" s="11"/>
      <c r="J628" s="11"/>
      <c r="K628" s="11" t="s">
        <v>3497</v>
      </c>
      <c r="L628" s="11" t="s">
        <v>3498</v>
      </c>
      <c r="M628" s="13" t="s">
        <v>48</v>
      </c>
      <c r="N628" s="22" t="s">
        <v>3499</v>
      </c>
      <c r="O628" s="23" t="s">
        <v>8556</v>
      </c>
      <c r="P628" s="14" t="s">
        <v>5456</v>
      </c>
      <c r="Q628" s="22"/>
      <c r="R628" s="23" t="s">
        <v>2713</v>
      </c>
      <c r="S628" s="23" t="s">
        <v>2488</v>
      </c>
      <c r="T628" s="24">
        <v>37970</v>
      </c>
      <c r="U628" s="22">
        <v>7105</v>
      </c>
      <c r="V628" s="36"/>
      <c r="W628" s="37"/>
      <c r="X628" s="36"/>
      <c r="Y628" s="36"/>
      <c r="Z628" s="36"/>
      <c r="AA628" s="27"/>
      <c r="AB628" s="8"/>
      <c r="AC628" s="8"/>
      <c r="AD628" s="8"/>
      <c r="AE628" s="8"/>
      <c r="AF628" s="8"/>
      <c r="AG628" s="8"/>
    </row>
    <row r="629" spans="1:33" ht="12.75" customHeight="1" x14ac:dyDescent="0.2">
      <c r="A629" s="22">
        <v>7734</v>
      </c>
      <c r="B629" s="32" t="s">
        <v>8557</v>
      </c>
      <c r="C629" s="44">
        <v>691418006</v>
      </c>
      <c r="D629" s="11"/>
      <c r="E629" s="11" t="s">
        <v>2484</v>
      </c>
      <c r="F629" s="21" t="s">
        <v>26</v>
      </c>
      <c r="G629" s="21" t="s">
        <v>2485</v>
      </c>
      <c r="H629" s="21" t="s">
        <v>28</v>
      </c>
      <c r="I629" s="11"/>
      <c r="J629" s="11"/>
      <c r="K629" s="11" t="s">
        <v>8558</v>
      </c>
      <c r="L629" s="11" t="s">
        <v>8559</v>
      </c>
      <c r="M629" s="13" t="s">
        <v>309</v>
      </c>
      <c r="N629" s="22" t="s">
        <v>8560</v>
      </c>
      <c r="O629" s="23">
        <v>432216400</v>
      </c>
      <c r="P629" s="145" t="s">
        <v>8561</v>
      </c>
      <c r="Q629" s="22"/>
      <c r="R629" s="23" t="s">
        <v>2713</v>
      </c>
      <c r="S629" s="23" t="s">
        <v>2488</v>
      </c>
      <c r="T629" s="24">
        <v>44397</v>
      </c>
      <c r="U629" s="22">
        <v>7734</v>
      </c>
      <c r="V629" s="138"/>
      <c r="W629" s="139"/>
      <c r="X629" s="138"/>
      <c r="Y629" s="138"/>
      <c r="Z629" s="138"/>
      <c r="AA629" s="140"/>
      <c r="AB629" s="8"/>
      <c r="AC629" s="8"/>
      <c r="AD629" s="8"/>
      <c r="AE629" s="8"/>
      <c r="AF629" s="8"/>
      <c r="AG629" s="8"/>
    </row>
    <row r="630" spans="1:33" ht="12.75" customHeight="1" x14ac:dyDescent="0.2">
      <c r="A630" s="22">
        <v>7092</v>
      </c>
      <c r="B630" s="32" t="s">
        <v>3500</v>
      </c>
      <c r="C630" s="44">
        <v>692001001</v>
      </c>
      <c r="D630" s="11" t="s">
        <v>2469</v>
      </c>
      <c r="E630" s="11" t="s">
        <v>2484</v>
      </c>
      <c r="F630" s="21" t="s">
        <v>26</v>
      </c>
      <c r="G630" s="21" t="s">
        <v>2485</v>
      </c>
      <c r="H630" s="21" t="s">
        <v>28</v>
      </c>
      <c r="I630" s="11"/>
      <c r="J630" s="11"/>
      <c r="K630" s="11" t="s">
        <v>8562</v>
      </c>
      <c r="L630" s="11" t="s">
        <v>5963</v>
      </c>
      <c r="M630" s="13" t="s">
        <v>5346</v>
      </c>
      <c r="N630" s="22" t="s">
        <v>966</v>
      </c>
      <c r="O630" s="22"/>
      <c r="P630" s="23"/>
      <c r="Q630" s="22"/>
      <c r="R630" s="23">
        <v>91001</v>
      </c>
      <c r="S630" s="23" t="s">
        <v>2488</v>
      </c>
      <c r="T630" s="24">
        <v>37970</v>
      </c>
      <c r="U630" s="22">
        <v>7092</v>
      </c>
      <c r="V630" s="36"/>
      <c r="W630" s="37"/>
      <c r="X630" s="36"/>
      <c r="Y630" s="36"/>
      <c r="Z630" s="36"/>
      <c r="AA630" s="27"/>
      <c r="AB630" s="8"/>
      <c r="AC630" s="8"/>
      <c r="AD630" s="8"/>
      <c r="AE630" s="8"/>
      <c r="AF630" s="8"/>
      <c r="AG630" s="8"/>
    </row>
    <row r="631" spans="1:33" ht="12.75" customHeight="1" x14ac:dyDescent="0.2">
      <c r="A631" s="22">
        <v>7177</v>
      </c>
      <c r="B631" s="32" t="s">
        <v>3501</v>
      </c>
      <c r="C631" s="44">
        <v>690305003</v>
      </c>
      <c r="D631" s="11" t="s">
        <v>2469</v>
      </c>
      <c r="E631" s="11" t="s">
        <v>2484</v>
      </c>
      <c r="F631" s="21" t="s">
        <v>26</v>
      </c>
      <c r="G631" s="21" t="s">
        <v>2485</v>
      </c>
      <c r="H631" s="21" t="s">
        <v>28</v>
      </c>
      <c r="I631" s="11"/>
      <c r="J631" s="11"/>
      <c r="K631" s="11" t="s">
        <v>6808</v>
      </c>
      <c r="L631" s="11" t="s">
        <v>3502</v>
      </c>
      <c r="M631" s="13" t="s">
        <v>5341</v>
      </c>
      <c r="N631" s="22" t="s">
        <v>58</v>
      </c>
      <c r="O631" s="22" t="s">
        <v>3503</v>
      </c>
      <c r="P631" s="40" t="s">
        <v>6809</v>
      </c>
      <c r="Q631" s="22"/>
      <c r="R631" s="11">
        <v>911001</v>
      </c>
      <c r="S631" s="23" t="s">
        <v>2538</v>
      </c>
      <c r="T631" s="24">
        <v>38532</v>
      </c>
      <c r="U631" s="22">
        <v>7177</v>
      </c>
      <c r="V631" s="12"/>
      <c r="W631" s="13"/>
      <c r="X631" s="12"/>
      <c r="Y631" s="12"/>
      <c r="Z631" s="12"/>
      <c r="AA631" s="11"/>
      <c r="AB631" s="8"/>
      <c r="AC631" s="8"/>
      <c r="AD631" s="8"/>
      <c r="AE631" s="8"/>
      <c r="AF631" s="8"/>
      <c r="AG631" s="8"/>
    </row>
    <row r="632" spans="1:33" ht="12.75" customHeight="1" x14ac:dyDescent="0.2">
      <c r="A632" s="22">
        <v>7049</v>
      </c>
      <c r="B632" s="32" t="s">
        <v>8563</v>
      </c>
      <c r="C632" s="44">
        <v>690609002</v>
      </c>
      <c r="D632" s="11" t="s">
        <v>2469</v>
      </c>
      <c r="E632" s="11" t="s">
        <v>3504</v>
      </c>
      <c r="F632" s="21" t="s">
        <v>26</v>
      </c>
      <c r="G632" s="21" t="s">
        <v>2485</v>
      </c>
      <c r="H632" s="21" t="s">
        <v>28</v>
      </c>
      <c r="I632" s="11"/>
      <c r="J632" s="11"/>
      <c r="K632" s="11" t="s">
        <v>3505</v>
      </c>
      <c r="L632" s="11" t="s">
        <v>3506</v>
      </c>
      <c r="M632" s="13" t="s">
        <v>544</v>
      </c>
      <c r="N632" s="22" t="s">
        <v>187</v>
      </c>
      <c r="O632" s="22"/>
      <c r="P632" s="23"/>
      <c r="Q632" s="22"/>
      <c r="R632" s="23">
        <v>91001</v>
      </c>
      <c r="S632" s="23" t="s">
        <v>2488</v>
      </c>
      <c r="T632" s="24">
        <v>37970</v>
      </c>
      <c r="U632" s="22">
        <v>7049</v>
      </c>
      <c r="V632" s="12"/>
      <c r="W632" s="13"/>
      <c r="X632" s="12"/>
      <c r="Y632" s="12"/>
      <c r="Z632" s="12"/>
      <c r="AA632" s="11"/>
      <c r="AB632" s="8"/>
      <c r="AC632" s="8"/>
      <c r="AD632" s="8"/>
      <c r="AE632" s="8"/>
      <c r="AF632" s="8"/>
      <c r="AG632" s="8"/>
    </row>
    <row r="633" spans="1:33" ht="12.75" customHeight="1" x14ac:dyDescent="0.2">
      <c r="A633" s="22">
        <v>7591</v>
      </c>
      <c r="B633" s="32" t="s">
        <v>8564</v>
      </c>
      <c r="C633" s="44">
        <v>691007006</v>
      </c>
      <c r="D633" s="11" t="s">
        <v>2469</v>
      </c>
      <c r="E633" s="11" t="s">
        <v>546</v>
      </c>
      <c r="F633" s="21" t="s">
        <v>26</v>
      </c>
      <c r="G633" s="21" t="s">
        <v>547</v>
      </c>
      <c r="H633" s="21" t="s">
        <v>28</v>
      </c>
      <c r="I633" s="11"/>
      <c r="J633" s="11"/>
      <c r="K633" s="11" t="s">
        <v>6029</v>
      </c>
      <c r="L633" s="11" t="s">
        <v>3508</v>
      </c>
      <c r="M633" s="13" t="s">
        <v>5345</v>
      </c>
      <c r="N633" s="22" t="s">
        <v>3510</v>
      </c>
      <c r="O633" s="22" t="s">
        <v>3509</v>
      </c>
      <c r="P633" s="23" t="s">
        <v>3507</v>
      </c>
      <c r="Q633" s="22"/>
      <c r="R633" s="23">
        <v>91001</v>
      </c>
      <c r="S633" s="23" t="s">
        <v>523</v>
      </c>
      <c r="T633" s="24">
        <v>42383</v>
      </c>
      <c r="U633" s="22">
        <v>7591</v>
      </c>
      <c r="V633" s="12"/>
      <c r="W633" s="13"/>
      <c r="X633" s="12"/>
      <c r="Y633" s="12"/>
      <c r="Z633" s="12"/>
      <c r="AA633" s="11"/>
      <c r="AB633" s="8"/>
      <c r="AC633" s="8"/>
      <c r="AD633" s="8"/>
      <c r="AE633" s="8"/>
      <c r="AF633" s="8"/>
      <c r="AG633" s="8"/>
    </row>
    <row r="634" spans="1:33" ht="12.75" customHeight="1" x14ac:dyDescent="0.2">
      <c r="A634" s="22">
        <v>7292</v>
      </c>
      <c r="B634" s="32" t="s">
        <v>8565</v>
      </c>
      <c r="C634" s="44">
        <v>690405008</v>
      </c>
      <c r="D634" s="11" t="s">
        <v>2469</v>
      </c>
      <c r="E634" s="11" t="s">
        <v>2495</v>
      </c>
      <c r="F634" s="21" t="s">
        <v>1476</v>
      </c>
      <c r="G634" s="21" t="s">
        <v>2496</v>
      </c>
      <c r="H634" s="21" t="s">
        <v>28</v>
      </c>
      <c r="I634" s="11"/>
      <c r="J634" s="11"/>
      <c r="K634" s="11" t="s">
        <v>3511</v>
      </c>
      <c r="L634" s="11" t="s">
        <v>3512</v>
      </c>
      <c r="M634" s="13" t="s">
        <v>5343</v>
      </c>
      <c r="N634" s="22" t="s">
        <v>3513</v>
      </c>
      <c r="O634" s="22" t="s">
        <v>8566</v>
      </c>
      <c r="P634" s="23" t="s">
        <v>6157</v>
      </c>
      <c r="Q634" s="22"/>
      <c r="R634" s="23">
        <v>91001</v>
      </c>
      <c r="S634" s="23" t="s">
        <v>2634</v>
      </c>
      <c r="T634" s="24">
        <v>38737</v>
      </c>
      <c r="U634" s="22">
        <v>7292</v>
      </c>
      <c r="V634" s="36"/>
      <c r="W634" s="37"/>
      <c r="X634" s="36"/>
      <c r="Y634" s="36"/>
      <c r="Z634" s="36"/>
      <c r="AA634" s="27"/>
      <c r="AB634" s="8"/>
      <c r="AC634" s="8"/>
      <c r="AD634" s="8"/>
      <c r="AE634" s="8"/>
      <c r="AF634" s="8"/>
      <c r="AG634" s="8"/>
    </row>
    <row r="635" spans="1:33" ht="12.75" customHeight="1" x14ac:dyDescent="0.2">
      <c r="A635" s="22">
        <v>7533</v>
      </c>
      <c r="B635" s="32" t="s">
        <v>3514</v>
      </c>
      <c r="C635" s="44">
        <v>691809005</v>
      </c>
      <c r="D635" s="11" t="s">
        <v>2469</v>
      </c>
      <c r="E635" s="11" t="s">
        <v>546</v>
      </c>
      <c r="F635" s="21" t="s">
        <v>26</v>
      </c>
      <c r="G635" s="21" t="s">
        <v>547</v>
      </c>
      <c r="H635" s="21" t="s">
        <v>28</v>
      </c>
      <c r="I635" s="11"/>
      <c r="J635" s="11"/>
      <c r="K635" s="11" t="s">
        <v>3515</v>
      </c>
      <c r="L635" s="11" t="s">
        <v>3517</v>
      </c>
      <c r="M635" s="13" t="s">
        <v>48</v>
      </c>
      <c r="N635" s="22" t="s">
        <v>3519</v>
      </c>
      <c r="O635" s="22" t="s">
        <v>3518</v>
      </c>
      <c r="P635" s="23" t="s">
        <v>3516</v>
      </c>
      <c r="Q635" s="22"/>
      <c r="R635" s="23">
        <v>91001</v>
      </c>
      <c r="S635" s="23" t="s">
        <v>2634</v>
      </c>
      <c r="T635" s="24">
        <v>42053</v>
      </c>
      <c r="U635" s="22">
        <v>7533</v>
      </c>
      <c r="V635" s="12"/>
      <c r="W635" s="13"/>
      <c r="X635" s="12"/>
      <c r="Y635" s="12"/>
      <c r="Z635" s="12"/>
      <c r="AA635" s="11"/>
      <c r="AB635" s="8"/>
      <c r="AC635" s="8"/>
      <c r="AD635" s="8"/>
      <c r="AE635" s="8"/>
      <c r="AF635" s="8"/>
      <c r="AG635" s="8"/>
    </row>
    <row r="636" spans="1:33" ht="12.75" customHeight="1" x14ac:dyDescent="0.2">
      <c r="A636" s="22">
        <v>7272</v>
      </c>
      <c r="B636" s="32" t="s">
        <v>3520</v>
      </c>
      <c r="C636" s="44">
        <v>691302008</v>
      </c>
      <c r="D636" s="11" t="s">
        <v>2469</v>
      </c>
      <c r="E636" s="11" t="s">
        <v>2484</v>
      </c>
      <c r="F636" s="21" t="s">
        <v>26</v>
      </c>
      <c r="G636" s="21" t="s">
        <v>2485</v>
      </c>
      <c r="H636" s="21" t="s">
        <v>28</v>
      </c>
      <c r="I636" s="11"/>
      <c r="J636" s="11"/>
      <c r="K636" s="11" t="s">
        <v>8567</v>
      </c>
      <c r="L636" s="11" t="s">
        <v>3521</v>
      </c>
      <c r="M636" s="13" t="s">
        <v>5345</v>
      </c>
      <c r="N636" s="22" t="s">
        <v>3523</v>
      </c>
      <c r="O636" s="22" t="s">
        <v>3522</v>
      </c>
      <c r="P636" s="23" t="s">
        <v>8568</v>
      </c>
      <c r="Q636" s="22"/>
      <c r="R636" s="23">
        <v>91001</v>
      </c>
      <c r="S636" s="23" t="s">
        <v>2488</v>
      </c>
      <c r="T636" s="24">
        <v>38736</v>
      </c>
      <c r="U636" s="22">
        <v>7272</v>
      </c>
      <c r="V636" s="36"/>
      <c r="W636" s="37"/>
      <c r="X636" s="36"/>
      <c r="Y636" s="36"/>
      <c r="Z636" s="36"/>
      <c r="AA636" s="27"/>
      <c r="AB636" s="8"/>
      <c r="AC636" s="8"/>
      <c r="AD636" s="8"/>
      <c r="AE636" s="8"/>
      <c r="AF636" s="8"/>
      <c r="AG636" s="8"/>
    </row>
    <row r="637" spans="1:33" ht="12.75" customHeight="1" x14ac:dyDescent="0.2">
      <c r="A637" s="22">
        <v>7269</v>
      </c>
      <c r="B637" s="32" t="s">
        <v>8569</v>
      </c>
      <c r="C637" s="44">
        <v>691908003</v>
      </c>
      <c r="D637" s="11" t="s">
        <v>2469</v>
      </c>
      <c r="E637" s="11" t="s">
        <v>2484</v>
      </c>
      <c r="F637" s="21" t="s">
        <v>26</v>
      </c>
      <c r="G637" s="21" t="s">
        <v>2485</v>
      </c>
      <c r="H637" s="21" t="s">
        <v>28</v>
      </c>
      <c r="I637" s="11"/>
      <c r="J637" s="11"/>
      <c r="K637" s="11" t="s">
        <v>8570</v>
      </c>
      <c r="L637" s="11" t="s">
        <v>3525</v>
      </c>
      <c r="M637" s="13" t="s">
        <v>48</v>
      </c>
      <c r="N637" s="22" t="s">
        <v>3527</v>
      </c>
      <c r="O637" s="22" t="s">
        <v>3526</v>
      </c>
      <c r="P637" s="23" t="s">
        <v>3524</v>
      </c>
      <c r="Q637" s="22"/>
      <c r="R637" s="23">
        <v>91001</v>
      </c>
      <c r="S637" s="23" t="s">
        <v>2488</v>
      </c>
      <c r="T637" s="24">
        <v>38736</v>
      </c>
      <c r="U637" s="22">
        <v>7269</v>
      </c>
      <c r="V637" s="36"/>
      <c r="W637" s="37"/>
      <c r="X637" s="36"/>
      <c r="Y637" s="36"/>
      <c r="Z637" s="36"/>
      <c r="AA637" s="27"/>
      <c r="AB637" s="8"/>
      <c r="AC637" s="8"/>
      <c r="AD637" s="8"/>
      <c r="AE637" s="8"/>
      <c r="AF637" s="8"/>
      <c r="AG637" s="8"/>
    </row>
    <row r="638" spans="1:33" ht="12.75" customHeight="1" x14ac:dyDescent="0.2">
      <c r="A638" s="22">
        <v>7291</v>
      </c>
      <c r="B638" s="32" t="s">
        <v>3528</v>
      </c>
      <c r="C638" s="44" t="s">
        <v>6459</v>
      </c>
      <c r="D638" s="11" t="s">
        <v>2469</v>
      </c>
      <c r="E638" s="11" t="s">
        <v>2495</v>
      </c>
      <c r="F638" s="21" t="s">
        <v>1476</v>
      </c>
      <c r="G638" s="21" t="s">
        <v>2496</v>
      </c>
      <c r="H638" s="21" t="s">
        <v>28</v>
      </c>
      <c r="I638" s="11"/>
      <c r="J638" s="11"/>
      <c r="K638" s="11" t="s">
        <v>3529</v>
      </c>
      <c r="L638" s="11" t="s">
        <v>3530</v>
      </c>
      <c r="M638" s="13" t="s">
        <v>48</v>
      </c>
      <c r="N638" s="22" t="s">
        <v>1469</v>
      </c>
      <c r="O638" s="22"/>
      <c r="P638" s="23"/>
      <c r="Q638" s="22"/>
      <c r="R638" s="23">
        <v>91001</v>
      </c>
      <c r="S638" s="23" t="s">
        <v>2634</v>
      </c>
      <c r="T638" s="24">
        <v>38737</v>
      </c>
      <c r="U638" s="22">
        <v>7291</v>
      </c>
      <c r="V638" s="12"/>
      <c r="W638" s="13"/>
      <c r="X638" s="12"/>
      <c r="Y638" s="12"/>
      <c r="Z638" s="12"/>
      <c r="AA638" s="11"/>
      <c r="AB638" s="8"/>
      <c r="AC638" s="8"/>
      <c r="AD638" s="8"/>
      <c r="AE638" s="8"/>
      <c r="AF638" s="8"/>
      <c r="AG638" s="8"/>
    </row>
    <row r="639" spans="1:33" ht="12.75" customHeight="1" x14ac:dyDescent="0.2">
      <c r="A639" s="22">
        <v>7313</v>
      </c>
      <c r="B639" s="32" t="s">
        <v>8571</v>
      </c>
      <c r="C639" s="44">
        <v>690610000</v>
      </c>
      <c r="D639" s="11" t="s">
        <v>2469</v>
      </c>
      <c r="E639" s="11" t="s">
        <v>3531</v>
      </c>
      <c r="F639" s="21" t="s">
        <v>26</v>
      </c>
      <c r="G639" s="21" t="s">
        <v>3532</v>
      </c>
      <c r="H639" s="21" t="s">
        <v>28</v>
      </c>
      <c r="I639" s="11"/>
      <c r="J639" s="11"/>
      <c r="K639" s="11" t="s">
        <v>3533</v>
      </c>
      <c r="L639" s="11" t="s">
        <v>3534</v>
      </c>
      <c r="M639" s="13" t="s">
        <v>544</v>
      </c>
      <c r="N639" s="22" t="s">
        <v>400</v>
      </c>
      <c r="O639" s="22" t="s">
        <v>5454</v>
      </c>
      <c r="P639" s="23" t="s">
        <v>5455</v>
      </c>
      <c r="Q639" s="22"/>
      <c r="R639" s="23">
        <v>91001</v>
      </c>
      <c r="S639" s="23" t="s">
        <v>2488</v>
      </c>
      <c r="T639" s="24">
        <v>38786</v>
      </c>
      <c r="U639" s="22">
        <v>7313</v>
      </c>
      <c r="V639" s="12"/>
      <c r="W639" s="13"/>
      <c r="X639" s="12"/>
      <c r="Y639" s="12"/>
      <c r="Z639" s="12"/>
      <c r="AA639" s="11"/>
      <c r="AB639" s="8"/>
      <c r="AC639" s="8"/>
      <c r="AD639" s="8"/>
      <c r="AE639" s="8"/>
      <c r="AF639" s="8"/>
      <c r="AG639" s="8"/>
    </row>
    <row r="640" spans="1:33" ht="12.75" customHeight="1" x14ac:dyDescent="0.2">
      <c r="A640" s="22">
        <v>7268</v>
      </c>
      <c r="B640" s="32" t="s">
        <v>3535</v>
      </c>
      <c r="C640" s="44">
        <v>691415007</v>
      </c>
      <c r="D640" s="11" t="s">
        <v>2469</v>
      </c>
      <c r="E640" s="11" t="s">
        <v>2484</v>
      </c>
      <c r="F640" s="21" t="s">
        <v>26</v>
      </c>
      <c r="G640" s="21" t="s">
        <v>2485</v>
      </c>
      <c r="H640" s="21" t="s">
        <v>28</v>
      </c>
      <c r="I640" s="11"/>
      <c r="J640" s="11"/>
      <c r="K640" s="11" t="s">
        <v>5442</v>
      </c>
      <c r="L640" s="11" t="s">
        <v>5378</v>
      </c>
      <c r="M640" s="13" t="s">
        <v>5342</v>
      </c>
      <c r="N640" s="22" t="s">
        <v>3536</v>
      </c>
      <c r="O640" s="22" t="s">
        <v>5443</v>
      </c>
      <c r="P640" s="59" t="s">
        <v>5444</v>
      </c>
      <c r="Q640" s="22"/>
      <c r="R640" s="23">
        <v>91001</v>
      </c>
      <c r="S640" s="23" t="s">
        <v>2500</v>
      </c>
      <c r="T640" s="24">
        <v>38736</v>
      </c>
      <c r="U640" s="22">
        <v>7268</v>
      </c>
      <c r="V640" s="36"/>
      <c r="W640" s="37"/>
      <c r="X640" s="36"/>
      <c r="Y640" s="36"/>
      <c r="Z640" s="36"/>
      <c r="AA640" s="27"/>
      <c r="AB640" s="8"/>
      <c r="AC640" s="8"/>
      <c r="AD640" s="8"/>
      <c r="AE640" s="8"/>
      <c r="AF640" s="8"/>
      <c r="AG640" s="8"/>
    </row>
    <row r="641" spans="1:33" ht="12.75" customHeight="1" x14ac:dyDescent="0.2">
      <c r="A641" s="22">
        <v>7460</v>
      </c>
      <c r="B641" s="32" t="s">
        <v>3537</v>
      </c>
      <c r="C641" s="44">
        <v>690504006</v>
      </c>
      <c r="D641" s="11" t="s">
        <v>2469</v>
      </c>
      <c r="E641" s="11" t="s">
        <v>2484</v>
      </c>
      <c r="F641" s="21" t="s">
        <v>26</v>
      </c>
      <c r="G641" s="21" t="s">
        <v>2485</v>
      </c>
      <c r="H641" s="21" t="s">
        <v>28</v>
      </c>
      <c r="I641" s="11"/>
      <c r="J641" s="11"/>
      <c r="K641" s="11" t="s">
        <v>3538</v>
      </c>
      <c r="L641" s="11" t="s">
        <v>3539</v>
      </c>
      <c r="M641" s="13" t="s">
        <v>544</v>
      </c>
      <c r="N641" s="22" t="s">
        <v>3541</v>
      </c>
      <c r="O641" s="22" t="s">
        <v>3540</v>
      </c>
      <c r="P641" s="23"/>
      <c r="Q641" s="22"/>
      <c r="R641" s="23">
        <v>91001</v>
      </c>
      <c r="S641" s="23" t="s">
        <v>2488</v>
      </c>
      <c r="T641" s="24">
        <v>40884</v>
      </c>
      <c r="U641" s="22">
        <v>7460</v>
      </c>
      <c r="V641" s="12"/>
      <c r="W641" s="13"/>
      <c r="X641" s="12"/>
      <c r="Y641" s="12"/>
      <c r="Z641" s="12"/>
      <c r="AA641" s="11"/>
      <c r="AB641" s="8"/>
      <c r="AC641" s="8"/>
      <c r="AD641" s="8"/>
      <c r="AE641" s="8"/>
      <c r="AF641" s="8"/>
      <c r="AG641" s="8"/>
    </row>
    <row r="642" spans="1:33" ht="12.75" customHeight="1" x14ac:dyDescent="0.2">
      <c r="A642" s="22">
        <v>7729</v>
      </c>
      <c r="B642" s="32" t="s">
        <v>8572</v>
      </c>
      <c r="C642" s="44">
        <v>605110207</v>
      </c>
      <c r="D642" s="11"/>
      <c r="E642" s="11" t="s">
        <v>7345</v>
      </c>
      <c r="F642" s="21" t="s">
        <v>1476</v>
      </c>
      <c r="G642" s="21" t="s">
        <v>7346</v>
      </c>
      <c r="H642" s="21" t="s">
        <v>28</v>
      </c>
      <c r="I642" s="11" t="s">
        <v>28</v>
      </c>
      <c r="J642" s="11" t="s">
        <v>28</v>
      </c>
      <c r="K642" s="11" t="s">
        <v>7347</v>
      </c>
      <c r="L642" s="11" t="s">
        <v>7348</v>
      </c>
      <c r="M642" s="13" t="s">
        <v>780</v>
      </c>
      <c r="N642" s="22" t="s">
        <v>1595</v>
      </c>
      <c r="O642" s="22" t="s">
        <v>7349</v>
      </c>
      <c r="P642" s="23" t="s">
        <v>7350</v>
      </c>
      <c r="Q642" s="22"/>
      <c r="R642" s="23">
        <v>91001</v>
      </c>
      <c r="S642" s="23" t="s">
        <v>535</v>
      </c>
      <c r="T642" s="24">
        <v>44294</v>
      </c>
      <c r="U642" s="22">
        <v>7729</v>
      </c>
      <c r="V642" s="12"/>
      <c r="W642" s="13"/>
      <c r="X642" s="12"/>
      <c r="Y642" s="12"/>
      <c r="Z642" s="12"/>
      <c r="AA642" s="11"/>
      <c r="AB642" s="8"/>
      <c r="AC642" s="8"/>
      <c r="AD642" s="8"/>
      <c r="AE642" s="8"/>
      <c r="AF642" s="8"/>
      <c r="AG642" s="8"/>
    </row>
    <row r="643" spans="1:33" ht="12.75" customHeight="1" x14ac:dyDescent="0.2">
      <c r="A643" s="22">
        <v>1950</v>
      </c>
      <c r="B643" s="32" t="s">
        <v>8573</v>
      </c>
      <c r="C643" s="44">
        <v>700175006</v>
      </c>
      <c r="D643" s="11" t="s">
        <v>49</v>
      </c>
      <c r="E643" s="11" t="s">
        <v>3542</v>
      </c>
      <c r="F643" s="21" t="s">
        <v>6184</v>
      </c>
      <c r="G643" s="21" t="s">
        <v>3543</v>
      </c>
      <c r="H643" s="21" t="s">
        <v>6185</v>
      </c>
      <c r="I643" s="11" t="s">
        <v>1368</v>
      </c>
      <c r="J643" s="11" t="s">
        <v>6186</v>
      </c>
      <c r="K643" s="11" t="s">
        <v>6187</v>
      </c>
      <c r="L643" s="11" t="s">
        <v>3544</v>
      </c>
      <c r="M643" s="13" t="s">
        <v>47</v>
      </c>
      <c r="N643" s="22" t="s">
        <v>1239</v>
      </c>
      <c r="O643" s="22" t="s">
        <v>3546</v>
      </c>
      <c r="P643" s="23" t="s">
        <v>3545</v>
      </c>
      <c r="Q643" s="22"/>
      <c r="R643" s="23" t="s">
        <v>83</v>
      </c>
      <c r="S643" s="23" t="s">
        <v>6188</v>
      </c>
      <c r="T643" s="24">
        <v>37970</v>
      </c>
      <c r="U643" s="22">
        <v>1950</v>
      </c>
      <c r="V643" s="12"/>
      <c r="W643" s="13"/>
      <c r="X643" s="12"/>
      <c r="Y643" s="12"/>
      <c r="Z643" s="12"/>
      <c r="AA643" s="11"/>
      <c r="AB643" s="8"/>
      <c r="AC643" s="8"/>
      <c r="AD643" s="8"/>
      <c r="AE643" s="8"/>
      <c r="AF643" s="8"/>
      <c r="AG643" s="8"/>
    </row>
    <row r="644" spans="1:33" ht="12.75" customHeight="1" x14ac:dyDescent="0.2">
      <c r="A644" s="22">
        <v>7213</v>
      </c>
      <c r="B644" s="32" t="s">
        <v>3547</v>
      </c>
      <c r="C644" s="44">
        <v>700659003</v>
      </c>
      <c r="D644" s="11" t="s">
        <v>3548</v>
      </c>
      <c r="E644" s="11" t="s">
        <v>3549</v>
      </c>
      <c r="F644" s="21" t="s">
        <v>3550</v>
      </c>
      <c r="G644" s="21" t="s">
        <v>3551</v>
      </c>
      <c r="H644" s="21" t="s">
        <v>3552</v>
      </c>
      <c r="I644" s="11" t="s">
        <v>1433</v>
      </c>
      <c r="J644" s="11" t="s">
        <v>3553</v>
      </c>
      <c r="K644" s="11" t="s">
        <v>3554</v>
      </c>
      <c r="L644" s="11" t="s">
        <v>3555</v>
      </c>
      <c r="M644" s="13" t="s">
        <v>47</v>
      </c>
      <c r="N644" s="22" t="s">
        <v>1225</v>
      </c>
      <c r="O644" s="22"/>
      <c r="P644" s="23"/>
      <c r="Q644" s="22"/>
      <c r="R644" s="23">
        <v>93401</v>
      </c>
      <c r="S644" s="23" t="s">
        <v>5333</v>
      </c>
      <c r="T644" s="24">
        <v>38659</v>
      </c>
      <c r="U644" s="22">
        <v>7213</v>
      </c>
      <c r="V644" s="12"/>
      <c r="W644" s="13"/>
      <c r="X644" s="12"/>
      <c r="Y644" s="12"/>
      <c r="Z644" s="12"/>
      <c r="AA644" s="11"/>
      <c r="AB644" s="8"/>
      <c r="AC644" s="8"/>
      <c r="AD644" s="8"/>
      <c r="AE644" s="8"/>
      <c r="AF644" s="8"/>
      <c r="AG644" s="8"/>
    </row>
    <row r="645" spans="1:33" ht="12.75" customHeight="1" x14ac:dyDescent="0.2">
      <c r="A645" s="22">
        <v>150</v>
      </c>
      <c r="B645" s="83" t="s">
        <v>3556</v>
      </c>
      <c r="C645" s="44">
        <v>700700003</v>
      </c>
      <c r="D645" s="11" t="s">
        <v>49</v>
      </c>
      <c r="E645" s="11" t="s">
        <v>3557</v>
      </c>
      <c r="F645" s="21" t="s">
        <v>3558</v>
      </c>
      <c r="G645" s="21" t="s">
        <v>3559</v>
      </c>
      <c r="H645" s="21" t="s">
        <v>5959</v>
      </c>
      <c r="I645" s="11" t="s">
        <v>90</v>
      </c>
      <c r="J645" s="11" t="s">
        <v>5960</v>
      </c>
      <c r="K645" s="11" t="s">
        <v>5961</v>
      </c>
      <c r="L645" s="11" t="s">
        <v>5393</v>
      </c>
      <c r="M645" s="13" t="s">
        <v>5340</v>
      </c>
      <c r="N645" s="22" t="s">
        <v>3562</v>
      </c>
      <c r="O645" s="22" t="s">
        <v>3561</v>
      </c>
      <c r="P645" s="23" t="s">
        <v>3560</v>
      </c>
      <c r="Q645" s="22"/>
      <c r="R645" s="23" t="s">
        <v>3563</v>
      </c>
      <c r="S645" s="23" t="s">
        <v>5972</v>
      </c>
      <c r="T645" s="24">
        <v>37970</v>
      </c>
      <c r="U645" s="22">
        <v>150</v>
      </c>
      <c r="V645" s="12"/>
      <c r="W645" s="13"/>
      <c r="X645" s="12"/>
      <c r="Y645" s="12"/>
      <c r="Z645" s="12"/>
      <c r="AA645" s="11"/>
      <c r="AB645" s="8"/>
      <c r="AC645" s="8"/>
      <c r="AD645" s="8"/>
      <c r="AE645" s="8"/>
      <c r="AF645" s="8"/>
      <c r="AG645" s="8"/>
    </row>
    <row r="646" spans="1:33" ht="12.75" customHeight="1" x14ac:dyDescent="0.2">
      <c r="A646" s="22">
        <v>5000</v>
      </c>
      <c r="B646" s="32" t="s">
        <v>8574</v>
      </c>
      <c r="C646" s="44">
        <v>702753007</v>
      </c>
      <c r="D646" s="11" t="s">
        <v>72</v>
      </c>
      <c r="E646" s="11" t="s">
        <v>3564</v>
      </c>
      <c r="F646" s="21" t="s">
        <v>3565</v>
      </c>
      <c r="G646" s="21" t="s">
        <v>3566</v>
      </c>
      <c r="H646" s="21" t="s">
        <v>3567</v>
      </c>
      <c r="I646" s="11" t="s">
        <v>3568</v>
      </c>
      <c r="J646" s="11" t="s">
        <v>3569</v>
      </c>
      <c r="K646" s="11" t="s">
        <v>3570</v>
      </c>
      <c r="L646" s="11" t="s">
        <v>3571</v>
      </c>
      <c r="M646" s="13" t="s">
        <v>5340</v>
      </c>
      <c r="N646" s="22" t="s">
        <v>966</v>
      </c>
      <c r="O646" s="22"/>
      <c r="P646" s="23"/>
      <c r="Q646" s="22"/>
      <c r="R646" s="23" t="s">
        <v>368</v>
      </c>
      <c r="S646" s="23" t="s">
        <v>3572</v>
      </c>
      <c r="T646" s="24">
        <v>37970</v>
      </c>
      <c r="U646" s="22">
        <v>5000</v>
      </c>
      <c r="V646" s="12"/>
      <c r="W646" s="13"/>
      <c r="X646" s="12"/>
      <c r="Y646" s="12"/>
      <c r="Z646" s="12"/>
      <c r="AA646" s="11"/>
      <c r="AB646" s="8"/>
      <c r="AC646" s="8"/>
      <c r="AD646" s="8"/>
      <c r="AE646" s="8"/>
      <c r="AF646" s="8"/>
      <c r="AG646" s="8"/>
    </row>
    <row r="647" spans="1:33" ht="12.75" customHeight="1" x14ac:dyDescent="0.2">
      <c r="A647" s="22">
        <v>7153</v>
      </c>
      <c r="B647" s="32" t="s">
        <v>8575</v>
      </c>
      <c r="C647" s="44" t="s">
        <v>6460</v>
      </c>
      <c r="D647" s="11" t="s">
        <v>3573</v>
      </c>
      <c r="E647" s="11" t="s">
        <v>3574</v>
      </c>
      <c r="F647" s="21" t="s">
        <v>3575</v>
      </c>
      <c r="G647" s="21" t="s">
        <v>3576</v>
      </c>
      <c r="H647" s="21" t="s">
        <v>3577</v>
      </c>
      <c r="I647" s="11" t="s">
        <v>1433</v>
      </c>
      <c r="J647" s="11" t="s">
        <v>3578</v>
      </c>
      <c r="K647" s="11" t="s">
        <v>3579</v>
      </c>
      <c r="L647" s="11" t="s">
        <v>3580</v>
      </c>
      <c r="M647" s="13" t="s">
        <v>47</v>
      </c>
      <c r="N647" s="22" t="s">
        <v>3582</v>
      </c>
      <c r="O647" s="22" t="s">
        <v>3581</v>
      </c>
      <c r="P647" s="23"/>
      <c r="Q647" s="22"/>
      <c r="R647" s="23">
        <v>93401</v>
      </c>
      <c r="S647" s="23" t="s">
        <v>3583</v>
      </c>
      <c r="T647" s="24">
        <v>38384</v>
      </c>
      <c r="U647" s="22">
        <v>7153</v>
      </c>
      <c r="V647" s="12"/>
      <c r="W647" s="13"/>
      <c r="X647" s="12"/>
      <c r="Y647" s="12"/>
      <c r="Z647" s="12"/>
      <c r="AA647" s="11"/>
      <c r="AB647" s="8"/>
      <c r="AC647" s="8"/>
      <c r="AD647" s="8"/>
      <c r="AE647" s="8"/>
      <c r="AF647" s="8"/>
      <c r="AG647" s="8"/>
    </row>
    <row r="648" spans="1:33" ht="12.75" customHeight="1" x14ac:dyDescent="0.2">
      <c r="A648" s="22">
        <v>7358</v>
      </c>
      <c r="B648" s="32" t="s">
        <v>3584</v>
      </c>
      <c r="C648" s="44" t="s">
        <v>6461</v>
      </c>
      <c r="D648" s="11" t="s">
        <v>3585</v>
      </c>
      <c r="E648" s="11" t="s">
        <v>3586</v>
      </c>
      <c r="F648" s="21" t="s">
        <v>3587</v>
      </c>
      <c r="G648" s="21" t="s">
        <v>3588</v>
      </c>
      <c r="H648" s="21" t="s">
        <v>3589</v>
      </c>
      <c r="I648" s="11" t="s">
        <v>611</v>
      </c>
      <c r="J648" s="11" t="s">
        <v>3590</v>
      </c>
      <c r="K648" s="11" t="s">
        <v>3591</v>
      </c>
      <c r="L648" s="11" t="s">
        <v>3592</v>
      </c>
      <c r="M648" s="13" t="s">
        <v>47</v>
      </c>
      <c r="N648" s="22" t="s">
        <v>3593</v>
      </c>
      <c r="O648" s="22"/>
      <c r="P648" s="23"/>
      <c r="Q648" s="22"/>
      <c r="R648" s="23">
        <v>93401</v>
      </c>
      <c r="S648" s="23" t="s">
        <v>3594</v>
      </c>
      <c r="T648" s="24">
        <v>39240</v>
      </c>
      <c r="U648" s="22">
        <v>7358</v>
      </c>
      <c r="V648" s="12"/>
      <c r="W648" s="13"/>
      <c r="X648" s="12"/>
      <c r="Y648" s="12"/>
      <c r="Z648" s="12"/>
      <c r="AA648" s="11"/>
      <c r="AB648" s="8"/>
      <c r="AC648" s="8"/>
      <c r="AD648" s="8"/>
      <c r="AE648" s="8"/>
      <c r="AF648" s="8"/>
      <c r="AG648" s="8"/>
    </row>
    <row r="649" spans="1:33" ht="12.75" customHeight="1" x14ac:dyDescent="0.2">
      <c r="A649" s="22">
        <v>7363</v>
      </c>
      <c r="B649" s="32" t="s">
        <v>3595</v>
      </c>
      <c r="C649" s="44" t="s">
        <v>6462</v>
      </c>
      <c r="D649" s="11" t="s">
        <v>72</v>
      </c>
      <c r="E649" s="11" t="s">
        <v>3596</v>
      </c>
      <c r="F649" s="21" t="s">
        <v>5751</v>
      </c>
      <c r="G649" s="21" t="s">
        <v>3597</v>
      </c>
      <c r="H649" s="21" t="s">
        <v>5752</v>
      </c>
      <c r="I649" s="11" t="s">
        <v>3598</v>
      </c>
      <c r="J649" s="11" t="s">
        <v>3599</v>
      </c>
      <c r="K649" s="11" t="s">
        <v>3600</v>
      </c>
      <c r="L649" s="11" t="s">
        <v>3601</v>
      </c>
      <c r="M649" s="13" t="s">
        <v>47</v>
      </c>
      <c r="N649" s="22" t="s">
        <v>1875</v>
      </c>
      <c r="O649" s="22" t="s">
        <v>3602</v>
      </c>
      <c r="P649" s="23"/>
      <c r="Q649" s="22"/>
      <c r="R649" s="23" t="s">
        <v>456</v>
      </c>
      <c r="S649" s="23" t="s">
        <v>5760</v>
      </c>
      <c r="T649" s="24">
        <v>39275</v>
      </c>
      <c r="U649" s="22">
        <v>7363</v>
      </c>
      <c r="V649" s="12"/>
      <c r="W649" s="13"/>
      <c r="X649" s="12"/>
      <c r="Y649" s="12"/>
      <c r="Z649" s="12"/>
      <c r="AA649" s="11"/>
      <c r="AB649" s="8"/>
      <c r="AC649" s="8"/>
      <c r="AD649" s="8"/>
      <c r="AE649" s="8"/>
      <c r="AF649" s="8"/>
      <c r="AG649" s="8"/>
    </row>
    <row r="650" spans="1:33" ht="12.75" customHeight="1" x14ac:dyDescent="0.2">
      <c r="A650" s="22">
        <v>7067</v>
      </c>
      <c r="B650" s="32" t="s">
        <v>8576</v>
      </c>
      <c r="C650" s="44">
        <v>825652000</v>
      </c>
      <c r="D650" s="11" t="s">
        <v>1048</v>
      </c>
      <c r="E650" s="11" t="s">
        <v>3603</v>
      </c>
      <c r="F650" s="21" t="s">
        <v>8577</v>
      </c>
      <c r="G650" s="21" t="s">
        <v>3604</v>
      </c>
      <c r="H650" s="21" t="s">
        <v>8578</v>
      </c>
      <c r="I650" s="11" t="s">
        <v>3605</v>
      </c>
      <c r="J650" s="11" t="s">
        <v>8579</v>
      </c>
      <c r="K650" s="11" t="s">
        <v>8580</v>
      </c>
      <c r="L650" s="11" t="s">
        <v>3606</v>
      </c>
      <c r="M650" s="13" t="s">
        <v>47</v>
      </c>
      <c r="N650" s="22" t="s">
        <v>2041</v>
      </c>
      <c r="O650" s="22" t="s">
        <v>8581</v>
      </c>
      <c r="P650" s="23" t="s">
        <v>6375</v>
      </c>
      <c r="Q650" s="22"/>
      <c r="R650" s="23" t="s">
        <v>1053</v>
      </c>
      <c r="S650" s="23" t="s">
        <v>8582</v>
      </c>
      <c r="T650" s="24">
        <v>37970</v>
      </c>
      <c r="U650" s="22">
        <v>7067</v>
      </c>
      <c r="V650" s="36"/>
      <c r="W650" s="37"/>
      <c r="X650" s="36"/>
      <c r="Y650" s="36"/>
      <c r="Z650" s="36"/>
      <c r="AA650" s="27"/>
      <c r="AB650" s="8"/>
      <c r="AC650" s="8"/>
      <c r="AD650" s="8"/>
      <c r="AE650" s="8"/>
      <c r="AF650" s="8"/>
      <c r="AG650" s="8"/>
    </row>
    <row r="651" spans="1:33" ht="12.75" customHeight="1" x14ac:dyDescent="0.2">
      <c r="A651" s="22">
        <v>5450</v>
      </c>
      <c r="B651" s="32" t="s">
        <v>8583</v>
      </c>
      <c r="C651" s="44">
        <v>700160718</v>
      </c>
      <c r="D651" s="11" t="s">
        <v>139</v>
      </c>
      <c r="E651" s="11" t="s">
        <v>3607</v>
      </c>
      <c r="F651" s="21" t="s">
        <v>26</v>
      </c>
      <c r="G651" s="21" t="s">
        <v>3608</v>
      </c>
      <c r="H651" s="21" t="s">
        <v>28</v>
      </c>
      <c r="I651" s="11"/>
      <c r="J651" s="11"/>
      <c r="K651" s="11" t="s">
        <v>3609</v>
      </c>
      <c r="L651" s="11" t="s">
        <v>3610</v>
      </c>
      <c r="M651" s="13" t="s">
        <v>47</v>
      </c>
      <c r="N651" s="22" t="s">
        <v>1225</v>
      </c>
      <c r="O651" s="22"/>
      <c r="P651" s="23"/>
      <c r="Q651" s="22"/>
      <c r="R651" s="23">
        <v>93910</v>
      </c>
      <c r="S651" s="23" t="s">
        <v>3611</v>
      </c>
      <c r="T651" s="24">
        <v>37970</v>
      </c>
      <c r="U651" s="22">
        <v>5450</v>
      </c>
      <c r="V651" s="12"/>
      <c r="W651" s="13"/>
      <c r="X651" s="12"/>
      <c r="Y651" s="12"/>
      <c r="Z651" s="12"/>
      <c r="AA651" s="11"/>
      <c r="AB651" s="8"/>
      <c r="AC651" s="8"/>
      <c r="AD651" s="8"/>
      <c r="AE651" s="8"/>
      <c r="AF651" s="8"/>
      <c r="AG651" s="8"/>
    </row>
    <row r="652" spans="1:33" ht="12.75" customHeight="1" x14ac:dyDescent="0.2">
      <c r="A652" s="22">
        <v>5500</v>
      </c>
      <c r="B652" s="32" t="s">
        <v>8584</v>
      </c>
      <c r="C652" s="44">
        <v>823898002</v>
      </c>
      <c r="D652" s="11" t="s">
        <v>72</v>
      </c>
      <c r="E652" s="11" t="s">
        <v>3612</v>
      </c>
      <c r="F652" s="21" t="s">
        <v>3613</v>
      </c>
      <c r="G652" s="21" t="s">
        <v>3614</v>
      </c>
      <c r="H652" s="21" t="s">
        <v>3615</v>
      </c>
      <c r="I652" s="11" t="s">
        <v>170</v>
      </c>
      <c r="J652" s="11" t="s">
        <v>3616</v>
      </c>
      <c r="K652" s="11" t="s">
        <v>3617</v>
      </c>
      <c r="L652" s="11" t="s">
        <v>3618</v>
      </c>
      <c r="M652" s="13" t="s">
        <v>544</v>
      </c>
      <c r="N652" s="22" t="s">
        <v>400</v>
      </c>
      <c r="O652" s="22"/>
      <c r="P652" s="23"/>
      <c r="Q652" s="22"/>
      <c r="R652" s="23" t="s">
        <v>368</v>
      </c>
      <c r="S652" s="23" t="s">
        <v>3619</v>
      </c>
      <c r="T652" s="24">
        <v>37970</v>
      </c>
      <c r="U652" s="22">
        <v>5500</v>
      </c>
      <c r="V652" s="12"/>
      <c r="W652" s="13"/>
      <c r="X652" s="12"/>
      <c r="Y652" s="12"/>
      <c r="Z652" s="12"/>
      <c r="AA652" s="11"/>
      <c r="AB652" s="8"/>
      <c r="AC652" s="8"/>
      <c r="AD652" s="8"/>
      <c r="AE652" s="8"/>
      <c r="AF652" s="8"/>
      <c r="AG652" s="8"/>
    </row>
    <row r="653" spans="1:33" ht="12.75" customHeight="1" x14ac:dyDescent="0.2">
      <c r="A653" s="22">
        <v>6897</v>
      </c>
      <c r="B653" s="32" t="s">
        <v>7429</v>
      </c>
      <c r="C653" s="44" t="s">
        <v>6463</v>
      </c>
      <c r="D653" s="11" t="s">
        <v>72</v>
      </c>
      <c r="E653" s="11" t="s">
        <v>3620</v>
      </c>
      <c r="F653" s="21" t="s">
        <v>8585</v>
      </c>
      <c r="G653" s="21" t="s">
        <v>3621</v>
      </c>
      <c r="H653" s="21" t="s">
        <v>6280</v>
      </c>
      <c r="I653" s="11" t="s">
        <v>3622</v>
      </c>
      <c r="J653" s="11" t="s">
        <v>6281</v>
      </c>
      <c r="K653" s="11" t="s">
        <v>6282</v>
      </c>
      <c r="L653" s="11" t="s">
        <v>3623</v>
      </c>
      <c r="M653" s="13" t="s">
        <v>47</v>
      </c>
      <c r="N653" s="22" t="s">
        <v>3002</v>
      </c>
      <c r="O653" s="22" t="s">
        <v>3624</v>
      </c>
      <c r="P653" s="40" t="s">
        <v>5734</v>
      </c>
      <c r="Q653" s="22"/>
      <c r="R653" s="23" t="s">
        <v>368</v>
      </c>
      <c r="S653" s="23" t="s">
        <v>8586</v>
      </c>
      <c r="T653" s="24">
        <v>37970</v>
      </c>
      <c r="U653" s="22">
        <v>6897</v>
      </c>
      <c r="V653" s="36"/>
      <c r="W653" s="37"/>
      <c r="X653" s="36"/>
      <c r="Y653" s="36"/>
      <c r="Z653" s="36"/>
      <c r="AA653" s="27"/>
      <c r="AB653" s="8"/>
      <c r="AC653" s="8"/>
      <c r="AD653" s="8"/>
      <c r="AE653" s="8"/>
      <c r="AF653" s="8"/>
      <c r="AG653" s="8"/>
    </row>
    <row r="654" spans="1:33" ht="12.75" customHeight="1" x14ac:dyDescent="0.2">
      <c r="A654" s="22">
        <v>6936</v>
      </c>
      <c r="B654" s="32" t="s">
        <v>8587</v>
      </c>
      <c r="C654" s="44">
        <v>821382009</v>
      </c>
      <c r="D654" s="11" t="s">
        <v>72</v>
      </c>
      <c r="E654" s="11" t="s">
        <v>3625</v>
      </c>
      <c r="F654" s="21" t="s">
        <v>3626</v>
      </c>
      <c r="G654" s="21" t="s">
        <v>3627</v>
      </c>
      <c r="H654" s="21" t="s">
        <v>3628</v>
      </c>
      <c r="I654" s="11" t="s">
        <v>170</v>
      </c>
      <c r="J654" s="11" t="s">
        <v>3629</v>
      </c>
      <c r="K654" s="11" t="s">
        <v>3630</v>
      </c>
      <c r="L654" s="11" t="s">
        <v>3631</v>
      </c>
      <c r="M654" s="13" t="s">
        <v>309</v>
      </c>
      <c r="N654" s="22" t="s">
        <v>961</v>
      </c>
      <c r="O654" s="22"/>
      <c r="P654" s="23"/>
      <c r="Q654" s="22"/>
      <c r="R654" s="23" t="s">
        <v>83</v>
      </c>
      <c r="S654" s="23" t="s">
        <v>3632</v>
      </c>
      <c r="T654" s="24">
        <v>37970</v>
      </c>
      <c r="U654" s="22">
        <v>6936</v>
      </c>
      <c r="V654" s="12"/>
      <c r="W654" s="13"/>
      <c r="X654" s="12"/>
      <c r="Y654" s="12"/>
      <c r="Z654" s="12"/>
      <c r="AA654" s="11"/>
      <c r="AB654" s="8"/>
      <c r="AC654" s="8"/>
      <c r="AD654" s="8"/>
      <c r="AE654" s="8"/>
      <c r="AF654" s="8"/>
      <c r="AG654" s="8"/>
    </row>
    <row r="655" spans="1:33" ht="12.75" customHeight="1" x14ac:dyDescent="0.2">
      <c r="A655" s="22">
        <v>7046</v>
      </c>
      <c r="B655" s="83" t="s">
        <v>8588</v>
      </c>
      <c r="C655" s="44">
        <v>700229106</v>
      </c>
      <c r="D655" s="11" t="s">
        <v>72</v>
      </c>
      <c r="E655" s="11" t="s">
        <v>3633</v>
      </c>
      <c r="F655" s="21" t="s">
        <v>3634</v>
      </c>
      <c r="G655" s="21" t="s">
        <v>3635</v>
      </c>
      <c r="H655" s="21" t="s">
        <v>3636</v>
      </c>
      <c r="I655" s="11" t="s">
        <v>3637</v>
      </c>
      <c r="J655" s="11" t="s">
        <v>3638</v>
      </c>
      <c r="K655" s="11" t="s">
        <v>3639</v>
      </c>
      <c r="L655" s="11" t="s">
        <v>3640</v>
      </c>
      <c r="M655" s="13" t="s">
        <v>47</v>
      </c>
      <c r="N655" s="22" t="s">
        <v>1458</v>
      </c>
      <c r="O655" s="22"/>
      <c r="P655" s="23"/>
      <c r="Q655" s="22"/>
      <c r="R655" s="23" t="s">
        <v>368</v>
      </c>
      <c r="S655" s="23" t="s">
        <v>3641</v>
      </c>
      <c r="T655" s="24">
        <v>37970</v>
      </c>
      <c r="U655" s="22">
        <v>7046</v>
      </c>
      <c r="V655" s="12"/>
      <c r="W655" s="13"/>
      <c r="X655" s="12"/>
      <c r="Y655" s="12"/>
      <c r="Z655" s="12"/>
      <c r="AA655" s="11"/>
      <c r="AB655" s="8"/>
      <c r="AC655" s="8"/>
      <c r="AD655" s="8"/>
      <c r="AE655" s="8"/>
      <c r="AF655" s="8"/>
      <c r="AG655" s="8"/>
    </row>
    <row r="656" spans="1:33" ht="12.75" customHeight="1" x14ac:dyDescent="0.2">
      <c r="A656" s="22">
        <v>7164</v>
      </c>
      <c r="B656" s="32" t="s">
        <v>8589</v>
      </c>
      <c r="C656" s="44">
        <v>609010002</v>
      </c>
      <c r="D656" s="11" t="s">
        <v>3642</v>
      </c>
      <c r="E656" s="11" t="s">
        <v>3643</v>
      </c>
      <c r="F656" s="21" t="s">
        <v>26</v>
      </c>
      <c r="G656" s="21" t="s">
        <v>3644</v>
      </c>
      <c r="H656" s="21" t="s">
        <v>28</v>
      </c>
      <c r="I656" s="11"/>
      <c r="J656" s="11"/>
      <c r="K656" s="11" t="s">
        <v>3645</v>
      </c>
      <c r="L656" s="11" t="s">
        <v>3646</v>
      </c>
      <c r="M656" s="13" t="s">
        <v>47</v>
      </c>
      <c r="N656" s="22" t="s">
        <v>630</v>
      </c>
      <c r="O656" s="22" t="s">
        <v>3647</v>
      </c>
      <c r="P656" s="23"/>
      <c r="Q656" s="22"/>
      <c r="R656" s="23">
        <v>91001</v>
      </c>
      <c r="S656" s="23" t="s">
        <v>3648</v>
      </c>
      <c r="T656" s="24">
        <v>38450</v>
      </c>
      <c r="U656" s="22">
        <v>7164</v>
      </c>
      <c r="V656" s="12"/>
      <c r="W656" s="13"/>
      <c r="X656" s="12"/>
      <c r="Y656" s="12"/>
      <c r="Z656" s="12"/>
      <c r="AA656" s="11"/>
      <c r="AB656" s="8"/>
      <c r="AC656" s="8"/>
      <c r="AD656" s="8"/>
      <c r="AE656" s="8"/>
      <c r="AF656" s="8"/>
      <c r="AG656" s="8"/>
    </row>
    <row r="657" spans="1:33" ht="12.75" customHeight="1" x14ac:dyDescent="0.2">
      <c r="A657" s="60">
        <v>6911</v>
      </c>
      <c r="B657" s="32" t="s">
        <v>8590</v>
      </c>
      <c r="C657" s="44">
        <v>713189006</v>
      </c>
      <c r="D657" s="11" t="s">
        <v>524</v>
      </c>
      <c r="E657" s="11" t="s">
        <v>3649</v>
      </c>
      <c r="F657" s="21" t="s">
        <v>5384</v>
      </c>
      <c r="G657" s="38" t="s">
        <v>5034</v>
      </c>
      <c r="H657" s="21" t="s">
        <v>6367</v>
      </c>
      <c r="I657" s="11" t="s">
        <v>3650</v>
      </c>
      <c r="J657" s="11" t="s">
        <v>7351</v>
      </c>
      <c r="K657" s="11" t="s">
        <v>7352</v>
      </c>
      <c r="L657" s="11" t="s">
        <v>7353</v>
      </c>
      <c r="M657" s="13" t="s">
        <v>309</v>
      </c>
      <c r="N657" s="22" t="s">
        <v>1509</v>
      </c>
      <c r="O657" s="22" t="s">
        <v>7354</v>
      </c>
      <c r="P657" s="40" t="s">
        <v>6366</v>
      </c>
      <c r="Q657" s="22"/>
      <c r="R657" s="23">
        <v>93910</v>
      </c>
      <c r="S657" s="23" t="s">
        <v>7430</v>
      </c>
      <c r="T657" s="24">
        <v>37970</v>
      </c>
      <c r="U657" s="60">
        <v>6911</v>
      </c>
      <c r="V657" s="12"/>
      <c r="W657" s="13"/>
      <c r="X657" s="12"/>
      <c r="Y657" s="12"/>
      <c r="Z657" s="12"/>
      <c r="AA657" s="11"/>
      <c r="AB657" s="8"/>
      <c r="AC657" s="8"/>
      <c r="AD657" s="8"/>
      <c r="AE657" s="8"/>
      <c r="AF657" s="8"/>
      <c r="AG657" s="8"/>
    </row>
    <row r="658" spans="1:33" ht="12.75" customHeight="1" x14ac:dyDescent="0.2">
      <c r="A658" s="22">
        <v>7433</v>
      </c>
      <c r="B658" s="32" t="s">
        <v>8591</v>
      </c>
      <c r="C658" s="44">
        <v>650263170</v>
      </c>
      <c r="D658" s="11" t="s">
        <v>3651</v>
      </c>
      <c r="E658" s="11" t="s">
        <v>3652</v>
      </c>
      <c r="F658" s="21" t="s">
        <v>3653</v>
      </c>
      <c r="G658" s="21" t="s">
        <v>3654</v>
      </c>
      <c r="H658" s="21" t="s">
        <v>3655</v>
      </c>
      <c r="I658" s="11" t="s">
        <v>3656</v>
      </c>
      <c r="J658" s="11" t="s">
        <v>3657</v>
      </c>
      <c r="K658" s="11" t="s">
        <v>3658</v>
      </c>
      <c r="L658" s="11" t="s">
        <v>3659</v>
      </c>
      <c r="M658" s="13" t="s">
        <v>5340</v>
      </c>
      <c r="N658" s="22" t="s">
        <v>3660</v>
      </c>
      <c r="O658" s="22"/>
      <c r="P658" s="23"/>
      <c r="Q658" s="22"/>
      <c r="R658" s="23" t="s">
        <v>368</v>
      </c>
      <c r="S658" s="23" t="s">
        <v>3661</v>
      </c>
      <c r="T658" s="24">
        <v>40463</v>
      </c>
      <c r="U658" s="22">
        <v>7433</v>
      </c>
      <c r="V658" s="12"/>
      <c r="W658" s="13"/>
      <c r="X658" s="12"/>
      <c r="Y658" s="12"/>
      <c r="Z658" s="12"/>
      <c r="AA658" s="11"/>
      <c r="AB658" s="8"/>
      <c r="AC658" s="8"/>
      <c r="AD658" s="8"/>
      <c r="AE658" s="8"/>
      <c r="AF658" s="8"/>
      <c r="AG658" s="8"/>
    </row>
    <row r="659" spans="1:33" ht="12.75" customHeight="1" x14ac:dyDescent="0.2">
      <c r="A659" s="22">
        <v>7486</v>
      </c>
      <c r="B659" s="32" t="s">
        <v>8592</v>
      </c>
      <c r="C659" s="44">
        <v>754811005</v>
      </c>
      <c r="D659" s="11" t="s">
        <v>3662</v>
      </c>
      <c r="E659" s="11" t="s">
        <v>3663</v>
      </c>
      <c r="F659" s="21" t="s">
        <v>3664</v>
      </c>
      <c r="G659" s="21" t="s">
        <v>3665</v>
      </c>
      <c r="H659" s="21" t="s">
        <v>3666</v>
      </c>
      <c r="I659" s="11" t="s">
        <v>3667</v>
      </c>
      <c r="J659" s="11" t="s">
        <v>3668</v>
      </c>
      <c r="K659" s="11" t="s">
        <v>3669</v>
      </c>
      <c r="L659" s="11" t="s">
        <v>3671</v>
      </c>
      <c r="M659" s="13" t="s">
        <v>5346</v>
      </c>
      <c r="N659" s="22" t="s">
        <v>3673</v>
      </c>
      <c r="O659" s="22" t="s">
        <v>3672</v>
      </c>
      <c r="P659" s="23" t="s">
        <v>3670</v>
      </c>
      <c r="Q659" s="22"/>
      <c r="R659" s="23" t="s">
        <v>45</v>
      </c>
      <c r="S659" s="23" t="s">
        <v>3674</v>
      </c>
      <c r="T659" s="24">
        <v>41540</v>
      </c>
      <c r="U659" s="22">
        <v>7486</v>
      </c>
      <c r="V659" s="12"/>
      <c r="W659" s="13"/>
      <c r="X659" s="12"/>
      <c r="Y659" s="12"/>
      <c r="Z659" s="12"/>
      <c r="AA659" s="11"/>
      <c r="AB659" s="8"/>
      <c r="AC659" s="8"/>
      <c r="AD659" s="8"/>
      <c r="AE659" s="8"/>
      <c r="AF659" s="8"/>
      <c r="AG659" s="8"/>
    </row>
    <row r="660" spans="1:33" ht="12.75" customHeight="1" x14ac:dyDescent="0.2">
      <c r="A660" s="22">
        <v>7410</v>
      </c>
      <c r="B660" s="32" t="s">
        <v>8593</v>
      </c>
      <c r="C660" s="44">
        <v>650251105</v>
      </c>
      <c r="D660" s="11" t="s">
        <v>3651</v>
      </c>
      <c r="E660" s="11" t="s">
        <v>3675</v>
      </c>
      <c r="F660" s="21" t="s">
        <v>3676</v>
      </c>
      <c r="G660" s="21" t="s">
        <v>3677</v>
      </c>
      <c r="H660" s="21" t="s">
        <v>3678</v>
      </c>
      <c r="I660" s="11" t="s">
        <v>3679</v>
      </c>
      <c r="J660" s="11" t="s">
        <v>3680</v>
      </c>
      <c r="K660" s="11" t="s">
        <v>3681</v>
      </c>
      <c r="L660" s="11" t="s">
        <v>3683</v>
      </c>
      <c r="M660" s="13" t="s">
        <v>47</v>
      </c>
      <c r="N660" s="22" t="s">
        <v>3685</v>
      </c>
      <c r="O660" s="22" t="s">
        <v>3684</v>
      </c>
      <c r="P660" s="23" t="s">
        <v>3682</v>
      </c>
      <c r="Q660" s="22"/>
      <c r="R660" s="23" t="s">
        <v>368</v>
      </c>
      <c r="S660" s="28" t="s">
        <v>5285</v>
      </c>
      <c r="T660" s="24">
        <v>39897</v>
      </c>
      <c r="U660" s="22">
        <v>7410</v>
      </c>
      <c r="V660" s="12"/>
      <c r="W660" s="13"/>
      <c r="X660" s="12"/>
      <c r="Y660" s="12"/>
      <c r="Z660" s="12"/>
      <c r="AA660" s="11"/>
      <c r="AB660" s="8"/>
      <c r="AC660" s="8"/>
      <c r="AD660" s="8"/>
      <c r="AE660" s="8"/>
      <c r="AF660" s="8"/>
      <c r="AG660" s="8"/>
    </row>
    <row r="661" spans="1:33" ht="12.75" customHeight="1" x14ac:dyDescent="0.2">
      <c r="A661" s="22">
        <v>7372</v>
      </c>
      <c r="B661" s="32" t="s">
        <v>8594</v>
      </c>
      <c r="C661" s="44">
        <v>657662402</v>
      </c>
      <c r="D661" s="11" t="s">
        <v>3686</v>
      </c>
      <c r="E661" s="11" t="s">
        <v>3687</v>
      </c>
      <c r="F661" s="21" t="s">
        <v>3688</v>
      </c>
      <c r="G661" s="21" t="s">
        <v>3689</v>
      </c>
      <c r="H661" s="21" t="s">
        <v>3690</v>
      </c>
      <c r="I661" s="11" t="s">
        <v>1682</v>
      </c>
      <c r="J661" s="11" t="s">
        <v>3691</v>
      </c>
      <c r="K661" s="11" t="s">
        <v>3692</v>
      </c>
      <c r="L661" s="11" t="s">
        <v>3693</v>
      </c>
      <c r="M661" s="13" t="s">
        <v>544</v>
      </c>
      <c r="N661" s="22" t="s">
        <v>3695</v>
      </c>
      <c r="O661" s="22" t="s">
        <v>3694</v>
      </c>
      <c r="P661" s="23"/>
      <c r="Q661" s="22"/>
      <c r="R661" s="23">
        <v>93401</v>
      </c>
      <c r="S661" s="23" t="s">
        <v>3696</v>
      </c>
      <c r="T661" s="24">
        <v>39328</v>
      </c>
      <c r="U661" s="22">
        <v>7372</v>
      </c>
      <c r="V661" s="12"/>
      <c r="W661" s="13"/>
      <c r="X661" s="12"/>
      <c r="Y661" s="12"/>
      <c r="Z661" s="12"/>
      <c r="AA661" s="11"/>
      <c r="AB661" s="8"/>
      <c r="AC661" s="8"/>
      <c r="AD661" s="8"/>
      <c r="AE661" s="8"/>
      <c r="AF661" s="8"/>
      <c r="AG661" s="8"/>
    </row>
    <row r="662" spans="1:33" ht="12.75" customHeight="1" x14ac:dyDescent="0.2">
      <c r="A662" s="22">
        <v>7400</v>
      </c>
      <c r="B662" s="32" t="s">
        <v>8595</v>
      </c>
      <c r="C662" s="44">
        <v>657478903</v>
      </c>
      <c r="D662" s="11" t="s">
        <v>3697</v>
      </c>
      <c r="E662" s="11" t="s">
        <v>3698</v>
      </c>
      <c r="F662" s="21" t="s">
        <v>3699</v>
      </c>
      <c r="G662" s="21" t="s">
        <v>3700</v>
      </c>
      <c r="H662" s="21" t="s">
        <v>3701</v>
      </c>
      <c r="I662" s="11" t="s">
        <v>3702</v>
      </c>
      <c r="J662" s="11" t="s">
        <v>3703</v>
      </c>
      <c r="K662" s="11" t="s">
        <v>3704</v>
      </c>
      <c r="L662" s="11" t="s">
        <v>3705</v>
      </c>
      <c r="M662" s="13" t="s">
        <v>5340</v>
      </c>
      <c r="N662" s="22" t="s">
        <v>3707</v>
      </c>
      <c r="O662" s="22" t="s">
        <v>3706</v>
      </c>
      <c r="P662" s="23"/>
      <c r="Q662" s="22"/>
      <c r="R662" s="23" t="s">
        <v>368</v>
      </c>
      <c r="S662" s="23" t="s">
        <v>3708</v>
      </c>
      <c r="T662" s="24">
        <v>39636</v>
      </c>
      <c r="U662" s="22">
        <v>7400</v>
      </c>
      <c r="V662" s="12"/>
      <c r="W662" s="13"/>
      <c r="X662" s="12"/>
      <c r="Y662" s="12"/>
      <c r="Z662" s="12"/>
      <c r="AA662" s="11"/>
      <c r="AB662" s="8"/>
      <c r="AC662" s="8"/>
      <c r="AD662" s="8"/>
      <c r="AE662" s="8"/>
      <c r="AF662" s="8"/>
      <c r="AG662" s="8"/>
    </row>
    <row r="663" spans="1:33" ht="12.75" customHeight="1" x14ac:dyDescent="0.2">
      <c r="A663" s="22">
        <v>7402</v>
      </c>
      <c r="B663" s="32" t="s">
        <v>8596</v>
      </c>
      <c r="C663" s="44">
        <v>659759004</v>
      </c>
      <c r="D663" s="11" t="s">
        <v>3651</v>
      </c>
      <c r="E663" s="11" t="s">
        <v>3709</v>
      </c>
      <c r="F663" s="21" t="s">
        <v>3710</v>
      </c>
      <c r="G663" s="21" t="s">
        <v>3711</v>
      </c>
      <c r="H663" s="21" t="s">
        <v>3712</v>
      </c>
      <c r="I663" s="11" t="s">
        <v>1380</v>
      </c>
      <c r="J663" s="11" t="s">
        <v>3713</v>
      </c>
      <c r="K663" s="11" t="s">
        <v>3714</v>
      </c>
      <c r="L663" s="11" t="s">
        <v>3715</v>
      </c>
      <c r="M663" s="11" t="s">
        <v>5341</v>
      </c>
      <c r="N663" s="13" t="s">
        <v>3716</v>
      </c>
      <c r="O663" s="22"/>
      <c r="P663" s="23"/>
      <c r="Q663" s="22"/>
      <c r="R663" s="23" t="s">
        <v>368</v>
      </c>
      <c r="S663" s="23" t="s">
        <v>3717</v>
      </c>
      <c r="T663" s="24">
        <v>39695</v>
      </c>
      <c r="U663" s="22">
        <v>7402</v>
      </c>
      <c r="V663" s="12"/>
      <c r="W663" s="13"/>
      <c r="X663" s="12"/>
      <c r="Y663" s="12"/>
      <c r="Z663" s="12"/>
      <c r="AA663" s="11"/>
      <c r="AB663" s="8"/>
      <c r="AC663" s="8"/>
      <c r="AD663" s="8"/>
      <c r="AE663" s="8"/>
      <c r="AF663" s="8"/>
      <c r="AG663" s="8"/>
    </row>
    <row r="664" spans="1:33" ht="12.75" customHeight="1" x14ac:dyDescent="0.2">
      <c r="A664" s="22">
        <v>7453</v>
      </c>
      <c r="B664" s="32" t="s">
        <v>8597</v>
      </c>
      <c r="C664" s="44">
        <v>650363817</v>
      </c>
      <c r="D664" s="11" t="s">
        <v>3662</v>
      </c>
      <c r="E664" s="11" t="s">
        <v>3718</v>
      </c>
      <c r="F664" s="21" t="s">
        <v>3719</v>
      </c>
      <c r="G664" s="21" t="s">
        <v>3720</v>
      </c>
      <c r="H664" s="21" t="s">
        <v>3721</v>
      </c>
      <c r="I664" s="11" t="s">
        <v>3722</v>
      </c>
      <c r="J664" s="11" t="s">
        <v>127</v>
      </c>
      <c r="K664" s="11" t="s">
        <v>3723</v>
      </c>
      <c r="L664" s="11" t="s">
        <v>5379</v>
      </c>
      <c r="M664" s="13" t="s">
        <v>5342</v>
      </c>
      <c r="N664" s="22" t="s">
        <v>3724</v>
      </c>
      <c r="O664" s="22"/>
      <c r="P664" s="23"/>
      <c r="Q664" s="22"/>
      <c r="R664" s="23" t="s">
        <v>45</v>
      </c>
      <c r="S664" s="23" t="s">
        <v>3725</v>
      </c>
      <c r="T664" s="24">
        <v>40809</v>
      </c>
      <c r="U664" s="22">
        <v>7453</v>
      </c>
      <c r="V664" s="12"/>
      <c r="W664" s="13"/>
      <c r="X664" s="12"/>
      <c r="Y664" s="12"/>
      <c r="Z664" s="12"/>
      <c r="AA664" s="11"/>
      <c r="AB664" s="8"/>
      <c r="AC664" s="8"/>
      <c r="AD664" s="8"/>
      <c r="AE664" s="8"/>
      <c r="AF664" s="8"/>
      <c r="AG664" s="8"/>
    </row>
    <row r="665" spans="1:33" ht="12.75" customHeight="1" x14ac:dyDescent="0.2">
      <c r="A665" s="22">
        <v>7366</v>
      </c>
      <c r="B665" s="32" t="s">
        <v>8598</v>
      </c>
      <c r="C665" s="44">
        <v>657208701</v>
      </c>
      <c r="D665" s="11" t="s">
        <v>3697</v>
      </c>
      <c r="E665" s="11" t="s">
        <v>3726</v>
      </c>
      <c r="F665" s="21" t="s">
        <v>3727</v>
      </c>
      <c r="G665" s="21" t="s">
        <v>3728</v>
      </c>
      <c r="H665" s="21" t="s">
        <v>3729</v>
      </c>
      <c r="I665" s="21" t="s">
        <v>636</v>
      </c>
      <c r="J665" s="11" t="s">
        <v>3730</v>
      </c>
      <c r="K665" s="11" t="s">
        <v>3731</v>
      </c>
      <c r="L665" s="11" t="s">
        <v>3733</v>
      </c>
      <c r="M665" s="13" t="s">
        <v>48</v>
      </c>
      <c r="N665" s="22" t="s">
        <v>1239</v>
      </c>
      <c r="O665" s="22" t="s">
        <v>3734</v>
      </c>
      <c r="P665" s="23" t="s">
        <v>3732</v>
      </c>
      <c r="Q665" s="22"/>
      <c r="R665" s="23" t="s">
        <v>368</v>
      </c>
      <c r="S665" s="23" t="s">
        <v>3735</v>
      </c>
      <c r="T665" s="24">
        <v>39303</v>
      </c>
      <c r="U665" s="22">
        <v>7366</v>
      </c>
      <c r="V665" s="12"/>
      <c r="W665" s="13"/>
      <c r="X665" s="12"/>
      <c r="Y665" s="12"/>
      <c r="Z665" s="12"/>
      <c r="AA665" s="11"/>
      <c r="AB665" s="8"/>
      <c r="AC665" s="8"/>
      <c r="AD665" s="8"/>
      <c r="AE665" s="8"/>
      <c r="AF665" s="8"/>
      <c r="AG665" s="8"/>
    </row>
    <row r="666" spans="1:33" ht="12.75" customHeight="1" x14ac:dyDescent="0.2">
      <c r="A666" s="22">
        <v>7364</v>
      </c>
      <c r="B666" s="32" t="s">
        <v>8599</v>
      </c>
      <c r="C666" s="44">
        <v>657351903</v>
      </c>
      <c r="D666" s="11" t="s">
        <v>3686</v>
      </c>
      <c r="E666" s="11" t="s">
        <v>3736</v>
      </c>
      <c r="F666" s="21" t="s">
        <v>3737</v>
      </c>
      <c r="G666" s="21" t="s">
        <v>3738</v>
      </c>
      <c r="H666" s="11" t="s">
        <v>3739</v>
      </c>
      <c r="I666" s="11" t="s">
        <v>1682</v>
      </c>
      <c r="J666" s="11" t="s">
        <v>3740</v>
      </c>
      <c r="K666" s="11" t="s">
        <v>3741</v>
      </c>
      <c r="L666" s="11" t="s">
        <v>3743</v>
      </c>
      <c r="M666" s="13" t="s">
        <v>47</v>
      </c>
      <c r="N666" s="22" t="s">
        <v>630</v>
      </c>
      <c r="O666" s="22" t="s">
        <v>3744</v>
      </c>
      <c r="P666" s="23" t="s">
        <v>3742</v>
      </c>
      <c r="Q666" s="22"/>
      <c r="R666" s="23">
        <v>93401</v>
      </c>
      <c r="S666" s="23" t="s">
        <v>3745</v>
      </c>
      <c r="T666" s="24">
        <v>39289</v>
      </c>
      <c r="U666" s="22">
        <v>7364</v>
      </c>
      <c r="V666" s="12"/>
      <c r="W666" s="13"/>
      <c r="X666" s="12"/>
      <c r="Y666" s="12"/>
      <c r="Z666" s="12"/>
      <c r="AA666" s="11"/>
      <c r="AB666" s="8"/>
      <c r="AC666" s="8"/>
      <c r="AD666" s="8"/>
      <c r="AE666" s="8"/>
      <c r="AF666" s="8"/>
      <c r="AG666" s="8"/>
    </row>
    <row r="667" spans="1:33" ht="12.75" customHeight="1" x14ac:dyDescent="0.2">
      <c r="A667" s="22">
        <v>7113</v>
      </c>
      <c r="B667" s="32" t="s">
        <v>8600</v>
      </c>
      <c r="C667" s="44">
        <v>651989108</v>
      </c>
      <c r="D667" s="11" t="s">
        <v>3697</v>
      </c>
      <c r="E667" s="11" t="s">
        <v>3746</v>
      </c>
      <c r="F667" s="21" t="s">
        <v>3747</v>
      </c>
      <c r="G667" s="21" t="s">
        <v>3748</v>
      </c>
      <c r="H667" s="21" t="s">
        <v>3749</v>
      </c>
      <c r="I667" s="11" t="s">
        <v>170</v>
      </c>
      <c r="J667" s="11" t="s">
        <v>3750</v>
      </c>
      <c r="K667" s="11" t="s">
        <v>3751</v>
      </c>
      <c r="L667" s="11" t="s">
        <v>3752</v>
      </c>
      <c r="M667" s="13" t="s">
        <v>5344</v>
      </c>
      <c r="N667" s="22"/>
      <c r="O667" s="22"/>
      <c r="P667" s="23"/>
      <c r="Q667" s="22"/>
      <c r="R667" s="23" t="s">
        <v>368</v>
      </c>
      <c r="S667" s="23" t="s">
        <v>3753</v>
      </c>
      <c r="T667" s="24">
        <v>37970</v>
      </c>
      <c r="U667" s="22">
        <v>7113</v>
      </c>
      <c r="V667" s="12"/>
      <c r="W667" s="13"/>
      <c r="X667" s="12"/>
      <c r="Y667" s="12"/>
      <c r="Z667" s="12"/>
      <c r="AA667" s="11"/>
      <c r="AB667" s="8"/>
      <c r="AC667" s="8"/>
      <c r="AD667" s="8"/>
      <c r="AE667" s="8"/>
      <c r="AF667" s="8"/>
      <c r="AG667" s="8"/>
    </row>
    <row r="668" spans="1:33" ht="12.75" customHeight="1" x14ac:dyDescent="0.2">
      <c r="A668" s="22">
        <v>6991</v>
      </c>
      <c r="B668" s="32" t="s">
        <v>8601</v>
      </c>
      <c r="C668" s="44">
        <v>742049000</v>
      </c>
      <c r="D668" s="11" t="s">
        <v>3697</v>
      </c>
      <c r="E668" s="11" t="s">
        <v>3754</v>
      </c>
      <c r="F668" s="21" t="s">
        <v>3755</v>
      </c>
      <c r="G668" s="21" t="s">
        <v>3756</v>
      </c>
      <c r="H668" s="21" t="s">
        <v>3757</v>
      </c>
      <c r="I668" s="11" t="s">
        <v>611</v>
      </c>
      <c r="J668" s="11" t="s">
        <v>3758</v>
      </c>
      <c r="K668" s="11" t="s">
        <v>3759</v>
      </c>
      <c r="L668" s="11" t="s">
        <v>3760</v>
      </c>
      <c r="M668" s="13" t="s">
        <v>544</v>
      </c>
      <c r="N668" s="22" t="s">
        <v>3761</v>
      </c>
      <c r="O668" s="22"/>
      <c r="P668" s="23"/>
      <c r="Q668" s="22"/>
      <c r="R668" s="23" t="s">
        <v>368</v>
      </c>
      <c r="S668" s="23" t="s">
        <v>5332</v>
      </c>
      <c r="T668" s="24">
        <v>37970</v>
      </c>
      <c r="U668" s="22">
        <v>6991</v>
      </c>
      <c r="V668" s="12"/>
      <c r="W668" s="13"/>
      <c r="X668" s="12"/>
      <c r="Y668" s="12"/>
      <c r="Z668" s="12"/>
      <c r="AA668" s="11"/>
      <c r="AB668" s="8"/>
      <c r="AC668" s="8"/>
      <c r="AD668" s="8"/>
      <c r="AE668" s="8"/>
      <c r="AF668" s="8"/>
      <c r="AG668" s="8"/>
    </row>
    <row r="669" spans="1:33" ht="12.75" customHeight="1" x14ac:dyDescent="0.2">
      <c r="A669" s="22">
        <v>7126</v>
      </c>
      <c r="B669" s="32" t="s">
        <v>8602</v>
      </c>
      <c r="C669" s="44">
        <v>650882008</v>
      </c>
      <c r="D669" s="11" t="s">
        <v>3697</v>
      </c>
      <c r="E669" s="11" t="s">
        <v>3762</v>
      </c>
      <c r="F669" s="21" t="s">
        <v>3763</v>
      </c>
      <c r="G669" s="21" t="s">
        <v>3764</v>
      </c>
      <c r="H669" s="21" t="s">
        <v>3765</v>
      </c>
      <c r="I669" s="11" t="s">
        <v>1380</v>
      </c>
      <c r="J669" s="11" t="s">
        <v>3766</v>
      </c>
      <c r="K669" s="11" t="s">
        <v>3767</v>
      </c>
      <c r="L669" s="11" t="s">
        <v>3768</v>
      </c>
      <c r="M669" s="13" t="s">
        <v>544</v>
      </c>
      <c r="N669" s="22" t="s">
        <v>3769</v>
      </c>
      <c r="O669" s="22"/>
      <c r="P669" s="23"/>
      <c r="Q669" s="22"/>
      <c r="R669" s="23" t="s">
        <v>368</v>
      </c>
      <c r="S669" s="23" t="s">
        <v>3770</v>
      </c>
      <c r="T669" s="24">
        <v>38159</v>
      </c>
      <c r="U669" s="22">
        <v>7126</v>
      </c>
      <c r="V669" s="12"/>
      <c r="W669" s="13"/>
      <c r="X669" s="12"/>
      <c r="Y669" s="12"/>
      <c r="Z669" s="12"/>
      <c r="AA669" s="11"/>
      <c r="AB669" s="8"/>
      <c r="AC669" s="8"/>
      <c r="AD669" s="8"/>
      <c r="AE669" s="8"/>
      <c r="AF669" s="8"/>
      <c r="AG669" s="8"/>
    </row>
    <row r="670" spans="1:33" ht="12.75" customHeight="1" x14ac:dyDescent="0.2">
      <c r="A670" s="11">
        <v>6977</v>
      </c>
      <c r="B670" s="32" t="s">
        <v>8603</v>
      </c>
      <c r="C670" s="44">
        <v>740263005</v>
      </c>
      <c r="D670" s="11" t="s">
        <v>3697</v>
      </c>
      <c r="E670" s="11" t="s">
        <v>3772</v>
      </c>
      <c r="F670" s="21" t="s">
        <v>3773</v>
      </c>
      <c r="G670" s="21" t="s">
        <v>3771</v>
      </c>
      <c r="H670" s="21" t="s">
        <v>3774</v>
      </c>
      <c r="I670" s="11" t="s">
        <v>112</v>
      </c>
      <c r="J670" s="11" t="s">
        <v>3775</v>
      </c>
      <c r="K670" s="11" t="s">
        <v>3776</v>
      </c>
      <c r="L670" s="13" t="s">
        <v>3777</v>
      </c>
      <c r="M670" s="13" t="s">
        <v>544</v>
      </c>
      <c r="N670" s="22" t="s">
        <v>3778</v>
      </c>
      <c r="O670" s="22"/>
      <c r="P670" s="23"/>
      <c r="Q670" s="22"/>
      <c r="R670" s="22" t="s">
        <v>368</v>
      </c>
      <c r="S670" s="23" t="s">
        <v>3779</v>
      </c>
      <c r="T670" s="24">
        <v>37970</v>
      </c>
      <c r="U670" s="11">
        <v>6977</v>
      </c>
      <c r="V670" s="12"/>
      <c r="W670" s="13"/>
      <c r="X670" s="12"/>
      <c r="Y670" s="12"/>
      <c r="Z670" s="12"/>
      <c r="AA670" s="11"/>
      <c r="AB670" s="8"/>
      <c r="AC670" s="8"/>
      <c r="AD670" s="8"/>
      <c r="AE670" s="8"/>
      <c r="AF670" s="8"/>
      <c r="AG670" s="8"/>
    </row>
    <row r="671" spans="1:33" ht="12.75" customHeight="1" x14ac:dyDescent="0.2">
      <c r="A671" s="22">
        <v>6931</v>
      </c>
      <c r="B671" s="32" t="s">
        <v>8604</v>
      </c>
      <c r="C671" s="44">
        <v>728623004</v>
      </c>
      <c r="D671" s="11" t="s">
        <v>3697</v>
      </c>
      <c r="E671" s="11" t="s">
        <v>3781</v>
      </c>
      <c r="F671" s="21" t="s">
        <v>8605</v>
      </c>
      <c r="G671" s="21" t="s">
        <v>3780</v>
      </c>
      <c r="H671" s="21" t="s">
        <v>6354</v>
      </c>
      <c r="I671" s="11" t="s">
        <v>1433</v>
      </c>
      <c r="J671" s="11" t="s">
        <v>6347</v>
      </c>
      <c r="K671" s="11" t="s">
        <v>3782</v>
      </c>
      <c r="L671" s="11" t="s">
        <v>3783</v>
      </c>
      <c r="M671" s="13" t="s">
        <v>544</v>
      </c>
      <c r="N671" s="22" t="s">
        <v>3353</v>
      </c>
      <c r="O671" s="22" t="s">
        <v>3784</v>
      </c>
      <c r="P671" s="23"/>
      <c r="Q671" s="22"/>
      <c r="R671" s="23" t="s">
        <v>368</v>
      </c>
      <c r="S671" s="23" t="s">
        <v>8606</v>
      </c>
      <c r="T671" s="24">
        <v>37970</v>
      </c>
      <c r="U671" s="22">
        <v>6931</v>
      </c>
      <c r="V671" s="12"/>
      <c r="W671" s="13"/>
      <c r="X671" s="12"/>
      <c r="Y671" s="12"/>
      <c r="Z671" s="12"/>
      <c r="AA671" s="11"/>
      <c r="AB671" s="8"/>
      <c r="AC671" s="8"/>
      <c r="AD671" s="8"/>
      <c r="AE671" s="8"/>
      <c r="AF671" s="8"/>
      <c r="AG671" s="8"/>
    </row>
    <row r="672" spans="1:33" ht="12.75" customHeight="1" x14ac:dyDescent="0.2">
      <c r="A672" s="22">
        <v>7331</v>
      </c>
      <c r="B672" s="32" t="s">
        <v>8607</v>
      </c>
      <c r="C672" s="44">
        <v>656176903</v>
      </c>
      <c r="D672" s="11" t="s">
        <v>3686</v>
      </c>
      <c r="E672" s="11" t="s">
        <v>3785</v>
      </c>
      <c r="F672" s="21" t="s">
        <v>8608</v>
      </c>
      <c r="G672" s="21" t="s">
        <v>3786</v>
      </c>
      <c r="H672" s="21" t="s">
        <v>5539</v>
      </c>
      <c r="I672" s="11" t="s">
        <v>8609</v>
      </c>
      <c r="J672" s="11" t="s">
        <v>3787</v>
      </c>
      <c r="K672" s="11" t="s">
        <v>3788</v>
      </c>
      <c r="L672" s="11" t="s">
        <v>3790</v>
      </c>
      <c r="M672" s="13" t="s">
        <v>544</v>
      </c>
      <c r="N672" s="22" t="s">
        <v>3353</v>
      </c>
      <c r="O672" s="22" t="s">
        <v>5483</v>
      </c>
      <c r="P672" s="23" t="s">
        <v>3789</v>
      </c>
      <c r="Q672" s="22"/>
      <c r="R672" s="23">
        <v>93401</v>
      </c>
      <c r="S672" s="23" t="s">
        <v>8610</v>
      </c>
      <c r="T672" s="24">
        <v>38936</v>
      </c>
      <c r="U672" s="22">
        <v>7331</v>
      </c>
      <c r="V672" s="12"/>
      <c r="W672" s="13"/>
      <c r="X672" s="12"/>
      <c r="Y672" s="12"/>
      <c r="Z672" s="12"/>
      <c r="AA672" s="11"/>
      <c r="AB672" s="8"/>
      <c r="AC672" s="8"/>
      <c r="AD672" s="8"/>
      <c r="AE672" s="8"/>
      <c r="AF672" s="8"/>
      <c r="AG672" s="8"/>
    </row>
    <row r="673" spans="1:33" ht="12.75" customHeight="1" x14ac:dyDescent="0.2">
      <c r="A673" s="22">
        <v>7443</v>
      </c>
      <c r="B673" s="32" t="s">
        <v>8611</v>
      </c>
      <c r="C673" s="44">
        <v>659940302</v>
      </c>
      <c r="D673" s="11" t="s">
        <v>3662</v>
      </c>
      <c r="E673" s="11" t="s">
        <v>3791</v>
      </c>
      <c r="F673" s="21" t="s">
        <v>3792</v>
      </c>
      <c r="G673" s="21" t="s">
        <v>3793</v>
      </c>
      <c r="H673" s="21" t="s">
        <v>3794</v>
      </c>
      <c r="I673" s="11" t="s">
        <v>1571</v>
      </c>
      <c r="J673" s="11" t="s">
        <v>3795</v>
      </c>
      <c r="K673" s="11" t="s">
        <v>3796</v>
      </c>
      <c r="L673" s="11" t="s">
        <v>3797</v>
      </c>
      <c r="M673" s="13" t="s">
        <v>544</v>
      </c>
      <c r="N673" s="22" t="s">
        <v>3798</v>
      </c>
      <c r="O673" s="22"/>
      <c r="P673" s="23"/>
      <c r="Q673" s="22"/>
      <c r="R673" s="23" t="s">
        <v>45</v>
      </c>
      <c r="S673" s="23" t="s">
        <v>3725</v>
      </c>
      <c r="T673" s="24">
        <v>40728</v>
      </c>
      <c r="U673" s="22">
        <v>7443</v>
      </c>
      <c r="V673" s="12"/>
      <c r="W673" s="13"/>
      <c r="X673" s="12"/>
      <c r="Y673" s="12"/>
      <c r="Z673" s="12"/>
      <c r="AA673" s="11"/>
      <c r="AB673" s="8"/>
      <c r="AC673" s="8"/>
      <c r="AD673" s="8"/>
      <c r="AE673" s="8"/>
      <c r="AF673" s="8"/>
      <c r="AG673" s="8"/>
    </row>
    <row r="674" spans="1:33" ht="12.75" customHeight="1" x14ac:dyDescent="0.2">
      <c r="A674" s="22">
        <v>7146</v>
      </c>
      <c r="B674" s="32" t="s">
        <v>8612</v>
      </c>
      <c r="C674" s="44">
        <v>652115705</v>
      </c>
      <c r="D674" s="11" t="s">
        <v>3697</v>
      </c>
      <c r="E674" s="11" t="s">
        <v>3799</v>
      </c>
      <c r="F674" s="21" t="s">
        <v>6810</v>
      </c>
      <c r="G674" s="21" t="s">
        <v>3800</v>
      </c>
      <c r="H674" s="21" t="s">
        <v>6811</v>
      </c>
      <c r="I674" s="11" t="s">
        <v>170</v>
      </c>
      <c r="J674" s="11" t="s">
        <v>6812</v>
      </c>
      <c r="K674" s="11" t="s">
        <v>3801</v>
      </c>
      <c r="L674" s="11" t="s">
        <v>3802</v>
      </c>
      <c r="M674" s="13" t="s">
        <v>309</v>
      </c>
      <c r="N674" s="22" t="s">
        <v>3414</v>
      </c>
      <c r="O674" s="22" t="s">
        <v>3803</v>
      </c>
      <c r="P674" s="23"/>
      <c r="Q674" s="22"/>
      <c r="R674" s="23" t="s">
        <v>368</v>
      </c>
      <c r="S674" s="23" t="s">
        <v>6023</v>
      </c>
      <c r="T674" s="24">
        <v>38228</v>
      </c>
      <c r="U674" s="22">
        <v>7146</v>
      </c>
      <c r="V674" s="12"/>
      <c r="W674" s="13"/>
      <c r="X674" s="12"/>
      <c r="Y674" s="12"/>
      <c r="Z674" s="12"/>
      <c r="AA674" s="11"/>
      <c r="AB674" s="8"/>
      <c r="AC674" s="8"/>
      <c r="AD674" s="8"/>
      <c r="AE674" s="8"/>
      <c r="AF674" s="8"/>
      <c r="AG674" s="8"/>
    </row>
    <row r="675" spans="1:33" ht="12.75" customHeight="1" x14ac:dyDescent="0.2">
      <c r="A675" s="22">
        <v>7191</v>
      </c>
      <c r="B675" s="32" t="s">
        <v>8613</v>
      </c>
      <c r="C675" s="44">
        <v>759894200</v>
      </c>
      <c r="D675" s="11" t="s">
        <v>3651</v>
      </c>
      <c r="E675" s="11" t="s">
        <v>3804</v>
      </c>
      <c r="F675" s="21" t="s">
        <v>3805</v>
      </c>
      <c r="G675" s="21" t="s">
        <v>3806</v>
      </c>
      <c r="H675" s="21" t="s">
        <v>3807</v>
      </c>
      <c r="I675" s="11" t="s">
        <v>3808</v>
      </c>
      <c r="J675" s="11" t="s">
        <v>3809</v>
      </c>
      <c r="K675" s="11" t="s">
        <v>3810</v>
      </c>
      <c r="L675" s="11" t="s">
        <v>3813</v>
      </c>
      <c r="M675" s="13" t="s">
        <v>47</v>
      </c>
      <c r="N675" s="22" t="s">
        <v>3814</v>
      </c>
      <c r="O675" s="22" t="s">
        <v>3812</v>
      </c>
      <c r="P675" s="23" t="s">
        <v>3811</v>
      </c>
      <c r="Q675" s="22"/>
      <c r="R675" s="23" t="s">
        <v>45</v>
      </c>
      <c r="S675" s="23" t="s">
        <v>3815</v>
      </c>
      <c r="T675" s="24">
        <v>38610</v>
      </c>
      <c r="U675" s="22">
        <v>7191</v>
      </c>
      <c r="V675" s="12"/>
      <c r="W675" s="13"/>
      <c r="X675" s="12"/>
      <c r="Y675" s="12"/>
      <c r="Z675" s="12"/>
      <c r="AA675" s="11"/>
      <c r="AB675" s="8"/>
      <c r="AC675" s="8"/>
      <c r="AD675" s="8"/>
      <c r="AE675" s="8"/>
      <c r="AF675" s="8"/>
      <c r="AG675" s="8"/>
    </row>
    <row r="676" spans="1:33" ht="12.75" customHeight="1" x14ac:dyDescent="0.2">
      <c r="A676" s="22">
        <v>7357</v>
      </c>
      <c r="B676" s="32" t="s">
        <v>8614</v>
      </c>
      <c r="C676" s="44">
        <v>656702605</v>
      </c>
      <c r="D676" s="11" t="s">
        <v>3686</v>
      </c>
      <c r="E676" s="11" t="s">
        <v>3816</v>
      </c>
      <c r="F676" s="21" t="s">
        <v>3817</v>
      </c>
      <c r="G676" s="21" t="s">
        <v>3818</v>
      </c>
      <c r="H676" s="21" t="s">
        <v>3819</v>
      </c>
      <c r="I676" s="11" t="s">
        <v>3820</v>
      </c>
      <c r="J676" s="11" t="s">
        <v>3821</v>
      </c>
      <c r="K676" s="11" t="s">
        <v>3822</v>
      </c>
      <c r="L676" s="11" t="s">
        <v>3824</v>
      </c>
      <c r="M676" s="13" t="s">
        <v>544</v>
      </c>
      <c r="N676" s="11" t="s">
        <v>2690</v>
      </c>
      <c r="O676" s="22" t="s">
        <v>3825</v>
      </c>
      <c r="P676" s="22" t="s">
        <v>3823</v>
      </c>
      <c r="Q676" s="22"/>
      <c r="R676" s="23">
        <v>93401</v>
      </c>
      <c r="S676" s="23" t="s">
        <v>3826</v>
      </c>
      <c r="T676" s="24">
        <v>39212</v>
      </c>
      <c r="U676" s="22">
        <v>7357</v>
      </c>
      <c r="V676" s="12"/>
      <c r="W676" s="13"/>
      <c r="X676" s="12"/>
      <c r="Y676" s="12"/>
      <c r="Z676" s="12"/>
      <c r="AA676" s="11"/>
      <c r="AB676" s="8"/>
      <c r="AC676" s="8"/>
      <c r="AD676" s="8"/>
      <c r="AE676" s="8"/>
      <c r="AF676" s="8"/>
      <c r="AG676" s="8"/>
    </row>
    <row r="677" spans="1:33" ht="12.75" customHeight="1" x14ac:dyDescent="0.2">
      <c r="A677" s="22">
        <v>6956</v>
      </c>
      <c r="B677" s="32" t="s">
        <v>8615</v>
      </c>
      <c r="C677" s="44">
        <v>733958006</v>
      </c>
      <c r="D677" s="11" t="s">
        <v>3651</v>
      </c>
      <c r="E677" s="11" t="s">
        <v>3827</v>
      </c>
      <c r="F677" s="21" t="s">
        <v>3828</v>
      </c>
      <c r="G677" s="21" t="s">
        <v>3829</v>
      </c>
      <c r="H677" s="21" t="s">
        <v>3830</v>
      </c>
      <c r="I677" s="11" t="s">
        <v>123</v>
      </c>
      <c r="J677" s="11" t="s">
        <v>3831</v>
      </c>
      <c r="K677" s="11" t="s">
        <v>3832</v>
      </c>
      <c r="L677" s="11" t="s">
        <v>3833</v>
      </c>
      <c r="M677" s="13" t="s">
        <v>544</v>
      </c>
      <c r="N677" s="22" t="s">
        <v>3353</v>
      </c>
      <c r="O677" s="22"/>
      <c r="P677" s="23"/>
      <c r="Q677" s="22"/>
      <c r="R677" s="23" t="s">
        <v>368</v>
      </c>
      <c r="S677" s="23" t="s">
        <v>3834</v>
      </c>
      <c r="T677" s="24">
        <v>37970</v>
      </c>
      <c r="U677" s="22">
        <v>6956</v>
      </c>
      <c r="V677" s="12"/>
      <c r="W677" s="13"/>
      <c r="X677" s="12"/>
      <c r="Y677" s="12"/>
      <c r="Z677" s="12"/>
      <c r="AA677" s="11"/>
      <c r="AB677" s="8"/>
      <c r="AC677" s="8"/>
      <c r="AD677" s="8"/>
      <c r="AE677" s="8"/>
      <c r="AF677" s="8"/>
      <c r="AG677" s="8"/>
    </row>
    <row r="678" spans="1:33" ht="12.75" customHeight="1" x14ac:dyDescent="0.2">
      <c r="A678" s="22">
        <v>7416</v>
      </c>
      <c r="B678" s="83" t="s">
        <v>8616</v>
      </c>
      <c r="C678" s="44">
        <v>659660806</v>
      </c>
      <c r="D678" s="11" t="s">
        <v>3651</v>
      </c>
      <c r="E678" s="11" t="s">
        <v>3835</v>
      </c>
      <c r="F678" s="21" t="s">
        <v>3836</v>
      </c>
      <c r="G678" s="21" t="s">
        <v>3837</v>
      </c>
      <c r="H678" s="21" t="s">
        <v>3838</v>
      </c>
      <c r="I678" s="11" t="s">
        <v>3679</v>
      </c>
      <c r="J678" s="11" t="s">
        <v>3839</v>
      </c>
      <c r="K678" s="11" t="s">
        <v>3840</v>
      </c>
      <c r="L678" s="11" t="s">
        <v>3841</v>
      </c>
      <c r="M678" s="13" t="s">
        <v>5341</v>
      </c>
      <c r="N678" s="22" t="s">
        <v>58</v>
      </c>
      <c r="O678" s="22"/>
      <c r="P678" s="23"/>
      <c r="Q678" s="22"/>
      <c r="R678" s="23" t="s">
        <v>368</v>
      </c>
      <c r="S678" s="23" t="s">
        <v>3842</v>
      </c>
      <c r="T678" s="24">
        <v>40032</v>
      </c>
      <c r="U678" s="22">
        <v>7416</v>
      </c>
      <c r="V678" s="12"/>
      <c r="W678" s="13"/>
      <c r="X678" s="12"/>
      <c r="Y678" s="12"/>
      <c r="Z678" s="12"/>
      <c r="AA678" s="11"/>
      <c r="AB678" s="8"/>
      <c r="AC678" s="8"/>
      <c r="AD678" s="8"/>
      <c r="AE678" s="8"/>
      <c r="AF678" s="8"/>
      <c r="AG678" s="8"/>
    </row>
    <row r="679" spans="1:33" ht="12.75" customHeight="1" x14ac:dyDescent="0.2">
      <c r="A679" s="22">
        <v>7330</v>
      </c>
      <c r="B679" s="32" t="s">
        <v>8617</v>
      </c>
      <c r="C679" s="44">
        <v>655691103</v>
      </c>
      <c r="D679" s="11" t="s">
        <v>3843</v>
      </c>
      <c r="E679" s="11" t="s">
        <v>3844</v>
      </c>
      <c r="F679" s="21" t="s">
        <v>3845</v>
      </c>
      <c r="G679" s="21" t="s">
        <v>3846</v>
      </c>
      <c r="H679" s="21" t="s">
        <v>3847</v>
      </c>
      <c r="I679" s="11" t="s">
        <v>1682</v>
      </c>
      <c r="J679" s="11" t="s">
        <v>3848</v>
      </c>
      <c r="K679" s="11" t="s">
        <v>3849</v>
      </c>
      <c r="L679" s="11" t="s">
        <v>3850</v>
      </c>
      <c r="M679" s="13" t="s">
        <v>544</v>
      </c>
      <c r="N679" s="22"/>
      <c r="O679" s="22" t="s">
        <v>3851</v>
      </c>
      <c r="P679" s="23"/>
      <c r="Q679" s="22"/>
      <c r="R679" s="23">
        <v>93401</v>
      </c>
      <c r="S679" s="23" t="s">
        <v>3852</v>
      </c>
      <c r="T679" s="24">
        <v>38915</v>
      </c>
      <c r="U679" s="22">
        <v>7330</v>
      </c>
      <c r="V679" s="12"/>
      <c r="W679" s="13"/>
      <c r="X679" s="12"/>
      <c r="Y679" s="12"/>
      <c r="Z679" s="12"/>
      <c r="AA679" s="11"/>
      <c r="AB679" s="8"/>
      <c r="AC679" s="8"/>
      <c r="AD679" s="8"/>
      <c r="AE679" s="8"/>
      <c r="AF679" s="8"/>
      <c r="AG679" s="8"/>
    </row>
    <row r="680" spans="1:33" ht="12.75" customHeight="1" x14ac:dyDescent="0.2">
      <c r="A680" s="22">
        <v>7192</v>
      </c>
      <c r="B680" s="32" t="s">
        <v>8618</v>
      </c>
      <c r="C680" s="44">
        <v>655097503</v>
      </c>
      <c r="D680" s="11" t="s">
        <v>3651</v>
      </c>
      <c r="E680" s="11" t="s">
        <v>3853</v>
      </c>
      <c r="F680" s="21" t="s">
        <v>3854</v>
      </c>
      <c r="G680" s="21" t="s">
        <v>3855</v>
      </c>
      <c r="H680" s="21" t="s">
        <v>3856</v>
      </c>
      <c r="I680" s="11" t="s">
        <v>3857</v>
      </c>
      <c r="J680" s="11" t="s">
        <v>3858</v>
      </c>
      <c r="K680" s="11" t="s">
        <v>3859</v>
      </c>
      <c r="L680" s="11" t="s">
        <v>3860</v>
      </c>
      <c r="M680" s="13" t="s">
        <v>47</v>
      </c>
      <c r="N680" s="22" t="s">
        <v>582</v>
      </c>
      <c r="O680" s="22" t="s">
        <v>3861</v>
      </c>
      <c r="P680" s="23"/>
      <c r="Q680" s="22"/>
      <c r="R680" s="23" t="s">
        <v>45</v>
      </c>
      <c r="S680" s="23" t="s">
        <v>3862</v>
      </c>
      <c r="T680" s="24">
        <v>38617</v>
      </c>
      <c r="U680" s="22">
        <v>7192</v>
      </c>
      <c r="V680" s="12"/>
      <c r="W680" s="13"/>
      <c r="X680" s="12"/>
      <c r="Y680" s="12"/>
      <c r="Z680" s="12"/>
      <c r="AA680" s="11"/>
      <c r="AB680" s="8"/>
      <c r="AC680" s="8"/>
      <c r="AD680" s="8"/>
      <c r="AE680" s="8"/>
      <c r="AF680" s="8"/>
      <c r="AG680" s="8"/>
    </row>
    <row r="681" spans="1:33" ht="12.75" customHeight="1" x14ac:dyDescent="0.2">
      <c r="A681" s="22">
        <v>7404</v>
      </c>
      <c r="B681" s="32" t="s">
        <v>3863</v>
      </c>
      <c r="C681" s="44">
        <v>658880209</v>
      </c>
      <c r="D681" s="11" t="s">
        <v>1363</v>
      </c>
      <c r="E681" s="11" t="s">
        <v>3864</v>
      </c>
      <c r="F681" s="21" t="s">
        <v>3865</v>
      </c>
      <c r="G681" s="21" t="s">
        <v>3866</v>
      </c>
      <c r="H681" s="21" t="s">
        <v>3867</v>
      </c>
      <c r="I681" s="11" t="s">
        <v>3868</v>
      </c>
      <c r="J681" s="11" t="s">
        <v>3868</v>
      </c>
      <c r="K681" s="11" t="s">
        <v>3869</v>
      </c>
      <c r="L681" s="11" t="s">
        <v>3871</v>
      </c>
      <c r="M681" s="13" t="s">
        <v>47</v>
      </c>
      <c r="N681" s="22" t="s">
        <v>3873</v>
      </c>
      <c r="O681" s="11" t="s">
        <v>3872</v>
      </c>
      <c r="P681" s="22" t="s">
        <v>3870</v>
      </c>
      <c r="Q681" s="22"/>
      <c r="R681" s="23" t="s">
        <v>83</v>
      </c>
      <c r="S681" s="23" t="s">
        <v>3874</v>
      </c>
      <c r="T681" s="24">
        <v>39713</v>
      </c>
      <c r="U681" s="22">
        <v>7404</v>
      </c>
      <c r="V681" s="12"/>
      <c r="W681" s="13"/>
      <c r="X681" s="12"/>
      <c r="Y681" s="12"/>
      <c r="Z681" s="12"/>
      <c r="AA681" s="11"/>
      <c r="AB681" s="8"/>
      <c r="AC681" s="8"/>
      <c r="AD681" s="8"/>
      <c r="AE681" s="8"/>
      <c r="AF681" s="8"/>
      <c r="AG681" s="8"/>
    </row>
    <row r="682" spans="1:33" ht="12.75" customHeight="1" x14ac:dyDescent="0.2">
      <c r="A682" s="22">
        <v>7449</v>
      </c>
      <c r="B682" s="32" t="s">
        <v>8619</v>
      </c>
      <c r="C682" s="44">
        <v>718283000</v>
      </c>
      <c r="D682" s="11" t="s">
        <v>3662</v>
      </c>
      <c r="E682" s="11" t="s">
        <v>3875</v>
      </c>
      <c r="F682" s="21" t="s">
        <v>3876</v>
      </c>
      <c r="G682" s="21" t="s">
        <v>3877</v>
      </c>
      <c r="H682" s="21" t="s">
        <v>6125</v>
      </c>
      <c r="I682" s="11" t="s">
        <v>3878</v>
      </c>
      <c r="J682" s="11" t="s">
        <v>6126</v>
      </c>
      <c r="K682" s="11" t="s">
        <v>6127</v>
      </c>
      <c r="L682" s="11" t="s">
        <v>3880</v>
      </c>
      <c r="M682" s="13" t="s">
        <v>47</v>
      </c>
      <c r="N682" s="22" t="s">
        <v>3882</v>
      </c>
      <c r="O682" s="22" t="s">
        <v>3881</v>
      </c>
      <c r="P682" s="23" t="s">
        <v>3879</v>
      </c>
      <c r="Q682" s="22"/>
      <c r="R682" s="23" t="s">
        <v>45</v>
      </c>
      <c r="S682" s="23" t="s">
        <v>3883</v>
      </c>
      <c r="T682" s="24">
        <v>37119</v>
      </c>
      <c r="U682" s="22">
        <v>7449</v>
      </c>
      <c r="V682" s="12"/>
      <c r="W682" s="13"/>
      <c r="X682" s="12"/>
      <c r="Y682" s="12"/>
      <c r="Z682" s="12"/>
      <c r="AA682" s="11"/>
      <c r="AB682" s="8"/>
      <c r="AC682" s="8"/>
      <c r="AD682" s="8"/>
      <c r="AE682" s="8"/>
      <c r="AF682" s="8"/>
      <c r="AG682" s="8"/>
    </row>
    <row r="683" spans="1:33" ht="12.75" customHeight="1" x14ac:dyDescent="0.2">
      <c r="A683" s="22">
        <v>7469</v>
      </c>
      <c r="B683" s="32" t="s">
        <v>8620</v>
      </c>
      <c r="C683" s="44">
        <v>657699209</v>
      </c>
      <c r="D683" s="11" t="s">
        <v>3662</v>
      </c>
      <c r="E683" s="11" t="s">
        <v>3884</v>
      </c>
      <c r="F683" s="21" t="s">
        <v>3885</v>
      </c>
      <c r="G683" s="21" t="s">
        <v>3886</v>
      </c>
      <c r="H683" s="21" t="s">
        <v>3887</v>
      </c>
      <c r="I683" s="11" t="s">
        <v>3888</v>
      </c>
      <c r="J683" s="11" t="s">
        <v>3889</v>
      </c>
      <c r="K683" s="11" t="s">
        <v>3890</v>
      </c>
      <c r="L683" s="11" t="s">
        <v>3891</v>
      </c>
      <c r="M683" s="13" t="s">
        <v>544</v>
      </c>
      <c r="N683" s="22" t="s">
        <v>688</v>
      </c>
      <c r="O683" s="22" t="s">
        <v>3892</v>
      </c>
      <c r="P683" s="23"/>
      <c r="Q683" s="22"/>
      <c r="R683" s="23" t="s">
        <v>45</v>
      </c>
      <c r="S683" s="23" t="s">
        <v>689</v>
      </c>
      <c r="T683" s="24">
        <v>41288</v>
      </c>
      <c r="U683" s="22">
        <v>7469</v>
      </c>
      <c r="V683" s="12"/>
      <c r="W683" s="13"/>
      <c r="X683" s="12"/>
      <c r="Y683" s="12"/>
      <c r="Z683" s="12"/>
      <c r="AA683" s="11"/>
      <c r="AB683" s="8"/>
      <c r="AC683" s="8"/>
      <c r="AD683" s="8"/>
      <c r="AE683" s="8"/>
      <c r="AF683" s="8"/>
      <c r="AG683" s="8"/>
    </row>
    <row r="684" spans="1:33" ht="12.75" customHeight="1" x14ac:dyDescent="0.2">
      <c r="A684" s="22">
        <v>7332</v>
      </c>
      <c r="B684" s="32" t="s">
        <v>8621</v>
      </c>
      <c r="C684" s="44">
        <v>653173105</v>
      </c>
      <c r="D684" s="11" t="s">
        <v>3697</v>
      </c>
      <c r="E684" s="11" t="s">
        <v>3893</v>
      </c>
      <c r="F684" s="21" t="s">
        <v>3894</v>
      </c>
      <c r="G684" s="21" t="s">
        <v>3895</v>
      </c>
      <c r="H684" s="21" t="s">
        <v>3896</v>
      </c>
      <c r="I684" s="11" t="s">
        <v>3897</v>
      </c>
      <c r="J684" s="11" t="s">
        <v>3898</v>
      </c>
      <c r="K684" s="11" t="s">
        <v>3899</v>
      </c>
      <c r="L684" s="11" t="s">
        <v>3900</v>
      </c>
      <c r="M684" s="13" t="s">
        <v>544</v>
      </c>
      <c r="N684" s="22" t="s">
        <v>3901</v>
      </c>
      <c r="O684" s="22"/>
      <c r="P684" s="23"/>
      <c r="Q684" s="22"/>
      <c r="R684" s="23" t="s">
        <v>1101</v>
      </c>
      <c r="S684" s="23" t="s">
        <v>5328</v>
      </c>
      <c r="T684" s="24">
        <v>41493</v>
      </c>
      <c r="U684" s="22">
        <v>7332</v>
      </c>
      <c r="V684" s="12"/>
      <c r="W684" s="13"/>
      <c r="X684" s="12"/>
      <c r="Y684" s="12"/>
      <c r="Z684" s="12"/>
      <c r="AA684" s="11"/>
      <c r="AB684" s="8"/>
      <c r="AC684" s="8"/>
      <c r="AD684" s="8"/>
      <c r="AE684" s="8"/>
      <c r="AF684" s="8"/>
      <c r="AG684" s="8"/>
    </row>
    <row r="685" spans="1:33" ht="12.75" customHeight="1" x14ac:dyDescent="0.2">
      <c r="A685" s="22">
        <v>7026</v>
      </c>
      <c r="B685" s="32" t="s">
        <v>8622</v>
      </c>
      <c r="C685" s="44">
        <v>732191003</v>
      </c>
      <c r="D685" s="11" t="s">
        <v>3697</v>
      </c>
      <c r="E685" s="11" t="s">
        <v>3902</v>
      </c>
      <c r="F685" s="21" t="s">
        <v>3903</v>
      </c>
      <c r="G685" s="21" t="s">
        <v>3904</v>
      </c>
      <c r="H685" s="21" t="s">
        <v>3905</v>
      </c>
      <c r="I685" s="11" t="s">
        <v>63</v>
      </c>
      <c r="J685" s="11" t="s">
        <v>3906</v>
      </c>
      <c r="K685" s="11" t="s">
        <v>3907</v>
      </c>
      <c r="L685" s="11" t="s">
        <v>3908</v>
      </c>
      <c r="M685" s="13" t="s">
        <v>544</v>
      </c>
      <c r="N685" s="22" t="s">
        <v>688</v>
      </c>
      <c r="O685" s="22"/>
      <c r="P685" s="23"/>
      <c r="Q685" s="22"/>
      <c r="R685" s="23" t="s">
        <v>368</v>
      </c>
      <c r="S685" s="23" t="s">
        <v>3909</v>
      </c>
      <c r="T685" s="24">
        <v>37970</v>
      </c>
      <c r="U685" s="22">
        <v>7026</v>
      </c>
      <c r="V685" s="12"/>
      <c r="W685" s="13"/>
      <c r="X685" s="12"/>
      <c r="Y685" s="12"/>
      <c r="Z685" s="12"/>
      <c r="AA685" s="11"/>
      <c r="AB685" s="8"/>
      <c r="AC685" s="8"/>
      <c r="AD685" s="8"/>
      <c r="AE685" s="8"/>
      <c r="AF685" s="8"/>
      <c r="AG685" s="8"/>
    </row>
    <row r="686" spans="1:33" ht="12.75" customHeight="1" x14ac:dyDescent="0.2">
      <c r="A686" s="22">
        <v>7171</v>
      </c>
      <c r="B686" s="32" t="s">
        <v>8623</v>
      </c>
      <c r="C686" s="44">
        <v>654851603</v>
      </c>
      <c r="D686" s="11" t="s">
        <v>3697</v>
      </c>
      <c r="E686" s="11" t="s">
        <v>3910</v>
      </c>
      <c r="F686" s="21" t="s">
        <v>3911</v>
      </c>
      <c r="G686" s="21" t="s">
        <v>3912</v>
      </c>
      <c r="H686" s="21" t="s">
        <v>3913</v>
      </c>
      <c r="I686" s="11" t="s">
        <v>3914</v>
      </c>
      <c r="J686" s="11" t="s">
        <v>3915</v>
      </c>
      <c r="K686" s="11" t="s">
        <v>3916</v>
      </c>
      <c r="L686" s="11" t="s">
        <v>3917</v>
      </c>
      <c r="M686" s="13" t="s">
        <v>5341</v>
      </c>
      <c r="N686" s="22" t="s">
        <v>3918</v>
      </c>
      <c r="O686" s="22"/>
      <c r="P686" s="23"/>
      <c r="Q686" s="22"/>
      <c r="R686" s="23" t="s">
        <v>368</v>
      </c>
      <c r="S686" s="23" t="s">
        <v>3919</v>
      </c>
      <c r="T686" s="24">
        <v>38503</v>
      </c>
      <c r="U686" s="22">
        <v>7171</v>
      </c>
      <c r="V686" s="12"/>
      <c r="W686" s="13"/>
      <c r="X686" s="12"/>
      <c r="Y686" s="12"/>
      <c r="Z686" s="12"/>
      <c r="AA686" s="11"/>
      <c r="AB686" s="8"/>
      <c r="AC686" s="8"/>
      <c r="AD686" s="8"/>
      <c r="AE686" s="8"/>
      <c r="AF686" s="8"/>
      <c r="AG686" s="8"/>
    </row>
    <row r="687" spans="1:33" ht="12.75" customHeight="1" x14ac:dyDescent="0.2">
      <c r="A687" s="22">
        <v>7241</v>
      </c>
      <c r="B687" s="32" t="s">
        <v>8624</v>
      </c>
      <c r="C687" s="44">
        <v>757565005</v>
      </c>
      <c r="D687" s="11" t="s">
        <v>3651</v>
      </c>
      <c r="E687" s="11" t="s">
        <v>3974</v>
      </c>
      <c r="F687" s="21" t="s">
        <v>3975</v>
      </c>
      <c r="G687" s="21" t="s">
        <v>3976</v>
      </c>
      <c r="H687" s="21" t="s">
        <v>3977</v>
      </c>
      <c r="I687" s="11" t="s">
        <v>123</v>
      </c>
      <c r="J687" s="11" t="s">
        <v>3978</v>
      </c>
      <c r="K687" s="11" t="s">
        <v>3979</v>
      </c>
      <c r="L687" s="11" t="s">
        <v>3980</v>
      </c>
      <c r="M687" s="13" t="s">
        <v>47</v>
      </c>
      <c r="N687" s="22" t="s">
        <v>582</v>
      </c>
      <c r="O687" s="22"/>
      <c r="P687" s="23"/>
      <c r="Q687" s="22"/>
      <c r="R687" s="23" t="s">
        <v>368</v>
      </c>
      <c r="S687" s="23" t="s">
        <v>3981</v>
      </c>
      <c r="T687" s="24">
        <v>38715</v>
      </c>
      <c r="U687" s="22">
        <v>7241</v>
      </c>
      <c r="V687" s="12"/>
      <c r="W687" s="13"/>
      <c r="X687" s="12"/>
      <c r="Y687" s="12"/>
      <c r="Z687" s="12"/>
      <c r="AA687" s="11"/>
      <c r="AB687" s="8"/>
      <c r="AC687" s="8"/>
      <c r="AD687" s="8"/>
      <c r="AE687" s="8"/>
      <c r="AF687" s="8"/>
      <c r="AG687" s="8"/>
    </row>
    <row r="688" spans="1:33" ht="12.75" customHeight="1" x14ac:dyDescent="0.2">
      <c r="A688" s="22">
        <v>6939</v>
      </c>
      <c r="B688" s="32" t="s">
        <v>8625</v>
      </c>
      <c r="C688" s="44">
        <v>728421002</v>
      </c>
      <c r="D688" s="11" t="s">
        <v>3697</v>
      </c>
      <c r="E688" s="11" t="s">
        <v>3920</v>
      </c>
      <c r="F688" s="21" t="s">
        <v>3921</v>
      </c>
      <c r="G688" s="21" t="s">
        <v>3922</v>
      </c>
      <c r="H688" s="21" t="s">
        <v>3923</v>
      </c>
      <c r="I688" s="11" t="s">
        <v>1380</v>
      </c>
      <c r="J688" s="11" t="s">
        <v>3924</v>
      </c>
      <c r="K688" s="11" t="s">
        <v>3925</v>
      </c>
      <c r="L688" s="11" t="s">
        <v>3926</v>
      </c>
      <c r="M688" s="13" t="s">
        <v>544</v>
      </c>
      <c r="N688" s="22" t="s">
        <v>2422</v>
      </c>
      <c r="O688" s="22"/>
      <c r="P688" s="23"/>
      <c r="Q688" s="22"/>
      <c r="R688" s="23" t="s">
        <v>368</v>
      </c>
      <c r="S688" s="23" t="s">
        <v>3927</v>
      </c>
      <c r="T688" s="24">
        <v>37970</v>
      </c>
      <c r="U688" s="22">
        <v>6939</v>
      </c>
      <c r="V688" s="12"/>
      <c r="W688" s="13"/>
      <c r="X688" s="12"/>
      <c r="Y688" s="12"/>
      <c r="Z688" s="12"/>
      <c r="AA688" s="11"/>
      <c r="AB688" s="8"/>
      <c r="AC688" s="8"/>
      <c r="AD688" s="8"/>
      <c r="AE688" s="8"/>
      <c r="AF688" s="8"/>
      <c r="AG688" s="8"/>
    </row>
    <row r="689" spans="1:33" ht="12.75" customHeight="1" x14ac:dyDescent="0.2">
      <c r="A689" s="22">
        <v>7043</v>
      </c>
      <c r="B689" s="32" t="s">
        <v>8626</v>
      </c>
      <c r="C689" s="44">
        <v>754998008</v>
      </c>
      <c r="D689" s="11" t="s">
        <v>3697</v>
      </c>
      <c r="E689" s="11" t="s">
        <v>3928</v>
      </c>
      <c r="F689" s="21" t="s">
        <v>3929</v>
      </c>
      <c r="G689" s="21" t="s">
        <v>3930</v>
      </c>
      <c r="H689" s="21" t="s">
        <v>3931</v>
      </c>
      <c r="I689" s="11" t="s">
        <v>3932</v>
      </c>
      <c r="J689" s="11" t="s">
        <v>3933</v>
      </c>
      <c r="K689" s="11" t="s">
        <v>3934</v>
      </c>
      <c r="L689" s="11" t="s">
        <v>3935</v>
      </c>
      <c r="M689" s="13" t="s">
        <v>544</v>
      </c>
      <c r="N689" s="22" t="s">
        <v>187</v>
      </c>
      <c r="O689" s="22"/>
      <c r="P689" s="23"/>
      <c r="Q689" s="22"/>
      <c r="R689" s="23" t="s">
        <v>368</v>
      </c>
      <c r="S689" s="23" t="s">
        <v>3909</v>
      </c>
      <c r="T689" s="24">
        <v>37970</v>
      </c>
      <c r="U689" s="22">
        <v>7043</v>
      </c>
      <c r="V689" s="12"/>
      <c r="W689" s="13"/>
      <c r="X689" s="12"/>
      <c r="Y689" s="12"/>
      <c r="Z689" s="12"/>
      <c r="AA689" s="11"/>
      <c r="AB689" s="8"/>
      <c r="AC689" s="8"/>
      <c r="AD689" s="8"/>
      <c r="AE689" s="8"/>
      <c r="AF689" s="8"/>
      <c r="AG689" s="8"/>
    </row>
    <row r="690" spans="1:33" ht="12.75" customHeight="1" x14ac:dyDescent="0.2">
      <c r="A690" s="22">
        <v>7321</v>
      </c>
      <c r="B690" s="32" t="s">
        <v>8627</v>
      </c>
      <c r="C690" s="44">
        <v>655994203</v>
      </c>
      <c r="D690" s="11" t="s">
        <v>3686</v>
      </c>
      <c r="E690" s="11" t="s">
        <v>3936</v>
      </c>
      <c r="F690" s="21" t="s">
        <v>3937</v>
      </c>
      <c r="G690" s="21" t="s">
        <v>3938</v>
      </c>
      <c r="H690" s="21" t="s">
        <v>3939</v>
      </c>
      <c r="I690" s="11" t="s">
        <v>1682</v>
      </c>
      <c r="J690" s="11" t="s">
        <v>3940</v>
      </c>
      <c r="K690" s="11" t="s">
        <v>3941</v>
      </c>
      <c r="L690" s="11" t="s">
        <v>3942</v>
      </c>
      <c r="M690" s="13" t="s">
        <v>47</v>
      </c>
      <c r="N690" s="22" t="s">
        <v>2310</v>
      </c>
      <c r="O690" s="22"/>
      <c r="P690" s="23"/>
      <c r="Q690" s="22"/>
      <c r="R690" s="23">
        <v>93401</v>
      </c>
      <c r="S690" s="23" t="s">
        <v>3943</v>
      </c>
      <c r="T690" s="24">
        <v>38860</v>
      </c>
      <c r="U690" s="22">
        <v>7321</v>
      </c>
      <c r="V690" s="12"/>
      <c r="W690" s="13"/>
      <c r="X690" s="12"/>
      <c r="Y690" s="12"/>
      <c r="Z690" s="12"/>
      <c r="AA690" s="11"/>
      <c r="AB690" s="8"/>
      <c r="AC690" s="8"/>
      <c r="AD690" s="8"/>
      <c r="AE690" s="8"/>
      <c r="AF690" s="8"/>
      <c r="AG690" s="8"/>
    </row>
    <row r="691" spans="1:33" ht="12.75" customHeight="1" x14ac:dyDescent="0.2">
      <c r="A691" s="22">
        <v>7401</v>
      </c>
      <c r="B691" s="32" t="s">
        <v>3944</v>
      </c>
      <c r="C691" s="44">
        <v>653583001</v>
      </c>
      <c r="D691" s="11" t="s">
        <v>3697</v>
      </c>
      <c r="E691" s="11" t="s">
        <v>3945</v>
      </c>
      <c r="F691" s="21" t="s">
        <v>3946</v>
      </c>
      <c r="G691" s="21" t="s">
        <v>3947</v>
      </c>
      <c r="H691" s="21" t="s">
        <v>3948</v>
      </c>
      <c r="I691" s="11" t="s">
        <v>3949</v>
      </c>
      <c r="J691" s="11" t="s">
        <v>3950</v>
      </c>
      <c r="K691" s="11" t="s">
        <v>3951</v>
      </c>
      <c r="L691" s="11" t="s">
        <v>3953</v>
      </c>
      <c r="M691" s="13" t="s">
        <v>5345</v>
      </c>
      <c r="N691" s="22" t="s">
        <v>879</v>
      </c>
      <c r="O691" s="22" t="s">
        <v>3954</v>
      </c>
      <c r="P691" s="23" t="s">
        <v>3952</v>
      </c>
      <c r="Q691" s="22"/>
      <c r="R691" s="23" t="s">
        <v>368</v>
      </c>
      <c r="S691" s="23" t="s">
        <v>3955</v>
      </c>
      <c r="T691" s="24">
        <v>39693</v>
      </c>
      <c r="U691" s="22">
        <v>7401</v>
      </c>
      <c r="V691" s="12"/>
      <c r="W691" s="13"/>
      <c r="X691" s="12"/>
      <c r="Y691" s="12"/>
      <c r="Z691" s="12"/>
      <c r="AA691" s="11"/>
      <c r="AB691" s="8"/>
      <c r="AC691" s="8"/>
      <c r="AD691" s="8"/>
      <c r="AE691" s="8"/>
      <c r="AF691" s="8"/>
      <c r="AG691" s="8"/>
    </row>
    <row r="692" spans="1:33" ht="12.75" customHeight="1" x14ac:dyDescent="0.2">
      <c r="A692" s="22">
        <v>7238</v>
      </c>
      <c r="B692" s="32" t="s">
        <v>8628</v>
      </c>
      <c r="C692" s="44">
        <v>652167306</v>
      </c>
      <c r="D692" s="11" t="s">
        <v>3651</v>
      </c>
      <c r="E692" s="11" t="s">
        <v>3956</v>
      </c>
      <c r="F692" s="21" t="s">
        <v>3957</v>
      </c>
      <c r="G692" s="21" t="s">
        <v>3958</v>
      </c>
      <c r="H692" s="21" t="s">
        <v>3959</v>
      </c>
      <c r="I692" s="11" t="s">
        <v>123</v>
      </c>
      <c r="J692" s="11" t="s">
        <v>123</v>
      </c>
      <c r="K692" s="11" t="s">
        <v>3960</v>
      </c>
      <c r="L692" s="11" t="s">
        <v>3961</v>
      </c>
      <c r="M692" s="13" t="s">
        <v>47</v>
      </c>
      <c r="N692" s="22" t="s">
        <v>3962</v>
      </c>
      <c r="O692" s="22"/>
      <c r="P692" s="23"/>
      <c r="Q692" s="22"/>
      <c r="R692" s="23" t="s">
        <v>368</v>
      </c>
      <c r="S692" s="23" t="s">
        <v>3963</v>
      </c>
      <c r="T692" s="24">
        <v>38713</v>
      </c>
      <c r="U692" s="22">
        <v>7238</v>
      </c>
      <c r="V692" s="12"/>
      <c r="W692" s="13"/>
      <c r="X692" s="12"/>
      <c r="Y692" s="12"/>
      <c r="Z692" s="12"/>
      <c r="AA692" s="11"/>
      <c r="AB692" s="8"/>
      <c r="AC692" s="8"/>
      <c r="AD692" s="8"/>
      <c r="AE692" s="8"/>
      <c r="AF692" s="8"/>
      <c r="AG692" s="8"/>
    </row>
    <row r="693" spans="1:33" ht="12.75" customHeight="1" x14ac:dyDescent="0.2">
      <c r="A693" s="22">
        <v>7131</v>
      </c>
      <c r="B693" s="32" t="s">
        <v>8629</v>
      </c>
      <c r="C693" s="44">
        <v>745445004</v>
      </c>
      <c r="D693" s="11" t="s">
        <v>3697</v>
      </c>
      <c r="E693" s="11" t="s">
        <v>3964</v>
      </c>
      <c r="F693" s="21" t="s">
        <v>3965</v>
      </c>
      <c r="G693" s="21" t="s">
        <v>3966</v>
      </c>
      <c r="H693" s="21" t="s">
        <v>3967</v>
      </c>
      <c r="I693" s="11" t="s">
        <v>3969</v>
      </c>
      <c r="J693" s="11"/>
      <c r="K693" s="11" t="s">
        <v>3970</v>
      </c>
      <c r="L693" s="11" t="s">
        <v>3968</v>
      </c>
      <c r="M693" s="13" t="s">
        <v>544</v>
      </c>
      <c r="N693" s="22" t="s">
        <v>400</v>
      </c>
      <c r="O693" s="22" t="s">
        <v>3971</v>
      </c>
      <c r="P693" s="23" t="s">
        <v>3972</v>
      </c>
      <c r="Q693" s="22"/>
      <c r="R693" s="23" t="s">
        <v>1053</v>
      </c>
      <c r="S693" s="23" t="s">
        <v>3973</v>
      </c>
      <c r="T693" s="24">
        <v>38159</v>
      </c>
      <c r="U693" s="22">
        <v>7131</v>
      </c>
      <c r="V693" s="12"/>
      <c r="W693" s="13"/>
      <c r="X693" s="12"/>
      <c r="Y693" s="12"/>
      <c r="Z693" s="12"/>
      <c r="AA693" s="11"/>
      <c r="AB693" s="8"/>
      <c r="AC693" s="8"/>
      <c r="AD693" s="8"/>
      <c r="AE693" s="8"/>
      <c r="AF693" s="8"/>
      <c r="AG693" s="8"/>
    </row>
    <row r="694" spans="1:33" ht="12.75" customHeight="1" x14ac:dyDescent="0.2">
      <c r="A694" s="22">
        <v>7119</v>
      </c>
      <c r="B694" s="32" t="s">
        <v>8630</v>
      </c>
      <c r="C694" s="44" t="s">
        <v>6464</v>
      </c>
      <c r="D694" s="11" t="s">
        <v>3697</v>
      </c>
      <c r="E694" s="11" t="s">
        <v>3982</v>
      </c>
      <c r="F694" s="21" t="s">
        <v>3983</v>
      </c>
      <c r="G694" s="21" t="s">
        <v>3984</v>
      </c>
      <c r="H694" s="21" t="s">
        <v>3985</v>
      </c>
      <c r="I694" s="11" t="s">
        <v>3637</v>
      </c>
      <c r="J694" s="11" t="s">
        <v>3986</v>
      </c>
      <c r="K694" s="11" t="s">
        <v>3987</v>
      </c>
      <c r="L694" s="11" t="s">
        <v>3988</v>
      </c>
      <c r="M694" s="13" t="s">
        <v>47</v>
      </c>
      <c r="N694" s="22" t="s">
        <v>739</v>
      </c>
      <c r="O694" s="22"/>
      <c r="P694" s="23"/>
      <c r="Q694" s="22"/>
      <c r="R694" s="23" t="s">
        <v>368</v>
      </c>
      <c r="S694" s="23" t="s">
        <v>3989</v>
      </c>
      <c r="T694" s="24">
        <v>37970</v>
      </c>
      <c r="U694" s="22">
        <v>7119</v>
      </c>
      <c r="V694" s="12"/>
      <c r="W694" s="13"/>
      <c r="X694" s="12"/>
      <c r="Y694" s="12"/>
      <c r="Z694" s="12"/>
      <c r="AA694" s="11"/>
      <c r="AB694" s="8"/>
      <c r="AC694" s="8"/>
      <c r="AD694" s="8"/>
      <c r="AE694" s="8"/>
      <c r="AF694" s="8"/>
      <c r="AG694" s="8"/>
    </row>
    <row r="695" spans="1:33" ht="12.75" customHeight="1" x14ac:dyDescent="0.2">
      <c r="A695" s="22">
        <v>7434</v>
      </c>
      <c r="B695" s="32" t="s">
        <v>8631</v>
      </c>
      <c r="C695" s="44">
        <v>751175000</v>
      </c>
      <c r="D695" s="11" t="s">
        <v>3651</v>
      </c>
      <c r="E695" s="11" t="s">
        <v>3990</v>
      </c>
      <c r="F695" s="21" t="s">
        <v>3991</v>
      </c>
      <c r="G695" s="21" t="s">
        <v>3992</v>
      </c>
      <c r="H695" s="21" t="s">
        <v>3993</v>
      </c>
      <c r="I695" s="11" t="s">
        <v>3994</v>
      </c>
      <c r="J695" s="11" t="s">
        <v>3995</v>
      </c>
      <c r="K695" s="11" t="s">
        <v>3996</v>
      </c>
      <c r="L695" s="11" t="s">
        <v>3997</v>
      </c>
      <c r="M695" s="13" t="s">
        <v>47</v>
      </c>
      <c r="N695" s="22" t="s">
        <v>3002</v>
      </c>
      <c r="O695" s="22"/>
      <c r="P695" s="23"/>
      <c r="Q695" s="22"/>
      <c r="R695" s="23" t="s">
        <v>559</v>
      </c>
      <c r="S695" s="23" t="s">
        <v>3998</v>
      </c>
      <c r="T695" s="24">
        <v>40485</v>
      </c>
      <c r="U695" s="22">
        <v>7434</v>
      </c>
      <c r="V695" s="12"/>
      <c r="W695" s="13"/>
      <c r="X695" s="12"/>
      <c r="Y695" s="12"/>
      <c r="Z695" s="12"/>
      <c r="AA695" s="11"/>
      <c r="AB695" s="8"/>
      <c r="AC695" s="8"/>
      <c r="AD695" s="8"/>
      <c r="AE695" s="8"/>
      <c r="AF695" s="8"/>
      <c r="AG695" s="8"/>
    </row>
    <row r="696" spans="1:33" ht="12.75" customHeight="1" x14ac:dyDescent="0.2">
      <c r="A696" s="60">
        <v>7122</v>
      </c>
      <c r="B696" s="32" t="s">
        <v>8632</v>
      </c>
      <c r="C696" s="44">
        <v>737523004</v>
      </c>
      <c r="D696" s="11" t="s">
        <v>3651</v>
      </c>
      <c r="E696" s="11" t="s">
        <v>3999</v>
      </c>
      <c r="F696" s="21" t="s">
        <v>4000</v>
      </c>
      <c r="G696" s="21" t="s">
        <v>4001</v>
      </c>
      <c r="H696" s="21" t="s">
        <v>4002</v>
      </c>
      <c r="I696" s="11" t="s">
        <v>3637</v>
      </c>
      <c r="J696" s="11" t="s">
        <v>4003</v>
      </c>
      <c r="K696" s="11" t="s">
        <v>4004</v>
      </c>
      <c r="L696" s="11" t="s">
        <v>4005</v>
      </c>
      <c r="M696" s="13" t="s">
        <v>47</v>
      </c>
      <c r="N696" s="22" t="s">
        <v>3311</v>
      </c>
      <c r="O696" s="22" t="s">
        <v>4006</v>
      </c>
      <c r="P696" s="23"/>
      <c r="Q696" s="22"/>
      <c r="R696" s="23" t="s">
        <v>83</v>
      </c>
      <c r="S696" s="23" t="s">
        <v>4007</v>
      </c>
      <c r="T696" s="24">
        <v>37970</v>
      </c>
      <c r="U696" s="60">
        <v>7122</v>
      </c>
      <c r="V696" s="12"/>
      <c r="W696" s="13"/>
      <c r="X696" s="12"/>
      <c r="Y696" s="12"/>
      <c r="Z696" s="12"/>
      <c r="AA696" s="11"/>
      <c r="AB696" s="8"/>
      <c r="AC696" s="8"/>
      <c r="AD696" s="8"/>
      <c r="AE696" s="8"/>
      <c r="AF696" s="8"/>
      <c r="AG696" s="8"/>
    </row>
    <row r="697" spans="1:33" ht="12.75" customHeight="1" x14ac:dyDescent="0.2">
      <c r="A697" s="22">
        <v>7625</v>
      </c>
      <c r="B697" s="32" t="s">
        <v>4008</v>
      </c>
      <c r="C697" s="44">
        <v>650199650</v>
      </c>
      <c r="D697" s="11" t="s">
        <v>4009</v>
      </c>
      <c r="E697" s="11" t="s">
        <v>4010</v>
      </c>
      <c r="F697" s="21" t="s">
        <v>4011</v>
      </c>
      <c r="G697" s="21" t="s">
        <v>4012</v>
      </c>
      <c r="H697" s="21" t="s">
        <v>4013</v>
      </c>
      <c r="I697" s="11" t="s">
        <v>834</v>
      </c>
      <c r="J697" s="11" t="s">
        <v>4014</v>
      </c>
      <c r="K697" s="11" t="s">
        <v>4015</v>
      </c>
      <c r="L697" s="11" t="s">
        <v>4017</v>
      </c>
      <c r="M697" s="13" t="s">
        <v>544</v>
      </c>
      <c r="N697" s="22" t="s">
        <v>4019</v>
      </c>
      <c r="O697" s="22" t="s">
        <v>4018</v>
      </c>
      <c r="P697" s="23" t="s">
        <v>4016</v>
      </c>
      <c r="Q697" s="22"/>
      <c r="R697" s="23">
        <v>93401</v>
      </c>
      <c r="S697" s="23" t="s">
        <v>4020</v>
      </c>
      <c r="T697" s="24">
        <v>42762</v>
      </c>
      <c r="U697" s="22">
        <v>7625</v>
      </c>
      <c r="V697" s="12"/>
      <c r="W697" s="13"/>
      <c r="X697" s="12"/>
      <c r="Y697" s="12"/>
      <c r="Z697" s="12"/>
      <c r="AA697" s="11"/>
      <c r="AB697" s="8"/>
      <c r="AC697" s="8"/>
      <c r="AD697" s="8"/>
      <c r="AE697" s="8"/>
      <c r="AF697" s="8"/>
      <c r="AG697" s="8"/>
    </row>
    <row r="698" spans="1:33" ht="12.75" customHeight="1" x14ac:dyDescent="0.2">
      <c r="A698" s="22">
        <v>7010</v>
      </c>
      <c r="B698" s="32" t="s">
        <v>8633</v>
      </c>
      <c r="C698" s="44">
        <v>747168008</v>
      </c>
      <c r="D698" s="11" t="s">
        <v>4021</v>
      </c>
      <c r="E698" s="11" t="s">
        <v>4022</v>
      </c>
      <c r="F698" s="21" t="s">
        <v>8634</v>
      </c>
      <c r="G698" s="21" t="s">
        <v>4023</v>
      </c>
      <c r="H698" s="21" t="s">
        <v>8635</v>
      </c>
      <c r="I698" s="11" t="s">
        <v>1540</v>
      </c>
      <c r="J698" s="11" t="s">
        <v>6813</v>
      </c>
      <c r="K698" s="11" t="s">
        <v>4024</v>
      </c>
      <c r="L698" s="11" t="s">
        <v>4025</v>
      </c>
      <c r="M698" s="13" t="s">
        <v>544</v>
      </c>
      <c r="N698" s="22" t="s">
        <v>4026</v>
      </c>
      <c r="O698" s="22" t="s">
        <v>8636</v>
      </c>
      <c r="P698" s="23" t="s">
        <v>8637</v>
      </c>
      <c r="Q698" s="22"/>
      <c r="R698" s="23" t="s">
        <v>1053</v>
      </c>
      <c r="S698" s="23" t="s">
        <v>8121</v>
      </c>
      <c r="T698" s="24">
        <v>37970</v>
      </c>
      <c r="U698" s="22">
        <v>7010</v>
      </c>
      <c r="V698" s="36"/>
      <c r="W698" s="37"/>
      <c r="X698" s="36"/>
      <c r="Y698" s="36"/>
      <c r="Z698" s="36"/>
      <c r="AA698" s="27"/>
      <c r="AB698" s="8"/>
      <c r="AC698" s="8"/>
      <c r="AD698" s="8"/>
      <c r="AE698" s="8"/>
      <c r="AF698" s="8"/>
      <c r="AG698" s="8"/>
    </row>
    <row r="699" spans="1:33" ht="12.75" customHeight="1" x14ac:dyDescent="0.2">
      <c r="A699" s="22">
        <v>7190</v>
      </c>
      <c r="B699" s="32" t="s">
        <v>8638</v>
      </c>
      <c r="C699" s="44" t="s">
        <v>6465</v>
      </c>
      <c r="D699" s="11" t="s">
        <v>4027</v>
      </c>
      <c r="E699" s="11" t="s">
        <v>4028</v>
      </c>
      <c r="F699" s="21" t="s">
        <v>6340</v>
      </c>
      <c r="G699" s="21" t="s">
        <v>4029</v>
      </c>
      <c r="H699" s="21" t="s">
        <v>6341</v>
      </c>
      <c r="I699" s="11" t="s">
        <v>4030</v>
      </c>
      <c r="J699" s="11" t="s">
        <v>6355</v>
      </c>
      <c r="K699" s="11" t="s">
        <v>6342</v>
      </c>
      <c r="L699" s="11" t="s">
        <v>4031</v>
      </c>
      <c r="M699" s="13" t="s">
        <v>5386</v>
      </c>
      <c r="N699" s="22" t="s">
        <v>765</v>
      </c>
      <c r="O699" s="22"/>
      <c r="P699" s="23"/>
      <c r="Q699" s="22"/>
      <c r="R699" s="23" t="s">
        <v>1053</v>
      </c>
      <c r="S699" s="23" t="s">
        <v>6344</v>
      </c>
      <c r="T699" s="24">
        <v>38607</v>
      </c>
      <c r="U699" s="22">
        <v>7190</v>
      </c>
      <c r="V699" s="12"/>
      <c r="W699" s="13"/>
      <c r="X699" s="12"/>
      <c r="Y699" s="12"/>
      <c r="Z699" s="12"/>
      <c r="AA699" s="11"/>
      <c r="AB699" s="8"/>
      <c r="AC699" s="8"/>
      <c r="AD699" s="8"/>
      <c r="AE699" s="8"/>
      <c r="AF699" s="8"/>
      <c r="AG699" s="8" t="s">
        <v>7355</v>
      </c>
    </row>
    <row r="700" spans="1:33" ht="12.75" customHeight="1" x14ac:dyDescent="0.2">
      <c r="A700" s="22">
        <v>6921</v>
      </c>
      <c r="B700" s="32" t="s">
        <v>8639</v>
      </c>
      <c r="C700" s="44" t="s">
        <v>6466</v>
      </c>
      <c r="D700" s="11" t="s">
        <v>3697</v>
      </c>
      <c r="E700" s="11" t="s">
        <v>4032</v>
      </c>
      <c r="F700" s="21" t="s">
        <v>4033</v>
      </c>
      <c r="G700" s="21" t="s">
        <v>4034</v>
      </c>
      <c r="H700" s="21" t="s">
        <v>4035</v>
      </c>
      <c r="I700" s="11" t="s">
        <v>1479</v>
      </c>
      <c r="J700" s="11" t="s">
        <v>4036</v>
      </c>
      <c r="K700" s="11" t="s">
        <v>4037</v>
      </c>
      <c r="L700" s="11" t="s">
        <v>4038</v>
      </c>
      <c r="M700" s="13" t="s">
        <v>544</v>
      </c>
      <c r="N700" s="22" t="s">
        <v>400</v>
      </c>
      <c r="O700" s="22" t="s">
        <v>4039</v>
      </c>
      <c r="P700" s="23"/>
      <c r="Q700" s="22"/>
      <c r="R700" s="23" t="s">
        <v>368</v>
      </c>
      <c r="S700" s="23" t="s">
        <v>4040</v>
      </c>
      <c r="T700" s="24">
        <v>37970</v>
      </c>
      <c r="U700" s="22">
        <v>6921</v>
      </c>
      <c r="V700" s="12"/>
      <c r="W700" s="13"/>
      <c r="X700" s="12"/>
      <c r="Y700" s="12"/>
      <c r="Z700" s="12"/>
      <c r="AA700" s="11"/>
      <c r="AB700" s="8"/>
      <c r="AC700" s="8"/>
      <c r="AD700" s="8"/>
      <c r="AE700" s="8"/>
      <c r="AF700" s="8"/>
      <c r="AG700" s="8"/>
    </row>
    <row r="701" spans="1:33" ht="12.75" customHeight="1" x14ac:dyDescent="0.2">
      <c r="A701" s="22">
        <v>7464</v>
      </c>
      <c r="B701" s="32" t="s">
        <v>8640</v>
      </c>
      <c r="C701" s="44">
        <v>650515056</v>
      </c>
      <c r="D701" s="11" t="s">
        <v>3662</v>
      </c>
      <c r="E701" s="11" t="s">
        <v>4041</v>
      </c>
      <c r="F701" s="21" t="s">
        <v>4042</v>
      </c>
      <c r="G701" s="21" t="s">
        <v>4043</v>
      </c>
      <c r="H701" s="21" t="s">
        <v>4044</v>
      </c>
      <c r="I701" s="11" t="s">
        <v>4045</v>
      </c>
      <c r="J701" s="11" t="s">
        <v>4046</v>
      </c>
      <c r="K701" s="11" t="s">
        <v>4047</v>
      </c>
      <c r="L701" s="11" t="s">
        <v>4048</v>
      </c>
      <c r="M701" s="13" t="s">
        <v>5346</v>
      </c>
      <c r="N701" s="22" t="s">
        <v>966</v>
      </c>
      <c r="O701" s="22" t="s">
        <v>4049</v>
      </c>
      <c r="P701" s="23"/>
      <c r="Q701" s="22"/>
      <c r="R701" s="23" t="s">
        <v>45</v>
      </c>
      <c r="S701" s="23" t="s">
        <v>689</v>
      </c>
      <c r="T701" s="24">
        <v>41047</v>
      </c>
      <c r="U701" s="22">
        <v>7464</v>
      </c>
      <c r="V701" s="12"/>
      <c r="W701" s="13"/>
      <c r="X701" s="12"/>
      <c r="Y701" s="12"/>
      <c r="Z701" s="12"/>
      <c r="AA701" s="11"/>
      <c r="AB701" s="8"/>
      <c r="AC701" s="8"/>
      <c r="AD701" s="8"/>
      <c r="AE701" s="8"/>
      <c r="AF701" s="8"/>
      <c r="AG701" s="8"/>
    </row>
    <row r="702" spans="1:33" ht="12.75" customHeight="1" x14ac:dyDescent="0.2">
      <c r="A702" s="22">
        <v>7659</v>
      </c>
      <c r="B702" s="32" t="s">
        <v>8641</v>
      </c>
      <c r="C702" s="44" t="s">
        <v>6467</v>
      </c>
      <c r="D702" s="11" t="s">
        <v>4009</v>
      </c>
      <c r="E702" s="11" t="s">
        <v>4050</v>
      </c>
      <c r="F702" s="21" t="s">
        <v>4051</v>
      </c>
      <c r="G702" s="21" t="s">
        <v>4052</v>
      </c>
      <c r="H702" s="21" t="s">
        <v>4053</v>
      </c>
      <c r="I702" s="11" t="s">
        <v>1804</v>
      </c>
      <c r="J702" s="11" t="s">
        <v>4054</v>
      </c>
      <c r="K702" s="11" t="s">
        <v>4055</v>
      </c>
      <c r="L702" s="11" t="s">
        <v>4057</v>
      </c>
      <c r="M702" s="13" t="s">
        <v>5341</v>
      </c>
      <c r="N702" s="22" t="s">
        <v>4059</v>
      </c>
      <c r="O702" s="22" t="s">
        <v>4058</v>
      </c>
      <c r="P702" s="23" t="s">
        <v>4056</v>
      </c>
      <c r="Q702" s="22"/>
      <c r="R702" s="23">
        <v>93401</v>
      </c>
      <c r="S702" s="23" t="s">
        <v>4020</v>
      </c>
      <c r="T702" s="24">
        <v>43376</v>
      </c>
      <c r="U702" s="22">
        <v>7659</v>
      </c>
      <c r="V702" s="12"/>
      <c r="W702" s="13"/>
      <c r="X702" s="12"/>
      <c r="Y702" s="12"/>
      <c r="Z702" s="12"/>
      <c r="AA702" s="11"/>
      <c r="AB702" s="8"/>
      <c r="AC702" s="8"/>
      <c r="AD702" s="8"/>
      <c r="AE702" s="8"/>
      <c r="AF702" s="8"/>
      <c r="AG702" s="8"/>
    </row>
    <row r="703" spans="1:33" ht="12.75" customHeight="1" x14ac:dyDescent="0.2">
      <c r="A703" s="22">
        <v>7014</v>
      </c>
      <c r="B703" s="32" t="s">
        <v>8642</v>
      </c>
      <c r="C703" s="44" t="s">
        <v>6468</v>
      </c>
      <c r="D703" s="11" t="s">
        <v>3697</v>
      </c>
      <c r="E703" s="11" t="s">
        <v>4060</v>
      </c>
      <c r="F703" s="21" t="s">
        <v>4061</v>
      </c>
      <c r="G703" s="21" t="s">
        <v>4062</v>
      </c>
      <c r="H703" s="21" t="s">
        <v>4063</v>
      </c>
      <c r="I703" s="11" t="s">
        <v>3637</v>
      </c>
      <c r="J703" s="11" t="s">
        <v>4064</v>
      </c>
      <c r="K703" s="11" t="s">
        <v>4065</v>
      </c>
      <c r="L703" s="11" t="s">
        <v>4066</v>
      </c>
      <c r="M703" s="13" t="s">
        <v>544</v>
      </c>
      <c r="N703" s="22" t="s">
        <v>187</v>
      </c>
      <c r="O703" s="22"/>
      <c r="P703" s="23"/>
      <c r="Q703" s="22"/>
      <c r="R703" s="23" t="s">
        <v>368</v>
      </c>
      <c r="S703" s="23" t="s">
        <v>4067</v>
      </c>
      <c r="T703" s="24">
        <v>37970</v>
      </c>
      <c r="U703" s="22">
        <v>7014</v>
      </c>
      <c r="V703" s="12"/>
      <c r="W703" s="13"/>
      <c r="X703" s="12"/>
      <c r="Y703" s="12"/>
      <c r="Z703" s="12"/>
      <c r="AA703" s="11"/>
      <c r="AB703" s="8"/>
      <c r="AC703" s="8"/>
      <c r="AD703" s="8"/>
      <c r="AE703" s="8"/>
      <c r="AF703" s="8"/>
      <c r="AG703" s="8"/>
    </row>
    <row r="704" spans="1:33" ht="12.75" customHeight="1" x14ac:dyDescent="0.2">
      <c r="A704" s="22">
        <v>7368</v>
      </c>
      <c r="B704" s="32" t="s">
        <v>8643</v>
      </c>
      <c r="C704" s="44">
        <v>656859903</v>
      </c>
      <c r="D704" s="11" t="s">
        <v>3697</v>
      </c>
      <c r="E704" s="11" t="s">
        <v>4068</v>
      </c>
      <c r="F704" s="21" t="s">
        <v>4069</v>
      </c>
      <c r="G704" s="21" t="s">
        <v>4070</v>
      </c>
      <c r="H704" s="21" t="s">
        <v>4071</v>
      </c>
      <c r="I704" s="11" t="s">
        <v>636</v>
      </c>
      <c r="J704" s="11" t="s">
        <v>4072</v>
      </c>
      <c r="K704" s="11" t="s">
        <v>4073</v>
      </c>
      <c r="L704" s="11" t="s">
        <v>4075</v>
      </c>
      <c r="M704" s="13" t="s">
        <v>5340</v>
      </c>
      <c r="N704" s="22" t="s">
        <v>4076</v>
      </c>
      <c r="O704" s="22"/>
      <c r="P704" s="23" t="s">
        <v>4074</v>
      </c>
      <c r="Q704" s="22"/>
      <c r="R704" s="23" t="s">
        <v>368</v>
      </c>
      <c r="S704" s="23" t="s">
        <v>4077</v>
      </c>
      <c r="T704" s="24">
        <v>39310</v>
      </c>
      <c r="U704" s="22">
        <v>7368</v>
      </c>
      <c r="V704" s="12"/>
      <c r="W704" s="13"/>
      <c r="X704" s="12"/>
      <c r="Y704" s="12"/>
      <c r="Z704" s="12"/>
      <c r="AA704" s="11"/>
      <c r="AB704" s="8"/>
      <c r="AC704" s="8"/>
      <c r="AD704" s="8"/>
      <c r="AE704" s="8"/>
      <c r="AF704" s="8"/>
      <c r="AG704" s="8"/>
    </row>
    <row r="705" spans="1:33" ht="12.75" customHeight="1" x14ac:dyDescent="0.2">
      <c r="A705" s="22">
        <v>7455</v>
      </c>
      <c r="B705" s="32" t="s">
        <v>8644</v>
      </c>
      <c r="C705" s="44">
        <v>650058909</v>
      </c>
      <c r="D705" s="11" t="s">
        <v>72</v>
      </c>
      <c r="E705" s="11" t="s">
        <v>4078</v>
      </c>
      <c r="F705" s="21" t="s">
        <v>5735</v>
      </c>
      <c r="G705" s="21" t="s">
        <v>4079</v>
      </c>
      <c r="H705" s="21" t="s">
        <v>5736</v>
      </c>
      <c r="I705" s="11" t="s">
        <v>611</v>
      </c>
      <c r="J705" s="11" t="s">
        <v>4080</v>
      </c>
      <c r="K705" s="11" t="s">
        <v>5737</v>
      </c>
      <c r="L705" s="11" t="s">
        <v>4081</v>
      </c>
      <c r="M705" s="13" t="s">
        <v>5341</v>
      </c>
      <c r="N705" s="22" t="s">
        <v>1686</v>
      </c>
      <c r="O705" s="22" t="s">
        <v>4082</v>
      </c>
      <c r="P705" s="23" t="s">
        <v>4083</v>
      </c>
      <c r="Q705" s="22"/>
      <c r="R705" s="23"/>
      <c r="S705" s="23" t="s">
        <v>5757</v>
      </c>
      <c r="T705" s="24">
        <v>40819</v>
      </c>
      <c r="U705" s="22">
        <v>7455</v>
      </c>
      <c r="V705" s="12"/>
      <c r="W705" s="13"/>
      <c r="X705" s="12"/>
      <c r="Y705" s="12"/>
      <c r="Z705" s="12"/>
      <c r="AA705" s="11"/>
      <c r="AB705" s="8"/>
      <c r="AC705" s="8"/>
      <c r="AD705" s="8"/>
      <c r="AE705" s="8"/>
      <c r="AF705" s="8"/>
      <c r="AG705" s="8"/>
    </row>
    <row r="706" spans="1:33" ht="12.75" customHeight="1" x14ac:dyDescent="0.2">
      <c r="A706" s="22">
        <v>7651</v>
      </c>
      <c r="B706" s="32" t="s">
        <v>8645</v>
      </c>
      <c r="C706" s="44">
        <v>651121620</v>
      </c>
      <c r="D706" s="11" t="s">
        <v>72</v>
      </c>
      <c r="E706" s="11" t="s">
        <v>4084</v>
      </c>
      <c r="F706" s="21" t="s">
        <v>4085</v>
      </c>
      <c r="G706" s="21" t="s">
        <v>4086</v>
      </c>
      <c r="H706" s="21" t="s">
        <v>4087</v>
      </c>
      <c r="I706" s="11" t="s">
        <v>834</v>
      </c>
      <c r="J706" s="11" t="s">
        <v>4088</v>
      </c>
      <c r="K706" s="11" t="s">
        <v>4089</v>
      </c>
      <c r="L706" s="11" t="s">
        <v>4090</v>
      </c>
      <c r="M706" s="13" t="s">
        <v>544</v>
      </c>
      <c r="N706" s="22" t="s">
        <v>4091</v>
      </c>
      <c r="O706" s="22" t="s">
        <v>4092</v>
      </c>
      <c r="P706" s="23" t="s">
        <v>4093</v>
      </c>
      <c r="Q706" s="22"/>
      <c r="R706" s="23" t="s">
        <v>607</v>
      </c>
      <c r="S706" s="23" t="s">
        <v>746</v>
      </c>
      <c r="T706" s="24">
        <v>43299</v>
      </c>
      <c r="U706" s="22">
        <v>7651</v>
      </c>
      <c r="V706" s="12"/>
      <c r="W706" s="13"/>
      <c r="X706" s="12"/>
      <c r="Y706" s="12"/>
      <c r="Z706" s="12"/>
      <c r="AA706" s="11"/>
      <c r="AB706" s="8"/>
      <c r="AC706" s="8"/>
      <c r="AD706" s="8"/>
      <c r="AE706" s="8"/>
      <c r="AF706" s="8"/>
      <c r="AG706" s="8"/>
    </row>
    <row r="707" spans="1:33" ht="12.75" customHeight="1" x14ac:dyDescent="0.2">
      <c r="A707" s="22">
        <v>7367</v>
      </c>
      <c r="B707" s="32" t="s">
        <v>8646</v>
      </c>
      <c r="C707" s="44">
        <v>655778705</v>
      </c>
      <c r="D707" s="11" t="s">
        <v>4094</v>
      </c>
      <c r="E707" s="11" t="s">
        <v>4095</v>
      </c>
      <c r="F707" s="34" t="s">
        <v>8647</v>
      </c>
      <c r="G707" s="21" t="s">
        <v>4096</v>
      </c>
      <c r="H707" s="21" t="s">
        <v>8648</v>
      </c>
      <c r="I707" s="11" t="s">
        <v>611</v>
      </c>
      <c r="J707" s="11" t="s">
        <v>8649</v>
      </c>
      <c r="K707" s="11" t="s">
        <v>4097</v>
      </c>
      <c r="L707" s="11" t="s">
        <v>4099</v>
      </c>
      <c r="M707" s="13" t="s">
        <v>544</v>
      </c>
      <c r="N707" s="22" t="s">
        <v>1166</v>
      </c>
      <c r="O707" s="22" t="s">
        <v>4100</v>
      </c>
      <c r="P707" s="23" t="s">
        <v>4098</v>
      </c>
      <c r="Q707" s="22"/>
      <c r="R707" s="23" t="s">
        <v>83</v>
      </c>
      <c r="S707" s="23" t="s">
        <v>8650</v>
      </c>
      <c r="T707" s="24">
        <v>39308</v>
      </c>
      <c r="U707" s="22">
        <v>7367</v>
      </c>
      <c r="V707" s="36"/>
      <c r="W707" s="37"/>
      <c r="X707" s="36"/>
      <c r="Y707" s="36"/>
      <c r="Z707" s="36"/>
      <c r="AA707" s="27"/>
      <c r="AB707" s="8"/>
      <c r="AC707" s="8"/>
      <c r="AD707" s="8"/>
      <c r="AE707" s="8"/>
      <c r="AF707" s="8"/>
      <c r="AG707" s="8"/>
    </row>
    <row r="708" spans="1:33" ht="12.75" customHeight="1" x14ac:dyDescent="0.2">
      <c r="A708" s="22">
        <v>7516</v>
      </c>
      <c r="B708" s="32" t="s">
        <v>8651</v>
      </c>
      <c r="C708" s="44" t="s">
        <v>8911</v>
      </c>
      <c r="D708" s="11" t="s">
        <v>356</v>
      </c>
      <c r="E708" s="11" t="s">
        <v>4101</v>
      </c>
      <c r="F708" s="21" t="s">
        <v>4102</v>
      </c>
      <c r="G708" s="21" t="s">
        <v>5296</v>
      </c>
      <c r="H708" s="21" t="s">
        <v>4104</v>
      </c>
      <c r="I708" s="11" t="s">
        <v>714</v>
      </c>
      <c r="J708" s="11" t="s">
        <v>4105</v>
      </c>
      <c r="K708" s="11" t="s">
        <v>4106</v>
      </c>
      <c r="L708" s="11" t="s">
        <v>4108</v>
      </c>
      <c r="M708" s="13" t="s">
        <v>309</v>
      </c>
      <c r="N708" s="22"/>
      <c r="O708" s="22" t="s">
        <v>4109</v>
      </c>
      <c r="P708" s="23" t="s">
        <v>4107</v>
      </c>
      <c r="Q708" s="22"/>
      <c r="R708" s="23" t="s">
        <v>368</v>
      </c>
      <c r="S708" s="23" t="s">
        <v>4111</v>
      </c>
      <c r="T708" s="24">
        <v>41949</v>
      </c>
      <c r="U708" s="22">
        <v>7516</v>
      </c>
      <c r="V708" s="12"/>
      <c r="W708" s="13"/>
      <c r="X708" s="12"/>
      <c r="Y708" s="12"/>
      <c r="Z708" s="12"/>
      <c r="AA708" s="11"/>
      <c r="AB708" s="8"/>
      <c r="AC708" s="8"/>
      <c r="AD708" s="8"/>
      <c r="AE708" s="8"/>
      <c r="AF708" s="8"/>
      <c r="AG708" s="8"/>
    </row>
    <row r="709" spans="1:33" ht="12.75" customHeight="1" x14ac:dyDescent="0.2">
      <c r="A709" s="22">
        <v>7518</v>
      </c>
      <c r="B709" s="32" t="s">
        <v>8652</v>
      </c>
      <c r="C709" s="44" t="s">
        <v>8912</v>
      </c>
      <c r="D709" s="11" t="s">
        <v>356</v>
      </c>
      <c r="E709" s="11" t="s">
        <v>4112</v>
      </c>
      <c r="F709" s="21" t="s">
        <v>6087</v>
      </c>
      <c r="G709" s="21" t="s">
        <v>5297</v>
      </c>
      <c r="H709" s="21" t="s">
        <v>6090</v>
      </c>
      <c r="I709" s="11" t="s">
        <v>6091</v>
      </c>
      <c r="J709" s="11" t="s">
        <v>6092</v>
      </c>
      <c r="K709" s="11" t="s">
        <v>4114</v>
      </c>
      <c r="L709" s="13" t="s">
        <v>4115</v>
      </c>
      <c r="M709" s="11" t="s">
        <v>47</v>
      </c>
      <c r="N709" s="22" t="s">
        <v>953</v>
      </c>
      <c r="O709" s="22" t="s">
        <v>6088</v>
      </c>
      <c r="P709" s="23" t="s">
        <v>6089</v>
      </c>
      <c r="Q709" s="22"/>
      <c r="R709" s="23" t="s">
        <v>368</v>
      </c>
      <c r="S709" s="23" t="s">
        <v>6093</v>
      </c>
      <c r="T709" s="24">
        <v>41975</v>
      </c>
      <c r="U709" s="22">
        <v>7518</v>
      </c>
      <c r="V709" s="12"/>
      <c r="W709" s="13"/>
      <c r="X709" s="12"/>
      <c r="Y709" s="12"/>
      <c r="Z709" s="12"/>
      <c r="AA709" s="11"/>
      <c r="AB709" s="8"/>
      <c r="AC709" s="8"/>
      <c r="AD709" s="8"/>
      <c r="AE709" s="8"/>
      <c r="AF709" s="8"/>
      <c r="AG709" s="8"/>
    </row>
    <row r="710" spans="1:33" ht="12.75" customHeight="1" x14ac:dyDescent="0.2">
      <c r="A710" s="22">
        <v>7706</v>
      </c>
      <c r="B710" s="32" t="s">
        <v>8653</v>
      </c>
      <c r="C710" s="44">
        <v>650837746</v>
      </c>
      <c r="D710" s="11"/>
      <c r="E710" s="11" t="s">
        <v>7356</v>
      </c>
      <c r="F710" s="21" t="s">
        <v>8654</v>
      </c>
      <c r="G710" s="21" t="s">
        <v>5983</v>
      </c>
      <c r="H710" s="21" t="s">
        <v>5984</v>
      </c>
      <c r="I710" s="11" t="s">
        <v>5628</v>
      </c>
      <c r="J710" s="11" t="s">
        <v>6249</v>
      </c>
      <c r="K710" s="11" t="s">
        <v>5985</v>
      </c>
      <c r="L710" s="13" t="s">
        <v>7357</v>
      </c>
      <c r="M710" s="11" t="s">
        <v>5345</v>
      </c>
      <c r="N710" s="22" t="s">
        <v>1147</v>
      </c>
      <c r="O710" s="22" t="s">
        <v>5986</v>
      </c>
      <c r="P710" s="23" t="s">
        <v>5987</v>
      </c>
      <c r="Q710" s="22"/>
      <c r="R710" s="23">
        <v>93401</v>
      </c>
      <c r="S710" s="23" t="s">
        <v>8655</v>
      </c>
      <c r="T710" s="24">
        <v>43990</v>
      </c>
      <c r="U710" s="22">
        <v>7706</v>
      </c>
      <c r="V710" s="36"/>
      <c r="W710" s="37"/>
      <c r="X710" s="36"/>
      <c r="Y710" s="36"/>
      <c r="Z710" s="36"/>
      <c r="AA710" s="27"/>
      <c r="AB710" s="8"/>
      <c r="AC710" s="8"/>
      <c r="AD710" s="8"/>
      <c r="AE710" s="8"/>
      <c r="AF710" s="8"/>
      <c r="AG710" s="8"/>
    </row>
    <row r="711" spans="1:33" ht="12.75" customHeight="1" x14ac:dyDescent="0.2">
      <c r="A711" s="22">
        <v>7422</v>
      </c>
      <c r="B711" s="32" t="s">
        <v>8656</v>
      </c>
      <c r="C711" s="44">
        <v>659396904</v>
      </c>
      <c r="D711" s="11" t="s">
        <v>511</v>
      </c>
      <c r="E711" s="11" t="s">
        <v>4116</v>
      </c>
      <c r="F711" s="21" t="s">
        <v>4117</v>
      </c>
      <c r="G711" s="21" t="s">
        <v>4118</v>
      </c>
      <c r="H711" s="21" t="s">
        <v>4119</v>
      </c>
      <c r="I711" s="11" t="s">
        <v>176</v>
      </c>
      <c r="J711" s="11" t="s">
        <v>4120</v>
      </c>
      <c r="K711" s="11" t="s">
        <v>4121</v>
      </c>
      <c r="L711" s="11" t="s">
        <v>4123</v>
      </c>
      <c r="M711" s="13" t="s">
        <v>5344</v>
      </c>
      <c r="N711" s="22" t="s">
        <v>2409</v>
      </c>
      <c r="O711" s="22"/>
      <c r="P711" s="23" t="s">
        <v>4122</v>
      </c>
      <c r="Q711" s="22"/>
      <c r="R711" s="23" t="s">
        <v>368</v>
      </c>
      <c r="S711" s="23" t="s">
        <v>4124</v>
      </c>
      <c r="T711" s="24">
        <v>40197</v>
      </c>
      <c r="U711" s="22">
        <v>7422</v>
      </c>
      <c r="V711" s="12"/>
      <c r="W711" s="13"/>
      <c r="X711" s="12"/>
      <c r="Y711" s="12"/>
      <c r="Z711" s="12"/>
      <c r="AA711" s="11"/>
      <c r="AB711" s="8"/>
      <c r="AC711" s="8"/>
      <c r="AD711" s="8"/>
      <c r="AE711" s="8"/>
      <c r="AF711" s="8"/>
      <c r="AG711" s="8"/>
    </row>
    <row r="712" spans="1:33" ht="12.75" customHeight="1" x14ac:dyDescent="0.2">
      <c r="A712" s="22">
        <v>7442</v>
      </c>
      <c r="B712" s="32" t="s">
        <v>8657</v>
      </c>
      <c r="C712" s="44">
        <v>650345320</v>
      </c>
      <c r="D712" s="11" t="s">
        <v>72</v>
      </c>
      <c r="E712" s="11" t="s">
        <v>4125</v>
      </c>
      <c r="F712" s="21" t="s">
        <v>4126</v>
      </c>
      <c r="G712" s="21" t="s">
        <v>4127</v>
      </c>
      <c r="H712" s="21" t="s">
        <v>4128</v>
      </c>
      <c r="I712" s="11" t="s">
        <v>2089</v>
      </c>
      <c r="J712" s="11"/>
      <c r="K712" s="11" t="s">
        <v>4129</v>
      </c>
      <c r="L712" s="11" t="s">
        <v>4131</v>
      </c>
      <c r="M712" s="13" t="s">
        <v>309</v>
      </c>
      <c r="N712" s="22" t="s">
        <v>961</v>
      </c>
      <c r="O712" s="22" t="s">
        <v>4132</v>
      </c>
      <c r="P712" s="23" t="s">
        <v>4130</v>
      </c>
      <c r="Q712" s="22"/>
      <c r="R712" s="23"/>
      <c r="S712" s="23" t="s">
        <v>4133</v>
      </c>
      <c r="T712" s="24">
        <v>40696</v>
      </c>
      <c r="U712" s="22">
        <v>7442</v>
      </c>
      <c r="V712" s="12"/>
      <c r="W712" s="13"/>
      <c r="X712" s="12"/>
      <c r="Y712" s="12"/>
      <c r="Z712" s="12"/>
      <c r="AA712" s="11"/>
      <c r="AB712" s="8"/>
      <c r="AC712" s="8"/>
      <c r="AD712" s="8"/>
      <c r="AE712" s="8"/>
      <c r="AF712" s="8"/>
      <c r="AG712" s="8"/>
    </row>
    <row r="713" spans="1:33" ht="12.75" customHeight="1" x14ac:dyDescent="0.2">
      <c r="A713" s="22">
        <v>7440</v>
      </c>
      <c r="B713" s="32" t="s">
        <v>8658</v>
      </c>
      <c r="C713" s="44" t="s">
        <v>6469</v>
      </c>
      <c r="D713" s="11" t="s">
        <v>1048</v>
      </c>
      <c r="E713" s="11" t="s">
        <v>4134</v>
      </c>
      <c r="F713" s="21" t="s">
        <v>4135</v>
      </c>
      <c r="G713" s="21" t="s">
        <v>4136</v>
      </c>
      <c r="H713" s="21" t="s">
        <v>4137</v>
      </c>
      <c r="I713" s="11" t="s">
        <v>4138</v>
      </c>
      <c r="J713" s="11" t="s">
        <v>4139</v>
      </c>
      <c r="K713" s="11" t="s">
        <v>4140</v>
      </c>
      <c r="L713" s="11" t="s">
        <v>4141</v>
      </c>
      <c r="M713" s="13" t="s">
        <v>47</v>
      </c>
      <c r="N713" s="22" t="s">
        <v>739</v>
      </c>
      <c r="O713" s="22" t="s">
        <v>4142</v>
      </c>
      <c r="P713" s="23"/>
      <c r="Q713" s="22"/>
      <c r="R713" s="23" t="s">
        <v>1053</v>
      </c>
      <c r="S713" s="23" t="s">
        <v>4143</v>
      </c>
      <c r="T713" s="24">
        <v>40674</v>
      </c>
      <c r="U713" s="22">
        <v>7440</v>
      </c>
      <c r="V713" s="12"/>
      <c r="W713" s="13"/>
      <c r="X713" s="12"/>
      <c r="Y713" s="12"/>
      <c r="Z713" s="12"/>
      <c r="AA713" s="11"/>
      <c r="AB713" s="8"/>
      <c r="AC713" s="8"/>
      <c r="AD713" s="8"/>
      <c r="AE713" s="8"/>
      <c r="AF713" s="8"/>
      <c r="AG713" s="8"/>
    </row>
    <row r="714" spans="1:33" ht="12.75" customHeight="1" x14ac:dyDescent="0.2">
      <c r="A714" s="22">
        <v>7614</v>
      </c>
      <c r="B714" s="32" t="s">
        <v>8659</v>
      </c>
      <c r="C714" s="44">
        <v>651185149</v>
      </c>
      <c r="D714" s="11" t="s">
        <v>72</v>
      </c>
      <c r="E714" s="11" t="s">
        <v>4144</v>
      </c>
      <c r="F714" s="23" t="s">
        <v>8660</v>
      </c>
      <c r="G714" s="21" t="s">
        <v>4145</v>
      </c>
      <c r="H714" s="21" t="s">
        <v>4146</v>
      </c>
      <c r="I714" s="11" t="s">
        <v>4147</v>
      </c>
      <c r="J714" s="11" t="s">
        <v>4148</v>
      </c>
      <c r="K714" s="11" t="s">
        <v>4149</v>
      </c>
      <c r="L714" s="11" t="s">
        <v>8661</v>
      </c>
      <c r="M714" s="13" t="s">
        <v>5340</v>
      </c>
      <c r="N714" s="22" t="s">
        <v>1499</v>
      </c>
      <c r="O714" s="22" t="s">
        <v>6137</v>
      </c>
      <c r="P714" s="23" t="s">
        <v>8662</v>
      </c>
      <c r="Q714" s="22"/>
      <c r="R714" s="23" t="s">
        <v>559</v>
      </c>
      <c r="S714" s="23" t="s">
        <v>7263</v>
      </c>
      <c r="T714" s="24">
        <v>42599</v>
      </c>
      <c r="U714" s="22">
        <v>7614</v>
      </c>
      <c r="V714" s="12"/>
      <c r="W714" s="13"/>
      <c r="X714" s="12"/>
      <c r="Y714" s="12"/>
      <c r="Z714" s="12"/>
      <c r="AA714" s="11"/>
      <c r="AB714" s="8"/>
      <c r="AC714" s="8"/>
      <c r="AD714" s="8"/>
      <c r="AE714" s="8"/>
      <c r="AF714" s="8"/>
      <c r="AG714" s="8"/>
    </row>
    <row r="715" spans="1:33" ht="12.75" customHeight="1" x14ac:dyDescent="0.2">
      <c r="A715" s="22">
        <v>7712</v>
      </c>
      <c r="B715" s="32" t="s">
        <v>6192</v>
      </c>
      <c r="C715" s="44">
        <v>651917115</v>
      </c>
      <c r="D715" s="11"/>
      <c r="E715" s="11" t="s">
        <v>7358</v>
      </c>
      <c r="F715" s="23" t="s">
        <v>6194</v>
      </c>
      <c r="G715" s="21" t="s">
        <v>6193</v>
      </c>
      <c r="H715" s="21" t="s">
        <v>6195</v>
      </c>
      <c r="I715" s="11" t="s">
        <v>4113</v>
      </c>
      <c r="J715" s="11" t="s">
        <v>6198</v>
      </c>
      <c r="K715" s="11" t="s">
        <v>6196</v>
      </c>
      <c r="L715" s="11" t="s">
        <v>6197</v>
      </c>
      <c r="M715" s="13" t="s">
        <v>5340</v>
      </c>
      <c r="N715" s="22" t="s">
        <v>1068</v>
      </c>
      <c r="O715" s="22" t="s">
        <v>6199</v>
      </c>
      <c r="P715" s="40" t="s">
        <v>6200</v>
      </c>
      <c r="Q715" s="22"/>
      <c r="R715" s="23" t="s">
        <v>559</v>
      </c>
      <c r="S715" s="23" t="s">
        <v>6201</v>
      </c>
      <c r="T715" s="24">
        <v>44096</v>
      </c>
      <c r="U715" s="22">
        <v>7712</v>
      </c>
      <c r="V715" s="12"/>
      <c r="W715" s="13"/>
      <c r="X715" s="12"/>
      <c r="Y715" s="12"/>
      <c r="Z715" s="12"/>
      <c r="AA715" s="11"/>
      <c r="AB715" s="8"/>
      <c r="AC715" s="8"/>
      <c r="AD715" s="8"/>
      <c r="AE715" s="8"/>
      <c r="AF715" s="8"/>
      <c r="AG715" s="8"/>
    </row>
    <row r="716" spans="1:33" ht="12.75" customHeight="1" x14ac:dyDescent="0.2">
      <c r="A716" s="22">
        <v>7530</v>
      </c>
      <c r="B716" s="32" t="s">
        <v>8663</v>
      </c>
      <c r="C716" s="44" t="s">
        <v>8913</v>
      </c>
      <c r="D716" s="11" t="s">
        <v>72</v>
      </c>
      <c r="E716" s="11" t="s">
        <v>4150</v>
      </c>
      <c r="F716" s="21" t="s">
        <v>4151</v>
      </c>
      <c r="G716" s="21" t="s">
        <v>5296</v>
      </c>
      <c r="H716" s="21" t="s">
        <v>4152</v>
      </c>
      <c r="I716" s="11" t="s">
        <v>4113</v>
      </c>
      <c r="J716" s="11" t="s">
        <v>4153</v>
      </c>
      <c r="K716" s="11" t="s">
        <v>4154</v>
      </c>
      <c r="L716" s="11" t="s">
        <v>4156</v>
      </c>
      <c r="M716" s="13" t="s">
        <v>47</v>
      </c>
      <c r="N716" s="22" t="s">
        <v>630</v>
      </c>
      <c r="O716" s="22" t="s">
        <v>4157</v>
      </c>
      <c r="P716" s="23" t="s">
        <v>4155</v>
      </c>
      <c r="Q716" s="22"/>
      <c r="R716" s="23" t="s">
        <v>368</v>
      </c>
      <c r="S716" s="23" t="s">
        <v>4158</v>
      </c>
      <c r="T716" s="24">
        <v>42052</v>
      </c>
      <c r="U716" s="22">
        <v>7530</v>
      </c>
      <c r="V716" s="12"/>
      <c r="W716" s="13"/>
      <c r="X716" s="12"/>
      <c r="Y716" s="12"/>
      <c r="Z716" s="12"/>
      <c r="AA716" s="11"/>
      <c r="AB716" s="8"/>
      <c r="AC716" s="8"/>
      <c r="AD716" s="8"/>
      <c r="AE716" s="8"/>
      <c r="AF716" s="8"/>
      <c r="AG716" s="8"/>
    </row>
    <row r="717" spans="1:33" ht="12.75" customHeight="1" x14ac:dyDescent="0.2">
      <c r="A717" s="22">
        <v>7683</v>
      </c>
      <c r="B717" s="32" t="s">
        <v>8664</v>
      </c>
      <c r="C717" s="44">
        <v>651822580</v>
      </c>
      <c r="D717" s="11"/>
      <c r="E717" s="11" t="s">
        <v>7359</v>
      </c>
      <c r="F717" s="21" t="s">
        <v>8665</v>
      </c>
      <c r="G717" s="21" t="s">
        <v>5664</v>
      </c>
      <c r="H717" s="21" t="s">
        <v>8666</v>
      </c>
      <c r="I717" s="11" t="s">
        <v>5628</v>
      </c>
      <c r="J717" s="11" t="s">
        <v>6397</v>
      </c>
      <c r="K717" s="11" t="s">
        <v>6398</v>
      </c>
      <c r="L717" s="11" t="s">
        <v>5666</v>
      </c>
      <c r="M717" s="13" t="s">
        <v>544</v>
      </c>
      <c r="N717" s="22" t="s">
        <v>1394</v>
      </c>
      <c r="O717" s="22" t="s">
        <v>5665</v>
      </c>
      <c r="P717" s="23" t="s">
        <v>5667</v>
      </c>
      <c r="Q717" s="22"/>
      <c r="R717" s="23">
        <v>93401</v>
      </c>
      <c r="S717" s="23" t="s">
        <v>8655</v>
      </c>
      <c r="T717" s="24">
        <v>43644</v>
      </c>
      <c r="U717" s="22">
        <v>7683</v>
      </c>
      <c r="V717" s="36"/>
      <c r="W717" s="37"/>
      <c r="X717" s="36"/>
      <c r="Y717" s="36"/>
      <c r="Z717" s="36"/>
      <c r="AA717" s="27"/>
      <c r="AB717" s="8"/>
      <c r="AC717" s="8"/>
      <c r="AD717" s="8"/>
      <c r="AE717" s="8"/>
      <c r="AF717" s="8"/>
      <c r="AG717" s="8"/>
    </row>
    <row r="718" spans="1:33" ht="12.75" customHeight="1" x14ac:dyDescent="0.2">
      <c r="A718" s="22">
        <v>7468</v>
      </c>
      <c r="B718" s="32" t="s">
        <v>8667</v>
      </c>
      <c r="C718" s="44">
        <v>650559592</v>
      </c>
      <c r="D718" s="11" t="s">
        <v>49</v>
      </c>
      <c r="E718" s="11" t="s">
        <v>5268</v>
      </c>
      <c r="F718" s="21" t="s">
        <v>5269</v>
      </c>
      <c r="G718" s="21" t="s">
        <v>4352</v>
      </c>
      <c r="H718" s="21" t="s">
        <v>5270</v>
      </c>
      <c r="I718" s="11" t="s">
        <v>5271</v>
      </c>
      <c r="J718" s="11" t="s">
        <v>5272</v>
      </c>
      <c r="K718" s="11" t="s">
        <v>5273</v>
      </c>
      <c r="L718" s="11" t="s">
        <v>5274</v>
      </c>
      <c r="M718" s="13" t="s">
        <v>544</v>
      </c>
      <c r="N718" s="22" t="s">
        <v>400</v>
      </c>
      <c r="O718" s="22">
        <v>2584644</v>
      </c>
      <c r="P718" s="40" t="s">
        <v>5275</v>
      </c>
      <c r="Q718" s="22"/>
      <c r="R718" s="23" t="s">
        <v>3563</v>
      </c>
      <c r="S718" s="23" t="s">
        <v>5276</v>
      </c>
      <c r="T718" s="24">
        <v>41234</v>
      </c>
      <c r="U718" s="22">
        <v>7468</v>
      </c>
      <c r="V718" s="12"/>
      <c r="W718" s="13"/>
      <c r="X718" s="12"/>
      <c r="Y718" s="12"/>
      <c r="Z718" s="12"/>
      <c r="AA718" s="11"/>
      <c r="AB718" s="8"/>
      <c r="AC718" s="8"/>
      <c r="AD718" s="8"/>
      <c r="AE718" s="8"/>
      <c r="AF718" s="8"/>
      <c r="AG718" s="8"/>
    </row>
    <row r="719" spans="1:33" ht="12.75" customHeight="1" x14ac:dyDescent="0.2">
      <c r="A719" s="22">
        <v>7445</v>
      </c>
      <c r="B719" s="32" t="s">
        <v>8668</v>
      </c>
      <c r="C719" s="44">
        <v>650335368</v>
      </c>
      <c r="D719" s="11" t="s">
        <v>72</v>
      </c>
      <c r="E719" s="11" t="s">
        <v>4159</v>
      </c>
      <c r="F719" s="21" t="s">
        <v>4160</v>
      </c>
      <c r="G719" s="21" t="s">
        <v>4161</v>
      </c>
      <c r="H719" s="21" t="s">
        <v>4162</v>
      </c>
      <c r="I719" s="11" t="s">
        <v>4163</v>
      </c>
      <c r="J719" s="11" t="s">
        <v>4164</v>
      </c>
      <c r="K719" s="11" t="s">
        <v>4165</v>
      </c>
      <c r="L719" s="11" t="s">
        <v>4166</v>
      </c>
      <c r="M719" s="13" t="s">
        <v>47</v>
      </c>
      <c r="N719" s="22" t="s">
        <v>4168</v>
      </c>
      <c r="O719" s="22"/>
      <c r="P719" s="23" t="s">
        <v>4167</v>
      </c>
      <c r="Q719" s="22"/>
      <c r="R719" s="23" t="s">
        <v>4169</v>
      </c>
      <c r="S719" s="23" t="s">
        <v>4170</v>
      </c>
      <c r="T719" s="24">
        <v>40739</v>
      </c>
      <c r="U719" s="22">
        <v>7445</v>
      </c>
      <c r="V719" s="12"/>
      <c r="W719" s="13"/>
      <c r="X719" s="12"/>
      <c r="Y719" s="12"/>
      <c r="Z719" s="12"/>
      <c r="AA719" s="11"/>
      <c r="AB719" s="8"/>
      <c r="AC719" s="8"/>
      <c r="AD719" s="8"/>
      <c r="AE719" s="8"/>
      <c r="AF719" s="8"/>
      <c r="AG719" s="8"/>
    </row>
    <row r="720" spans="1:33" ht="12.75" customHeight="1" x14ac:dyDescent="0.2">
      <c r="A720" s="22">
        <v>7653</v>
      </c>
      <c r="B720" s="32" t="s">
        <v>4171</v>
      </c>
      <c r="C720" s="44">
        <v>651482887</v>
      </c>
      <c r="D720" s="11" t="s">
        <v>4172</v>
      </c>
      <c r="E720" s="11" t="s">
        <v>4173</v>
      </c>
      <c r="F720" s="21" t="s">
        <v>4174</v>
      </c>
      <c r="G720" s="21" t="s">
        <v>4175</v>
      </c>
      <c r="H720" s="21" t="s">
        <v>4176</v>
      </c>
      <c r="I720" s="11" t="s">
        <v>741</v>
      </c>
      <c r="J720" s="11" t="s">
        <v>4177</v>
      </c>
      <c r="K720" s="11" t="s">
        <v>4178</v>
      </c>
      <c r="L720" s="11" t="s">
        <v>4180</v>
      </c>
      <c r="M720" s="13" t="s">
        <v>309</v>
      </c>
      <c r="N720" s="22" t="s">
        <v>4182</v>
      </c>
      <c r="O720" s="22" t="s">
        <v>4179</v>
      </c>
      <c r="P720" s="23" t="s">
        <v>4181</v>
      </c>
      <c r="Q720" s="22"/>
      <c r="R720" s="23">
        <v>93401</v>
      </c>
      <c r="S720" s="23" t="s">
        <v>4020</v>
      </c>
      <c r="T720" s="24">
        <v>43311</v>
      </c>
      <c r="U720" s="22">
        <v>7653</v>
      </c>
      <c r="V720" s="12"/>
      <c r="W720" s="13"/>
      <c r="X720" s="12"/>
      <c r="Y720" s="12"/>
      <c r="Z720" s="12"/>
      <c r="AA720" s="11"/>
      <c r="AB720" s="8"/>
      <c r="AC720" s="8"/>
      <c r="AD720" s="8"/>
      <c r="AE720" s="8"/>
      <c r="AF720" s="8"/>
      <c r="AG720" s="8"/>
    </row>
    <row r="721" spans="1:33" ht="12.75" customHeight="1" x14ac:dyDescent="0.2">
      <c r="A721" s="22">
        <v>7631</v>
      </c>
      <c r="B721" s="32" t="s">
        <v>8669</v>
      </c>
      <c r="C721" s="44">
        <v>650987497</v>
      </c>
      <c r="D721" s="11" t="s">
        <v>356</v>
      </c>
      <c r="E721" s="11" t="s">
        <v>4183</v>
      </c>
      <c r="F721" s="21" t="s">
        <v>4184</v>
      </c>
      <c r="G721" s="21" t="s">
        <v>4185</v>
      </c>
      <c r="H721" s="21" t="s">
        <v>4186</v>
      </c>
      <c r="I721" s="11" t="s">
        <v>4187</v>
      </c>
      <c r="J721" s="11" t="s">
        <v>4188</v>
      </c>
      <c r="K721" s="11" t="s">
        <v>4189</v>
      </c>
      <c r="L721" s="13" t="s">
        <v>4191</v>
      </c>
      <c r="M721" s="13" t="s">
        <v>544</v>
      </c>
      <c r="N721" s="22" t="s">
        <v>4193</v>
      </c>
      <c r="O721" s="22" t="s">
        <v>4192</v>
      </c>
      <c r="P721" s="23" t="s">
        <v>4190</v>
      </c>
      <c r="Q721" s="22"/>
      <c r="R721" s="23" t="s">
        <v>83</v>
      </c>
      <c r="S721" s="23" t="s">
        <v>4194</v>
      </c>
      <c r="T721" s="24">
        <v>42850</v>
      </c>
      <c r="U721" s="22">
        <v>7631</v>
      </c>
      <c r="V721" s="12"/>
      <c r="W721" s="13"/>
      <c r="X721" s="12"/>
      <c r="Y721" s="12"/>
      <c r="Z721" s="12"/>
      <c r="AA721" s="11"/>
      <c r="AB721" s="8"/>
      <c r="AC721" s="8"/>
      <c r="AD721" s="8"/>
      <c r="AE721" s="8"/>
      <c r="AF721" s="8"/>
      <c r="AG721" s="8"/>
    </row>
    <row r="722" spans="1:33" ht="12.75" customHeight="1" x14ac:dyDescent="0.2">
      <c r="A722" s="22">
        <v>7428</v>
      </c>
      <c r="B722" s="32" t="s">
        <v>8670</v>
      </c>
      <c r="C722" s="44">
        <v>759626605</v>
      </c>
      <c r="D722" s="11" t="s">
        <v>511</v>
      </c>
      <c r="E722" s="11" t="s">
        <v>4195</v>
      </c>
      <c r="F722" s="21" t="s">
        <v>4196</v>
      </c>
      <c r="G722" s="21" t="s">
        <v>4118</v>
      </c>
      <c r="H722" s="21" t="s">
        <v>4197</v>
      </c>
      <c r="I722" s="11" t="s">
        <v>170</v>
      </c>
      <c r="J722" s="11" t="s">
        <v>4198</v>
      </c>
      <c r="K722" s="11" t="s">
        <v>4199</v>
      </c>
      <c r="L722" s="11" t="s">
        <v>4201</v>
      </c>
      <c r="M722" s="13" t="s">
        <v>47</v>
      </c>
      <c r="N722" s="22" t="s">
        <v>4203</v>
      </c>
      <c r="O722" s="22" t="s">
        <v>4202</v>
      </c>
      <c r="P722" s="23" t="s">
        <v>4200</v>
      </c>
      <c r="Q722" s="22"/>
      <c r="R722" s="23" t="s">
        <v>1101</v>
      </c>
      <c r="S722" s="23" t="s">
        <v>4204</v>
      </c>
      <c r="T722" s="24">
        <v>40365</v>
      </c>
      <c r="U722" s="22">
        <v>7428</v>
      </c>
      <c r="V722" s="12"/>
      <c r="W722" s="13"/>
      <c r="X722" s="12"/>
      <c r="Y722" s="12"/>
      <c r="Z722" s="12"/>
      <c r="AA722" s="11"/>
      <c r="AB722" s="8"/>
      <c r="AC722" s="8"/>
      <c r="AD722" s="8"/>
      <c r="AE722" s="8"/>
      <c r="AF722" s="8"/>
      <c r="AG722" s="8"/>
    </row>
    <row r="723" spans="1:33" ht="12.75" customHeight="1" x14ac:dyDescent="0.2">
      <c r="A723" s="22">
        <v>7704</v>
      </c>
      <c r="B723" s="32" t="s">
        <v>5950</v>
      </c>
      <c r="C723" s="44">
        <v>651908876</v>
      </c>
      <c r="D723" s="11"/>
      <c r="E723" s="11" t="s">
        <v>7360</v>
      </c>
      <c r="F723" s="21" t="s">
        <v>8671</v>
      </c>
      <c r="G723" s="21" t="s">
        <v>5951</v>
      </c>
      <c r="H723" s="21" t="s">
        <v>8672</v>
      </c>
      <c r="I723" s="11" t="s">
        <v>5952</v>
      </c>
      <c r="J723" s="11" t="s">
        <v>8673</v>
      </c>
      <c r="K723" s="11" t="s">
        <v>8674</v>
      </c>
      <c r="L723" s="11" t="s">
        <v>5953</v>
      </c>
      <c r="M723" s="13" t="s">
        <v>198</v>
      </c>
      <c r="N723" s="22" t="s">
        <v>5954</v>
      </c>
      <c r="O723" s="22" t="s">
        <v>8675</v>
      </c>
      <c r="P723" s="40" t="s">
        <v>5955</v>
      </c>
      <c r="Q723" s="22"/>
      <c r="R723" s="23">
        <v>93401</v>
      </c>
      <c r="S723" s="23" t="s">
        <v>5926</v>
      </c>
      <c r="T723" s="24">
        <v>43934</v>
      </c>
      <c r="U723" s="22">
        <v>7704</v>
      </c>
      <c r="V723" s="36"/>
      <c r="W723" s="37"/>
      <c r="X723" s="36"/>
      <c r="Y723" s="36"/>
      <c r="Z723" s="36"/>
      <c r="AA723" s="27"/>
      <c r="AB723" s="8"/>
      <c r="AC723" s="8"/>
      <c r="AD723" s="8"/>
      <c r="AE723" s="8"/>
      <c r="AF723" s="8"/>
      <c r="AG723" s="8"/>
    </row>
    <row r="724" spans="1:33" ht="12.75" customHeight="1" x14ac:dyDescent="0.2">
      <c r="A724" s="22">
        <v>7640</v>
      </c>
      <c r="B724" s="32" t="s">
        <v>8676</v>
      </c>
      <c r="C724" s="44">
        <v>651203732</v>
      </c>
      <c r="D724" s="11" t="s">
        <v>72</v>
      </c>
      <c r="E724" s="11" t="s">
        <v>5730</v>
      </c>
      <c r="F724" s="21" t="s">
        <v>5731</v>
      </c>
      <c r="G724" s="21" t="s">
        <v>5729</v>
      </c>
      <c r="H724" s="21" t="s">
        <v>5732</v>
      </c>
      <c r="I724" s="11" t="s">
        <v>4847</v>
      </c>
      <c r="J724" s="11" t="s">
        <v>5733</v>
      </c>
      <c r="K724" s="11" t="s">
        <v>4205</v>
      </c>
      <c r="L724" s="11" t="s">
        <v>4206</v>
      </c>
      <c r="M724" s="13" t="s">
        <v>47</v>
      </c>
      <c r="N724" s="22" t="s">
        <v>4207</v>
      </c>
      <c r="O724" s="22">
        <f>56964313880</f>
        <v>56964313880</v>
      </c>
      <c r="P724" s="23" t="s">
        <v>4208</v>
      </c>
      <c r="Q724" s="22"/>
      <c r="R724" s="23" t="s">
        <v>607</v>
      </c>
      <c r="S724" s="23" t="s">
        <v>5756</v>
      </c>
      <c r="T724" s="24">
        <v>43048</v>
      </c>
      <c r="U724" s="22">
        <v>7640</v>
      </c>
      <c r="V724" s="12"/>
      <c r="W724" s="13"/>
      <c r="X724" s="12"/>
      <c r="Y724" s="12"/>
      <c r="Z724" s="12"/>
      <c r="AA724" s="11"/>
      <c r="AB724" s="8"/>
      <c r="AC724" s="8"/>
      <c r="AD724" s="8"/>
      <c r="AE724" s="8"/>
      <c r="AF724" s="8"/>
      <c r="AG724" s="8"/>
    </row>
    <row r="725" spans="1:33" ht="12.75" customHeight="1" x14ac:dyDescent="0.2">
      <c r="A725" s="22">
        <v>7623</v>
      </c>
      <c r="B725" s="32" t="s">
        <v>8677</v>
      </c>
      <c r="C725" s="44">
        <v>651265479</v>
      </c>
      <c r="D725" s="11" t="s">
        <v>72</v>
      </c>
      <c r="E725" s="11" t="s">
        <v>4209</v>
      </c>
      <c r="F725" s="21" t="s">
        <v>4210</v>
      </c>
      <c r="G725" s="21" t="s">
        <v>4211</v>
      </c>
      <c r="H725" s="21" t="s">
        <v>4212</v>
      </c>
      <c r="I725" s="11" t="s">
        <v>4213</v>
      </c>
      <c r="J725" s="11" t="s">
        <v>4214</v>
      </c>
      <c r="K725" s="11" t="s">
        <v>4215</v>
      </c>
      <c r="L725" s="11" t="s">
        <v>4217</v>
      </c>
      <c r="M725" s="13" t="s">
        <v>5346</v>
      </c>
      <c r="N725" s="22" t="s">
        <v>966</v>
      </c>
      <c r="O725" s="22" t="s">
        <v>4218</v>
      </c>
      <c r="P725" s="23" t="s">
        <v>4216</v>
      </c>
      <c r="Q725" s="22"/>
      <c r="R725" s="23" t="s">
        <v>83</v>
      </c>
      <c r="S725" s="21" t="s">
        <v>4219</v>
      </c>
      <c r="T725" s="24">
        <v>42730</v>
      </c>
      <c r="U725" s="22">
        <v>7623</v>
      </c>
      <c r="V725" s="12"/>
      <c r="W725" s="13"/>
      <c r="X725" s="12"/>
      <c r="Y725" s="12"/>
      <c r="Z725" s="12"/>
      <c r="AA725" s="11"/>
      <c r="AB725" s="8"/>
      <c r="AC725" s="8"/>
      <c r="AD725" s="8"/>
      <c r="AE725" s="8"/>
      <c r="AF725" s="8"/>
      <c r="AG725" s="8"/>
    </row>
    <row r="726" spans="1:33" ht="12.75" customHeight="1" x14ac:dyDescent="0.2">
      <c r="A726" s="22">
        <v>7710</v>
      </c>
      <c r="B726" s="32" t="s">
        <v>6030</v>
      </c>
      <c r="C726" s="44">
        <v>651881420</v>
      </c>
      <c r="D726" s="11"/>
      <c r="E726" s="11" t="s">
        <v>7361</v>
      </c>
      <c r="F726" s="21" t="s">
        <v>6032</v>
      </c>
      <c r="G726" s="21" t="s">
        <v>6031</v>
      </c>
      <c r="H726" s="21" t="s">
        <v>6033</v>
      </c>
      <c r="I726" s="11" t="s">
        <v>5628</v>
      </c>
      <c r="J726" s="11" t="s">
        <v>6034</v>
      </c>
      <c r="K726" s="11" t="s">
        <v>6035</v>
      </c>
      <c r="L726" s="11" t="s">
        <v>6036</v>
      </c>
      <c r="M726" s="13" t="s">
        <v>5346</v>
      </c>
      <c r="N726" s="22" t="s">
        <v>6037</v>
      </c>
      <c r="O726" s="22">
        <v>988375686</v>
      </c>
      <c r="P726" s="40" t="s">
        <v>6038</v>
      </c>
      <c r="Q726" s="22"/>
      <c r="R726" s="23">
        <v>93401</v>
      </c>
      <c r="S726" s="21" t="s">
        <v>6039</v>
      </c>
      <c r="T726" s="24">
        <v>44049</v>
      </c>
      <c r="U726" s="22">
        <v>7710</v>
      </c>
      <c r="V726" s="12"/>
      <c r="W726" s="13"/>
      <c r="X726" s="12"/>
      <c r="Y726" s="12"/>
      <c r="Z726" s="12"/>
      <c r="AA726" s="11"/>
      <c r="AB726" s="8"/>
      <c r="AC726" s="8"/>
      <c r="AD726" s="8"/>
      <c r="AE726" s="8"/>
      <c r="AF726" s="8"/>
      <c r="AG726" s="8"/>
    </row>
    <row r="727" spans="1:33" ht="12.75" customHeight="1" x14ac:dyDescent="0.2">
      <c r="A727" s="22">
        <v>7484</v>
      </c>
      <c r="B727" s="32" t="s">
        <v>8678</v>
      </c>
      <c r="C727" s="44">
        <v>737987000</v>
      </c>
      <c r="D727" s="11" t="s">
        <v>72</v>
      </c>
      <c r="E727" s="11" t="s">
        <v>4220</v>
      </c>
      <c r="F727" s="21" t="s">
        <v>4221</v>
      </c>
      <c r="G727" s="21" t="s">
        <v>4222</v>
      </c>
      <c r="H727" s="21" t="s">
        <v>4223</v>
      </c>
      <c r="I727" s="11" t="s">
        <v>4224</v>
      </c>
      <c r="J727" s="11" t="s">
        <v>4225</v>
      </c>
      <c r="K727" s="11" t="s">
        <v>4226</v>
      </c>
      <c r="L727" s="11" t="s">
        <v>4228</v>
      </c>
      <c r="M727" s="13" t="s">
        <v>47</v>
      </c>
      <c r="N727" s="22" t="s">
        <v>4230</v>
      </c>
      <c r="O727" s="22" t="s">
        <v>4229</v>
      </c>
      <c r="P727" s="23" t="s">
        <v>4227</v>
      </c>
      <c r="Q727" s="22"/>
      <c r="R727" s="23" t="s">
        <v>1101</v>
      </c>
      <c r="S727" s="23" t="s">
        <v>4231</v>
      </c>
      <c r="T727" s="24">
        <v>41502</v>
      </c>
      <c r="U727" s="22">
        <v>7484</v>
      </c>
      <c r="V727" s="12"/>
      <c r="W727" s="13"/>
      <c r="X727" s="12"/>
      <c r="Y727" s="12"/>
      <c r="Z727" s="12"/>
      <c r="AA727" s="11"/>
      <c r="AB727" s="8"/>
      <c r="AC727" s="8"/>
      <c r="AD727" s="8"/>
      <c r="AE727" s="8"/>
      <c r="AF727" s="8"/>
      <c r="AG727" s="8"/>
    </row>
    <row r="728" spans="1:33" ht="12.75" customHeight="1" x14ac:dyDescent="0.2">
      <c r="A728" s="22">
        <v>7677</v>
      </c>
      <c r="B728" s="32" t="s">
        <v>8679</v>
      </c>
      <c r="C728" s="44">
        <v>651775035</v>
      </c>
      <c r="D728" s="11"/>
      <c r="E728" s="11" t="s">
        <v>7362</v>
      </c>
      <c r="F728" s="34" t="s">
        <v>5501</v>
      </c>
      <c r="G728" s="21" t="s">
        <v>5502</v>
      </c>
      <c r="H728" s="21" t="s">
        <v>5503</v>
      </c>
      <c r="I728" s="11" t="s">
        <v>1287</v>
      </c>
      <c r="J728" s="11" t="s">
        <v>5504</v>
      </c>
      <c r="K728" s="11" t="s">
        <v>5505</v>
      </c>
      <c r="L728" s="11" t="s">
        <v>5507</v>
      </c>
      <c r="M728" s="13" t="s">
        <v>47</v>
      </c>
      <c r="N728" s="22" t="s">
        <v>630</v>
      </c>
      <c r="O728" s="22" t="s">
        <v>5508</v>
      </c>
      <c r="P728" s="23" t="s">
        <v>5506</v>
      </c>
      <c r="Q728" s="22"/>
      <c r="R728" s="23" t="s">
        <v>83</v>
      </c>
      <c r="S728" s="23" t="s">
        <v>5313</v>
      </c>
      <c r="T728" s="24">
        <v>43626</v>
      </c>
      <c r="U728" s="22">
        <v>7677</v>
      </c>
      <c r="V728" s="12"/>
      <c r="W728" s="13"/>
      <c r="X728" s="12"/>
      <c r="Y728" s="12"/>
      <c r="Z728" s="12"/>
      <c r="AA728" s="11"/>
      <c r="AB728" s="8"/>
      <c r="AC728" s="8"/>
      <c r="AD728" s="8"/>
      <c r="AE728" s="8"/>
      <c r="AF728" s="8"/>
      <c r="AG728" s="8"/>
    </row>
    <row r="729" spans="1:33" ht="12.75" customHeight="1" x14ac:dyDescent="0.2">
      <c r="A729" s="22">
        <v>7678</v>
      </c>
      <c r="B729" s="32" t="s">
        <v>8680</v>
      </c>
      <c r="C729" s="44" t="s">
        <v>6470</v>
      </c>
      <c r="D729" s="11"/>
      <c r="E729" s="11" t="s">
        <v>7363</v>
      </c>
      <c r="F729" s="34" t="s">
        <v>6128</v>
      </c>
      <c r="G729" s="21" t="s">
        <v>5584</v>
      </c>
      <c r="H729" s="21" t="s">
        <v>5585</v>
      </c>
      <c r="I729" s="11" t="s">
        <v>5586</v>
      </c>
      <c r="J729" s="11" t="s">
        <v>5587</v>
      </c>
      <c r="K729" s="11" t="s">
        <v>5588</v>
      </c>
      <c r="L729" s="11" t="s">
        <v>5589</v>
      </c>
      <c r="M729" s="13" t="s">
        <v>5345</v>
      </c>
      <c r="N729" s="22" t="s">
        <v>1147</v>
      </c>
      <c r="O729" s="22">
        <v>91444090</v>
      </c>
      <c r="P729" s="40" t="s">
        <v>5590</v>
      </c>
      <c r="Q729" s="22"/>
      <c r="R729" s="23" t="s">
        <v>83</v>
      </c>
      <c r="S729" s="23" t="s">
        <v>5591</v>
      </c>
      <c r="T729" s="24">
        <v>43627</v>
      </c>
      <c r="U729" s="22">
        <v>7678</v>
      </c>
      <c r="V729" s="12"/>
      <c r="W729" s="13"/>
      <c r="X729" s="12"/>
      <c r="Y729" s="12"/>
      <c r="Z729" s="12"/>
      <c r="AA729" s="11"/>
      <c r="AB729" s="8"/>
      <c r="AC729" s="8"/>
      <c r="AD729" s="8"/>
      <c r="AE729" s="8"/>
      <c r="AF729" s="8"/>
      <c r="AG729" s="8"/>
    </row>
    <row r="730" spans="1:33" ht="12.75" customHeight="1" x14ac:dyDescent="0.2">
      <c r="A730" s="22">
        <v>7392</v>
      </c>
      <c r="B730" s="32" t="s">
        <v>8681</v>
      </c>
      <c r="C730" s="44">
        <v>657376906</v>
      </c>
      <c r="D730" s="11" t="s">
        <v>4232</v>
      </c>
      <c r="E730" s="11" t="s">
        <v>4233</v>
      </c>
      <c r="F730" s="21" t="s">
        <v>4234</v>
      </c>
      <c r="G730" s="21" t="s">
        <v>4235</v>
      </c>
      <c r="H730" s="21" t="s">
        <v>4236</v>
      </c>
      <c r="I730" s="11" t="s">
        <v>4237</v>
      </c>
      <c r="J730" s="11" t="s">
        <v>4238</v>
      </c>
      <c r="K730" s="11" t="s">
        <v>4239</v>
      </c>
      <c r="L730" s="11" t="s">
        <v>4240</v>
      </c>
      <c r="M730" s="13" t="s">
        <v>5340</v>
      </c>
      <c r="N730" s="22" t="s">
        <v>4242</v>
      </c>
      <c r="O730" s="22" t="s">
        <v>4241</v>
      </c>
      <c r="P730" s="23"/>
      <c r="Q730" s="22"/>
      <c r="R730" s="23" t="s">
        <v>83</v>
      </c>
      <c r="S730" s="23" t="s">
        <v>4243</v>
      </c>
      <c r="T730" s="24">
        <v>39588</v>
      </c>
      <c r="U730" s="22">
        <v>7392</v>
      </c>
      <c r="V730" s="12"/>
      <c r="W730" s="13"/>
      <c r="X730" s="12"/>
      <c r="Y730" s="12"/>
      <c r="Z730" s="12"/>
      <c r="AA730" s="11"/>
      <c r="AB730" s="8"/>
      <c r="AC730" s="8"/>
      <c r="AD730" s="8"/>
      <c r="AE730" s="8"/>
      <c r="AF730" s="8"/>
      <c r="AG730" s="8"/>
    </row>
    <row r="731" spans="1:33" ht="12.75" customHeight="1" x14ac:dyDescent="0.2">
      <c r="A731" s="22">
        <v>7628</v>
      </c>
      <c r="B731" s="32" t="s">
        <v>8682</v>
      </c>
      <c r="C731" s="44">
        <v>736521008</v>
      </c>
      <c r="D731" s="11" t="s">
        <v>511</v>
      </c>
      <c r="E731" s="11" t="s">
        <v>4244</v>
      </c>
      <c r="F731" s="21" t="s">
        <v>4245</v>
      </c>
      <c r="G731" s="21" t="s">
        <v>4246</v>
      </c>
      <c r="H731" s="21" t="s">
        <v>4247</v>
      </c>
      <c r="I731" s="11" t="s">
        <v>4248</v>
      </c>
      <c r="J731" s="11" t="s">
        <v>4249</v>
      </c>
      <c r="K731" s="11" t="s">
        <v>4250</v>
      </c>
      <c r="L731" s="11" t="s">
        <v>4251</v>
      </c>
      <c r="M731" s="13" t="s">
        <v>47</v>
      </c>
      <c r="N731" s="22"/>
      <c r="O731" s="22"/>
      <c r="P731" s="23" t="s">
        <v>4252</v>
      </c>
      <c r="Q731" s="22"/>
      <c r="R731" s="23" t="s">
        <v>368</v>
      </c>
      <c r="S731" s="23" t="s">
        <v>4253</v>
      </c>
      <c r="T731" s="24">
        <v>42790</v>
      </c>
      <c r="U731" s="22">
        <v>7628</v>
      </c>
      <c r="V731" s="12"/>
      <c r="W731" s="13"/>
      <c r="X731" s="12"/>
      <c r="Y731" s="12"/>
      <c r="Z731" s="12"/>
      <c r="AA731" s="11"/>
      <c r="AB731" s="8"/>
      <c r="AC731" s="8"/>
      <c r="AD731" s="8"/>
      <c r="AE731" s="8"/>
      <c r="AF731" s="8"/>
      <c r="AG731" s="8"/>
    </row>
    <row r="732" spans="1:33" ht="12.75" customHeight="1" x14ac:dyDescent="0.2">
      <c r="A732" s="22">
        <v>7711</v>
      </c>
      <c r="B732" s="32" t="s">
        <v>6048</v>
      </c>
      <c r="C732" s="44">
        <v>651882338</v>
      </c>
      <c r="D732" s="11"/>
      <c r="E732" s="11" t="s">
        <v>7364</v>
      </c>
      <c r="F732" s="21" t="s">
        <v>6049</v>
      </c>
      <c r="G732" s="21" t="s">
        <v>6050</v>
      </c>
      <c r="H732" s="21" t="s">
        <v>6814</v>
      </c>
      <c r="I732" s="11" t="s">
        <v>5628</v>
      </c>
      <c r="J732" s="11" t="s">
        <v>6051</v>
      </c>
      <c r="K732" s="11" t="s">
        <v>6815</v>
      </c>
      <c r="L732" s="11" t="s">
        <v>6052</v>
      </c>
      <c r="M732" s="13" t="s">
        <v>47</v>
      </c>
      <c r="N732" s="22" t="s">
        <v>3398</v>
      </c>
      <c r="O732" s="22" t="s">
        <v>6816</v>
      </c>
      <c r="P732" s="23" t="s">
        <v>6817</v>
      </c>
      <c r="Q732" s="22"/>
      <c r="R732" s="23">
        <v>93401</v>
      </c>
      <c r="S732" s="23" t="s">
        <v>5909</v>
      </c>
      <c r="T732" s="24">
        <v>44054</v>
      </c>
      <c r="U732" s="22">
        <v>7711</v>
      </c>
      <c r="V732" s="12"/>
      <c r="W732" s="13"/>
      <c r="X732" s="12"/>
      <c r="Y732" s="12"/>
      <c r="Z732" s="12"/>
      <c r="AA732" s="11"/>
      <c r="AB732" s="8"/>
      <c r="AC732" s="8"/>
      <c r="AD732" s="8"/>
      <c r="AE732" s="8"/>
      <c r="AF732" s="8"/>
      <c r="AG732" s="8"/>
    </row>
    <row r="733" spans="1:33" ht="12.75" customHeight="1" x14ac:dyDescent="0.2">
      <c r="A733" s="23">
        <v>7682</v>
      </c>
      <c r="B733" s="83" t="s">
        <v>5654</v>
      </c>
      <c r="C733" s="44">
        <v>651591058</v>
      </c>
      <c r="D733" s="11"/>
      <c r="E733" s="11" t="s">
        <v>7365</v>
      </c>
      <c r="F733" s="21" t="s">
        <v>5655</v>
      </c>
      <c r="G733" s="21" t="s">
        <v>5656</v>
      </c>
      <c r="H733" s="21" t="s">
        <v>5657</v>
      </c>
      <c r="I733" s="11" t="s">
        <v>5628</v>
      </c>
      <c r="J733" s="11" t="s">
        <v>5658</v>
      </c>
      <c r="K733" s="11" t="s">
        <v>5659</v>
      </c>
      <c r="L733" s="11" t="s">
        <v>5661</v>
      </c>
      <c r="M733" s="11" t="s">
        <v>5345</v>
      </c>
      <c r="N733" s="23" t="s">
        <v>2060</v>
      </c>
      <c r="O733" s="23" t="s">
        <v>5660</v>
      </c>
      <c r="P733" s="23" t="s">
        <v>5662</v>
      </c>
      <c r="Q733" s="23"/>
      <c r="R733" s="23">
        <v>93401</v>
      </c>
      <c r="S733" s="23" t="s">
        <v>5663</v>
      </c>
      <c r="T733" s="28">
        <v>43644</v>
      </c>
      <c r="U733" s="23">
        <v>7682</v>
      </c>
      <c r="V733" s="52"/>
      <c r="W733" s="11"/>
      <c r="X733" s="52"/>
      <c r="Y733" s="52"/>
      <c r="Z733" s="52"/>
      <c r="AA733" s="11"/>
      <c r="AB733" s="8"/>
      <c r="AC733" s="8"/>
      <c r="AD733" s="8"/>
      <c r="AE733" s="8"/>
      <c r="AF733" s="8"/>
      <c r="AG733" s="8"/>
    </row>
    <row r="734" spans="1:33" ht="12.75" customHeight="1" x14ac:dyDescent="0.2">
      <c r="A734" s="22">
        <v>7633</v>
      </c>
      <c r="B734" s="32" t="s">
        <v>8683</v>
      </c>
      <c r="C734" s="44">
        <v>653057709</v>
      </c>
      <c r="D734" s="11" t="s">
        <v>72</v>
      </c>
      <c r="E734" s="11" t="s">
        <v>4254</v>
      </c>
      <c r="F734" s="21" t="s">
        <v>5758</v>
      </c>
      <c r="G734" s="21" t="s">
        <v>4255</v>
      </c>
      <c r="H734" s="21" t="s">
        <v>4256</v>
      </c>
      <c r="I734" s="11" t="s">
        <v>4257</v>
      </c>
      <c r="J734" s="11" t="s">
        <v>4258</v>
      </c>
      <c r="K734" s="11" t="s">
        <v>4259</v>
      </c>
      <c r="L734" s="11" t="s">
        <v>5759</v>
      </c>
      <c r="M734" s="13" t="s">
        <v>5341</v>
      </c>
      <c r="N734" s="22" t="s">
        <v>4260</v>
      </c>
      <c r="O734" s="22">
        <v>994420699</v>
      </c>
      <c r="P734" s="23" t="s">
        <v>4261</v>
      </c>
      <c r="Q734" s="22"/>
      <c r="R734" s="23" t="s">
        <v>607</v>
      </c>
      <c r="S734" s="23" t="s">
        <v>1585</v>
      </c>
      <c r="T734" s="24">
        <v>42968</v>
      </c>
      <c r="U734" s="22">
        <v>7633</v>
      </c>
      <c r="V734" s="12"/>
      <c r="W734" s="13"/>
      <c r="X734" s="12"/>
      <c r="Y734" s="12"/>
      <c r="Z734" s="12"/>
      <c r="AA734" s="11"/>
      <c r="AB734" s="8"/>
      <c r="AC734" s="8"/>
      <c r="AD734" s="8"/>
      <c r="AE734" s="8"/>
      <c r="AF734" s="8"/>
      <c r="AG734" s="8"/>
    </row>
    <row r="735" spans="1:33" ht="12.75" customHeight="1" x14ac:dyDescent="0.2">
      <c r="A735" s="22">
        <v>7626</v>
      </c>
      <c r="B735" s="32" t="s">
        <v>8684</v>
      </c>
      <c r="C735" s="44" t="s">
        <v>6471</v>
      </c>
      <c r="D735" s="11" t="s">
        <v>72</v>
      </c>
      <c r="E735" s="11" t="s">
        <v>4262</v>
      </c>
      <c r="F735" s="21" t="s">
        <v>6001</v>
      </c>
      <c r="G735" s="21" t="s">
        <v>4263</v>
      </c>
      <c r="H735" s="21" t="s">
        <v>4264</v>
      </c>
      <c r="I735" s="11" t="s">
        <v>1804</v>
      </c>
      <c r="J735" s="11" t="s">
        <v>6061</v>
      </c>
      <c r="K735" s="11" t="s">
        <v>4265</v>
      </c>
      <c r="L735" s="11" t="s">
        <v>4266</v>
      </c>
      <c r="M735" s="13" t="s">
        <v>309</v>
      </c>
      <c r="N735" s="22" t="s">
        <v>4267</v>
      </c>
      <c r="O735" s="22" t="s">
        <v>4268</v>
      </c>
      <c r="P735" s="23" t="s">
        <v>6002</v>
      </c>
      <c r="Q735" s="22"/>
      <c r="R735" s="23" t="s">
        <v>559</v>
      </c>
      <c r="S735" s="23" t="s">
        <v>8685</v>
      </c>
      <c r="T735" s="24">
        <v>42762</v>
      </c>
      <c r="U735" s="22">
        <v>7626</v>
      </c>
      <c r="V735" s="12"/>
      <c r="W735" s="13"/>
      <c r="X735" s="12"/>
      <c r="Y735" s="12"/>
      <c r="Z735" s="12"/>
      <c r="AA735" s="11"/>
      <c r="AB735" s="8"/>
      <c r="AC735" s="8"/>
      <c r="AD735" s="8"/>
      <c r="AE735" s="8"/>
      <c r="AF735" s="8"/>
      <c r="AG735" s="8" t="s">
        <v>8686</v>
      </c>
    </row>
    <row r="736" spans="1:33" ht="12.75" customHeight="1" x14ac:dyDescent="0.2">
      <c r="A736" s="22">
        <v>7696</v>
      </c>
      <c r="B736" s="32" t="s">
        <v>5852</v>
      </c>
      <c r="C736" s="44">
        <v>651902215</v>
      </c>
      <c r="D736" s="11"/>
      <c r="E736" s="11" t="s">
        <v>7366</v>
      </c>
      <c r="F736" s="21" t="s">
        <v>7367</v>
      </c>
      <c r="G736" s="21" t="s">
        <v>5853</v>
      </c>
      <c r="H736" s="21" t="s">
        <v>6818</v>
      </c>
      <c r="I736" s="11" t="s">
        <v>1214</v>
      </c>
      <c r="J736" s="11" t="s">
        <v>6819</v>
      </c>
      <c r="K736" s="11" t="s">
        <v>5854</v>
      </c>
      <c r="L736" s="11" t="s">
        <v>5857</v>
      </c>
      <c r="M736" s="13" t="s">
        <v>5342</v>
      </c>
      <c r="N736" s="22" t="s">
        <v>2636</v>
      </c>
      <c r="O736" s="22" t="s">
        <v>5856</v>
      </c>
      <c r="P736" s="40" t="s">
        <v>5855</v>
      </c>
      <c r="Q736" s="22"/>
      <c r="R736" s="23">
        <v>93401</v>
      </c>
      <c r="S736" s="23" t="s">
        <v>7221</v>
      </c>
      <c r="T736" s="24">
        <v>43858</v>
      </c>
      <c r="U736" s="22">
        <v>7696</v>
      </c>
      <c r="V736" s="36"/>
      <c r="W736" s="37"/>
      <c r="X736" s="36"/>
      <c r="Y736" s="36"/>
      <c r="Z736" s="36"/>
      <c r="AA736" s="27"/>
      <c r="AB736" s="8"/>
      <c r="AC736" s="8"/>
      <c r="AD736" s="8"/>
      <c r="AE736" s="8"/>
      <c r="AF736" s="8"/>
      <c r="AG736" s="8"/>
    </row>
    <row r="737" spans="1:33" ht="12.75" customHeight="1" x14ac:dyDescent="0.2">
      <c r="A737" s="22">
        <v>7424</v>
      </c>
      <c r="B737" s="32" t="s">
        <v>8687</v>
      </c>
      <c r="C737" s="44">
        <v>652322301</v>
      </c>
      <c r="D737" s="11" t="s">
        <v>511</v>
      </c>
      <c r="E737" s="11" t="s">
        <v>4269</v>
      </c>
      <c r="F737" s="21" t="s">
        <v>6150</v>
      </c>
      <c r="G737" s="21" t="s">
        <v>4118</v>
      </c>
      <c r="H737" s="21" t="s">
        <v>6151</v>
      </c>
      <c r="I737" s="11" t="s">
        <v>170</v>
      </c>
      <c r="J737" s="11" t="s">
        <v>6152</v>
      </c>
      <c r="K737" s="11" t="s">
        <v>6154</v>
      </c>
      <c r="L737" s="11" t="s">
        <v>4271</v>
      </c>
      <c r="M737" s="13" t="s">
        <v>47</v>
      </c>
      <c r="N737" s="22" t="s">
        <v>4273</v>
      </c>
      <c r="O737" s="22" t="s">
        <v>4272</v>
      </c>
      <c r="P737" s="23" t="s">
        <v>4270</v>
      </c>
      <c r="Q737" s="22"/>
      <c r="R737" s="23" t="s">
        <v>368</v>
      </c>
      <c r="S737" s="23" t="s">
        <v>6153</v>
      </c>
      <c r="T737" s="24">
        <v>40203</v>
      </c>
      <c r="U737" s="22">
        <v>7424</v>
      </c>
      <c r="V737" s="12"/>
      <c r="W737" s="13"/>
      <c r="X737" s="12"/>
      <c r="Y737" s="12"/>
      <c r="Z737" s="12"/>
      <c r="AA737" s="11"/>
      <c r="AB737" s="8"/>
      <c r="AC737" s="8"/>
      <c r="AD737" s="8"/>
      <c r="AE737" s="8"/>
      <c r="AF737" s="8"/>
      <c r="AG737" s="8"/>
    </row>
    <row r="738" spans="1:33" ht="12.75" customHeight="1" x14ac:dyDescent="0.2">
      <c r="A738" s="22">
        <v>7701</v>
      </c>
      <c r="B738" s="32" t="s">
        <v>8688</v>
      </c>
      <c r="C738" s="44">
        <v>651843979</v>
      </c>
      <c r="D738" s="11"/>
      <c r="E738" s="11" t="s">
        <v>7368</v>
      </c>
      <c r="F738" s="21" t="s">
        <v>5918</v>
      </c>
      <c r="G738" s="21" t="s">
        <v>5919</v>
      </c>
      <c r="H738" s="21" t="s">
        <v>5920</v>
      </c>
      <c r="I738" s="11" t="s">
        <v>1368</v>
      </c>
      <c r="J738" s="11" t="s">
        <v>5921</v>
      </c>
      <c r="K738" s="11" t="s">
        <v>5922</v>
      </c>
      <c r="L738" s="11" t="s">
        <v>5923</v>
      </c>
      <c r="M738" s="13" t="s">
        <v>544</v>
      </c>
      <c r="N738" s="22" t="s">
        <v>400</v>
      </c>
      <c r="O738" s="22" t="s">
        <v>5924</v>
      </c>
      <c r="P738" s="40" t="s">
        <v>5925</v>
      </c>
      <c r="Q738" s="22"/>
      <c r="R738" s="23">
        <v>93401</v>
      </c>
      <c r="S738" s="23" t="s">
        <v>5926</v>
      </c>
      <c r="T738" s="24">
        <v>43913</v>
      </c>
      <c r="U738" s="22">
        <v>7701</v>
      </c>
      <c r="V738" s="12"/>
      <c r="W738" s="13"/>
      <c r="X738" s="12"/>
      <c r="Y738" s="12"/>
      <c r="Z738" s="12"/>
      <c r="AA738" s="11"/>
      <c r="AB738" s="8"/>
      <c r="AC738" s="8"/>
      <c r="AD738" s="8"/>
      <c r="AE738" s="8"/>
      <c r="AF738" s="8"/>
      <c r="AG738" s="8"/>
    </row>
    <row r="739" spans="1:33" ht="12.75" customHeight="1" x14ac:dyDescent="0.2">
      <c r="A739" s="22">
        <v>7438</v>
      </c>
      <c r="B739" s="32" t="s">
        <v>8689</v>
      </c>
      <c r="C739" s="44">
        <v>533148689</v>
      </c>
      <c r="D739" s="11" t="s">
        <v>49</v>
      </c>
      <c r="E739" s="11" t="s">
        <v>4274</v>
      </c>
      <c r="F739" s="21" t="s">
        <v>4275</v>
      </c>
      <c r="G739" s="21" t="s">
        <v>4276</v>
      </c>
      <c r="H739" s="21" t="s">
        <v>4277</v>
      </c>
      <c r="I739" s="11" t="s">
        <v>4278</v>
      </c>
      <c r="J739" s="11" t="s">
        <v>4279</v>
      </c>
      <c r="K739" s="11" t="s">
        <v>4280</v>
      </c>
      <c r="L739" s="11" t="s">
        <v>4282</v>
      </c>
      <c r="M739" s="13" t="s">
        <v>47</v>
      </c>
      <c r="N739" s="22" t="s">
        <v>630</v>
      </c>
      <c r="O739" s="22" t="s">
        <v>4283</v>
      </c>
      <c r="P739" s="23" t="s">
        <v>4281</v>
      </c>
      <c r="Q739" s="22"/>
      <c r="R739" s="23" t="s">
        <v>559</v>
      </c>
      <c r="S739" s="23" t="s">
        <v>4284</v>
      </c>
      <c r="T739" s="24">
        <v>40542</v>
      </c>
      <c r="U739" s="22">
        <v>7438</v>
      </c>
      <c r="V739" s="12"/>
      <c r="W739" s="13"/>
      <c r="X739" s="12"/>
      <c r="Y739" s="12"/>
      <c r="Z739" s="12"/>
      <c r="AA739" s="11"/>
      <c r="AB739" s="8"/>
      <c r="AC739" s="8"/>
      <c r="AD739" s="8"/>
      <c r="AE739" s="8"/>
      <c r="AF739" s="8"/>
      <c r="AG739" s="8"/>
    </row>
    <row r="740" spans="1:33" ht="12.75" customHeight="1" thickBot="1" x14ac:dyDescent="0.25">
      <c r="A740" s="22">
        <v>7607</v>
      </c>
      <c r="B740" s="32" t="s">
        <v>8690</v>
      </c>
      <c r="C740" s="44" t="s">
        <v>8914</v>
      </c>
      <c r="D740" s="11" t="s">
        <v>72</v>
      </c>
      <c r="E740" s="11" t="s">
        <v>4285</v>
      </c>
      <c r="F740" s="21" t="s">
        <v>4286</v>
      </c>
      <c r="G740" s="21" t="s">
        <v>4287</v>
      </c>
      <c r="H740" s="21" t="s">
        <v>4288</v>
      </c>
      <c r="I740" s="11" t="s">
        <v>4289</v>
      </c>
      <c r="J740" s="11" t="s">
        <v>4290</v>
      </c>
      <c r="K740" s="11" t="s">
        <v>4291</v>
      </c>
      <c r="L740" s="11" t="s">
        <v>4293</v>
      </c>
      <c r="M740" s="13" t="s">
        <v>309</v>
      </c>
      <c r="N740" s="22" t="s">
        <v>4295</v>
      </c>
      <c r="O740" s="22" t="s">
        <v>4294</v>
      </c>
      <c r="P740" s="23" t="s">
        <v>4292</v>
      </c>
      <c r="Q740" s="22"/>
      <c r="R740" s="23" t="s">
        <v>559</v>
      </c>
      <c r="S740" s="23" t="s">
        <v>1975</v>
      </c>
      <c r="T740" s="24">
        <v>42501</v>
      </c>
      <c r="U740" s="22">
        <v>7607</v>
      </c>
      <c r="V740" s="12"/>
      <c r="W740" s="13"/>
      <c r="X740" s="12"/>
      <c r="Y740" s="12"/>
      <c r="Z740" s="12"/>
      <c r="AA740" s="11"/>
      <c r="AB740" s="8"/>
      <c r="AC740" s="8"/>
      <c r="AD740" s="8"/>
      <c r="AE740" s="8"/>
      <c r="AF740" s="8"/>
      <c r="AG740" s="8"/>
    </row>
    <row r="741" spans="1:33" ht="12.75" customHeight="1" thickBot="1" x14ac:dyDescent="0.25">
      <c r="A741" s="22">
        <v>7725</v>
      </c>
      <c r="B741" s="32" t="s">
        <v>8691</v>
      </c>
      <c r="C741" s="44">
        <v>533338917</v>
      </c>
      <c r="D741" s="11"/>
      <c r="E741" s="11" t="s">
        <v>7369</v>
      </c>
      <c r="F741" s="21" t="s">
        <v>7370</v>
      </c>
      <c r="G741" s="21" t="s">
        <v>7371</v>
      </c>
      <c r="H741" s="21" t="s">
        <v>7372</v>
      </c>
      <c r="I741" s="11" t="s">
        <v>1368</v>
      </c>
      <c r="J741" s="11" t="s">
        <v>7373</v>
      </c>
      <c r="K741" s="11" t="s">
        <v>7374</v>
      </c>
      <c r="L741" s="11" t="s">
        <v>7375</v>
      </c>
      <c r="M741" s="13" t="s">
        <v>47</v>
      </c>
      <c r="N741" s="22" t="s">
        <v>1974</v>
      </c>
      <c r="O741" s="22">
        <v>56996928535</v>
      </c>
      <c r="P741" s="40" t="s">
        <v>7376</v>
      </c>
      <c r="Q741" s="22"/>
      <c r="R741" s="49" t="s">
        <v>7377</v>
      </c>
      <c r="S741" s="23" t="s">
        <v>6745</v>
      </c>
      <c r="T741" s="24">
        <v>44253</v>
      </c>
      <c r="U741" s="22">
        <v>7725</v>
      </c>
      <c r="V741" s="12"/>
      <c r="W741" s="13"/>
      <c r="X741" s="12"/>
      <c r="Y741" s="12"/>
      <c r="Z741" s="12"/>
      <c r="AA741" s="11"/>
      <c r="AB741" s="8"/>
      <c r="AC741" s="8"/>
      <c r="AD741" s="8"/>
      <c r="AE741" s="8"/>
      <c r="AF741" s="8"/>
      <c r="AG741" s="8"/>
    </row>
    <row r="742" spans="1:33" ht="12.75" customHeight="1" thickBot="1" x14ac:dyDescent="0.25">
      <c r="A742" s="22">
        <v>7389</v>
      </c>
      <c r="B742" s="32" t="s">
        <v>8692</v>
      </c>
      <c r="C742" s="44">
        <v>657674206</v>
      </c>
      <c r="D742" s="11" t="s">
        <v>49</v>
      </c>
      <c r="E742" s="11" t="s">
        <v>4296</v>
      </c>
      <c r="F742" s="21" t="s">
        <v>4297</v>
      </c>
      <c r="G742" s="21" t="s">
        <v>4298</v>
      </c>
      <c r="H742" s="21" t="s">
        <v>4299</v>
      </c>
      <c r="I742" s="11" t="s">
        <v>611</v>
      </c>
      <c r="J742" s="11" t="s">
        <v>4300</v>
      </c>
      <c r="K742" s="11" t="s">
        <v>4301</v>
      </c>
      <c r="L742" s="11" t="s">
        <v>4304</v>
      </c>
      <c r="M742" s="13" t="s">
        <v>309</v>
      </c>
      <c r="N742" s="22" t="s">
        <v>2627</v>
      </c>
      <c r="O742" s="22" t="s">
        <v>4303</v>
      </c>
      <c r="P742" s="23" t="s">
        <v>4302</v>
      </c>
      <c r="Q742" s="22"/>
      <c r="R742" s="49" t="s">
        <v>7378</v>
      </c>
      <c r="S742" s="23" t="s">
        <v>4305</v>
      </c>
      <c r="T742" s="24">
        <v>39573</v>
      </c>
      <c r="U742" s="22">
        <v>7389</v>
      </c>
      <c r="V742" s="12"/>
      <c r="W742" s="13"/>
      <c r="X742" s="12"/>
      <c r="Y742" s="12"/>
      <c r="Z742" s="12"/>
      <c r="AA742" s="11"/>
      <c r="AB742" s="8"/>
      <c r="AC742" s="8"/>
      <c r="AD742" s="8"/>
      <c r="AE742" s="8"/>
      <c r="AF742" s="8"/>
      <c r="AG742" s="8"/>
    </row>
    <row r="743" spans="1:33" ht="12.75" customHeight="1" x14ac:dyDescent="0.2">
      <c r="A743" s="22">
        <v>7353</v>
      </c>
      <c r="B743" s="32" t="s">
        <v>8693</v>
      </c>
      <c r="C743" s="44" t="s">
        <v>6472</v>
      </c>
      <c r="D743" s="11" t="s">
        <v>72</v>
      </c>
      <c r="E743" s="11" t="s">
        <v>4311</v>
      </c>
      <c r="F743" s="21" t="s">
        <v>4312</v>
      </c>
      <c r="G743" s="21" t="s">
        <v>4118</v>
      </c>
      <c r="H743" s="21" t="s">
        <v>4313</v>
      </c>
      <c r="I743" s="11" t="s">
        <v>611</v>
      </c>
      <c r="J743" s="11" t="s">
        <v>4314</v>
      </c>
      <c r="K743" s="11" t="s">
        <v>4315</v>
      </c>
      <c r="L743" s="11" t="s">
        <v>4316</v>
      </c>
      <c r="M743" s="13" t="s">
        <v>47</v>
      </c>
      <c r="N743" s="22" t="s">
        <v>4318</v>
      </c>
      <c r="O743" s="22" t="s">
        <v>4317</v>
      </c>
      <c r="P743" s="23"/>
      <c r="Q743" s="22"/>
      <c r="R743" s="23" t="s">
        <v>368</v>
      </c>
      <c r="S743" s="23" t="s">
        <v>4319</v>
      </c>
      <c r="T743" s="24">
        <v>39204</v>
      </c>
      <c r="U743" s="22">
        <v>7353</v>
      </c>
      <c r="V743" s="12"/>
      <c r="W743" s="13"/>
      <c r="X743" s="12"/>
      <c r="Y743" s="12"/>
      <c r="Z743" s="12"/>
      <c r="AA743" s="11"/>
      <c r="AB743" s="8"/>
      <c r="AC743" s="8"/>
      <c r="AD743" s="8"/>
      <c r="AE743" s="8"/>
      <c r="AF743" s="8"/>
      <c r="AG743" s="8"/>
    </row>
    <row r="744" spans="1:33" ht="12.75" customHeight="1" x14ac:dyDescent="0.2">
      <c r="A744" s="22">
        <v>7351</v>
      </c>
      <c r="B744" s="32" t="s">
        <v>8694</v>
      </c>
      <c r="C744" s="44">
        <v>656424702</v>
      </c>
      <c r="D744" s="11" t="s">
        <v>4320</v>
      </c>
      <c r="E744" s="11" t="s">
        <v>4321</v>
      </c>
      <c r="F744" s="21" t="s">
        <v>4322</v>
      </c>
      <c r="G744" s="21" t="s">
        <v>4323</v>
      </c>
      <c r="H744" s="21" t="s">
        <v>4324</v>
      </c>
      <c r="I744" s="11" t="s">
        <v>398</v>
      </c>
      <c r="J744" s="11" t="s">
        <v>4325</v>
      </c>
      <c r="K744" s="11" t="s">
        <v>4326</v>
      </c>
      <c r="L744" s="11" t="s">
        <v>4327</v>
      </c>
      <c r="M744" s="13" t="s">
        <v>47</v>
      </c>
      <c r="N744" s="22" t="s">
        <v>2765</v>
      </c>
      <c r="O744" s="22" t="s">
        <v>4328</v>
      </c>
      <c r="P744" s="23"/>
      <c r="Q744" s="22"/>
      <c r="R744" s="23" t="s">
        <v>368</v>
      </c>
      <c r="S744" s="23" t="s">
        <v>4329</v>
      </c>
      <c r="T744" s="24">
        <v>39198</v>
      </c>
      <c r="U744" s="22">
        <v>7351</v>
      </c>
      <c r="V744" s="12"/>
      <c r="W744" s="13"/>
      <c r="X744" s="12"/>
      <c r="Y744" s="12"/>
      <c r="Z744" s="12"/>
      <c r="AA744" s="11"/>
      <c r="AB744" s="8"/>
      <c r="AC744" s="8"/>
      <c r="AD744" s="8"/>
      <c r="AE744" s="8"/>
      <c r="AF744" s="8"/>
      <c r="AG744" s="8"/>
    </row>
    <row r="745" spans="1:33" ht="12.75" customHeight="1" x14ac:dyDescent="0.2">
      <c r="A745" s="22">
        <v>7408</v>
      </c>
      <c r="B745" s="32" t="s">
        <v>8695</v>
      </c>
      <c r="C745" s="44">
        <v>659351005</v>
      </c>
      <c r="D745" s="11" t="s">
        <v>1363</v>
      </c>
      <c r="E745" s="11" t="s">
        <v>4330</v>
      </c>
      <c r="F745" s="21" t="s">
        <v>4331</v>
      </c>
      <c r="G745" s="21" t="s">
        <v>4118</v>
      </c>
      <c r="H745" s="21" t="s">
        <v>4332</v>
      </c>
      <c r="I745" s="11" t="s">
        <v>611</v>
      </c>
      <c r="J745" s="11" t="s">
        <v>4333</v>
      </c>
      <c r="K745" s="11" t="s">
        <v>4334</v>
      </c>
      <c r="L745" s="11" t="s">
        <v>4335</v>
      </c>
      <c r="M745" s="13" t="s">
        <v>309</v>
      </c>
      <c r="N745" s="22" t="s">
        <v>961</v>
      </c>
      <c r="O745" s="22" t="s">
        <v>4336</v>
      </c>
      <c r="P745" s="23"/>
      <c r="Q745" s="22"/>
      <c r="R745" s="23" t="s">
        <v>368</v>
      </c>
      <c r="S745" s="23" t="s">
        <v>4337</v>
      </c>
      <c r="T745" s="24">
        <v>39812</v>
      </c>
      <c r="U745" s="22">
        <v>7408</v>
      </c>
      <c r="V745" s="12"/>
      <c r="W745" s="13"/>
      <c r="X745" s="12"/>
      <c r="Y745" s="12"/>
      <c r="Z745" s="12"/>
      <c r="AA745" s="11"/>
      <c r="AB745" s="8"/>
      <c r="AC745" s="8"/>
      <c r="AD745" s="8"/>
      <c r="AE745" s="8"/>
      <c r="AF745" s="8"/>
      <c r="AG745" s="8"/>
    </row>
    <row r="746" spans="1:33" ht="12.75" customHeight="1" x14ac:dyDescent="0.2">
      <c r="A746" s="22">
        <v>7573</v>
      </c>
      <c r="B746" s="32" t="s">
        <v>8696</v>
      </c>
      <c r="C746" s="44">
        <v>650776003</v>
      </c>
      <c r="D746" s="11" t="s">
        <v>72</v>
      </c>
      <c r="E746" s="11" t="s">
        <v>4338</v>
      </c>
      <c r="F746" s="11" t="s">
        <v>4339</v>
      </c>
      <c r="G746" s="21" t="s">
        <v>4340</v>
      </c>
      <c r="H746" s="21" t="s">
        <v>4341</v>
      </c>
      <c r="I746" s="11" t="s">
        <v>4342</v>
      </c>
      <c r="J746" s="11" t="s">
        <v>4343</v>
      </c>
      <c r="K746" s="11" t="s">
        <v>4344</v>
      </c>
      <c r="L746" s="11" t="s">
        <v>4346</v>
      </c>
      <c r="M746" s="13" t="s">
        <v>48</v>
      </c>
      <c r="N746" s="22" t="s">
        <v>1239</v>
      </c>
      <c r="O746" s="22" t="s">
        <v>4347</v>
      </c>
      <c r="P746" s="23" t="s">
        <v>4345</v>
      </c>
      <c r="Q746" s="22"/>
      <c r="R746" s="23" t="s">
        <v>4348</v>
      </c>
      <c r="S746" s="23" t="s">
        <v>4349</v>
      </c>
      <c r="T746" s="24">
        <v>42199</v>
      </c>
      <c r="U746" s="22">
        <v>7573</v>
      </c>
      <c r="V746" s="12"/>
      <c r="W746" s="13"/>
      <c r="X746" s="12"/>
      <c r="Y746" s="12"/>
      <c r="Z746" s="12"/>
      <c r="AA746" s="11"/>
      <c r="AB746" s="8"/>
      <c r="AC746" s="8"/>
      <c r="AD746" s="8"/>
      <c r="AE746" s="8"/>
      <c r="AF746" s="8"/>
      <c r="AG746" s="8"/>
    </row>
    <row r="747" spans="1:33" ht="12.75" customHeight="1" x14ac:dyDescent="0.2">
      <c r="A747" s="22">
        <v>7490</v>
      </c>
      <c r="B747" s="32" t="s">
        <v>8697</v>
      </c>
      <c r="C747" s="44" t="s">
        <v>6473</v>
      </c>
      <c r="D747" s="11" t="s">
        <v>49</v>
      </c>
      <c r="E747" s="11" t="s">
        <v>4350</v>
      </c>
      <c r="F747" s="21" t="s">
        <v>4351</v>
      </c>
      <c r="G747" s="21" t="s">
        <v>4352</v>
      </c>
      <c r="H747" s="21" t="s">
        <v>4353</v>
      </c>
      <c r="I747" s="11" t="s">
        <v>4354</v>
      </c>
      <c r="J747" s="11"/>
      <c r="K747" s="11" t="s">
        <v>4355</v>
      </c>
      <c r="L747" s="11" t="s">
        <v>4356</v>
      </c>
      <c r="M747" s="13" t="s">
        <v>5344</v>
      </c>
      <c r="N747" s="22" t="s">
        <v>2409</v>
      </c>
      <c r="O747" s="22"/>
      <c r="P747" s="23"/>
      <c r="Q747" s="22"/>
      <c r="R747" s="23" t="s">
        <v>3563</v>
      </c>
      <c r="S747" s="23" t="s">
        <v>4357</v>
      </c>
      <c r="T747" s="24">
        <v>41575</v>
      </c>
      <c r="U747" s="22">
        <v>7490</v>
      </c>
      <c r="V747" s="12"/>
      <c r="W747" s="13"/>
      <c r="X747" s="12"/>
      <c r="Y747" s="12"/>
      <c r="Z747" s="12"/>
      <c r="AA747" s="11"/>
      <c r="AB747" s="8"/>
      <c r="AC747" s="8"/>
      <c r="AD747" s="8"/>
      <c r="AE747" s="8"/>
      <c r="AF747" s="8"/>
      <c r="AG747" s="8"/>
    </row>
    <row r="748" spans="1:33" ht="12.75" customHeight="1" x14ac:dyDescent="0.2">
      <c r="A748" s="22">
        <v>7498</v>
      </c>
      <c r="B748" s="32" t="s">
        <v>8698</v>
      </c>
      <c r="C748" s="44">
        <v>650789776</v>
      </c>
      <c r="D748" s="11" t="s">
        <v>356</v>
      </c>
      <c r="E748" s="11" t="s">
        <v>4358</v>
      </c>
      <c r="F748" s="21" t="s">
        <v>8699</v>
      </c>
      <c r="G748" s="21" t="s">
        <v>4359</v>
      </c>
      <c r="H748" s="21" t="s">
        <v>4360</v>
      </c>
      <c r="I748" s="11" t="s">
        <v>414</v>
      </c>
      <c r="J748" s="11" t="s">
        <v>8700</v>
      </c>
      <c r="K748" s="11" t="s">
        <v>4361</v>
      </c>
      <c r="L748" s="11" t="s">
        <v>4363</v>
      </c>
      <c r="M748" s="13" t="s">
        <v>544</v>
      </c>
      <c r="N748" s="22" t="s">
        <v>2771</v>
      </c>
      <c r="O748" s="22" t="s">
        <v>4364</v>
      </c>
      <c r="P748" s="23" t="s">
        <v>4362</v>
      </c>
      <c r="Q748" s="22"/>
      <c r="R748" s="23" t="s">
        <v>368</v>
      </c>
      <c r="S748" s="23" t="s">
        <v>6279</v>
      </c>
      <c r="T748" s="24">
        <v>41717</v>
      </c>
      <c r="U748" s="22">
        <v>7498</v>
      </c>
      <c r="V748" s="12"/>
      <c r="W748" s="13"/>
      <c r="X748" s="12"/>
      <c r="Y748" s="12"/>
      <c r="Z748" s="12"/>
      <c r="AA748" s="11"/>
      <c r="AB748" s="8"/>
      <c r="AC748" s="8"/>
      <c r="AD748" s="8"/>
      <c r="AE748" s="8"/>
      <c r="AF748" s="8"/>
      <c r="AG748" s="8"/>
    </row>
    <row r="749" spans="1:33" ht="12.75" customHeight="1" x14ac:dyDescent="0.2">
      <c r="A749" s="22">
        <v>7505</v>
      </c>
      <c r="B749" s="32" t="s">
        <v>8701</v>
      </c>
      <c r="C749" s="44">
        <v>650790448</v>
      </c>
      <c r="D749" s="11" t="s">
        <v>72</v>
      </c>
      <c r="E749" s="11" t="s">
        <v>4365</v>
      </c>
      <c r="F749" s="21" t="s">
        <v>4366</v>
      </c>
      <c r="G749" s="21" t="s">
        <v>4367</v>
      </c>
      <c r="H749" s="21" t="s">
        <v>4368</v>
      </c>
      <c r="I749" s="11" t="s">
        <v>714</v>
      </c>
      <c r="J749" s="11" t="s">
        <v>4369</v>
      </c>
      <c r="K749" s="23" t="s">
        <v>4370</v>
      </c>
      <c r="L749" s="11" t="s">
        <v>4372</v>
      </c>
      <c r="M749" s="13" t="s">
        <v>309</v>
      </c>
      <c r="N749" s="22" t="s">
        <v>4374</v>
      </c>
      <c r="O749" s="22" t="s">
        <v>4373</v>
      </c>
      <c r="P749" s="23" t="s">
        <v>4371</v>
      </c>
      <c r="Q749" s="22"/>
      <c r="R749" s="23" t="s">
        <v>368</v>
      </c>
      <c r="S749" s="11" t="s">
        <v>4375</v>
      </c>
      <c r="T749" s="24">
        <v>41877</v>
      </c>
      <c r="U749" s="22">
        <v>7505</v>
      </c>
      <c r="V749" s="12"/>
      <c r="W749" s="13"/>
      <c r="X749" s="12"/>
      <c r="Y749" s="12"/>
      <c r="Z749" s="12"/>
      <c r="AA749" s="11"/>
      <c r="AB749" s="8"/>
      <c r="AC749" s="8"/>
      <c r="AD749" s="8"/>
      <c r="AE749" s="8"/>
      <c r="AF749" s="8"/>
      <c r="AG749" s="8"/>
    </row>
    <row r="750" spans="1:33" ht="12.75" customHeight="1" x14ac:dyDescent="0.2">
      <c r="A750" s="22">
        <v>7662</v>
      </c>
      <c r="B750" s="32" t="s">
        <v>8702</v>
      </c>
      <c r="C750" s="44">
        <v>651685265</v>
      </c>
      <c r="D750" s="11" t="s">
        <v>370</v>
      </c>
      <c r="E750" s="11" t="s">
        <v>4376</v>
      </c>
      <c r="F750" s="21" t="s">
        <v>4377</v>
      </c>
      <c r="G750" s="21" t="s">
        <v>4378</v>
      </c>
      <c r="H750" s="21" t="s">
        <v>4379</v>
      </c>
      <c r="I750" s="11" t="s">
        <v>4380</v>
      </c>
      <c r="J750" s="11" t="s">
        <v>4381</v>
      </c>
      <c r="K750" s="11" t="s">
        <v>4382</v>
      </c>
      <c r="L750" s="11" t="s">
        <v>4384</v>
      </c>
      <c r="M750" s="13" t="s">
        <v>47</v>
      </c>
      <c r="N750" s="22" t="s">
        <v>935</v>
      </c>
      <c r="O750" s="22" t="s">
        <v>4385</v>
      </c>
      <c r="P750" s="23" t="s">
        <v>4383</v>
      </c>
      <c r="Q750" s="22"/>
      <c r="R750" s="23" t="s">
        <v>83</v>
      </c>
      <c r="S750" s="23" t="s">
        <v>4386</v>
      </c>
      <c r="T750" s="24" t="s">
        <v>8703</v>
      </c>
      <c r="U750" s="22">
        <v>7662</v>
      </c>
      <c r="V750" s="12"/>
      <c r="W750" s="13"/>
      <c r="X750" s="12"/>
      <c r="Y750" s="12"/>
      <c r="Z750" s="12"/>
      <c r="AA750" s="11"/>
      <c r="AB750" s="8"/>
      <c r="AC750" s="8"/>
      <c r="AD750" s="8"/>
      <c r="AE750" s="8"/>
      <c r="AF750" s="8"/>
      <c r="AG750" s="8"/>
    </row>
    <row r="751" spans="1:33" ht="12.75" customHeight="1" x14ac:dyDescent="0.2">
      <c r="A751" s="22">
        <v>7343</v>
      </c>
      <c r="B751" s="32" t="s">
        <v>8704</v>
      </c>
      <c r="C751" s="44">
        <v>652155103</v>
      </c>
      <c r="D751" s="11" t="s">
        <v>49</v>
      </c>
      <c r="E751" s="11" t="s">
        <v>4387</v>
      </c>
      <c r="F751" s="21" t="s">
        <v>4388</v>
      </c>
      <c r="G751" s="21" t="s">
        <v>4298</v>
      </c>
      <c r="H751" s="21" t="s">
        <v>4389</v>
      </c>
      <c r="I751" s="11" t="s">
        <v>611</v>
      </c>
      <c r="J751" s="11" t="s">
        <v>4390</v>
      </c>
      <c r="K751" s="11" t="s">
        <v>4391</v>
      </c>
      <c r="L751" s="11" t="s">
        <v>4393</v>
      </c>
      <c r="M751" s="13" t="s">
        <v>544</v>
      </c>
      <c r="N751" s="22" t="s">
        <v>400</v>
      </c>
      <c r="O751" s="22"/>
      <c r="P751" s="23" t="s">
        <v>4392</v>
      </c>
      <c r="Q751" s="22"/>
      <c r="R751" s="23" t="s">
        <v>4394</v>
      </c>
      <c r="S751" s="23" t="s">
        <v>4395</v>
      </c>
      <c r="T751" s="24">
        <v>38739</v>
      </c>
      <c r="U751" s="22">
        <v>7343</v>
      </c>
      <c r="V751" s="12"/>
      <c r="W751" s="13"/>
      <c r="X751" s="12"/>
      <c r="Y751" s="12"/>
      <c r="Z751" s="12"/>
      <c r="AA751" s="11"/>
      <c r="AB751" s="8"/>
      <c r="AC751" s="8"/>
      <c r="AD751" s="8"/>
      <c r="AE751" s="8"/>
      <c r="AF751" s="8"/>
      <c r="AG751" s="8"/>
    </row>
    <row r="752" spans="1:33" ht="12.75" customHeight="1" x14ac:dyDescent="0.2">
      <c r="A752" s="22">
        <v>7426</v>
      </c>
      <c r="B752" s="32" t="s">
        <v>4396</v>
      </c>
      <c r="C752" s="44">
        <v>650182405</v>
      </c>
      <c r="D752" s="11" t="s">
        <v>72</v>
      </c>
      <c r="E752" s="11" t="s">
        <v>4397</v>
      </c>
      <c r="F752" s="21" t="s">
        <v>4398</v>
      </c>
      <c r="G752" s="21" t="s">
        <v>4399</v>
      </c>
      <c r="H752" s="21" t="s">
        <v>4400</v>
      </c>
      <c r="I752" s="11" t="s">
        <v>611</v>
      </c>
      <c r="J752" s="11" t="s">
        <v>4401</v>
      </c>
      <c r="K752" s="11" t="s">
        <v>4402</v>
      </c>
      <c r="L752" s="11" t="s">
        <v>4403</v>
      </c>
      <c r="M752" s="13" t="s">
        <v>47</v>
      </c>
      <c r="N752" s="22" t="s">
        <v>2706</v>
      </c>
      <c r="O752" s="22" t="s">
        <v>4404</v>
      </c>
      <c r="P752" s="23"/>
      <c r="Q752" s="22"/>
      <c r="R752" s="23" t="s">
        <v>83</v>
      </c>
      <c r="S752" s="23" t="s">
        <v>4405</v>
      </c>
      <c r="T752" s="24">
        <v>40345</v>
      </c>
      <c r="U752" s="22">
        <v>7426</v>
      </c>
      <c r="V752" s="12"/>
      <c r="W752" s="13"/>
      <c r="X752" s="12"/>
      <c r="Y752" s="12"/>
      <c r="Z752" s="12"/>
      <c r="AA752" s="11"/>
      <c r="AB752" s="8"/>
      <c r="AC752" s="8"/>
      <c r="AD752" s="8"/>
      <c r="AE752" s="8"/>
      <c r="AF752" s="8"/>
      <c r="AG752" s="8"/>
    </row>
    <row r="753" spans="1:33" ht="12.75" customHeight="1" x14ac:dyDescent="0.2">
      <c r="A753" s="22">
        <v>7365</v>
      </c>
      <c r="B753" s="32" t="s">
        <v>8705</v>
      </c>
      <c r="C753" s="44">
        <v>651996902</v>
      </c>
      <c r="D753" s="11" t="s">
        <v>72</v>
      </c>
      <c r="E753" s="11" t="s">
        <v>4406</v>
      </c>
      <c r="F753" s="21" t="s">
        <v>4407</v>
      </c>
      <c r="G753" s="21" t="s">
        <v>4408</v>
      </c>
      <c r="H753" s="21" t="s">
        <v>4409</v>
      </c>
      <c r="I753" s="11" t="s">
        <v>4410</v>
      </c>
      <c r="J753" s="11" t="s">
        <v>4411</v>
      </c>
      <c r="K753" s="11" t="s">
        <v>4412</v>
      </c>
      <c r="L753" s="11" t="s">
        <v>4414</v>
      </c>
      <c r="M753" s="13" t="s">
        <v>47</v>
      </c>
      <c r="N753" s="22" t="s">
        <v>4415</v>
      </c>
      <c r="O753" s="22" t="s">
        <v>4413</v>
      </c>
      <c r="P753" s="23"/>
      <c r="Q753" s="22"/>
      <c r="R753" s="23" t="s">
        <v>456</v>
      </c>
      <c r="S753" s="23" t="s">
        <v>4416</v>
      </c>
      <c r="T753" s="24">
        <v>39290</v>
      </c>
      <c r="U753" s="22">
        <v>7365</v>
      </c>
      <c r="V753" s="12"/>
      <c r="W753" s="13"/>
      <c r="X753" s="12"/>
      <c r="Y753" s="12"/>
      <c r="Z753" s="12"/>
      <c r="AA753" s="11"/>
      <c r="AB753" s="8"/>
      <c r="AC753" s="8"/>
      <c r="AD753" s="8"/>
      <c r="AE753" s="8"/>
      <c r="AF753" s="8"/>
      <c r="AG753" s="8"/>
    </row>
    <row r="754" spans="1:33" ht="12.75" customHeight="1" x14ac:dyDescent="0.2">
      <c r="A754" s="22">
        <v>7166</v>
      </c>
      <c r="B754" s="32" t="s">
        <v>8706</v>
      </c>
      <c r="C754" s="44">
        <v>653623208</v>
      </c>
      <c r="D754" s="11" t="s">
        <v>72</v>
      </c>
      <c r="E754" s="11" t="s">
        <v>4417</v>
      </c>
      <c r="F754" s="21" t="s">
        <v>4418</v>
      </c>
      <c r="G754" s="21" t="s">
        <v>4118</v>
      </c>
      <c r="H754" s="21" t="s">
        <v>4419</v>
      </c>
      <c r="I754" s="11" t="s">
        <v>176</v>
      </c>
      <c r="J754" s="11" t="s">
        <v>4420</v>
      </c>
      <c r="K754" s="11" t="s">
        <v>4421</v>
      </c>
      <c r="L754" s="11" t="s">
        <v>4423</v>
      </c>
      <c r="M754" s="13" t="s">
        <v>5340</v>
      </c>
      <c r="N754" s="22" t="s">
        <v>4425</v>
      </c>
      <c r="O754" s="22" t="s">
        <v>4424</v>
      </c>
      <c r="P754" s="23" t="s">
        <v>4422</v>
      </c>
      <c r="Q754" s="22"/>
      <c r="R754" s="23" t="s">
        <v>368</v>
      </c>
      <c r="S754" s="23" t="s">
        <v>4426</v>
      </c>
      <c r="T754" s="24">
        <v>38475</v>
      </c>
      <c r="U754" s="22">
        <v>7166</v>
      </c>
      <c r="V754" s="12"/>
      <c r="W754" s="13"/>
      <c r="X754" s="12"/>
      <c r="Y754" s="12"/>
      <c r="Z754" s="12"/>
      <c r="AA754" s="11"/>
      <c r="AB754" s="8"/>
      <c r="AC754" s="8"/>
      <c r="AD754" s="8"/>
      <c r="AE754" s="8"/>
      <c r="AF754" s="8"/>
      <c r="AG754" s="8"/>
    </row>
    <row r="755" spans="1:33" ht="12.75" customHeight="1" x14ac:dyDescent="0.2">
      <c r="A755" s="22">
        <v>7637</v>
      </c>
      <c r="B755" s="32" t="s">
        <v>8707</v>
      </c>
      <c r="C755" s="44">
        <v>651271738</v>
      </c>
      <c r="D755" s="11" t="s">
        <v>4427</v>
      </c>
      <c r="E755" s="11" t="s">
        <v>2328</v>
      </c>
      <c r="F755" s="21" t="s">
        <v>4428</v>
      </c>
      <c r="G755" s="21" t="s">
        <v>4429</v>
      </c>
      <c r="H755" s="21" t="s">
        <v>4430</v>
      </c>
      <c r="I755" s="11" t="s">
        <v>1804</v>
      </c>
      <c r="J755" s="11" t="s">
        <v>4431</v>
      </c>
      <c r="K755" s="11" t="s">
        <v>4432</v>
      </c>
      <c r="L755" s="11" t="s">
        <v>4434</v>
      </c>
      <c r="M755" s="13" t="s">
        <v>5345</v>
      </c>
      <c r="N755" s="22" t="s">
        <v>1414</v>
      </c>
      <c r="O755" s="22" t="s">
        <v>4435</v>
      </c>
      <c r="P755" s="23" t="s">
        <v>4433</v>
      </c>
      <c r="Q755" s="22"/>
      <c r="R755" s="23">
        <v>93401</v>
      </c>
      <c r="S755" s="23" t="s">
        <v>4436</v>
      </c>
      <c r="T755" s="24">
        <v>43003</v>
      </c>
      <c r="U755" s="22">
        <v>7637</v>
      </c>
      <c r="V755" s="12"/>
      <c r="W755" s="13"/>
      <c r="X755" s="12"/>
      <c r="Y755" s="12"/>
      <c r="Z755" s="12"/>
      <c r="AA755" s="11"/>
      <c r="AB755" s="8"/>
      <c r="AC755" s="8"/>
      <c r="AD755" s="8"/>
      <c r="AE755" s="8"/>
      <c r="AF755" s="8"/>
      <c r="AG755" s="8"/>
    </row>
    <row r="756" spans="1:33" ht="12.75" customHeight="1" x14ac:dyDescent="0.2">
      <c r="A756" s="22">
        <v>7362</v>
      </c>
      <c r="B756" s="32" t="s">
        <v>8708</v>
      </c>
      <c r="C756" s="44">
        <v>657798800</v>
      </c>
      <c r="D756" s="11" t="s">
        <v>72</v>
      </c>
      <c r="E756" s="11" t="s">
        <v>4437</v>
      </c>
      <c r="F756" s="21" t="s">
        <v>8709</v>
      </c>
      <c r="G756" s="21" t="s">
        <v>4438</v>
      </c>
      <c r="H756" s="21" t="s">
        <v>8710</v>
      </c>
      <c r="I756" s="11" t="s">
        <v>4439</v>
      </c>
      <c r="J756" s="11" t="s">
        <v>5811</v>
      </c>
      <c r="K756" s="11" t="s">
        <v>8711</v>
      </c>
      <c r="L756" s="11" t="s">
        <v>8712</v>
      </c>
      <c r="M756" s="13" t="s">
        <v>47</v>
      </c>
      <c r="N756" s="22" t="s">
        <v>630</v>
      </c>
      <c r="O756" s="22">
        <v>56232475099</v>
      </c>
      <c r="P756" s="40" t="s">
        <v>6308</v>
      </c>
      <c r="Q756" s="22"/>
      <c r="R756" s="23" t="s">
        <v>1053</v>
      </c>
      <c r="S756" s="23" t="s">
        <v>8713</v>
      </c>
      <c r="T756" s="24">
        <v>39269</v>
      </c>
      <c r="U756" s="22">
        <v>7362</v>
      </c>
      <c r="V756" s="36"/>
      <c r="W756" s="37"/>
      <c r="X756" s="36"/>
      <c r="Y756" s="36"/>
      <c r="Z756" s="36"/>
      <c r="AA756" s="27"/>
      <c r="AB756" s="8"/>
      <c r="AC756" s="8"/>
      <c r="AD756" s="8"/>
      <c r="AE756" s="8"/>
      <c r="AF756" s="8"/>
      <c r="AG756" s="8"/>
    </row>
    <row r="757" spans="1:33" ht="12.75" customHeight="1" x14ac:dyDescent="0.2">
      <c r="A757" s="22">
        <v>7348</v>
      </c>
      <c r="B757" s="32" t="s">
        <v>8714</v>
      </c>
      <c r="C757" s="44">
        <v>657555002</v>
      </c>
      <c r="D757" s="11" t="s">
        <v>4094</v>
      </c>
      <c r="E757" s="11" t="s">
        <v>4440</v>
      </c>
      <c r="F757" s="21" t="s">
        <v>4441</v>
      </c>
      <c r="G757" s="21" t="s">
        <v>634</v>
      </c>
      <c r="H757" s="21" t="s">
        <v>4442</v>
      </c>
      <c r="I757" s="11" t="s">
        <v>636</v>
      </c>
      <c r="J757" s="11" t="s">
        <v>4443</v>
      </c>
      <c r="K757" s="11" t="s">
        <v>4444</v>
      </c>
      <c r="L757" s="11" t="s">
        <v>4446</v>
      </c>
      <c r="M757" s="13" t="s">
        <v>47</v>
      </c>
      <c r="N757" s="22" t="s">
        <v>3814</v>
      </c>
      <c r="O757" s="22"/>
      <c r="P757" s="23" t="s">
        <v>4445</v>
      </c>
      <c r="Q757" s="22"/>
      <c r="R757" s="23" t="s">
        <v>368</v>
      </c>
      <c r="S757" s="23" t="s">
        <v>4447</v>
      </c>
      <c r="T757" s="24">
        <v>39155</v>
      </c>
      <c r="U757" s="22">
        <v>7348</v>
      </c>
      <c r="V757" s="12"/>
      <c r="W757" s="13"/>
      <c r="X757" s="12"/>
      <c r="Y757" s="12"/>
      <c r="Z757" s="12"/>
      <c r="AA757" s="11"/>
      <c r="AB757" s="8"/>
      <c r="AC757" s="8"/>
      <c r="AD757" s="8"/>
      <c r="AE757" s="8"/>
      <c r="AF757" s="8"/>
      <c r="AG757" s="8"/>
    </row>
    <row r="758" spans="1:33" ht="12.75" customHeight="1" x14ac:dyDescent="0.2">
      <c r="A758" s="22">
        <v>7432</v>
      </c>
      <c r="B758" s="32" t="s">
        <v>8715</v>
      </c>
      <c r="C758" s="44">
        <v>731887004</v>
      </c>
      <c r="D758" s="11" t="s">
        <v>4448</v>
      </c>
      <c r="E758" s="11" t="s">
        <v>4449</v>
      </c>
      <c r="F758" s="21" t="s">
        <v>4450</v>
      </c>
      <c r="G758" s="21" t="s">
        <v>4451</v>
      </c>
      <c r="H758" s="21" t="s">
        <v>4452</v>
      </c>
      <c r="I758" s="11" t="s">
        <v>4453</v>
      </c>
      <c r="J758" s="11" t="s">
        <v>4454</v>
      </c>
      <c r="K758" s="11" t="s">
        <v>4455</v>
      </c>
      <c r="L758" s="11" t="s">
        <v>4456</v>
      </c>
      <c r="M758" s="13" t="s">
        <v>47</v>
      </c>
      <c r="N758" s="22" t="s">
        <v>1047</v>
      </c>
      <c r="O758" s="22" t="s">
        <v>4457</v>
      </c>
      <c r="P758" s="23"/>
      <c r="Q758" s="22"/>
      <c r="R758" s="23" t="s">
        <v>4458</v>
      </c>
      <c r="S758" s="23" t="s">
        <v>4469</v>
      </c>
      <c r="T758" s="24">
        <v>40417</v>
      </c>
      <c r="U758" s="22">
        <v>7432</v>
      </c>
      <c r="V758" s="12"/>
      <c r="W758" s="13"/>
      <c r="X758" s="12"/>
      <c r="Y758" s="12"/>
      <c r="Z758" s="12"/>
      <c r="AA758" s="11"/>
      <c r="AB758" s="8"/>
      <c r="AC758" s="8"/>
      <c r="AD758" s="8"/>
      <c r="AE758" s="8"/>
      <c r="AF758" s="8"/>
      <c r="AG758" s="8"/>
    </row>
    <row r="759" spans="1:33" ht="12.75" customHeight="1" x14ac:dyDescent="0.2">
      <c r="A759" s="22">
        <v>7123</v>
      </c>
      <c r="B759" s="32" t="s">
        <v>8716</v>
      </c>
      <c r="C759" s="44">
        <v>756411004</v>
      </c>
      <c r="D759" s="11" t="s">
        <v>72</v>
      </c>
      <c r="E759" s="11" t="s">
        <v>4459</v>
      </c>
      <c r="F759" s="21" t="s">
        <v>4460</v>
      </c>
      <c r="G759" s="21" t="s">
        <v>4461</v>
      </c>
      <c r="H759" s="21" t="s">
        <v>4462</v>
      </c>
      <c r="I759" s="11" t="s">
        <v>4463</v>
      </c>
      <c r="J759" s="11" t="s">
        <v>4464</v>
      </c>
      <c r="K759" s="11" t="s">
        <v>4465</v>
      </c>
      <c r="L759" s="11" t="s">
        <v>4466</v>
      </c>
      <c r="M759" s="13" t="s">
        <v>544</v>
      </c>
      <c r="N759" s="22"/>
      <c r="O759" s="22" t="s">
        <v>4467</v>
      </c>
      <c r="P759" s="23"/>
      <c r="Q759" s="22"/>
      <c r="R759" s="23">
        <v>93401</v>
      </c>
      <c r="S759" s="23" t="s">
        <v>4468</v>
      </c>
      <c r="T759" s="24">
        <v>37970</v>
      </c>
      <c r="U759" s="22">
        <v>7123</v>
      </c>
      <c r="V759" s="12"/>
      <c r="W759" s="13"/>
      <c r="X759" s="12"/>
      <c r="Y759" s="12"/>
      <c r="Z759" s="12"/>
      <c r="AA759" s="11"/>
      <c r="AB759" s="8"/>
      <c r="AC759" s="8"/>
      <c r="AD759" s="8"/>
      <c r="AE759" s="8"/>
      <c r="AF759" s="8"/>
      <c r="AG759" s="8"/>
    </row>
    <row r="760" spans="1:33" ht="12.75" customHeight="1" x14ac:dyDescent="0.2">
      <c r="A760" s="22">
        <v>7115</v>
      </c>
      <c r="B760" s="32" t="s">
        <v>8717</v>
      </c>
      <c r="C760" s="44">
        <v>652275109</v>
      </c>
      <c r="D760" s="11" t="s">
        <v>72</v>
      </c>
      <c r="E760" s="11" t="s">
        <v>4470</v>
      </c>
      <c r="F760" s="21" t="s">
        <v>4471</v>
      </c>
      <c r="G760" s="21" t="s">
        <v>4118</v>
      </c>
      <c r="H760" s="21" t="s">
        <v>7379</v>
      </c>
      <c r="I760" s="11" t="s">
        <v>63</v>
      </c>
      <c r="J760" s="11" t="s">
        <v>7380</v>
      </c>
      <c r="K760" s="11" t="s">
        <v>7381</v>
      </c>
      <c r="L760" s="11" t="s">
        <v>7382</v>
      </c>
      <c r="M760" s="13" t="s">
        <v>47</v>
      </c>
      <c r="N760" s="22" t="s">
        <v>1458</v>
      </c>
      <c r="O760" s="22"/>
      <c r="P760" s="40" t="s">
        <v>7383</v>
      </c>
      <c r="Q760" s="22"/>
      <c r="R760" s="23" t="s">
        <v>368</v>
      </c>
      <c r="S760" s="23" t="s">
        <v>4472</v>
      </c>
      <c r="T760" s="24">
        <v>37970</v>
      </c>
      <c r="U760" s="22">
        <v>7115</v>
      </c>
      <c r="V760" s="12"/>
      <c r="W760" s="13"/>
      <c r="X760" s="12"/>
      <c r="Y760" s="12"/>
      <c r="Z760" s="12"/>
      <c r="AA760" s="11"/>
      <c r="AB760" s="8"/>
      <c r="AC760" s="8"/>
      <c r="AD760" s="8"/>
      <c r="AE760" s="8"/>
      <c r="AF760" s="8"/>
      <c r="AG760" s="8"/>
    </row>
    <row r="761" spans="1:33" ht="12.75" customHeight="1" x14ac:dyDescent="0.2">
      <c r="A761" s="22">
        <v>7167</v>
      </c>
      <c r="B761" s="32" t="s">
        <v>8718</v>
      </c>
      <c r="C761" s="44">
        <v>652862306</v>
      </c>
      <c r="D761" s="11" t="s">
        <v>72</v>
      </c>
      <c r="E761" s="11" t="s">
        <v>4473</v>
      </c>
      <c r="F761" s="21" t="s">
        <v>4474</v>
      </c>
      <c r="G761" s="21" t="s">
        <v>4118</v>
      </c>
      <c r="H761" s="21" t="s">
        <v>4475</v>
      </c>
      <c r="I761" s="11" t="s">
        <v>63</v>
      </c>
      <c r="J761" s="11" t="s">
        <v>4476</v>
      </c>
      <c r="K761" s="11" t="s">
        <v>4477</v>
      </c>
      <c r="L761" s="11" t="s">
        <v>4478</v>
      </c>
      <c r="M761" s="13" t="s">
        <v>544</v>
      </c>
      <c r="N761" s="22" t="s">
        <v>187</v>
      </c>
      <c r="O761" s="22"/>
      <c r="P761" s="23"/>
      <c r="Q761" s="22"/>
      <c r="R761" s="23" t="s">
        <v>368</v>
      </c>
      <c r="S761" s="23" t="s">
        <v>4479</v>
      </c>
      <c r="T761" s="24">
        <v>38477</v>
      </c>
      <c r="U761" s="22">
        <v>7167</v>
      </c>
      <c r="V761" s="12"/>
      <c r="W761" s="13"/>
      <c r="X761" s="12"/>
      <c r="Y761" s="12"/>
      <c r="Z761" s="12"/>
      <c r="AA761" s="11"/>
      <c r="AB761" s="8"/>
      <c r="AC761" s="8"/>
      <c r="AD761" s="8"/>
      <c r="AE761" s="8"/>
      <c r="AF761" s="8"/>
      <c r="AG761" s="8"/>
    </row>
    <row r="762" spans="1:33" ht="12.75" customHeight="1" x14ac:dyDescent="0.2">
      <c r="A762" s="22">
        <v>7377</v>
      </c>
      <c r="B762" s="32" t="s">
        <v>8719</v>
      </c>
      <c r="C762" s="44" t="s">
        <v>6474</v>
      </c>
      <c r="D762" s="11" t="s">
        <v>72</v>
      </c>
      <c r="E762" s="11" t="s">
        <v>4480</v>
      </c>
      <c r="F762" s="21" t="s">
        <v>4481</v>
      </c>
      <c r="G762" s="21" t="s">
        <v>4482</v>
      </c>
      <c r="H762" s="21" t="s">
        <v>4483</v>
      </c>
      <c r="I762" s="11" t="s">
        <v>636</v>
      </c>
      <c r="J762" s="11" t="s">
        <v>4484</v>
      </c>
      <c r="K762" s="11" t="s">
        <v>4485</v>
      </c>
      <c r="L762" s="11" t="s">
        <v>4487</v>
      </c>
      <c r="M762" s="13" t="s">
        <v>544</v>
      </c>
      <c r="N762" s="22" t="s">
        <v>1394</v>
      </c>
      <c r="O762" s="22" t="s">
        <v>4488</v>
      </c>
      <c r="P762" s="23" t="s">
        <v>4486</v>
      </c>
      <c r="Q762" s="22"/>
      <c r="R762" s="23" t="s">
        <v>368</v>
      </c>
      <c r="S762" s="23" t="s">
        <v>4489</v>
      </c>
      <c r="T762" s="24">
        <v>39358</v>
      </c>
      <c r="U762" s="22">
        <v>7377</v>
      </c>
      <c r="V762" s="12"/>
      <c r="W762" s="13"/>
      <c r="X762" s="12"/>
      <c r="Y762" s="12"/>
      <c r="Z762" s="12"/>
      <c r="AA762" s="11"/>
      <c r="AB762" s="8"/>
      <c r="AC762" s="8"/>
      <c r="AD762" s="8"/>
      <c r="AE762" s="8"/>
      <c r="AF762" s="8"/>
      <c r="AG762" s="8"/>
    </row>
    <row r="763" spans="1:33" ht="12.75" customHeight="1" x14ac:dyDescent="0.2">
      <c r="A763" s="22">
        <v>7420</v>
      </c>
      <c r="B763" s="32" t="s">
        <v>8720</v>
      </c>
      <c r="C763" s="44">
        <v>656160403</v>
      </c>
      <c r="D763" s="11" t="s">
        <v>511</v>
      </c>
      <c r="E763" s="11" t="s">
        <v>4490</v>
      </c>
      <c r="F763" s="21" t="s">
        <v>4491</v>
      </c>
      <c r="G763" s="21" t="s">
        <v>4118</v>
      </c>
      <c r="H763" s="21" t="s">
        <v>4492</v>
      </c>
      <c r="I763" s="11" t="s">
        <v>4493</v>
      </c>
      <c r="J763" s="11" t="s">
        <v>4494</v>
      </c>
      <c r="K763" s="11" t="s">
        <v>4495</v>
      </c>
      <c r="L763" s="11" t="s">
        <v>4496</v>
      </c>
      <c r="M763" s="13" t="s">
        <v>47</v>
      </c>
      <c r="N763" s="22" t="s">
        <v>4497</v>
      </c>
      <c r="O763" s="22"/>
      <c r="P763" s="23"/>
      <c r="Q763" s="22"/>
      <c r="R763" s="23" t="s">
        <v>368</v>
      </c>
      <c r="S763" s="23" t="s">
        <v>4498</v>
      </c>
      <c r="T763" s="24">
        <v>40161</v>
      </c>
      <c r="U763" s="22">
        <v>7420</v>
      </c>
      <c r="V763" s="12"/>
      <c r="W763" s="13"/>
      <c r="X763" s="12"/>
      <c r="Y763" s="12"/>
      <c r="Z763" s="12"/>
      <c r="AA763" s="11"/>
      <c r="AB763" s="8"/>
      <c r="AC763" s="8"/>
      <c r="AD763" s="8"/>
      <c r="AE763" s="8"/>
      <c r="AF763" s="8"/>
      <c r="AG763" s="8"/>
    </row>
    <row r="764" spans="1:33" ht="12.75" customHeight="1" x14ac:dyDescent="0.2">
      <c r="A764" s="22">
        <v>7076</v>
      </c>
      <c r="B764" s="32" t="s">
        <v>8721</v>
      </c>
      <c r="C764" s="44">
        <v>650852001</v>
      </c>
      <c r="D764" s="11" t="s">
        <v>72</v>
      </c>
      <c r="E764" s="11" t="s">
        <v>4499</v>
      </c>
      <c r="F764" s="21" t="s">
        <v>6305</v>
      </c>
      <c r="G764" s="21" t="s">
        <v>4118</v>
      </c>
      <c r="H764" s="21" t="s">
        <v>6306</v>
      </c>
      <c r="I764" s="11" t="s">
        <v>611</v>
      </c>
      <c r="J764" s="11" t="s">
        <v>4500</v>
      </c>
      <c r="K764" s="11" t="s">
        <v>4501</v>
      </c>
      <c r="L764" s="11" t="s">
        <v>5810</v>
      </c>
      <c r="M764" s="13" t="s">
        <v>47</v>
      </c>
      <c r="N764" s="22" t="s">
        <v>2041</v>
      </c>
      <c r="O764" s="22">
        <v>981829131</v>
      </c>
      <c r="P764" s="23" t="s">
        <v>4502</v>
      </c>
      <c r="Q764" s="22"/>
      <c r="R764" s="23" t="s">
        <v>368</v>
      </c>
      <c r="S764" s="23" t="s">
        <v>6310</v>
      </c>
      <c r="T764" s="24">
        <v>37970</v>
      </c>
      <c r="U764" s="22">
        <v>7076</v>
      </c>
      <c r="V764" s="12"/>
      <c r="W764" s="13"/>
      <c r="X764" s="12"/>
      <c r="Y764" s="12"/>
      <c r="Z764" s="12"/>
      <c r="AA764" s="11"/>
      <c r="AB764" s="8"/>
      <c r="AC764" s="8"/>
      <c r="AD764" s="8"/>
      <c r="AE764" s="8"/>
      <c r="AF764" s="8"/>
      <c r="AG764" s="8"/>
    </row>
    <row r="765" spans="1:33" ht="12.75" customHeight="1" x14ac:dyDescent="0.2">
      <c r="A765" s="22">
        <v>7621</v>
      </c>
      <c r="B765" s="32" t="s">
        <v>8722</v>
      </c>
      <c r="C765" s="44">
        <v>650464451</v>
      </c>
      <c r="D765" s="11" t="s">
        <v>72</v>
      </c>
      <c r="E765" s="11" t="s">
        <v>4503</v>
      </c>
      <c r="F765" s="21" t="s">
        <v>4504</v>
      </c>
      <c r="G765" s="21" t="s">
        <v>4505</v>
      </c>
      <c r="H765" s="21" t="s">
        <v>4506</v>
      </c>
      <c r="I765" s="11" t="s">
        <v>4507</v>
      </c>
      <c r="J765" s="11" t="s">
        <v>4508</v>
      </c>
      <c r="K765" s="11" t="s">
        <v>4509</v>
      </c>
      <c r="L765" s="11" t="s">
        <v>4510</v>
      </c>
      <c r="M765" s="13" t="s">
        <v>47</v>
      </c>
      <c r="N765" s="22" t="s">
        <v>739</v>
      </c>
      <c r="O765" s="22"/>
      <c r="P765" s="23" t="s">
        <v>4511</v>
      </c>
      <c r="Q765" s="22"/>
      <c r="R765" s="23" t="s">
        <v>559</v>
      </c>
      <c r="S765" s="23" t="s">
        <v>1975</v>
      </c>
      <c r="T765" s="24">
        <v>42702</v>
      </c>
      <c r="U765" s="22">
        <v>7621</v>
      </c>
      <c r="V765" s="12"/>
      <c r="W765" s="13"/>
      <c r="X765" s="12"/>
      <c r="Y765" s="12"/>
      <c r="Z765" s="12"/>
      <c r="AA765" s="11"/>
      <c r="AB765" s="8"/>
      <c r="AC765" s="8"/>
      <c r="AD765" s="8"/>
      <c r="AE765" s="8"/>
      <c r="AF765" s="8"/>
      <c r="AG765" s="8"/>
    </row>
    <row r="766" spans="1:33" ht="12.75" customHeight="1" x14ac:dyDescent="0.2">
      <c r="A766" s="22">
        <v>7019</v>
      </c>
      <c r="B766" s="32" t="s">
        <v>8723</v>
      </c>
      <c r="C766" s="44">
        <v>741469006</v>
      </c>
      <c r="D766" s="11" t="s">
        <v>72</v>
      </c>
      <c r="E766" s="11" t="s">
        <v>4512</v>
      </c>
      <c r="F766" s="21" t="s">
        <v>4513</v>
      </c>
      <c r="G766" s="21" t="s">
        <v>4118</v>
      </c>
      <c r="H766" s="21" t="s">
        <v>4514</v>
      </c>
      <c r="I766" s="11" t="s">
        <v>4515</v>
      </c>
      <c r="J766" s="11" t="s">
        <v>4516</v>
      </c>
      <c r="K766" s="11" t="s">
        <v>4517</v>
      </c>
      <c r="L766" s="11" t="s">
        <v>4518</v>
      </c>
      <c r="M766" s="13" t="s">
        <v>309</v>
      </c>
      <c r="N766" s="22" t="s">
        <v>961</v>
      </c>
      <c r="O766" s="22"/>
      <c r="P766" s="23"/>
      <c r="Q766" s="22"/>
      <c r="R766" s="23" t="s">
        <v>368</v>
      </c>
      <c r="S766" s="23" t="s">
        <v>4519</v>
      </c>
      <c r="T766" s="24">
        <v>37970</v>
      </c>
      <c r="U766" s="22">
        <v>7019</v>
      </c>
      <c r="V766" s="12"/>
      <c r="W766" s="13"/>
      <c r="X766" s="12"/>
      <c r="Y766" s="12"/>
      <c r="Z766" s="12"/>
      <c r="AA766" s="11"/>
      <c r="AB766" s="8"/>
      <c r="AC766" s="8"/>
      <c r="AD766" s="8"/>
      <c r="AE766" s="8"/>
      <c r="AF766" s="8"/>
      <c r="AG766" s="8"/>
    </row>
    <row r="767" spans="1:33" ht="12.75" customHeight="1" x14ac:dyDescent="0.2">
      <c r="A767" s="22">
        <v>6989</v>
      </c>
      <c r="B767" s="32" t="s">
        <v>8724</v>
      </c>
      <c r="C767" s="44">
        <v>745459005</v>
      </c>
      <c r="D767" s="11" t="s">
        <v>72</v>
      </c>
      <c r="E767" s="11" t="s">
        <v>4520</v>
      </c>
      <c r="F767" s="21" t="s">
        <v>4521</v>
      </c>
      <c r="G767" s="21" t="s">
        <v>4118</v>
      </c>
      <c r="H767" s="21" t="s">
        <v>4522</v>
      </c>
      <c r="I767" s="11" t="s">
        <v>611</v>
      </c>
      <c r="J767" s="11" t="s">
        <v>4523</v>
      </c>
      <c r="K767" s="11" t="s">
        <v>4524</v>
      </c>
      <c r="L767" s="11" t="s">
        <v>4525</v>
      </c>
      <c r="M767" s="13" t="s">
        <v>544</v>
      </c>
      <c r="N767" s="22" t="s">
        <v>400</v>
      </c>
      <c r="O767" s="22"/>
      <c r="P767" s="23"/>
      <c r="Q767" s="22"/>
      <c r="R767" s="23">
        <v>93401</v>
      </c>
      <c r="S767" s="23" t="s">
        <v>4526</v>
      </c>
      <c r="T767" s="24">
        <v>37970</v>
      </c>
      <c r="U767" s="22">
        <v>6989</v>
      </c>
      <c r="V767" s="12"/>
      <c r="W767" s="13"/>
      <c r="X767" s="12"/>
      <c r="Y767" s="12"/>
      <c r="Z767" s="12"/>
      <c r="AA767" s="11"/>
      <c r="AB767" s="8"/>
      <c r="AC767" s="8"/>
      <c r="AD767" s="8"/>
      <c r="AE767" s="8"/>
      <c r="AF767" s="8"/>
      <c r="AG767" s="8"/>
    </row>
    <row r="768" spans="1:33" ht="12.75" customHeight="1" x14ac:dyDescent="0.2">
      <c r="A768" s="22">
        <v>7170</v>
      </c>
      <c r="B768" s="32" t="s">
        <v>8725</v>
      </c>
      <c r="C768" s="44">
        <v>650730100</v>
      </c>
      <c r="D768" s="11" t="s">
        <v>72</v>
      </c>
      <c r="E768" s="11" t="s">
        <v>4527</v>
      </c>
      <c r="F768" s="21" t="s">
        <v>4528</v>
      </c>
      <c r="G768" s="21" t="s">
        <v>4118</v>
      </c>
      <c r="H768" s="21" t="s">
        <v>4529</v>
      </c>
      <c r="I768" s="11" t="s">
        <v>1251</v>
      </c>
      <c r="J768" s="11" t="s">
        <v>4530</v>
      </c>
      <c r="K768" s="11" t="s">
        <v>4531</v>
      </c>
      <c r="L768" s="11" t="s">
        <v>4533</v>
      </c>
      <c r="M768" s="13" t="s">
        <v>47</v>
      </c>
      <c r="N768" s="22" t="s">
        <v>3357</v>
      </c>
      <c r="O768" s="22" t="s">
        <v>4534</v>
      </c>
      <c r="P768" s="23" t="s">
        <v>4532</v>
      </c>
      <c r="Q768" s="22"/>
      <c r="R768" s="23" t="s">
        <v>368</v>
      </c>
      <c r="S768" s="23" t="s">
        <v>4535</v>
      </c>
      <c r="T768" s="24">
        <v>38503</v>
      </c>
      <c r="U768" s="22">
        <v>7170</v>
      </c>
      <c r="V768" s="12"/>
      <c r="W768" s="13"/>
      <c r="X768" s="12"/>
      <c r="Y768" s="12"/>
      <c r="Z768" s="12"/>
      <c r="AA768" s="11"/>
      <c r="AB768" s="8"/>
      <c r="AC768" s="8"/>
      <c r="AD768" s="8"/>
      <c r="AE768" s="8"/>
      <c r="AF768" s="8"/>
      <c r="AG768" s="8"/>
    </row>
    <row r="769" spans="1:33" ht="12.75" customHeight="1" x14ac:dyDescent="0.2">
      <c r="A769" s="22">
        <v>7470</v>
      </c>
      <c r="B769" s="32" t="s">
        <v>8726</v>
      </c>
      <c r="C769" s="44">
        <v>650228723</v>
      </c>
      <c r="D769" s="11" t="s">
        <v>49</v>
      </c>
      <c r="E769" s="11" t="s">
        <v>4536</v>
      </c>
      <c r="F769" s="21" t="s">
        <v>4537</v>
      </c>
      <c r="G769" s="21" t="s">
        <v>4538</v>
      </c>
      <c r="H769" s="21" t="s">
        <v>4539</v>
      </c>
      <c r="I769" s="11" t="s">
        <v>4540</v>
      </c>
      <c r="J769" s="11" t="s">
        <v>4541</v>
      </c>
      <c r="K769" s="11" t="s">
        <v>4542</v>
      </c>
      <c r="L769" s="11" t="s">
        <v>4543</v>
      </c>
      <c r="M769" s="13" t="s">
        <v>47</v>
      </c>
      <c r="N769" s="22" t="s">
        <v>4544</v>
      </c>
      <c r="O769" s="22"/>
      <c r="P769" s="23"/>
      <c r="Q769" s="22"/>
      <c r="R769" s="23" t="s">
        <v>368</v>
      </c>
      <c r="S769" s="23" t="s">
        <v>4545</v>
      </c>
      <c r="T769" s="24">
        <v>41295</v>
      </c>
      <c r="U769" s="22">
        <v>7470</v>
      </c>
      <c r="V769" s="12"/>
      <c r="W769" s="13"/>
      <c r="X769" s="12"/>
      <c r="Y769" s="12"/>
      <c r="Z769" s="12"/>
      <c r="AA769" s="11"/>
      <c r="AB769" s="8"/>
      <c r="AC769" s="8"/>
      <c r="AD769" s="8"/>
      <c r="AE769" s="8"/>
      <c r="AF769" s="8"/>
      <c r="AG769" s="8"/>
    </row>
    <row r="770" spans="1:33" ht="12.75" customHeight="1" x14ac:dyDescent="0.2">
      <c r="A770" s="22">
        <v>7466</v>
      </c>
      <c r="B770" s="32" t="s">
        <v>8727</v>
      </c>
      <c r="C770" s="44">
        <v>650460731</v>
      </c>
      <c r="D770" s="11" t="s">
        <v>49</v>
      </c>
      <c r="E770" s="11" t="s">
        <v>4546</v>
      </c>
      <c r="F770" s="21" t="s">
        <v>4547</v>
      </c>
      <c r="G770" s="21" t="s">
        <v>4352</v>
      </c>
      <c r="H770" s="21" t="s">
        <v>4548</v>
      </c>
      <c r="I770" s="11" t="s">
        <v>4549</v>
      </c>
      <c r="J770" s="11" t="s">
        <v>4550</v>
      </c>
      <c r="K770" s="11" t="s">
        <v>4551</v>
      </c>
      <c r="L770" s="12" t="s">
        <v>4552</v>
      </c>
      <c r="M770" s="13" t="s">
        <v>47</v>
      </c>
      <c r="N770" s="22" t="s">
        <v>1601</v>
      </c>
      <c r="O770" s="22"/>
      <c r="P770" s="23"/>
      <c r="Q770" s="22"/>
      <c r="R770" s="23" t="s">
        <v>3563</v>
      </c>
      <c r="S770" s="23" t="s">
        <v>4553</v>
      </c>
      <c r="T770" s="24">
        <v>41150</v>
      </c>
      <c r="U770" s="22">
        <v>7466</v>
      </c>
      <c r="V770" s="14"/>
      <c r="W770" s="13"/>
      <c r="X770" s="12"/>
      <c r="Y770" s="12"/>
      <c r="Z770" s="12"/>
      <c r="AA770" s="11"/>
      <c r="AB770" s="8"/>
      <c r="AC770" s="8"/>
      <c r="AD770" s="8"/>
      <c r="AE770" s="8"/>
      <c r="AF770" s="8"/>
      <c r="AG770" s="8"/>
    </row>
    <row r="771" spans="1:33" ht="12.75" customHeight="1" x14ac:dyDescent="0.2">
      <c r="A771" s="22">
        <v>7485</v>
      </c>
      <c r="B771" s="32" t="s">
        <v>8728</v>
      </c>
      <c r="C771" s="44">
        <v>650679059</v>
      </c>
      <c r="D771" s="11" t="s">
        <v>72</v>
      </c>
      <c r="E771" s="11" t="s">
        <v>4554</v>
      </c>
      <c r="F771" s="21" t="s">
        <v>4555</v>
      </c>
      <c r="G771" s="21" t="s">
        <v>4556</v>
      </c>
      <c r="H771" s="21" t="s">
        <v>4557</v>
      </c>
      <c r="I771" s="11" t="s">
        <v>4558</v>
      </c>
      <c r="J771" s="11"/>
      <c r="K771" s="11" t="s">
        <v>4559</v>
      </c>
      <c r="L771" s="11" t="s">
        <v>4561</v>
      </c>
      <c r="M771" s="13" t="s">
        <v>544</v>
      </c>
      <c r="N771" s="22" t="s">
        <v>4563</v>
      </c>
      <c r="O771" s="22" t="s">
        <v>4562</v>
      </c>
      <c r="P771" s="23" t="s">
        <v>4560</v>
      </c>
      <c r="Q771" s="22"/>
      <c r="R771" s="23" t="s">
        <v>127</v>
      </c>
      <c r="S771" s="23" t="s">
        <v>4564</v>
      </c>
      <c r="T771" s="24">
        <v>41526</v>
      </c>
      <c r="U771" s="22">
        <v>7485</v>
      </c>
      <c r="V771" s="12"/>
      <c r="W771" s="13"/>
      <c r="X771" s="12"/>
      <c r="Y771" s="12"/>
      <c r="Z771" s="12"/>
      <c r="AA771" s="11"/>
      <c r="AB771" s="8"/>
      <c r="AC771" s="8"/>
      <c r="AD771" s="8"/>
      <c r="AE771" s="8"/>
      <c r="AF771" s="8"/>
      <c r="AG771" s="8"/>
    </row>
    <row r="772" spans="1:33" ht="12.75" customHeight="1" x14ac:dyDescent="0.2">
      <c r="A772" s="22">
        <v>7308</v>
      </c>
      <c r="B772" s="32" t="s">
        <v>8729</v>
      </c>
      <c r="C772" s="44">
        <v>653504500</v>
      </c>
      <c r="D772" s="11" t="s">
        <v>4565</v>
      </c>
      <c r="E772" s="11" t="s">
        <v>4566</v>
      </c>
      <c r="F772" s="21" t="s">
        <v>4567</v>
      </c>
      <c r="G772" s="21" t="s">
        <v>4568</v>
      </c>
      <c r="H772" s="21" t="s">
        <v>4569</v>
      </c>
      <c r="I772" s="11" t="s">
        <v>123</v>
      </c>
      <c r="J772" s="11" t="s">
        <v>4570</v>
      </c>
      <c r="K772" s="11" t="s">
        <v>4571</v>
      </c>
      <c r="L772" s="11" t="s">
        <v>4572</v>
      </c>
      <c r="M772" s="13" t="s">
        <v>47</v>
      </c>
      <c r="N772" s="22" t="s">
        <v>1293</v>
      </c>
      <c r="O772" s="22" t="s">
        <v>4573</v>
      </c>
      <c r="P772" s="23"/>
      <c r="Q772" s="22"/>
      <c r="R772" s="23" t="s">
        <v>368</v>
      </c>
      <c r="S772" s="23" t="s">
        <v>4574</v>
      </c>
      <c r="T772" s="24">
        <v>38775</v>
      </c>
      <c r="U772" s="22">
        <v>7308</v>
      </c>
      <c r="V772" s="12"/>
      <c r="W772" s="13"/>
      <c r="X772" s="12"/>
      <c r="Y772" s="12"/>
      <c r="Z772" s="12"/>
      <c r="AA772" s="11"/>
      <c r="AB772" s="8"/>
      <c r="AC772" s="8"/>
      <c r="AD772" s="8"/>
      <c r="AE772" s="8"/>
      <c r="AF772" s="8"/>
      <c r="AG772" s="8"/>
    </row>
    <row r="773" spans="1:33" ht="12.75" customHeight="1" x14ac:dyDescent="0.2">
      <c r="A773" s="22">
        <v>7325</v>
      </c>
      <c r="B773" s="32" t="s">
        <v>8730</v>
      </c>
      <c r="C773" s="44" t="s">
        <v>6475</v>
      </c>
      <c r="D773" s="11" t="s">
        <v>72</v>
      </c>
      <c r="E773" s="11" t="s">
        <v>4575</v>
      </c>
      <c r="F773" s="21" t="s">
        <v>4576</v>
      </c>
      <c r="G773" s="21" t="s">
        <v>4577</v>
      </c>
      <c r="H773" s="21" t="s">
        <v>4578</v>
      </c>
      <c r="I773" s="11" t="s">
        <v>965</v>
      </c>
      <c r="J773" s="11" t="s">
        <v>4579</v>
      </c>
      <c r="K773" s="11" t="s">
        <v>4580</v>
      </c>
      <c r="L773" s="11" t="s">
        <v>4582</v>
      </c>
      <c r="M773" s="13" t="s">
        <v>47</v>
      </c>
      <c r="N773" s="22"/>
      <c r="O773" s="22"/>
      <c r="P773" s="23" t="s">
        <v>4581</v>
      </c>
      <c r="Q773" s="22"/>
      <c r="R773" s="23">
        <v>93401</v>
      </c>
      <c r="S773" s="23" t="s">
        <v>4583</v>
      </c>
      <c r="T773" s="24">
        <v>38903</v>
      </c>
      <c r="U773" s="22">
        <v>7325</v>
      </c>
      <c r="V773" s="12"/>
      <c r="W773" s="13"/>
      <c r="X773" s="12"/>
      <c r="Y773" s="12"/>
      <c r="Z773" s="12"/>
      <c r="AA773" s="11"/>
      <c r="AB773" s="8"/>
      <c r="AC773" s="8"/>
      <c r="AD773" s="8"/>
      <c r="AE773" s="8"/>
      <c r="AF773" s="8"/>
      <c r="AG773" s="8"/>
    </row>
    <row r="774" spans="1:33" ht="12.75" customHeight="1" x14ac:dyDescent="0.2">
      <c r="A774" s="22">
        <v>7341</v>
      </c>
      <c r="B774" s="32" t="s">
        <v>8731</v>
      </c>
      <c r="C774" s="44">
        <v>656131403</v>
      </c>
      <c r="D774" s="11" t="s">
        <v>49</v>
      </c>
      <c r="E774" s="11" t="s">
        <v>4584</v>
      </c>
      <c r="F774" s="21" t="s">
        <v>4585</v>
      </c>
      <c r="G774" s="21" t="s">
        <v>4586</v>
      </c>
      <c r="H774" s="21" t="s">
        <v>4587</v>
      </c>
      <c r="I774" s="11" t="s">
        <v>611</v>
      </c>
      <c r="J774" s="11" t="s">
        <v>4588</v>
      </c>
      <c r="K774" s="11" t="s">
        <v>4589</v>
      </c>
      <c r="L774" s="11" t="s">
        <v>4591</v>
      </c>
      <c r="M774" s="13" t="s">
        <v>47</v>
      </c>
      <c r="N774" s="22" t="s">
        <v>1601</v>
      </c>
      <c r="O774" s="22" t="s">
        <v>4592</v>
      </c>
      <c r="P774" s="23" t="s">
        <v>4590</v>
      </c>
      <c r="Q774" s="22"/>
      <c r="R774" s="23">
        <v>93991</v>
      </c>
      <c r="S774" s="23" t="s">
        <v>4593</v>
      </c>
      <c r="T774" s="24">
        <v>39073</v>
      </c>
      <c r="U774" s="22">
        <v>7341</v>
      </c>
      <c r="V774" s="12"/>
      <c r="W774" s="13"/>
      <c r="X774" s="12"/>
      <c r="Y774" s="12"/>
      <c r="Z774" s="12"/>
      <c r="AA774" s="11"/>
      <c r="AB774" s="8"/>
      <c r="AC774" s="8"/>
      <c r="AD774" s="8"/>
      <c r="AE774" s="8"/>
      <c r="AF774" s="8"/>
      <c r="AG774" s="8"/>
    </row>
    <row r="775" spans="1:33" ht="12.75" customHeight="1" x14ac:dyDescent="0.2">
      <c r="A775" s="22">
        <v>6975</v>
      </c>
      <c r="B775" s="32" t="s">
        <v>8732</v>
      </c>
      <c r="C775" s="44">
        <v>729097004</v>
      </c>
      <c r="D775" s="11" t="s">
        <v>4594</v>
      </c>
      <c r="E775" s="11" t="s">
        <v>4595</v>
      </c>
      <c r="F775" s="21" t="s">
        <v>8733</v>
      </c>
      <c r="G775" s="21" t="s">
        <v>4118</v>
      </c>
      <c r="H775" s="21" t="s">
        <v>4596</v>
      </c>
      <c r="I775" s="11" t="s">
        <v>4597</v>
      </c>
      <c r="J775" s="11" t="s">
        <v>8734</v>
      </c>
      <c r="K775" s="11" t="s">
        <v>4598</v>
      </c>
      <c r="L775" s="11" t="s">
        <v>4599</v>
      </c>
      <c r="M775" s="13" t="s">
        <v>544</v>
      </c>
      <c r="N775" s="22" t="s">
        <v>2989</v>
      </c>
      <c r="O775" s="22" t="s">
        <v>4600</v>
      </c>
      <c r="P775" s="40" t="s">
        <v>6111</v>
      </c>
      <c r="Q775" s="22"/>
      <c r="R775" s="23" t="s">
        <v>368</v>
      </c>
      <c r="S775" s="23" t="s">
        <v>8735</v>
      </c>
      <c r="T775" s="24">
        <v>37970</v>
      </c>
      <c r="U775" s="22">
        <v>6975</v>
      </c>
      <c r="V775" s="12"/>
      <c r="W775" s="13"/>
      <c r="X775" s="12"/>
      <c r="Y775" s="12"/>
      <c r="Z775" s="12"/>
      <c r="AA775" s="11"/>
      <c r="AB775" s="8"/>
      <c r="AC775" s="8"/>
      <c r="AD775" s="8"/>
      <c r="AE775" s="8"/>
      <c r="AF775" s="8"/>
      <c r="AG775" s="8"/>
    </row>
    <row r="776" spans="1:33" ht="12.75" customHeight="1" x14ac:dyDescent="0.2">
      <c r="A776" s="22">
        <v>7397</v>
      </c>
      <c r="B776" s="32" t="s">
        <v>8736</v>
      </c>
      <c r="C776" s="44">
        <v>533072100</v>
      </c>
      <c r="D776" s="11" t="s">
        <v>72</v>
      </c>
      <c r="E776" s="11" t="s">
        <v>4601</v>
      </c>
      <c r="F776" s="21" t="s">
        <v>4602</v>
      </c>
      <c r="G776" s="21" t="s">
        <v>4118</v>
      </c>
      <c r="H776" s="21" t="s">
        <v>4603</v>
      </c>
      <c r="I776" s="11" t="s">
        <v>4604</v>
      </c>
      <c r="J776" s="11" t="s">
        <v>4605</v>
      </c>
      <c r="K776" s="11" t="s">
        <v>4606</v>
      </c>
      <c r="L776" s="11" t="s">
        <v>4608</v>
      </c>
      <c r="M776" s="13" t="s">
        <v>47</v>
      </c>
      <c r="N776" s="22" t="s">
        <v>4610</v>
      </c>
      <c r="O776" s="22" t="s">
        <v>4609</v>
      </c>
      <c r="P776" s="23" t="s">
        <v>4607</v>
      </c>
      <c r="Q776" s="22"/>
      <c r="R776" s="23" t="s">
        <v>368</v>
      </c>
      <c r="S776" s="23" t="s">
        <v>4611</v>
      </c>
      <c r="T776" s="24">
        <v>39619</v>
      </c>
      <c r="U776" s="22">
        <v>7397</v>
      </c>
      <c r="V776" s="12"/>
      <c r="W776" s="13"/>
      <c r="X776" s="12"/>
      <c r="Y776" s="12"/>
      <c r="Z776" s="12"/>
      <c r="AA776" s="11"/>
      <c r="AB776" s="8"/>
      <c r="AC776" s="8"/>
      <c r="AD776" s="8"/>
      <c r="AE776" s="8"/>
      <c r="AF776" s="8"/>
      <c r="AG776" s="8"/>
    </row>
    <row r="777" spans="1:33" ht="12.75" customHeight="1" x14ac:dyDescent="0.2">
      <c r="A777" s="22">
        <v>7481</v>
      </c>
      <c r="B777" s="32" t="s">
        <v>8737</v>
      </c>
      <c r="C777" s="44">
        <v>650699602</v>
      </c>
      <c r="D777" s="11" t="s">
        <v>72</v>
      </c>
      <c r="E777" s="11" t="s">
        <v>4612</v>
      </c>
      <c r="F777" s="21" t="s">
        <v>6314</v>
      </c>
      <c r="G777" s="21" t="s">
        <v>4613</v>
      </c>
      <c r="H777" s="21" t="s">
        <v>5606</v>
      </c>
      <c r="I777" s="11" t="s">
        <v>950</v>
      </c>
      <c r="J777" s="11" t="s">
        <v>5608</v>
      </c>
      <c r="K777" s="11" t="s">
        <v>5607</v>
      </c>
      <c r="L777" s="11" t="s">
        <v>4615</v>
      </c>
      <c r="M777" s="13" t="s">
        <v>47</v>
      </c>
      <c r="N777" s="22" t="s">
        <v>1394</v>
      </c>
      <c r="O777" s="22" t="s">
        <v>4616</v>
      </c>
      <c r="P777" s="23" t="s">
        <v>4614</v>
      </c>
      <c r="Q777" s="22"/>
      <c r="R777" s="23" t="s">
        <v>368</v>
      </c>
      <c r="S777" s="23" t="s">
        <v>6313</v>
      </c>
      <c r="T777" s="24">
        <v>41463</v>
      </c>
      <c r="U777" s="22">
        <v>7481</v>
      </c>
      <c r="V777" s="12"/>
      <c r="W777" s="13"/>
      <c r="X777" s="12"/>
      <c r="Y777" s="12"/>
      <c r="Z777" s="12"/>
      <c r="AA777" s="11"/>
      <c r="AB777" s="8"/>
      <c r="AC777" s="8"/>
      <c r="AD777" s="8"/>
      <c r="AE777" s="8"/>
      <c r="AF777" s="8"/>
      <c r="AG777" s="8"/>
    </row>
    <row r="778" spans="1:33" ht="12.75" customHeight="1" x14ac:dyDescent="0.2">
      <c r="A778" s="22">
        <v>7565</v>
      </c>
      <c r="B778" s="32" t="s">
        <v>8738</v>
      </c>
      <c r="C778" s="44">
        <v>650980085</v>
      </c>
      <c r="D778" s="11" t="s">
        <v>4617</v>
      </c>
      <c r="E778" s="11" t="s">
        <v>4618</v>
      </c>
      <c r="F778" s="21" t="s">
        <v>8739</v>
      </c>
      <c r="G778" s="21" t="s">
        <v>5298</v>
      </c>
      <c r="H778" s="21" t="s">
        <v>8740</v>
      </c>
      <c r="I778" s="11" t="s">
        <v>1368</v>
      </c>
      <c r="J778" s="11" t="s">
        <v>5599</v>
      </c>
      <c r="K778" s="11" t="s">
        <v>6307</v>
      </c>
      <c r="L778" s="11" t="s">
        <v>5616</v>
      </c>
      <c r="M778" s="13" t="s">
        <v>544</v>
      </c>
      <c r="N778" s="22" t="s">
        <v>187</v>
      </c>
      <c r="O778" s="22" t="s">
        <v>5615</v>
      </c>
      <c r="P778" s="23" t="s">
        <v>4619</v>
      </c>
      <c r="Q778" s="22"/>
      <c r="R778" s="23" t="s">
        <v>368</v>
      </c>
      <c r="S778" s="23" t="s">
        <v>6309</v>
      </c>
      <c r="T778" s="24">
        <v>42131</v>
      </c>
      <c r="U778" s="22">
        <v>7565</v>
      </c>
      <c r="V778" s="12"/>
      <c r="W778" s="13"/>
      <c r="X778" s="12"/>
      <c r="Y778" s="12"/>
      <c r="Z778" s="12"/>
      <c r="AA778" s="11"/>
      <c r="AB778" s="8"/>
      <c r="AC778" s="8"/>
      <c r="AD778" s="8"/>
      <c r="AE778" s="8"/>
      <c r="AF778" s="8"/>
      <c r="AG778" s="8"/>
    </row>
    <row r="779" spans="1:33" ht="12.75" customHeight="1" x14ac:dyDescent="0.2">
      <c r="A779" s="22">
        <v>7086</v>
      </c>
      <c r="B779" s="32" t="s">
        <v>8741</v>
      </c>
      <c r="C779" s="44">
        <v>746157002</v>
      </c>
      <c r="D779" s="11" t="s">
        <v>72</v>
      </c>
      <c r="E779" s="11" t="s">
        <v>4620</v>
      </c>
      <c r="F779" s="21" t="s">
        <v>8742</v>
      </c>
      <c r="G779" s="21" t="s">
        <v>4118</v>
      </c>
      <c r="H779" s="21" t="s">
        <v>8743</v>
      </c>
      <c r="I779" s="11" t="s">
        <v>170</v>
      </c>
      <c r="J779" s="11" t="s">
        <v>6820</v>
      </c>
      <c r="K779" s="11" t="s">
        <v>8744</v>
      </c>
      <c r="L779" s="11" t="s">
        <v>7384</v>
      </c>
      <c r="M779" s="13" t="s">
        <v>47</v>
      </c>
      <c r="N779" s="22" t="s">
        <v>582</v>
      </c>
      <c r="O779" s="22" t="s">
        <v>7385</v>
      </c>
      <c r="P779" s="40" t="s">
        <v>4621</v>
      </c>
      <c r="Q779" s="22"/>
      <c r="R779" s="23" t="s">
        <v>368</v>
      </c>
      <c r="S779" s="23" t="s">
        <v>7668</v>
      </c>
      <c r="T779" s="24">
        <v>37970</v>
      </c>
      <c r="U779" s="22">
        <v>7086</v>
      </c>
      <c r="V779" s="12"/>
      <c r="W779" s="13"/>
      <c r="X779" s="12"/>
      <c r="Y779" s="12"/>
      <c r="Z779" s="12"/>
      <c r="AA779" s="11"/>
      <c r="AB779" s="8"/>
      <c r="AC779" s="8"/>
      <c r="AD779" s="8"/>
      <c r="AE779" s="8"/>
      <c r="AF779" s="8"/>
      <c r="AG779" s="8"/>
    </row>
    <row r="780" spans="1:33" ht="12.75" customHeight="1" x14ac:dyDescent="0.2">
      <c r="A780" s="22">
        <v>6994</v>
      </c>
      <c r="B780" s="32" t="s">
        <v>8745</v>
      </c>
      <c r="C780" s="44">
        <v>739485002</v>
      </c>
      <c r="D780" s="11" t="s">
        <v>72</v>
      </c>
      <c r="E780" s="11" t="s">
        <v>4622</v>
      </c>
      <c r="F780" s="21" t="s">
        <v>4623</v>
      </c>
      <c r="G780" s="21" t="s">
        <v>4118</v>
      </c>
      <c r="H780" s="21" t="s">
        <v>4624</v>
      </c>
      <c r="I780" s="11" t="s">
        <v>170</v>
      </c>
      <c r="J780" s="11" t="s">
        <v>4625</v>
      </c>
      <c r="K780" s="11" t="s">
        <v>4626</v>
      </c>
      <c r="L780" s="11" t="s">
        <v>4627</v>
      </c>
      <c r="M780" s="13" t="s">
        <v>48</v>
      </c>
      <c r="N780" s="22" t="s">
        <v>1239</v>
      </c>
      <c r="O780" s="22"/>
      <c r="P780" s="23"/>
      <c r="Q780" s="22"/>
      <c r="R780" s="23" t="s">
        <v>368</v>
      </c>
      <c r="S780" s="23" t="s">
        <v>4628</v>
      </c>
      <c r="T780" s="24">
        <v>37970</v>
      </c>
      <c r="U780" s="22">
        <v>6994</v>
      </c>
      <c r="V780" s="12"/>
      <c r="W780" s="13"/>
      <c r="X780" s="12"/>
      <c r="Y780" s="12"/>
      <c r="Z780" s="12"/>
      <c r="AA780" s="11"/>
      <c r="AB780" s="8"/>
      <c r="AC780" s="8"/>
      <c r="AD780" s="8"/>
      <c r="AE780" s="8"/>
      <c r="AF780" s="8"/>
      <c r="AG780" s="8"/>
    </row>
    <row r="781" spans="1:33" ht="12.75" customHeight="1" x14ac:dyDescent="0.2">
      <c r="A781" s="22">
        <v>7031</v>
      </c>
      <c r="B781" s="32" t="s">
        <v>8746</v>
      </c>
      <c r="C781" s="44">
        <v>731026009</v>
      </c>
      <c r="D781" s="11" t="s">
        <v>72</v>
      </c>
      <c r="E781" s="11" t="s">
        <v>5286</v>
      </c>
      <c r="F781" s="21" t="s">
        <v>8747</v>
      </c>
      <c r="G781" s="21" t="s">
        <v>6145</v>
      </c>
      <c r="H781" s="21" t="s">
        <v>5947</v>
      </c>
      <c r="I781" s="11" t="s">
        <v>170</v>
      </c>
      <c r="J781" s="11" t="s">
        <v>5948</v>
      </c>
      <c r="K781" s="11" t="s">
        <v>5949</v>
      </c>
      <c r="L781" s="11" t="s">
        <v>5287</v>
      </c>
      <c r="M781" s="13" t="s">
        <v>47</v>
      </c>
      <c r="N781" s="22" t="s">
        <v>1601</v>
      </c>
      <c r="O781" s="22" t="s">
        <v>5288</v>
      </c>
      <c r="P781" s="40" t="s">
        <v>6146</v>
      </c>
      <c r="Q781" s="22"/>
      <c r="R781" s="23" t="s">
        <v>5289</v>
      </c>
      <c r="S781" s="23" t="s">
        <v>8748</v>
      </c>
      <c r="T781" s="24">
        <v>37970</v>
      </c>
      <c r="U781" s="22">
        <v>7031</v>
      </c>
      <c r="V781" s="12"/>
      <c r="W781" s="13"/>
      <c r="X781" s="12"/>
      <c r="Y781" s="12"/>
      <c r="Z781" s="12"/>
      <c r="AA781" s="11"/>
      <c r="AB781" s="8"/>
      <c r="AC781" s="8"/>
      <c r="AD781" s="8"/>
      <c r="AE781" s="8"/>
      <c r="AF781" s="8"/>
      <c r="AG781" s="8"/>
    </row>
    <row r="782" spans="1:33" ht="12.75" customHeight="1" x14ac:dyDescent="0.2">
      <c r="A782" s="22">
        <v>7187</v>
      </c>
      <c r="B782" s="32" t="s">
        <v>8749</v>
      </c>
      <c r="C782" s="44" t="s">
        <v>6476</v>
      </c>
      <c r="D782" s="11" t="s">
        <v>4629</v>
      </c>
      <c r="E782" s="11" t="s">
        <v>4630</v>
      </c>
      <c r="F782" s="21" t="s">
        <v>4631</v>
      </c>
      <c r="G782" s="21" t="s">
        <v>4632</v>
      </c>
      <c r="H782" s="21" t="s">
        <v>4633</v>
      </c>
      <c r="I782" s="11" t="s">
        <v>4634</v>
      </c>
      <c r="J782" s="11"/>
      <c r="K782" s="11" t="s">
        <v>4635</v>
      </c>
      <c r="L782" s="11" t="s">
        <v>4637</v>
      </c>
      <c r="M782" s="13" t="s">
        <v>544</v>
      </c>
      <c r="N782" s="22" t="s">
        <v>400</v>
      </c>
      <c r="O782" s="22" t="s">
        <v>4636</v>
      </c>
      <c r="P782" s="23"/>
      <c r="Q782" s="22"/>
      <c r="R782" s="23" t="s">
        <v>1053</v>
      </c>
      <c r="S782" s="23" t="s">
        <v>4638</v>
      </c>
      <c r="T782" s="24">
        <v>38580</v>
      </c>
      <c r="U782" s="22">
        <v>7187</v>
      </c>
      <c r="V782" s="12"/>
      <c r="W782" s="13"/>
      <c r="X782" s="12"/>
      <c r="Y782" s="12"/>
      <c r="Z782" s="12"/>
      <c r="AA782" s="11"/>
      <c r="AB782" s="8"/>
      <c r="AC782" s="8"/>
      <c r="AD782" s="8"/>
      <c r="AE782" s="8"/>
      <c r="AF782" s="8"/>
      <c r="AG782" s="8"/>
    </row>
    <row r="783" spans="1:33" ht="12.75" customHeight="1" x14ac:dyDescent="0.2">
      <c r="A783" s="22">
        <v>7407</v>
      </c>
      <c r="B783" s="32" t="s">
        <v>8750</v>
      </c>
      <c r="C783" s="44">
        <v>655403302</v>
      </c>
      <c r="D783" s="11" t="s">
        <v>4629</v>
      </c>
      <c r="E783" s="11" t="s">
        <v>4639</v>
      </c>
      <c r="F783" s="21" t="s">
        <v>8751</v>
      </c>
      <c r="G783" s="21" t="s">
        <v>4640</v>
      </c>
      <c r="H783" s="21" t="s">
        <v>6180</v>
      </c>
      <c r="I783" s="11" t="s">
        <v>4641</v>
      </c>
      <c r="J783" s="11" t="s">
        <v>6179</v>
      </c>
      <c r="K783" s="11" t="s">
        <v>4642</v>
      </c>
      <c r="L783" s="11" t="s">
        <v>4643</v>
      </c>
      <c r="M783" s="13" t="s">
        <v>544</v>
      </c>
      <c r="N783" s="22" t="s">
        <v>400</v>
      </c>
      <c r="O783" s="22" t="s">
        <v>4644</v>
      </c>
      <c r="P783" s="40" t="s">
        <v>5772</v>
      </c>
      <c r="Q783" s="22"/>
      <c r="R783" s="23" t="s">
        <v>1053</v>
      </c>
      <c r="S783" s="11" t="s">
        <v>8752</v>
      </c>
      <c r="T783" s="24">
        <v>39766</v>
      </c>
      <c r="U783" s="22">
        <v>7407</v>
      </c>
      <c r="V783" s="12"/>
      <c r="W783" s="13"/>
      <c r="X783" s="12"/>
      <c r="Y783" s="12"/>
      <c r="Z783" s="12"/>
      <c r="AA783" s="11"/>
      <c r="AB783" s="8"/>
      <c r="AC783" s="8"/>
      <c r="AD783" s="8"/>
      <c r="AE783" s="8"/>
      <c r="AF783" s="8"/>
      <c r="AG783" s="8"/>
    </row>
    <row r="784" spans="1:33" ht="12.75" customHeight="1" x14ac:dyDescent="0.2">
      <c r="A784" s="22">
        <v>7417</v>
      </c>
      <c r="B784" s="32" t="s">
        <v>8753</v>
      </c>
      <c r="C784" s="44">
        <v>650117794</v>
      </c>
      <c r="D784" s="11" t="s">
        <v>4645</v>
      </c>
      <c r="E784" s="11" t="s">
        <v>4646</v>
      </c>
      <c r="F784" s="21" t="s">
        <v>4647</v>
      </c>
      <c r="G784" s="21" t="s">
        <v>4648</v>
      </c>
      <c r="H784" s="21" t="s">
        <v>4649</v>
      </c>
      <c r="I784" s="11" t="s">
        <v>4650</v>
      </c>
      <c r="J784" s="11" t="s">
        <v>4651</v>
      </c>
      <c r="K784" s="11" t="s">
        <v>4652</v>
      </c>
      <c r="L784" s="11" t="s">
        <v>4653</v>
      </c>
      <c r="M784" s="13" t="s">
        <v>5345</v>
      </c>
      <c r="N784" s="22" t="s">
        <v>3385</v>
      </c>
      <c r="O784" s="22" t="s">
        <v>4654</v>
      </c>
      <c r="P784" s="23"/>
      <c r="Q784" s="22"/>
      <c r="R784" s="23" t="s">
        <v>4458</v>
      </c>
      <c r="S784" s="23" t="s">
        <v>4655</v>
      </c>
      <c r="T784" s="24">
        <v>40039</v>
      </c>
      <c r="U784" s="22">
        <v>7417</v>
      </c>
      <c r="V784" s="12"/>
      <c r="W784" s="13"/>
      <c r="X784" s="12"/>
      <c r="Y784" s="12"/>
      <c r="Z784" s="12"/>
      <c r="AA784" s="11"/>
      <c r="AB784" s="8"/>
      <c r="AC784" s="8"/>
      <c r="AD784" s="8"/>
      <c r="AE784" s="8"/>
      <c r="AF784" s="8"/>
      <c r="AG784" s="8"/>
    </row>
    <row r="785" spans="1:33" ht="12.75" customHeight="1" x14ac:dyDescent="0.2">
      <c r="A785" s="22">
        <v>7307</v>
      </c>
      <c r="B785" s="32" t="s">
        <v>4656</v>
      </c>
      <c r="C785" s="44">
        <v>654974004</v>
      </c>
      <c r="D785" s="11" t="s">
        <v>4657</v>
      </c>
      <c r="E785" s="11" t="s">
        <v>4658</v>
      </c>
      <c r="F785" s="21" t="s">
        <v>4659</v>
      </c>
      <c r="G785" s="21" t="s">
        <v>4656</v>
      </c>
      <c r="H785" s="21" t="s">
        <v>4660</v>
      </c>
      <c r="I785" s="11" t="s">
        <v>4661</v>
      </c>
      <c r="J785" s="11" t="s">
        <v>4662</v>
      </c>
      <c r="K785" s="11" t="s">
        <v>4663</v>
      </c>
      <c r="L785" s="11" t="s">
        <v>4664</v>
      </c>
      <c r="M785" s="13" t="s">
        <v>48</v>
      </c>
      <c r="N785" s="22" t="s">
        <v>4665</v>
      </c>
      <c r="O785" s="22"/>
      <c r="P785" s="23"/>
      <c r="Q785" s="22"/>
      <c r="R785" s="23">
        <v>93107</v>
      </c>
      <c r="S785" s="23" t="s">
        <v>4666</v>
      </c>
      <c r="T785" s="24">
        <v>38770</v>
      </c>
      <c r="U785" s="22">
        <v>7307</v>
      </c>
      <c r="V785" s="12"/>
      <c r="W785" s="13"/>
      <c r="X785" s="12"/>
      <c r="Y785" s="12"/>
      <c r="Z785" s="12"/>
      <c r="AA785" s="11"/>
      <c r="AB785" s="8"/>
      <c r="AC785" s="8"/>
      <c r="AD785" s="8"/>
      <c r="AE785" s="8"/>
      <c r="AF785" s="8"/>
      <c r="AG785" s="8"/>
    </row>
    <row r="786" spans="1:33" ht="12.75" customHeight="1" x14ac:dyDescent="0.2">
      <c r="A786" s="22">
        <v>7581</v>
      </c>
      <c r="B786" s="32" t="s">
        <v>8754</v>
      </c>
      <c r="C786" s="44" t="s">
        <v>8915</v>
      </c>
      <c r="D786" s="11" t="s">
        <v>72</v>
      </c>
      <c r="E786" s="11" t="s">
        <v>4667</v>
      </c>
      <c r="F786" s="21" t="s">
        <v>4668</v>
      </c>
      <c r="G786" s="21" t="s">
        <v>5299</v>
      </c>
      <c r="H786" s="21" t="s">
        <v>4669</v>
      </c>
      <c r="I786" s="11" t="s">
        <v>1368</v>
      </c>
      <c r="J786" s="11" t="s">
        <v>4670</v>
      </c>
      <c r="K786" s="11" t="s">
        <v>4671</v>
      </c>
      <c r="L786" s="11" t="s">
        <v>4673</v>
      </c>
      <c r="M786" s="13" t="s">
        <v>309</v>
      </c>
      <c r="N786" s="22" t="s">
        <v>4675</v>
      </c>
      <c r="O786" s="22" t="s">
        <v>4674</v>
      </c>
      <c r="P786" s="23" t="s">
        <v>4672</v>
      </c>
      <c r="Q786" s="22"/>
      <c r="R786" s="23" t="s">
        <v>559</v>
      </c>
      <c r="S786" s="23" t="s">
        <v>4676</v>
      </c>
      <c r="T786" s="24">
        <v>42248</v>
      </c>
      <c r="U786" s="22">
        <v>7581</v>
      </c>
      <c r="V786" s="12"/>
      <c r="W786" s="13"/>
      <c r="X786" s="12"/>
      <c r="Y786" s="12"/>
      <c r="Z786" s="12"/>
      <c r="AA786" s="11"/>
      <c r="AB786" s="8"/>
      <c r="AC786" s="8"/>
      <c r="AD786" s="8"/>
      <c r="AE786" s="8"/>
      <c r="AF786" s="8"/>
      <c r="AG786" s="8"/>
    </row>
    <row r="787" spans="1:33" ht="12.75" customHeight="1" x14ac:dyDescent="0.2">
      <c r="A787" s="22">
        <v>7452</v>
      </c>
      <c r="B787" s="32" t="s">
        <v>8755</v>
      </c>
      <c r="C787" s="44">
        <v>650401387</v>
      </c>
      <c r="D787" s="11" t="s">
        <v>4629</v>
      </c>
      <c r="E787" s="11" t="s">
        <v>4677</v>
      </c>
      <c r="F787" s="21" t="s">
        <v>6345</v>
      </c>
      <c r="G787" s="21" t="s">
        <v>4640</v>
      </c>
      <c r="H787" s="21" t="s">
        <v>8756</v>
      </c>
      <c r="I787" s="11" t="s">
        <v>4641</v>
      </c>
      <c r="J787" s="11" t="s">
        <v>6346</v>
      </c>
      <c r="K787" s="11" t="s">
        <v>8757</v>
      </c>
      <c r="L787" s="11" t="s">
        <v>4678</v>
      </c>
      <c r="M787" s="13" t="s">
        <v>47</v>
      </c>
      <c r="N787" s="22" t="s">
        <v>4680</v>
      </c>
      <c r="O787" s="22" t="s">
        <v>4679</v>
      </c>
      <c r="P787" s="23"/>
      <c r="Q787" s="22"/>
      <c r="R787" s="23" t="s">
        <v>1053</v>
      </c>
      <c r="S787" s="23" t="s">
        <v>8758</v>
      </c>
      <c r="T787" s="24">
        <v>40793</v>
      </c>
      <c r="U787" s="22">
        <v>7452</v>
      </c>
      <c r="V787" s="12"/>
      <c r="W787" s="13"/>
      <c r="X787" s="12"/>
      <c r="Y787" s="12"/>
      <c r="Z787" s="12"/>
      <c r="AA787" s="11"/>
      <c r="AB787" s="8"/>
      <c r="AC787" s="8"/>
      <c r="AD787" s="8"/>
      <c r="AE787" s="8"/>
      <c r="AF787" s="8"/>
      <c r="AG787" s="8"/>
    </row>
    <row r="788" spans="1:33" ht="12.75" customHeight="1" x14ac:dyDescent="0.2">
      <c r="A788" s="22">
        <v>6999</v>
      </c>
      <c r="B788" s="32" t="s">
        <v>8759</v>
      </c>
      <c r="C788" s="44">
        <v>741504006</v>
      </c>
      <c r="D788" s="11" t="s">
        <v>72</v>
      </c>
      <c r="E788" s="11" t="s">
        <v>4681</v>
      </c>
      <c r="F788" s="21" t="s">
        <v>8760</v>
      </c>
      <c r="G788" s="21" t="s">
        <v>368</v>
      </c>
      <c r="H788" s="21" t="s">
        <v>4682</v>
      </c>
      <c r="I788" s="11" t="s">
        <v>176</v>
      </c>
      <c r="J788" s="11" t="s">
        <v>5997</v>
      </c>
      <c r="K788" s="11" t="s">
        <v>5996</v>
      </c>
      <c r="L788" s="11" t="s">
        <v>5609</v>
      </c>
      <c r="M788" s="13" t="s">
        <v>48</v>
      </c>
      <c r="N788" s="22" t="s">
        <v>4684</v>
      </c>
      <c r="O788" s="22"/>
      <c r="P788" s="23" t="s">
        <v>4683</v>
      </c>
      <c r="Q788" s="22"/>
      <c r="R788" s="23" t="s">
        <v>368</v>
      </c>
      <c r="S788" s="23" t="s">
        <v>8761</v>
      </c>
      <c r="T788" s="24">
        <v>37970</v>
      </c>
      <c r="U788" s="22">
        <v>6999</v>
      </c>
      <c r="V788" s="36"/>
      <c r="W788" s="37"/>
      <c r="X788" s="36"/>
      <c r="Y788" s="36"/>
      <c r="Z788" s="36"/>
      <c r="AA788" s="27"/>
      <c r="AB788" s="8"/>
      <c r="AC788" s="8"/>
      <c r="AD788" s="8"/>
      <c r="AE788" s="8"/>
      <c r="AF788" s="8"/>
      <c r="AG788" s="8"/>
    </row>
    <row r="789" spans="1:33" ht="12.75" customHeight="1" x14ac:dyDescent="0.2">
      <c r="A789" s="22">
        <v>7610</v>
      </c>
      <c r="B789" s="32" t="s">
        <v>8762</v>
      </c>
      <c r="C789" s="44">
        <v>651155924</v>
      </c>
      <c r="D789" s="11" t="s">
        <v>72</v>
      </c>
      <c r="E789" s="11" t="s">
        <v>4685</v>
      </c>
      <c r="F789" s="21" t="s">
        <v>4686</v>
      </c>
      <c r="G789" s="21" t="s">
        <v>4687</v>
      </c>
      <c r="H789" s="21" t="s">
        <v>4688</v>
      </c>
      <c r="I789" s="11" t="s">
        <v>1804</v>
      </c>
      <c r="J789" s="11" t="s">
        <v>4689</v>
      </c>
      <c r="K789" s="11" t="s">
        <v>4690</v>
      </c>
      <c r="L789" s="11" t="s">
        <v>4692</v>
      </c>
      <c r="M789" s="13" t="s">
        <v>5346</v>
      </c>
      <c r="N789" s="22" t="s">
        <v>966</v>
      </c>
      <c r="O789" s="22" t="s">
        <v>4693</v>
      </c>
      <c r="P789" s="23" t="s">
        <v>4691</v>
      </c>
      <c r="Q789" s="22"/>
      <c r="R789" s="23" t="s">
        <v>559</v>
      </c>
      <c r="S789" s="23" t="s">
        <v>1975</v>
      </c>
      <c r="T789" s="24">
        <v>42543</v>
      </c>
      <c r="U789" s="22">
        <v>7610</v>
      </c>
      <c r="V789" s="12"/>
      <c r="W789" s="13"/>
      <c r="X789" s="12"/>
      <c r="Y789" s="12"/>
      <c r="Z789" s="12"/>
      <c r="AA789" s="11"/>
      <c r="AB789" s="8"/>
      <c r="AC789" s="8"/>
      <c r="AD789" s="8"/>
      <c r="AE789" s="8"/>
      <c r="AF789" s="8"/>
      <c r="AG789" s="8"/>
    </row>
    <row r="790" spans="1:33" ht="12.75" customHeight="1" x14ac:dyDescent="0.2">
      <c r="A790" s="22">
        <v>7038</v>
      </c>
      <c r="B790" s="32" t="s">
        <v>8763</v>
      </c>
      <c r="C790" s="44">
        <v>759418204</v>
      </c>
      <c r="D790" s="11" t="s">
        <v>72</v>
      </c>
      <c r="E790" s="11" t="s">
        <v>4694</v>
      </c>
      <c r="F790" s="21" t="s">
        <v>8764</v>
      </c>
      <c r="G790" s="21" t="s">
        <v>4695</v>
      </c>
      <c r="H790" s="21" t="s">
        <v>8765</v>
      </c>
      <c r="I790" s="11" t="s">
        <v>4696</v>
      </c>
      <c r="J790" s="11" t="s">
        <v>8766</v>
      </c>
      <c r="K790" s="11" t="s">
        <v>4697</v>
      </c>
      <c r="L790" s="11" t="s">
        <v>4698</v>
      </c>
      <c r="M790" s="13" t="s">
        <v>544</v>
      </c>
      <c r="N790" s="22" t="s">
        <v>400</v>
      </c>
      <c r="O790" s="22" t="s">
        <v>8767</v>
      </c>
      <c r="P790" s="23"/>
      <c r="Q790" s="22"/>
      <c r="R790" s="23" t="s">
        <v>1053</v>
      </c>
      <c r="S790" s="23" t="s">
        <v>8768</v>
      </c>
      <c r="T790" s="24">
        <v>37970</v>
      </c>
      <c r="U790" s="22">
        <v>7038</v>
      </c>
      <c r="V790" s="12"/>
      <c r="W790" s="13"/>
      <c r="X790" s="12"/>
      <c r="Y790" s="12"/>
      <c r="Z790" s="12"/>
      <c r="AA790" s="11"/>
      <c r="AB790" s="8"/>
      <c r="AC790" s="8"/>
      <c r="AD790" s="8"/>
      <c r="AE790" s="8"/>
      <c r="AF790" s="8"/>
      <c r="AG790" s="8"/>
    </row>
    <row r="791" spans="1:33" ht="12.75" customHeight="1" x14ac:dyDescent="0.2">
      <c r="A791" s="22">
        <v>7326</v>
      </c>
      <c r="B791" s="32" t="s">
        <v>8769</v>
      </c>
      <c r="C791" s="44">
        <v>652372805</v>
      </c>
      <c r="D791" s="11" t="s">
        <v>49</v>
      </c>
      <c r="E791" s="11" t="s">
        <v>4699</v>
      </c>
      <c r="F791" s="21" t="s">
        <v>4700</v>
      </c>
      <c r="G791" s="21" t="s">
        <v>4701</v>
      </c>
      <c r="H791" s="21" t="s">
        <v>4702</v>
      </c>
      <c r="I791" s="11" t="s">
        <v>4703</v>
      </c>
      <c r="J791" s="11" t="s">
        <v>4704</v>
      </c>
      <c r="K791" s="11" t="s">
        <v>4705</v>
      </c>
      <c r="L791" s="11" t="s">
        <v>4707</v>
      </c>
      <c r="M791" s="13" t="s">
        <v>47</v>
      </c>
      <c r="N791" s="22" t="s">
        <v>3398</v>
      </c>
      <c r="O791" s="22"/>
      <c r="P791" s="23" t="s">
        <v>4706</v>
      </c>
      <c r="Q791" s="22"/>
      <c r="R791" s="23" t="s">
        <v>45</v>
      </c>
      <c r="S791" s="23" t="s">
        <v>4708</v>
      </c>
      <c r="T791" s="24">
        <v>38904</v>
      </c>
      <c r="U791" s="22">
        <v>7326</v>
      </c>
      <c r="V791" s="12"/>
      <c r="W791" s="13"/>
      <c r="X791" s="12"/>
      <c r="Y791" s="12"/>
      <c r="Z791" s="12"/>
      <c r="AA791" s="11"/>
      <c r="AB791" s="8"/>
      <c r="AC791" s="8"/>
      <c r="AD791" s="8"/>
      <c r="AE791" s="8"/>
      <c r="AF791" s="8"/>
      <c r="AG791" s="8"/>
    </row>
    <row r="792" spans="1:33" ht="12.75" customHeight="1" x14ac:dyDescent="0.2">
      <c r="A792" s="22">
        <v>7612</v>
      </c>
      <c r="B792" s="32" t="s">
        <v>8770</v>
      </c>
      <c r="C792" s="44" t="s">
        <v>6477</v>
      </c>
      <c r="D792" s="11" t="s">
        <v>72</v>
      </c>
      <c r="E792" s="11" t="s">
        <v>4709</v>
      </c>
      <c r="F792" s="21" t="s">
        <v>5773</v>
      </c>
      <c r="G792" s="21" t="s">
        <v>4710</v>
      </c>
      <c r="H792" s="21" t="s">
        <v>4711</v>
      </c>
      <c r="I792" s="11" t="s">
        <v>1804</v>
      </c>
      <c r="J792" s="11" t="s">
        <v>4712</v>
      </c>
      <c r="K792" s="11" t="s">
        <v>4713</v>
      </c>
      <c r="L792" s="11" t="s">
        <v>4714</v>
      </c>
      <c r="M792" s="13" t="s">
        <v>5340</v>
      </c>
      <c r="N792" s="22" t="s">
        <v>154</v>
      </c>
      <c r="O792" s="22">
        <v>967621906</v>
      </c>
      <c r="P792" s="40" t="s">
        <v>4715</v>
      </c>
      <c r="Q792" s="22"/>
      <c r="R792" s="23" t="s">
        <v>559</v>
      </c>
      <c r="S792" s="23" t="s">
        <v>5774</v>
      </c>
      <c r="T792" s="24">
        <v>42565</v>
      </c>
      <c r="U792" s="22">
        <v>7612</v>
      </c>
      <c r="V792" s="12"/>
      <c r="W792" s="13"/>
      <c r="X792" s="12"/>
      <c r="Y792" s="12"/>
      <c r="Z792" s="12"/>
      <c r="AA792" s="11"/>
      <c r="AB792" s="8"/>
      <c r="AC792" s="8"/>
      <c r="AD792" s="8"/>
      <c r="AE792" s="8"/>
      <c r="AF792" s="8"/>
      <c r="AG792" s="8"/>
    </row>
    <row r="793" spans="1:33" ht="12.75" customHeight="1" x14ac:dyDescent="0.2">
      <c r="A793" s="22">
        <v>7306</v>
      </c>
      <c r="B793" s="32" t="s">
        <v>8771</v>
      </c>
      <c r="C793" s="44">
        <v>654689601</v>
      </c>
      <c r="D793" s="11" t="s">
        <v>49</v>
      </c>
      <c r="E793" s="11" t="s">
        <v>4716</v>
      </c>
      <c r="F793" s="21" t="s">
        <v>4717</v>
      </c>
      <c r="G793" s="21" t="s">
        <v>4718</v>
      </c>
      <c r="H793" s="21" t="s">
        <v>4719</v>
      </c>
      <c r="I793" s="11" t="s">
        <v>611</v>
      </c>
      <c r="J793" s="11" t="s">
        <v>4720</v>
      </c>
      <c r="K793" s="11" t="s">
        <v>4721</v>
      </c>
      <c r="L793" s="11" t="s">
        <v>4723</v>
      </c>
      <c r="M793" s="13" t="s">
        <v>5340</v>
      </c>
      <c r="N793" s="22" t="s">
        <v>966</v>
      </c>
      <c r="O793" s="22"/>
      <c r="P793" s="40" t="s">
        <v>4722</v>
      </c>
      <c r="Q793" s="22"/>
      <c r="R793" s="23">
        <v>93991</v>
      </c>
      <c r="S793" s="23" t="s">
        <v>4724</v>
      </c>
      <c r="T793" s="24">
        <v>38769</v>
      </c>
      <c r="U793" s="22">
        <v>7306</v>
      </c>
      <c r="V793" s="12"/>
      <c r="W793" s="13"/>
      <c r="X793" s="12"/>
      <c r="Y793" s="12"/>
      <c r="Z793" s="12"/>
      <c r="AA793" s="11"/>
      <c r="AB793" s="8"/>
      <c r="AC793" s="8"/>
      <c r="AD793" s="8"/>
      <c r="AE793" s="8"/>
      <c r="AF793" s="8"/>
      <c r="AG793" s="8"/>
    </row>
    <row r="794" spans="1:33" ht="12.75" customHeight="1" x14ac:dyDescent="0.2">
      <c r="A794" s="22">
        <v>7335</v>
      </c>
      <c r="B794" s="32" t="s">
        <v>8772</v>
      </c>
      <c r="C794" s="44">
        <v>654941300</v>
      </c>
      <c r="D794" s="11" t="s">
        <v>72</v>
      </c>
      <c r="E794" s="11" t="s">
        <v>4725</v>
      </c>
      <c r="F794" s="21" t="s">
        <v>4726</v>
      </c>
      <c r="G794" s="21" t="s">
        <v>4568</v>
      </c>
      <c r="H794" s="21" t="s">
        <v>4727</v>
      </c>
      <c r="I794" s="11" t="s">
        <v>636</v>
      </c>
      <c r="J794" s="11" t="s">
        <v>4728</v>
      </c>
      <c r="K794" s="11" t="s">
        <v>4729</v>
      </c>
      <c r="L794" s="11" t="s">
        <v>4730</v>
      </c>
      <c r="M794" s="13" t="s">
        <v>47</v>
      </c>
      <c r="N794" s="22" t="s">
        <v>739</v>
      </c>
      <c r="O794" s="22"/>
      <c r="P794" s="23"/>
      <c r="Q794" s="22"/>
      <c r="R794" s="23" t="s">
        <v>368</v>
      </c>
      <c r="S794" s="23" t="s">
        <v>4731</v>
      </c>
      <c r="T794" s="24">
        <v>39006</v>
      </c>
      <c r="U794" s="22">
        <v>7335</v>
      </c>
      <c r="V794" s="12"/>
      <c r="W794" s="13"/>
      <c r="X794" s="12"/>
      <c r="Y794" s="12"/>
      <c r="Z794" s="12"/>
      <c r="AA794" s="11"/>
      <c r="AB794" s="8"/>
      <c r="AC794" s="8"/>
      <c r="AD794" s="8"/>
      <c r="AE794" s="8"/>
      <c r="AF794" s="8"/>
      <c r="AG794" s="8"/>
    </row>
    <row r="795" spans="1:33" ht="12.75" customHeight="1" x14ac:dyDescent="0.2">
      <c r="A795" s="22">
        <v>7342</v>
      </c>
      <c r="B795" s="32" t="s">
        <v>8773</v>
      </c>
      <c r="C795" s="44">
        <v>759905806</v>
      </c>
      <c r="D795" s="11" t="s">
        <v>72</v>
      </c>
      <c r="E795" s="11" t="s">
        <v>4732</v>
      </c>
      <c r="F795" s="21" t="s">
        <v>4733</v>
      </c>
      <c r="G795" s="21" t="s">
        <v>4568</v>
      </c>
      <c r="H795" s="21" t="s">
        <v>4734</v>
      </c>
      <c r="I795" s="11" t="s">
        <v>636</v>
      </c>
      <c r="J795" s="11" t="s">
        <v>4735</v>
      </c>
      <c r="K795" s="11" t="s">
        <v>4736</v>
      </c>
      <c r="L795" s="12" t="s">
        <v>4738</v>
      </c>
      <c r="M795" s="13" t="s">
        <v>309</v>
      </c>
      <c r="N795" s="22" t="s">
        <v>4739</v>
      </c>
      <c r="O795" s="22"/>
      <c r="P795" s="23" t="s">
        <v>4737</v>
      </c>
      <c r="Q795" s="22"/>
      <c r="R795" s="23" t="s">
        <v>368</v>
      </c>
      <c r="S795" s="23" t="s">
        <v>4740</v>
      </c>
      <c r="T795" s="24">
        <v>39097</v>
      </c>
      <c r="U795" s="22">
        <v>7342</v>
      </c>
      <c r="V795" s="14"/>
      <c r="W795" s="13"/>
      <c r="X795" s="12"/>
      <c r="Y795" s="12"/>
      <c r="Z795" s="12"/>
      <c r="AA795" s="11"/>
      <c r="AB795" s="8"/>
      <c r="AC795" s="8"/>
      <c r="AD795" s="8"/>
      <c r="AE795" s="8"/>
      <c r="AF795" s="8"/>
      <c r="AG795" s="8"/>
    </row>
    <row r="796" spans="1:33" ht="12.75" customHeight="1" x14ac:dyDescent="0.2">
      <c r="A796" s="22">
        <v>7154</v>
      </c>
      <c r="B796" s="32" t="s">
        <v>8774</v>
      </c>
      <c r="C796" s="44" t="s">
        <v>7418</v>
      </c>
      <c r="D796" s="11" t="s">
        <v>4645</v>
      </c>
      <c r="E796" s="11" t="s">
        <v>4741</v>
      </c>
      <c r="F796" s="21" t="s">
        <v>5797</v>
      </c>
      <c r="G796" s="21" t="s">
        <v>4742</v>
      </c>
      <c r="H796" s="21" t="s">
        <v>4743</v>
      </c>
      <c r="I796" s="11" t="s">
        <v>4744</v>
      </c>
      <c r="J796" s="11" t="s">
        <v>4745</v>
      </c>
      <c r="K796" s="11" t="s">
        <v>4746</v>
      </c>
      <c r="L796" s="11" t="s">
        <v>4747</v>
      </c>
      <c r="M796" s="13" t="s">
        <v>5345</v>
      </c>
      <c r="N796" s="22" t="s">
        <v>879</v>
      </c>
      <c r="O796" s="22" t="s">
        <v>5798</v>
      </c>
      <c r="P796" s="40" t="s">
        <v>5799</v>
      </c>
      <c r="Q796" s="22"/>
      <c r="R796" s="23" t="s">
        <v>368</v>
      </c>
      <c r="S796" s="23" t="s">
        <v>5800</v>
      </c>
      <c r="T796" s="24">
        <v>38376</v>
      </c>
      <c r="U796" s="22">
        <v>7154</v>
      </c>
      <c r="V796" s="12"/>
      <c r="W796" s="13"/>
      <c r="X796" s="12"/>
      <c r="Y796" s="12"/>
      <c r="Z796" s="12"/>
      <c r="AA796" s="11"/>
      <c r="AB796" s="8"/>
      <c r="AC796" s="8"/>
      <c r="AD796" s="8"/>
      <c r="AE796" s="8"/>
      <c r="AF796" s="8"/>
      <c r="AG796" s="8"/>
    </row>
    <row r="797" spans="1:33" ht="12.75" customHeight="1" x14ac:dyDescent="0.2">
      <c r="A797" s="22">
        <v>6962</v>
      </c>
      <c r="B797" s="32" t="s">
        <v>8775</v>
      </c>
      <c r="C797" s="44">
        <v>731414009</v>
      </c>
      <c r="D797" s="11" t="s">
        <v>72</v>
      </c>
      <c r="E797" s="11" t="s">
        <v>4748</v>
      </c>
      <c r="F797" s="21" t="s">
        <v>5722</v>
      </c>
      <c r="G797" s="21" t="s">
        <v>4749</v>
      </c>
      <c r="H797" s="21" t="s">
        <v>4750</v>
      </c>
      <c r="I797" s="11" t="s">
        <v>4751</v>
      </c>
      <c r="J797" s="11" t="s">
        <v>5724</v>
      </c>
      <c r="K797" s="11" t="s">
        <v>4752</v>
      </c>
      <c r="L797" s="11" t="s">
        <v>4754</v>
      </c>
      <c r="M797" s="13" t="s">
        <v>544</v>
      </c>
      <c r="N797" s="22" t="s">
        <v>1166</v>
      </c>
      <c r="O797" s="22" t="s">
        <v>4755</v>
      </c>
      <c r="P797" s="23" t="s">
        <v>4753</v>
      </c>
      <c r="Q797" s="22"/>
      <c r="R797" s="23" t="s">
        <v>368</v>
      </c>
      <c r="S797" s="23" t="s">
        <v>5723</v>
      </c>
      <c r="T797" s="24">
        <v>37970</v>
      </c>
      <c r="U797" s="22">
        <v>6962</v>
      </c>
      <c r="V797" s="12"/>
      <c r="W797" s="13"/>
      <c r="X797" s="12"/>
      <c r="Y797" s="12"/>
      <c r="Z797" s="12"/>
      <c r="AA797" s="11"/>
      <c r="AB797" s="8"/>
      <c r="AC797" s="8"/>
      <c r="AD797" s="8"/>
      <c r="AE797" s="8"/>
      <c r="AF797" s="8"/>
      <c r="AG797" s="8"/>
    </row>
    <row r="798" spans="1:33" ht="12.75" customHeight="1" x14ac:dyDescent="0.2">
      <c r="A798" s="22">
        <v>7017</v>
      </c>
      <c r="B798" s="32" t="s">
        <v>8776</v>
      </c>
      <c r="C798" s="44">
        <v>743577000</v>
      </c>
      <c r="D798" s="11" t="s">
        <v>4629</v>
      </c>
      <c r="E798" s="11" t="s">
        <v>4756</v>
      </c>
      <c r="F798" s="21" t="s">
        <v>4757</v>
      </c>
      <c r="G798" s="21" t="s">
        <v>4640</v>
      </c>
      <c r="H798" s="21" t="s">
        <v>4758</v>
      </c>
      <c r="I798" s="11" t="s">
        <v>4759</v>
      </c>
      <c r="J798" s="11" t="s">
        <v>4760</v>
      </c>
      <c r="K798" s="11" t="s">
        <v>4761</v>
      </c>
      <c r="L798" s="11" t="s">
        <v>4762</v>
      </c>
      <c r="M798" s="13" t="s">
        <v>47</v>
      </c>
      <c r="N798" s="22" t="s">
        <v>4497</v>
      </c>
      <c r="O798" s="22"/>
      <c r="P798" s="23"/>
      <c r="Q798" s="22"/>
      <c r="R798" s="23" t="s">
        <v>1053</v>
      </c>
      <c r="S798" s="23" t="s">
        <v>4763</v>
      </c>
      <c r="T798" s="24">
        <v>37970</v>
      </c>
      <c r="U798" s="22">
        <v>7017</v>
      </c>
      <c r="V798" s="12"/>
      <c r="W798" s="13"/>
      <c r="X798" s="12"/>
      <c r="Y798" s="12"/>
      <c r="Z798" s="12"/>
      <c r="AA798" s="11"/>
      <c r="AB798" s="8"/>
      <c r="AC798" s="8"/>
      <c r="AD798" s="8"/>
      <c r="AE798" s="8"/>
      <c r="AF798" s="8"/>
      <c r="AG798" s="8"/>
    </row>
    <row r="799" spans="1:33" ht="12.75" customHeight="1" x14ac:dyDescent="0.2">
      <c r="A799" s="22">
        <v>7380</v>
      </c>
      <c r="B799" s="32" t="s">
        <v>8777</v>
      </c>
      <c r="C799" s="44">
        <v>657110906</v>
      </c>
      <c r="D799" s="11" t="s">
        <v>49</v>
      </c>
      <c r="E799" s="11" t="s">
        <v>4764</v>
      </c>
      <c r="F799" s="21" t="s">
        <v>4765</v>
      </c>
      <c r="G799" s="21" t="s">
        <v>4298</v>
      </c>
      <c r="H799" s="21" t="s">
        <v>4766</v>
      </c>
      <c r="I799" s="11" t="s">
        <v>176</v>
      </c>
      <c r="J799" s="11" t="s">
        <v>4767</v>
      </c>
      <c r="K799" s="11" t="s">
        <v>4768</v>
      </c>
      <c r="L799" s="11" t="s">
        <v>4771</v>
      </c>
      <c r="M799" s="13" t="s">
        <v>47</v>
      </c>
      <c r="N799" s="22" t="s">
        <v>1004</v>
      </c>
      <c r="O799" s="22" t="s">
        <v>4770</v>
      </c>
      <c r="P799" s="23" t="s">
        <v>4769</v>
      </c>
      <c r="Q799" s="22"/>
      <c r="R799" s="23">
        <v>93991</v>
      </c>
      <c r="S799" s="23" t="s">
        <v>4772</v>
      </c>
      <c r="T799" s="24">
        <v>39384</v>
      </c>
      <c r="U799" s="22">
        <v>7380</v>
      </c>
      <c r="V799" s="12"/>
      <c r="W799" s="13"/>
      <c r="X799" s="12"/>
      <c r="Y799" s="12"/>
      <c r="Z799" s="12"/>
      <c r="AA799" s="11"/>
      <c r="AB799" s="8"/>
      <c r="AC799" s="8"/>
      <c r="AD799" s="8"/>
      <c r="AE799" s="8"/>
      <c r="AF799" s="8"/>
      <c r="AG799" s="8"/>
    </row>
    <row r="800" spans="1:33" ht="12.75" customHeight="1" x14ac:dyDescent="0.2">
      <c r="A800" s="22">
        <v>7398</v>
      </c>
      <c r="B800" s="32" t="s">
        <v>8778</v>
      </c>
      <c r="C800" s="44">
        <v>654617201</v>
      </c>
      <c r="D800" s="11" t="s">
        <v>49</v>
      </c>
      <c r="E800" s="11" t="s">
        <v>4773</v>
      </c>
      <c r="F800" s="21" t="s">
        <v>4774</v>
      </c>
      <c r="G800" s="21" t="s">
        <v>4775</v>
      </c>
      <c r="H800" s="21" t="s">
        <v>4776</v>
      </c>
      <c r="I800" s="11" t="s">
        <v>611</v>
      </c>
      <c r="J800" s="11" t="s">
        <v>4777</v>
      </c>
      <c r="K800" s="11" t="s">
        <v>4778</v>
      </c>
      <c r="L800" s="11" t="s">
        <v>4780</v>
      </c>
      <c r="M800" s="13" t="s">
        <v>5343</v>
      </c>
      <c r="N800" s="22" t="s">
        <v>5394</v>
      </c>
      <c r="O800" s="22" t="s">
        <v>4779</v>
      </c>
      <c r="P800" s="23"/>
      <c r="Q800" s="22"/>
      <c r="R800" s="23">
        <v>93991</v>
      </c>
      <c r="S800" s="23" t="s">
        <v>4781</v>
      </c>
      <c r="T800" s="24">
        <v>39626</v>
      </c>
      <c r="U800" s="22">
        <v>7398</v>
      </c>
      <c r="V800" s="12"/>
      <c r="W800" s="13"/>
      <c r="X800" s="12"/>
      <c r="Y800" s="12"/>
      <c r="Z800" s="12"/>
      <c r="AA800" s="11"/>
      <c r="AB800" s="8"/>
      <c r="AC800" s="8"/>
      <c r="AD800" s="8"/>
      <c r="AE800" s="8"/>
      <c r="AF800" s="8"/>
      <c r="AG800" s="8"/>
    </row>
    <row r="801" spans="1:33" ht="12.75" customHeight="1" x14ac:dyDescent="0.2">
      <c r="A801" s="22">
        <v>7539</v>
      </c>
      <c r="B801" s="32" t="s">
        <v>8779</v>
      </c>
      <c r="C801" s="44" t="s">
        <v>8916</v>
      </c>
      <c r="D801" s="11" t="s">
        <v>356</v>
      </c>
      <c r="E801" s="11" t="s">
        <v>4782</v>
      </c>
      <c r="F801" s="21" t="s">
        <v>4783</v>
      </c>
      <c r="G801" s="21" t="s">
        <v>4103</v>
      </c>
      <c r="H801" s="21" t="s">
        <v>4784</v>
      </c>
      <c r="I801" s="11" t="s">
        <v>1287</v>
      </c>
      <c r="J801" s="11" t="s">
        <v>4785</v>
      </c>
      <c r="K801" s="11" t="s">
        <v>4786</v>
      </c>
      <c r="L801" s="11" t="s">
        <v>4788</v>
      </c>
      <c r="M801" s="13" t="s">
        <v>47</v>
      </c>
      <c r="N801" s="22" t="s">
        <v>3035</v>
      </c>
      <c r="O801" s="22" t="s">
        <v>4789</v>
      </c>
      <c r="P801" s="23" t="s">
        <v>4787</v>
      </c>
      <c r="Q801" s="22"/>
      <c r="R801" s="23" t="s">
        <v>368</v>
      </c>
      <c r="S801" s="23" t="s">
        <v>4790</v>
      </c>
      <c r="T801" s="24">
        <v>42053</v>
      </c>
      <c r="U801" s="22">
        <v>7539</v>
      </c>
      <c r="V801" s="12"/>
      <c r="W801" s="13"/>
      <c r="X801" s="12"/>
      <c r="Y801" s="12"/>
      <c r="Z801" s="12"/>
      <c r="AA801" s="11"/>
      <c r="AB801" s="8"/>
      <c r="AC801" s="8"/>
      <c r="AD801" s="8"/>
      <c r="AE801" s="8"/>
      <c r="AF801" s="8"/>
      <c r="AG801" s="8"/>
    </row>
    <row r="802" spans="1:33" ht="12.75" customHeight="1" x14ac:dyDescent="0.2">
      <c r="A802" s="22">
        <v>7409</v>
      </c>
      <c r="B802" s="32" t="s">
        <v>8780</v>
      </c>
      <c r="C802" s="44">
        <v>651168902</v>
      </c>
      <c r="D802" s="11" t="s">
        <v>49</v>
      </c>
      <c r="E802" s="11" t="s">
        <v>4791</v>
      </c>
      <c r="F802" s="21" t="s">
        <v>4792</v>
      </c>
      <c r="G802" s="21" t="s">
        <v>4793</v>
      </c>
      <c r="H802" s="21" t="s">
        <v>4794</v>
      </c>
      <c r="I802" s="11" t="s">
        <v>4795</v>
      </c>
      <c r="J802" s="11" t="s">
        <v>4796</v>
      </c>
      <c r="K802" s="11" t="s">
        <v>4797</v>
      </c>
      <c r="L802" s="11" t="s">
        <v>4799</v>
      </c>
      <c r="M802" s="13" t="s">
        <v>544</v>
      </c>
      <c r="N802" s="22" t="s">
        <v>1806</v>
      </c>
      <c r="O802" s="22" t="s">
        <v>4800</v>
      </c>
      <c r="P802" s="23" t="s">
        <v>4798</v>
      </c>
      <c r="Q802" s="22"/>
      <c r="R802" s="23" t="s">
        <v>368</v>
      </c>
      <c r="S802" s="23" t="s">
        <v>4801</v>
      </c>
      <c r="T802" s="24">
        <v>39882</v>
      </c>
      <c r="U802" s="22">
        <v>7409</v>
      </c>
      <c r="V802" s="12"/>
      <c r="W802" s="13"/>
      <c r="X802" s="12"/>
      <c r="Y802" s="12"/>
      <c r="Z802" s="12"/>
      <c r="AA802" s="11"/>
      <c r="AB802" s="8"/>
      <c r="AC802" s="8"/>
      <c r="AD802" s="8"/>
      <c r="AE802" s="8"/>
      <c r="AF802" s="8"/>
      <c r="AG802" s="8"/>
    </row>
    <row r="803" spans="1:33" ht="12.75" customHeight="1" x14ac:dyDescent="0.2">
      <c r="A803" s="22">
        <v>7350</v>
      </c>
      <c r="B803" s="32" t="s">
        <v>8781</v>
      </c>
      <c r="C803" s="44">
        <v>650086104</v>
      </c>
      <c r="D803" s="11" t="s">
        <v>72</v>
      </c>
      <c r="E803" s="11" t="s">
        <v>4802</v>
      </c>
      <c r="F803" s="21" t="s">
        <v>8782</v>
      </c>
      <c r="G803" s="21" t="s">
        <v>4118</v>
      </c>
      <c r="H803" s="21" t="s">
        <v>8783</v>
      </c>
      <c r="I803" s="11" t="s">
        <v>4803</v>
      </c>
      <c r="J803" s="11" t="s">
        <v>8784</v>
      </c>
      <c r="K803" s="11" t="s">
        <v>4804</v>
      </c>
      <c r="L803" s="11" t="s">
        <v>6181</v>
      </c>
      <c r="M803" s="13" t="s">
        <v>5342</v>
      </c>
      <c r="N803" s="22" t="s">
        <v>2165</v>
      </c>
      <c r="O803" s="22" t="s">
        <v>6183</v>
      </c>
      <c r="P803" s="40" t="s">
        <v>6182</v>
      </c>
      <c r="Q803" s="22"/>
      <c r="R803" s="23" t="s">
        <v>456</v>
      </c>
      <c r="S803" s="23" t="s">
        <v>8785</v>
      </c>
      <c r="T803" s="24">
        <v>39171</v>
      </c>
      <c r="U803" s="22">
        <v>7350</v>
      </c>
      <c r="V803" s="36"/>
      <c r="W803" s="37"/>
      <c r="X803" s="36"/>
      <c r="Y803" s="36"/>
      <c r="Z803" s="36"/>
      <c r="AA803" s="27"/>
      <c r="AB803" s="8"/>
      <c r="AC803" s="8"/>
      <c r="AD803" s="8"/>
      <c r="AE803" s="8"/>
      <c r="AF803" s="8"/>
      <c r="AG803" s="8"/>
    </row>
    <row r="804" spans="1:33" ht="12.75" customHeight="1" x14ac:dyDescent="0.2">
      <c r="A804" s="22">
        <v>7472</v>
      </c>
      <c r="B804" s="32" t="s">
        <v>8786</v>
      </c>
      <c r="C804" s="44">
        <v>650876008</v>
      </c>
      <c r="D804" s="11" t="s">
        <v>49</v>
      </c>
      <c r="E804" s="11" t="s">
        <v>4805</v>
      </c>
      <c r="F804" s="21" t="s">
        <v>4806</v>
      </c>
      <c r="G804" s="21" t="s">
        <v>4352</v>
      </c>
      <c r="H804" s="21" t="s">
        <v>4807</v>
      </c>
      <c r="I804" s="11" t="s">
        <v>4808</v>
      </c>
      <c r="J804" s="11" t="s">
        <v>4809</v>
      </c>
      <c r="K804" s="11" t="s">
        <v>4810</v>
      </c>
      <c r="L804" s="11" t="s">
        <v>4812</v>
      </c>
      <c r="M804" s="13" t="s">
        <v>5341</v>
      </c>
      <c r="N804" s="22" t="s">
        <v>58</v>
      </c>
      <c r="O804" s="22" t="s">
        <v>4813</v>
      </c>
      <c r="P804" s="40" t="s">
        <v>4811</v>
      </c>
      <c r="Q804" s="22"/>
      <c r="R804" s="23" t="s">
        <v>842</v>
      </c>
      <c r="S804" s="23" t="s">
        <v>4814</v>
      </c>
      <c r="T804" s="24">
        <v>41338</v>
      </c>
      <c r="U804" s="22">
        <v>7472</v>
      </c>
      <c r="V804" s="12"/>
      <c r="W804" s="13"/>
      <c r="X804" s="12"/>
      <c r="Y804" s="12"/>
      <c r="Z804" s="12"/>
      <c r="AA804" s="11"/>
      <c r="AB804" s="8"/>
      <c r="AC804" s="8"/>
      <c r="AD804" s="8"/>
      <c r="AE804" s="8"/>
      <c r="AF804" s="8"/>
      <c r="AG804" s="8"/>
    </row>
    <row r="805" spans="1:33" ht="12.75" customHeight="1" x14ac:dyDescent="0.2">
      <c r="A805" s="22">
        <v>7641</v>
      </c>
      <c r="B805" s="32" t="s">
        <v>8787</v>
      </c>
      <c r="C805" s="44">
        <v>650206193</v>
      </c>
      <c r="D805" s="11" t="s">
        <v>72</v>
      </c>
      <c r="E805" s="11" t="s">
        <v>4815</v>
      </c>
      <c r="F805" s="21" t="s">
        <v>4816</v>
      </c>
      <c r="G805" s="21" t="s">
        <v>4817</v>
      </c>
      <c r="H805" s="21" t="s">
        <v>4818</v>
      </c>
      <c r="I805" s="11" t="s">
        <v>4819</v>
      </c>
      <c r="J805" s="11" t="s">
        <v>4820</v>
      </c>
      <c r="K805" s="11" t="s">
        <v>4821</v>
      </c>
      <c r="L805" s="11" t="s">
        <v>4822</v>
      </c>
      <c r="M805" s="13" t="s">
        <v>47</v>
      </c>
      <c r="N805" s="11" t="s">
        <v>4823</v>
      </c>
      <c r="O805" s="22" t="s">
        <v>4824</v>
      </c>
      <c r="P805" s="40" t="s">
        <v>4825</v>
      </c>
      <c r="Q805" s="22"/>
      <c r="R805" s="23" t="s">
        <v>559</v>
      </c>
      <c r="S805" s="23" t="s">
        <v>4826</v>
      </c>
      <c r="T805" s="24">
        <v>43062</v>
      </c>
      <c r="U805" s="22">
        <v>7641</v>
      </c>
      <c r="V805" s="12"/>
      <c r="W805" s="13"/>
      <c r="X805" s="12"/>
      <c r="Y805" s="12"/>
      <c r="Z805" s="12"/>
      <c r="AA805" s="11"/>
      <c r="AB805" s="8"/>
      <c r="AC805" s="8"/>
      <c r="AD805" s="8"/>
      <c r="AE805" s="8"/>
      <c r="AF805" s="8"/>
      <c r="AG805" s="8"/>
    </row>
    <row r="806" spans="1:33" ht="12.75" customHeight="1" x14ac:dyDescent="0.2">
      <c r="A806" s="22">
        <v>7419</v>
      </c>
      <c r="B806" s="32" t="s">
        <v>8788</v>
      </c>
      <c r="C806" s="44">
        <v>650129113</v>
      </c>
      <c r="D806" s="11" t="s">
        <v>511</v>
      </c>
      <c r="E806" s="11" t="s">
        <v>4827</v>
      </c>
      <c r="F806" s="21" t="s">
        <v>4828</v>
      </c>
      <c r="G806" s="21" t="s">
        <v>4118</v>
      </c>
      <c r="H806" s="21" t="s">
        <v>4829</v>
      </c>
      <c r="I806" s="11" t="s">
        <v>176</v>
      </c>
      <c r="J806" s="11" t="s">
        <v>4830</v>
      </c>
      <c r="K806" s="11" t="s">
        <v>4831</v>
      </c>
      <c r="L806" s="11" t="s">
        <v>4833</v>
      </c>
      <c r="M806" s="13" t="s">
        <v>544</v>
      </c>
      <c r="N806" s="22" t="s">
        <v>187</v>
      </c>
      <c r="O806" s="22" t="s">
        <v>4834</v>
      </c>
      <c r="P806" s="23" t="s">
        <v>4832</v>
      </c>
      <c r="Q806" s="22"/>
      <c r="R806" s="23" t="s">
        <v>368</v>
      </c>
      <c r="S806" s="23" t="s">
        <v>4835</v>
      </c>
      <c r="T806" s="24">
        <v>40112</v>
      </c>
      <c r="U806" s="22">
        <v>7419</v>
      </c>
      <c r="V806" s="12"/>
      <c r="W806" s="13"/>
      <c r="X806" s="12"/>
      <c r="Y806" s="12"/>
      <c r="Z806" s="12"/>
      <c r="AA806" s="11"/>
      <c r="AB806" s="8"/>
      <c r="AC806" s="8"/>
      <c r="AD806" s="8"/>
      <c r="AE806" s="8"/>
      <c r="AF806" s="8"/>
      <c r="AG806" s="8"/>
    </row>
    <row r="807" spans="1:33" ht="12.75" customHeight="1" x14ac:dyDescent="0.2">
      <c r="A807" s="22">
        <v>6967</v>
      </c>
      <c r="B807" s="32" t="s">
        <v>8789</v>
      </c>
      <c r="C807" s="44">
        <v>732447008</v>
      </c>
      <c r="D807" s="11" t="s">
        <v>72</v>
      </c>
      <c r="E807" s="11" t="s">
        <v>4836</v>
      </c>
      <c r="F807" s="21" t="s">
        <v>4837</v>
      </c>
      <c r="G807" s="21" t="s">
        <v>4118</v>
      </c>
      <c r="H807" s="21" t="s">
        <v>4838</v>
      </c>
      <c r="I807" s="11" t="s">
        <v>3637</v>
      </c>
      <c r="J807" s="11" t="s">
        <v>4839</v>
      </c>
      <c r="K807" s="11" t="s">
        <v>4840</v>
      </c>
      <c r="L807" s="11" t="s">
        <v>4842</v>
      </c>
      <c r="M807" s="13" t="s">
        <v>5343</v>
      </c>
      <c r="N807" s="22" t="s">
        <v>861</v>
      </c>
      <c r="O807" s="22" t="s">
        <v>4843</v>
      </c>
      <c r="P807" s="40" t="s">
        <v>4841</v>
      </c>
      <c r="Q807" s="22"/>
      <c r="R807" s="23" t="s">
        <v>368</v>
      </c>
      <c r="S807" s="23" t="s">
        <v>4844</v>
      </c>
      <c r="T807" s="24">
        <v>37970</v>
      </c>
      <c r="U807" s="22">
        <v>6967</v>
      </c>
      <c r="V807" s="12"/>
      <c r="W807" s="13"/>
      <c r="X807" s="12"/>
      <c r="Y807" s="12"/>
      <c r="Z807" s="12"/>
      <c r="AA807" s="11"/>
      <c r="AB807" s="8"/>
      <c r="AC807" s="8"/>
      <c r="AD807" s="8"/>
      <c r="AE807" s="8"/>
      <c r="AF807" s="8"/>
      <c r="AG807" s="8"/>
    </row>
    <row r="808" spans="1:33" ht="12.75" customHeight="1" x14ac:dyDescent="0.2">
      <c r="A808" s="22">
        <v>7644</v>
      </c>
      <c r="B808" s="32" t="s">
        <v>4845</v>
      </c>
      <c r="C808" s="44">
        <v>651519810</v>
      </c>
      <c r="D808" s="11" t="s">
        <v>356</v>
      </c>
      <c r="E808" s="11" t="s">
        <v>4846</v>
      </c>
      <c r="F808" s="21" t="s">
        <v>8790</v>
      </c>
      <c r="G808" s="21" t="s">
        <v>5300</v>
      </c>
      <c r="H808" s="21" t="s">
        <v>8791</v>
      </c>
      <c r="I808" s="11" t="s">
        <v>4847</v>
      </c>
      <c r="J808" s="11" t="s">
        <v>4848</v>
      </c>
      <c r="K808" s="11" t="s">
        <v>8792</v>
      </c>
      <c r="L808" s="11" t="s">
        <v>4849</v>
      </c>
      <c r="M808" s="13" t="s">
        <v>309</v>
      </c>
      <c r="N808" s="22" t="s">
        <v>4850</v>
      </c>
      <c r="O808" s="22"/>
      <c r="P808" s="23"/>
      <c r="Q808" s="22"/>
      <c r="R808" s="23" t="s">
        <v>607</v>
      </c>
      <c r="S808" s="23" t="s">
        <v>8793</v>
      </c>
      <c r="T808" s="24">
        <v>43165</v>
      </c>
      <c r="U808" s="22">
        <v>7644</v>
      </c>
      <c r="V808" s="36"/>
      <c r="W808" s="37"/>
      <c r="X808" s="36"/>
      <c r="Y808" s="36"/>
      <c r="Z808" s="36"/>
      <c r="AA808" s="27"/>
      <c r="AB808" s="8"/>
      <c r="AC808" s="8"/>
      <c r="AD808" s="8"/>
      <c r="AE808" s="8"/>
      <c r="AF808" s="8"/>
      <c r="AG808" s="8" t="s">
        <v>7281</v>
      </c>
    </row>
    <row r="809" spans="1:33" ht="12.75" customHeight="1" x14ac:dyDescent="0.2">
      <c r="A809" s="22">
        <v>6950</v>
      </c>
      <c r="B809" s="32" t="s">
        <v>8794</v>
      </c>
      <c r="C809" s="44">
        <v>728857005</v>
      </c>
      <c r="D809" s="11" t="s">
        <v>49</v>
      </c>
      <c r="E809" s="11" t="s">
        <v>4851</v>
      </c>
      <c r="F809" s="21" t="s">
        <v>8795</v>
      </c>
      <c r="G809" s="21" t="s">
        <v>4742</v>
      </c>
      <c r="H809" s="21" t="s">
        <v>8796</v>
      </c>
      <c r="I809" s="11" t="s">
        <v>4852</v>
      </c>
      <c r="J809" s="11" t="s">
        <v>8797</v>
      </c>
      <c r="K809" s="11" t="s">
        <v>4853</v>
      </c>
      <c r="L809" s="11" t="s">
        <v>6234</v>
      </c>
      <c r="M809" s="13" t="s">
        <v>544</v>
      </c>
      <c r="N809" s="22" t="s">
        <v>3201</v>
      </c>
      <c r="O809" s="22" t="s">
        <v>6235</v>
      </c>
      <c r="P809" s="23" t="s">
        <v>5725</v>
      </c>
      <c r="Q809" s="22"/>
      <c r="R809" s="23" t="s">
        <v>45</v>
      </c>
      <c r="S809" s="23" t="s">
        <v>8798</v>
      </c>
      <c r="T809" s="24">
        <v>37970</v>
      </c>
      <c r="U809" s="22">
        <v>6950</v>
      </c>
      <c r="V809" s="36"/>
      <c r="W809" s="37"/>
      <c r="X809" s="36"/>
      <c r="Y809" s="36"/>
      <c r="Z809" s="36"/>
      <c r="AA809" s="27"/>
      <c r="AB809" s="8"/>
      <c r="AC809" s="8"/>
      <c r="AD809" s="8"/>
      <c r="AE809" s="8"/>
      <c r="AF809" s="8"/>
      <c r="AG809" s="8"/>
    </row>
    <row r="810" spans="1:33" ht="12.75" customHeight="1" x14ac:dyDescent="0.2">
      <c r="A810" s="22">
        <v>7027</v>
      </c>
      <c r="B810" s="32" t="s">
        <v>8799</v>
      </c>
      <c r="C810" s="44">
        <v>650364007</v>
      </c>
      <c r="D810" s="11" t="s">
        <v>72</v>
      </c>
      <c r="E810" s="11" t="s">
        <v>4854</v>
      </c>
      <c r="F810" s="21" t="s">
        <v>8800</v>
      </c>
      <c r="G810" s="21" t="s">
        <v>4118</v>
      </c>
      <c r="H810" s="21" t="s">
        <v>8801</v>
      </c>
      <c r="I810" s="11" t="s">
        <v>4855</v>
      </c>
      <c r="J810" s="11" t="s">
        <v>6177</v>
      </c>
      <c r="K810" s="11" t="s">
        <v>8802</v>
      </c>
      <c r="L810" s="11" t="s">
        <v>6147</v>
      </c>
      <c r="M810" s="13" t="s">
        <v>544</v>
      </c>
      <c r="N810" s="22" t="s">
        <v>4857</v>
      </c>
      <c r="O810" s="22" t="s">
        <v>8803</v>
      </c>
      <c r="P810" s="40" t="s">
        <v>4856</v>
      </c>
      <c r="Q810" s="22"/>
      <c r="R810" s="23" t="s">
        <v>368</v>
      </c>
      <c r="S810" s="23" t="s">
        <v>8804</v>
      </c>
      <c r="T810" s="24">
        <v>37970</v>
      </c>
      <c r="U810" s="22">
        <v>7027</v>
      </c>
      <c r="V810" s="12"/>
      <c r="W810" s="13"/>
      <c r="X810" s="12"/>
      <c r="Y810" s="12"/>
      <c r="Z810" s="12"/>
      <c r="AA810" s="11"/>
      <c r="AB810" s="8"/>
      <c r="AC810" s="8"/>
      <c r="AD810" s="8"/>
      <c r="AE810" s="8"/>
      <c r="AF810" s="8"/>
      <c r="AG810" s="8"/>
    </row>
    <row r="811" spans="1:33" ht="12.75" customHeight="1" x14ac:dyDescent="0.2">
      <c r="A811" s="22">
        <v>7622</v>
      </c>
      <c r="B811" s="32" t="s">
        <v>8805</v>
      </c>
      <c r="C811" s="44">
        <v>650345029</v>
      </c>
      <c r="D811" s="11" t="s">
        <v>72</v>
      </c>
      <c r="E811" s="11" t="s">
        <v>4858</v>
      </c>
      <c r="F811" s="21" t="s">
        <v>4859</v>
      </c>
      <c r="G811" s="21" t="s">
        <v>4860</v>
      </c>
      <c r="H811" s="21" t="s">
        <v>4861</v>
      </c>
      <c r="I811" s="11" t="s">
        <v>834</v>
      </c>
      <c r="J811" s="11" t="s">
        <v>4862</v>
      </c>
      <c r="K811" s="11" t="s">
        <v>4863</v>
      </c>
      <c r="L811" s="11" t="s">
        <v>4864</v>
      </c>
      <c r="M811" s="13" t="s">
        <v>47</v>
      </c>
      <c r="N811" s="22" t="s">
        <v>4865</v>
      </c>
      <c r="O811" s="22"/>
      <c r="P811" s="23"/>
      <c r="Q811" s="22"/>
      <c r="R811" s="23" t="s">
        <v>559</v>
      </c>
      <c r="S811" s="23" t="s">
        <v>4866</v>
      </c>
      <c r="T811" s="24">
        <v>42720</v>
      </c>
      <c r="U811" s="22">
        <v>7622</v>
      </c>
      <c r="V811" s="12"/>
      <c r="W811" s="13"/>
      <c r="X811" s="12"/>
      <c r="Y811" s="12"/>
      <c r="Z811" s="12"/>
      <c r="AA811" s="11"/>
      <c r="AB811" s="8"/>
      <c r="AC811" s="8"/>
      <c r="AD811" s="8"/>
      <c r="AE811" s="8"/>
      <c r="AF811" s="8"/>
      <c r="AG811" s="8"/>
    </row>
    <row r="812" spans="1:33" ht="12.75" customHeight="1" x14ac:dyDescent="0.2">
      <c r="A812" s="22">
        <v>7569</v>
      </c>
      <c r="B812" s="32" t="s">
        <v>8806</v>
      </c>
      <c r="C812" s="44" t="s">
        <v>8917</v>
      </c>
      <c r="D812" s="11" t="s">
        <v>72</v>
      </c>
      <c r="E812" s="11" t="s">
        <v>4867</v>
      </c>
      <c r="F812" s="21" t="s">
        <v>4868</v>
      </c>
      <c r="G812" s="21" t="s">
        <v>4869</v>
      </c>
      <c r="H812" s="21" t="s">
        <v>4870</v>
      </c>
      <c r="I812" s="11" t="s">
        <v>4113</v>
      </c>
      <c r="J812" s="11" t="s">
        <v>4871</v>
      </c>
      <c r="K812" s="11" t="s">
        <v>4872</v>
      </c>
      <c r="L812" s="11" t="s">
        <v>4874</v>
      </c>
      <c r="M812" s="13" t="s">
        <v>309</v>
      </c>
      <c r="N812" s="22" t="s">
        <v>961</v>
      </c>
      <c r="O812" s="22" t="s">
        <v>4875</v>
      </c>
      <c r="P812" s="40" t="s">
        <v>4873</v>
      </c>
      <c r="Q812" s="22"/>
      <c r="R812" s="23" t="s">
        <v>368</v>
      </c>
      <c r="S812" s="23" t="s">
        <v>4676</v>
      </c>
      <c r="T812" s="24">
        <v>42158</v>
      </c>
      <c r="U812" s="22">
        <v>7569</v>
      </c>
      <c r="V812" s="12"/>
      <c r="W812" s="13"/>
      <c r="X812" s="12"/>
      <c r="Y812" s="12"/>
      <c r="Z812" s="12"/>
      <c r="AA812" s="11"/>
      <c r="AB812" s="8"/>
      <c r="AC812" s="8"/>
      <c r="AD812" s="8"/>
      <c r="AE812" s="8"/>
      <c r="AF812" s="8"/>
      <c r="AG812" s="8"/>
    </row>
    <row r="813" spans="1:33" ht="12.75" customHeight="1" x14ac:dyDescent="0.2">
      <c r="A813" s="22">
        <v>7456</v>
      </c>
      <c r="B813" s="32" t="s">
        <v>8807</v>
      </c>
      <c r="C813" s="44">
        <v>650259718</v>
      </c>
      <c r="D813" s="11" t="s">
        <v>72</v>
      </c>
      <c r="E813" s="11" t="s">
        <v>4876</v>
      </c>
      <c r="F813" s="21" t="s">
        <v>4877</v>
      </c>
      <c r="G813" s="21" t="s">
        <v>4878</v>
      </c>
      <c r="H813" s="21" t="s">
        <v>4879</v>
      </c>
      <c r="I813" s="11" t="s">
        <v>4880</v>
      </c>
      <c r="J813" s="11" t="s">
        <v>4881</v>
      </c>
      <c r="K813" s="11" t="s">
        <v>4882</v>
      </c>
      <c r="L813" s="11" t="s">
        <v>4884</v>
      </c>
      <c r="M813" s="13" t="s">
        <v>47</v>
      </c>
      <c r="N813" s="22" t="s">
        <v>1860</v>
      </c>
      <c r="O813" s="22" t="s">
        <v>4885</v>
      </c>
      <c r="P813" s="23" t="s">
        <v>4883</v>
      </c>
      <c r="Q813" s="22"/>
      <c r="R813" s="23">
        <v>93401</v>
      </c>
      <c r="S813" s="23" t="s">
        <v>4886</v>
      </c>
      <c r="T813" s="24">
        <v>40829</v>
      </c>
      <c r="U813" s="22">
        <v>7456</v>
      </c>
      <c r="V813" s="12"/>
      <c r="W813" s="13"/>
      <c r="X813" s="12"/>
      <c r="Y813" s="12"/>
      <c r="Z813" s="12"/>
      <c r="AA813" s="11"/>
      <c r="AB813" s="8"/>
      <c r="AC813" s="8"/>
      <c r="AD813" s="8"/>
      <c r="AE813" s="8"/>
      <c r="AF813" s="8"/>
      <c r="AG813" s="8"/>
    </row>
    <row r="814" spans="1:33" ht="12.75" customHeight="1" x14ac:dyDescent="0.2">
      <c r="A814" s="22">
        <v>7694</v>
      </c>
      <c r="B814" s="32" t="s">
        <v>5841</v>
      </c>
      <c r="C814" s="44">
        <v>732489002</v>
      </c>
      <c r="D814" s="11"/>
      <c r="E814" s="11" t="s">
        <v>8808</v>
      </c>
      <c r="F814" s="21" t="s">
        <v>8809</v>
      </c>
      <c r="G814" s="21" t="s">
        <v>5842</v>
      </c>
      <c r="H814" s="21" t="s">
        <v>8810</v>
      </c>
      <c r="I814" s="11" t="s">
        <v>4113</v>
      </c>
      <c r="J814" s="33" t="s">
        <v>8811</v>
      </c>
      <c r="K814" s="11" t="s">
        <v>5847</v>
      </c>
      <c r="L814" s="11" t="s">
        <v>5843</v>
      </c>
      <c r="M814" s="13" t="s">
        <v>5345</v>
      </c>
      <c r="N814" s="22" t="s">
        <v>879</v>
      </c>
      <c r="O814" s="22" t="s">
        <v>8812</v>
      </c>
      <c r="P814" s="40" t="s">
        <v>8813</v>
      </c>
      <c r="Q814" s="22"/>
      <c r="R814" s="23">
        <v>93401</v>
      </c>
      <c r="S814" s="23" t="s">
        <v>8062</v>
      </c>
      <c r="T814" s="24">
        <v>43812</v>
      </c>
      <c r="U814" s="22">
        <v>7694</v>
      </c>
      <c r="V814" s="12"/>
      <c r="W814" s="13"/>
      <c r="X814" s="12"/>
      <c r="Y814" s="12"/>
      <c r="Z814" s="12"/>
      <c r="AA814" s="11"/>
      <c r="AB814" s="8"/>
      <c r="AC814" s="8"/>
      <c r="AD814" s="8"/>
      <c r="AE814" s="8"/>
      <c r="AF814" s="8"/>
      <c r="AG814" s="8"/>
    </row>
    <row r="815" spans="1:33" ht="12.75" customHeight="1" x14ac:dyDescent="0.2">
      <c r="A815" s="22">
        <v>7037</v>
      </c>
      <c r="B815" s="32" t="s">
        <v>8814</v>
      </c>
      <c r="C815" s="44">
        <v>753474005</v>
      </c>
      <c r="D815" s="11" t="s">
        <v>72</v>
      </c>
      <c r="E815" s="11" t="s">
        <v>4893</v>
      </c>
      <c r="F815" s="21" t="s">
        <v>8815</v>
      </c>
      <c r="G815" s="21" t="s">
        <v>4894</v>
      </c>
      <c r="H815" s="21" t="s">
        <v>8816</v>
      </c>
      <c r="I815" s="11" t="s">
        <v>4895</v>
      </c>
      <c r="J815" s="11" t="s">
        <v>8817</v>
      </c>
      <c r="K815" s="11" t="s">
        <v>4896</v>
      </c>
      <c r="L815" s="11" t="s">
        <v>8818</v>
      </c>
      <c r="M815" s="13" t="s">
        <v>47</v>
      </c>
      <c r="N815" s="22" t="s">
        <v>630</v>
      </c>
      <c r="O815" s="22" t="s">
        <v>8819</v>
      </c>
      <c r="P815" s="40" t="s">
        <v>8820</v>
      </c>
      <c r="Q815" s="22"/>
      <c r="R815" s="23" t="s">
        <v>1053</v>
      </c>
      <c r="S815" s="23" t="s">
        <v>8821</v>
      </c>
      <c r="T815" s="24">
        <v>37970</v>
      </c>
      <c r="U815" s="22">
        <v>7037</v>
      </c>
      <c r="V815" s="36"/>
      <c r="W815" s="37"/>
      <c r="X815" s="36"/>
      <c r="Y815" s="36"/>
      <c r="Z815" s="36"/>
      <c r="AA815" s="27"/>
      <c r="AB815" s="8"/>
      <c r="AC815" s="8"/>
      <c r="AD815" s="8"/>
      <c r="AE815" s="8"/>
      <c r="AF815" s="8"/>
      <c r="AG815" s="8"/>
    </row>
    <row r="816" spans="1:33" ht="12.75" customHeight="1" x14ac:dyDescent="0.2">
      <c r="A816" s="22">
        <v>7666</v>
      </c>
      <c r="B816" s="32" t="s">
        <v>8822</v>
      </c>
      <c r="C816" s="44">
        <v>651746019</v>
      </c>
      <c r="D816" s="11" t="s">
        <v>72</v>
      </c>
      <c r="E816" s="11" t="s">
        <v>4897</v>
      </c>
      <c r="F816" s="21" t="s">
        <v>4898</v>
      </c>
      <c r="G816" s="21" t="s">
        <v>5301</v>
      </c>
      <c r="H816" s="21" t="s">
        <v>4899</v>
      </c>
      <c r="I816" s="11" t="s">
        <v>741</v>
      </c>
      <c r="J816" s="11" t="s">
        <v>4900</v>
      </c>
      <c r="K816" s="11" t="s">
        <v>4901</v>
      </c>
      <c r="L816" s="11" t="s">
        <v>4902</v>
      </c>
      <c r="M816" s="13" t="s">
        <v>47</v>
      </c>
      <c r="N816" s="22" t="s">
        <v>1983</v>
      </c>
      <c r="O816" s="22" t="s">
        <v>4903</v>
      </c>
      <c r="P816" s="40" t="s">
        <v>4904</v>
      </c>
      <c r="Q816" s="22"/>
      <c r="R816" s="23" t="s">
        <v>607</v>
      </c>
      <c r="S816" s="23" t="s">
        <v>4905</v>
      </c>
      <c r="T816" s="24">
        <v>43461</v>
      </c>
      <c r="U816" s="22">
        <v>7666</v>
      </c>
      <c r="V816" s="12"/>
      <c r="W816" s="13"/>
      <c r="X816" s="12"/>
      <c r="Y816" s="12"/>
      <c r="Z816" s="12"/>
      <c r="AA816" s="11"/>
      <c r="AB816" s="8"/>
      <c r="AC816" s="8"/>
      <c r="AD816" s="8"/>
      <c r="AE816" s="8"/>
      <c r="AF816" s="8"/>
      <c r="AG816" s="8"/>
    </row>
    <row r="817" spans="1:33" ht="12.75" customHeight="1" x14ac:dyDescent="0.2">
      <c r="A817" s="22">
        <v>7665</v>
      </c>
      <c r="B817" s="32" t="s">
        <v>8823</v>
      </c>
      <c r="C817" s="44">
        <v>651667038</v>
      </c>
      <c r="D817" s="11" t="s">
        <v>356</v>
      </c>
      <c r="E817" s="11" t="s">
        <v>4906</v>
      </c>
      <c r="F817" s="21" t="s">
        <v>4907</v>
      </c>
      <c r="G817" s="21" t="s">
        <v>4908</v>
      </c>
      <c r="H817" s="21" t="s">
        <v>4909</v>
      </c>
      <c r="I817" s="11" t="s">
        <v>4910</v>
      </c>
      <c r="J817" s="11" t="s">
        <v>4911</v>
      </c>
      <c r="K817" s="11" t="s">
        <v>4912</v>
      </c>
      <c r="L817" s="11" t="s">
        <v>4913</v>
      </c>
      <c r="M817" s="13" t="s">
        <v>5340</v>
      </c>
      <c r="N817" s="22" t="s">
        <v>4914</v>
      </c>
      <c r="O817" s="22">
        <f>996457485 - 997756020</f>
        <v>-1298535</v>
      </c>
      <c r="P817" s="40" t="s">
        <v>4915</v>
      </c>
      <c r="Q817" s="22"/>
      <c r="R817" s="23" t="s">
        <v>127</v>
      </c>
      <c r="S817" s="23" t="s">
        <v>566</v>
      </c>
      <c r="T817" s="24">
        <v>43455</v>
      </c>
      <c r="U817" s="22">
        <v>7665</v>
      </c>
      <c r="V817" s="12"/>
      <c r="W817" s="13"/>
      <c r="X817" s="12"/>
      <c r="Y817" s="12"/>
      <c r="Z817" s="12"/>
      <c r="AA817" s="11"/>
      <c r="AB817" s="8"/>
      <c r="AC817" s="8"/>
      <c r="AD817" s="8"/>
      <c r="AE817" s="8"/>
      <c r="AF817" s="8"/>
      <c r="AG817" s="8"/>
    </row>
    <row r="818" spans="1:33" ht="12.75" customHeight="1" x14ac:dyDescent="0.2">
      <c r="A818" s="22">
        <v>7719</v>
      </c>
      <c r="B818" s="32" t="s">
        <v>6294</v>
      </c>
      <c r="C818" s="44">
        <v>650864417</v>
      </c>
      <c r="D818" s="11"/>
      <c r="E818" s="11" t="s">
        <v>7386</v>
      </c>
      <c r="F818" s="21" t="s">
        <v>6296</v>
      </c>
      <c r="G818" s="21" t="s">
        <v>6295</v>
      </c>
      <c r="H818" s="21" t="s">
        <v>6300</v>
      </c>
      <c r="I818" s="11" t="s">
        <v>1287</v>
      </c>
      <c r="J818" s="11" t="s">
        <v>6302</v>
      </c>
      <c r="K818" s="11" t="s">
        <v>6301</v>
      </c>
      <c r="L818" s="11" t="s">
        <v>6298</v>
      </c>
      <c r="M818" s="13" t="s">
        <v>47</v>
      </c>
      <c r="N818" s="22" t="s">
        <v>739</v>
      </c>
      <c r="O818" s="22" t="s">
        <v>6297</v>
      </c>
      <c r="P818" s="40" t="s">
        <v>6299</v>
      </c>
      <c r="Q818" s="22"/>
      <c r="R818" s="23">
        <v>93401</v>
      </c>
      <c r="S818" s="23" t="s">
        <v>5909</v>
      </c>
      <c r="T818" s="24">
        <v>44134</v>
      </c>
      <c r="U818" s="22">
        <v>7719</v>
      </c>
      <c r="V818" s="12"/>
      <c r="W818" s="13"/>
      <c r="X818" s="12"/>
      <c r="Y818" s="12"/>
      <c r="Z818" s="12"/>
      <c r="AA818" s="11"/>
      <c r="AB818" s="8"/>
      <c r="AC818" s="8"/>
      <c r="AD818" s="8"/>
      <c r="AE818" s="8"/>
      <c r="AF818" s="8"/>
      <c r="AG818" s="8"/>
    </row>
    <row r="819" spans="1:33" ht="12.75" customHeight="1" x14ac:dyDescent="0.2">
      <c r="A819" s="22">
        <v>7457</v>
      </c>
      <c r="B819" s="32" t="s">
        <v>8824</v>
      </c>
      <c r="C819" s="44">
        <v>658798200</v>
      </c>
      <c r="D819" s="11" t="s">
        <v>72</v>
      </c>
      <c r="E819" s="11" t="s">
        <v>4916</v>
      </c>
      <c r="F819" s="21" t="s">
        <v>6291</v>
      </c>
      <c r="G819" s="21" t="s">
        <v>4917</v>
      </c>
      <c r="H819" s="21" t="s">
        <v>4918</v>
      </c>
      <c r="I819" s="11" t="s">
        <v>4920</v>
      </c>
      <c r="J819" s="11" t="s">
        <v>4921</v>
      </c>
      <c r="K819" s="11" t="s">
        <v>6373</v>
      </c>
      <c r="L819" s="11" t="s">
        <v>6292</v>
      </c>
      <c r="M819" s="13" t="s">
        <v>47</v>
      </c>
      <c r="N819" s="22" t="s">
        <v>4922</v>
      </c>
      <c r="O819" s="22" t="s">
        <v>6293</v>
      </c>
      <c r="P819" s="23" t="s">
        <v>4919</v>
      </c>
      <c r="Q819" s="22"/>
      <c r="R819" s="23" t="s">
        <v>127</v>
      </c>
      <c r="S819" s="23" t="s">
        <v>6303</v>
      </c>
      <c r="T819" s="24">
        <v>40849</v>
      </c>
      <c r="U819" s="22">
        <v>7457</v>
      </c>
      <c r="V819" s="12"/>
      <c r="W819" s="13"/>
      <c r="X819" s="12"/>
      <c r="Y819" s="12"/>
      <c r="Z819" s="12"/>
      <c r="AA819" s="11"/>
      <c r="AB819" s="8"/>
      <c r="AC819" s="8"/>
      <c r="AD819" s="8"/>
      <c r="AE819" s="8"/>
      <c r="AF819" s="8"/>
      <c r="AG819" s="8"/>
    </row>
    <row r="820" spans="1:33" ht="12.75" customHeight="1" x14ac:dyDescent="0.2">
      <c r="A820" s="22">
        <v>7444</v>
      </c>
      <c r="B820" s="32" t="s">
        <v>8825</v>
      </c>
      <c r="C820" s="44">
        <v>650369572</v>
      </c>
      <c r="D820" s="11" t="s">
        <v>49</v>
      </c>
      <c r="E820" s="11" t="s">
        <v>4923</v>
      </c>
      <c r="F820" s="21" t="s">
        <v>4924</v>
      </c>
      <c r="G820" s="21" t="s">
        <v>4276</v>
      </c>
      <c r="H820" s="21" t="s">
        <v>4926</v>
      </c>
      <c r="I820" s="11" t="s">
        <v>4925</v>
      </c>
      <c r="J820" s="11" t="s">
        <v>4927</v>
      </c>
      <c r="K820" s="11" t="s">
        <v>4928</v>
      </c>
      <c r="L820" s="11" t="s">
        <v>4930</v>
      </c>
      <c r="M820" s="13" t="s">
        <v>47</v>
      </c>
      <c r="N820" s="22" t="s">
        <v>3398</v>
      </c>
      <c r="O820" s="22" t="s">
        <v>4931</v>
      </c>
      <c r="P820" s="23" t="s">
        <v>4929</v>
      </c>
      <c r="Q820" s="22"/>
      <c r="R820" s="23" t="s">
        <v>559</v>
      </c>
      <c r="S820" s="23" t="s">
        <v>6478</v>
      </c>
      <c r="T820" s="24">
        <v>40728</v>
      </c>
      <c r="U820" s="22">
        <v>7444</v>
      </c>
      <c r="V820" s="12"/>
      <c r="W820" s="13"/>
      <c r="X820" s="12"/>
      <c r="Y820" s="12"/>
      <c r="Z820" s="12"/>
      <c r="AA820" s="11"/>
      <c r="AB820" s="8"/>
      <c r="AC820" s="8"/>
      <c r="AD820" s="8"/>
      <c r="AE820" s="8"/>
      <c r="AF820" s="8"/>
      <c r="AG820" s="8"/>
    </row>
    <row r="821" spans="1:33" ht="12.75" customHeight="1" x14ac:dyDescent="0.2">
      <c r="A821" s="22">
        <v>7602</v>
      </c>
      <c r="B821" s="32" t="s">
        <v>8826</v>
      </c>
      <c r="C821" s="44" t="s">
        <v>8918</v>
      </c>
      <c r="D821" s="11" t="s">
        <v>72</v>
      </c>
      <c r="E821" s="11" t="s">
        <v>4932</v>
      </c>
      <c r="F821" s="21" t="s">
        <v>4933</v>
      </c>
      <c r="G821" s="21" t="s">
        <v>4934</v>
      </c>
      <c r="H821" s="21" t="s">
        <v>4935</v>
      </c>
      <c r="I821" s="11" t="s">
        <v>4113</v>
      </c>
      <c r="J821" s="11" t="s">
        <v>4936</v>
      </c>
      <c r="K821" s="11" t="s">
        <v>4937</v>
      </c>
      <c r="L821" s="11" t="s">
        <v>5380</v>
      </c>
      <c r="M821" s="13" t="s">
        <v>5342</v>
      </c>
      <c r="N821" s="22" t="s">
        <v>2135</v>
      </c>
      <c r="O821" s="22" t="s">
        <v>4939</v>
      </c>
      <c r="P821" s="23" t="s">
        <v>4938</v>
      </c>
      <c r="Q821" s="22"/>
      <c r="R821" s="23" t="s">
        <v>559</v>
      </c>
      <c r="S821" s="23" t="s">
        <v>4676</v>
      </c>
      <c r="T821" s="24">
        <v>42424</v>
      </c>
      <c r="U821" s="22">
        <v>7602</v>
      </c>
      <c r="V821" s="12"/>
      <c r="W821" s="13"/>
      <c r="X821" s="12"/>
      <c r="Y821" s="12"/>
      <c r="Z821" s="12"/>
      <c r="AA821" s="11"/>
      <c r="AB821" s="8"/>
      <c r="AC821" s="8"/>
      <c r="AD821" s="8"/>
      <c r="AE821" s="8"/>
      <c r="AF821" s="8"/>
      <c r="AG821" s="8"/>
    </row>
    <row r="822" spans="1:33" ht="12.75" customHeight="1" x14ac:dyDescent="0.2">
      <c r="A822" s="22">
        <v>7068</v>
      </c>
      <c r="B822" s="32" t="s">
        <v>8827</v>
      </c>
      <c r="C822" s="44">
        <v>759932501</v>
      </c>
      <c r="D822" s="11" t="s">
        <v>72</v>
      </c>
      <c r="E822" s="11" t="s">
        <v>4940</v>
      </c>
      <c r="F822" s="21" t="s">
        <v>4941</v>
      </c>
      <c r="G822" s="21" t="s">
        <v>4118</v>
      </c>
      <c r="H822" s="21" t="s">
        <v>4942</v>
      </c>
      <c r="I822" s="11" t="s">
        <v>3637</v>
      </c>
      <c r="J822" s="11" t="s">
        <v>4943</v>
      </c>
      <c r="K822" s="11" t="s">
        <v>4944</v>
      </c>
      <c r="L822" s="11" t="s">
        <v>4945</v>
      </c>
      <c r="M822" s="13" t="s">
        <v>309</v>
      </c>
      <c r="N822" s="22" t="s">
        <v>2374</v>
      </c>
      <c r="O822" s="22"/>
      <c r="P822" s="23"/>
      <c r="Q822" s="22"/>
      <c r="R822" s="23" t="s">
        <v>368</v>
      </c>
      <c r="S822" s="23" t="s">
        <v>4946</v>
      </c>
      <c r="T822" s="24">
        <v>37970</v>
      </c>
      <c r="U822" s="22">
        <v>7068</v>
      </c>
      <c r="V822" s="12"/>
      <c r="W822" s="13"/>
      <c r="X822" s="12"/>
      <c r="Y822" s="12"/>
      <c r="Z822" s="12"/>
      <c r="AA822" s="11"/>
      <c r="AB822" s="8"/>
      <c r="AC822" s="8"/>
      <c r="AD822" s="8"/>
      <c r="AE822" s="8"/>
      <c r="AF822" s="8"/>
      <c r="AG822" s="8"/>
    </row>
    <row r="823" spans="1:33" ht="12.75" customHeight="1" x14ac:dyDescent="0.2">
      <c r="A823" s="22">
        <v>7163</v>
      </c>
      <c r="B823" s="32" t="s">
        <v>8828</v>
      </c>
      <c r="C823" s="44">
        <v>744943000</v>
      </c>
      <c r="D823" s="11" t="s">
        <v>72</v>
      </c>
      <c r="E823" s="11" t="s">
        <v>4947</v>
      </c>
      <c r="F823" s="21" t="s">
        <v>8829</v>
      </c>
      <c r="G823" s="21" t="s">
        <v>4118</v>
      </c>
      <c r="H823" s="21" t="s">
        <v>8830</v>
      </c>
      <c r="I823" s="11" t="s">
        <v>5568</v>
      </c>
      <c r="J823" s="11" t="s">
        <v>5567</v>
      </c>
      <c r="K823" s="11" t="s">
        <v>4948</v>
      </c>
      <c r="L823" s="11" t="s">
        <v>5914</v>
      </c>
      <c r="M823" s="13" t="s">
        <v>47</v>
      </c>
      <c r="N823" s="22" t="s">
        <v>630</v>
      </c>
      <c r="O823" s="22"/>
      <c r="P823" s="23" t="s">
        <v>4949</v>
      </c>
      <c r="Q823" s="22"/>
      <c r="R823" s="23" t="s">
        <v>368</v>
      </c>
      <c r="S823" s="23" t="s">
        <v>8831</v>
      </c>
      <c r="T823" s="24">
        <v>37970</v>
      </c>
      <c r="U823" s="22">
        <v>7163</v>
      </c>
      <c r="V823" s="36"/>
      <c r="W823" s="37"/>
      <c r="X823" s="36"/>
      <c r="Y823" s="36"/>
      <c r="Z823" s="36"/>
      <c r="AA823" s="27"/>
      <c r="AB823" s="8"/>
      <c r="AC823" s="8"/>
      <c r="AD823" s="8"/>
      <c r="AE823" s="8"/>
      <c r="AF823" s="8"/>
      <c r="AG823" s="8"/>
    </row>
    <row r="824" spans="1:33" ht="12.75" customHeight="1" x14ac:dyDescent="0.2">
      <c r="A824" s="22">
        <v>6951</v>
      </c>
      <c r="B824" s="32" t="s">
        <v>8832</v>
      </c>
      <c r="C824" s="44">
        <v>733945001</v>
      </c>
      <c r="D824" s="11" t="s">
        <v>72</v>
      </c>
      <c r="E824" s="11" t="s">
        <v>4950</v>
      </c>
      <c r="F824" s="21" t="s">
        <v>4951</v>
      </c>
      <c r="G824" s="21" t="s">
        <v>4118</v>
      </c>
      <c r="H824" s="21" t="s">
        <v>4952</v>
      </c>
      <c r="I824" s="11" t="s">
        <v>4953</v>
      </c>
      <c r="J824" s="11" t="s">
        <v>4954</v>
      </c>
      <c r="K824" s="11" t="s">
        <v>4955</v>
      </c>
      <c r="L824" s="11" t="s">
        <v>4956</v>
      </c>
      <c r="M824" s="13" t="s">
        <v>544</v>
      </c>
      <c r="N824" s="22" t="s">
        <v>4957</v>
      </c>
      <c r="O824" s="22"/>
      <c r="P824" s="23"/>
      <c r="Q824" s="22"/>
      <c r="R824" s="23">
        <v>93401</v>
      </c>
      <c r="S824" s="23" t="s">
        <v>4958</v>
      </c>
      <c r="T824" s="24">
        <v>37971</v>
      </c>
      <c r="U824" s="22">
        <v>6951</v>
      </c>
      <c r="V824" s="12"/>
      <c r="W824" s="13"/>
      <c r="X824" s="12"/>
      <c r="Y824" s="12"/>
      <c r="Z824" s="12"/>
      <c r="AA824" s="11"/>
      <c r="AB824" s="8"/>
      <c r="AC824" s="8"/>
      <c r="AD824" s="8"/>
      <c r="AE824" s="8"/>
      <c r="AF824" s="8"/>
      <c r="AG824" s="8"/>
    </row>
    <row r="825" spans="1:33" ht="12.75" customHeight="1" x14ac:dyDescent="0.2">
      <c r="A825" s="22">
        <v>7381</v>
      </c>
      <c r="B825" s="32" t="s">
        <v>8833</v>
      </c>
      <c r="C825" s="44">
        <v>658279203</v>
      </c>
      <c r="D825" s="11" t="s">
        <v>4629</v>
      </c>
      <c r="E825" s="11" t="s">
        <v>4959</v>
      </c>
      <c r="F825" s="156" t="s">
        <v>8834</v>
      </c>
      <c r="G825" s="21" t="s">
        <v>4640</v>
      </c>
      <c r="H825" s="21" t="s">
        <v>8835</v>
      </c>
      <c r="I825" s="11" t="s">
        <v>4960</v>
      </c>
      <c r="J825" s="11" t="s">
        <v>6074</v>
      </c>
      <c r="K825" s="11" t="s">
        <v>7431</v>
      </c>
      <c r="L825" s="11" t="s">
        <v>5885</v>
      </c>
      <c r="M825" s="13" t="s">
        <v>47</v>
      </c>
      <c r="N825" s="22" t="s">
        <v>1047</v>
      </c>
      <c r="O825" s="22">
        <v>228217836</v>
      </c>
      <c r="P825" s="40" t="s">
        <v>8836</v>
      </c>
      <c r="Q825" s="22"/>
      <c r="R825" s="23" t="s">
        <v>1053</v>
      </c>
      <c r="S825" s="23" t="s">
        <v>7432</v>
      </c>
      <c r="T825" s="24">
        <v>39392</v>
      </c>
      <c r="U825" s="22">
        <v>7381</v>
      </c>
      <c r="V825" s="12"/>
      <c r="W825" s="13"/>
      <c r="X825" s="12"/>
      <c r="Y825" s="12"/>
      <c r="Z825" s="12"/>
      <c r="AA825" s="11"/>
      <c r="AB825" s="8"/>
      <c r="AC825" s="8"/>
      <c r="AD825" s="8"/>
      <c r="AE825" s="8"/>
      <c r="AF825" s="8"/>
      <c r="AG825" s="8" t="s">
        <v>7387</v>
      </c>
    </row>
    <row r="826" spans="1:33" ht="12.75" customHeight="1" x14ac:dyDescent="0.2">
      <c r="A826" s="22">
        <v>7493</v>
      </c>
      <c r="B826" s="32" t="s">
        <v>8837</v>
      </c>
      <c r="C826" s="44">
        <v>652251900</v>
      </c>
      <c r="D826" s="11" t="s">
        <v>49</v>
      </c>
      <c r="E826" s="11" t="s">
        <v>4961</v>
      </c>
      <c r="F826" s="21" t="s">
        <v>4962</v>
      </c>
      <c r="G826" s="21" t="s">
        <v>4352</v>
      </c>
      <c r="H826" s="21" t="s">
        <v>4963</v>
      </c>
      <c r="I826" s="11" t="s">
        <v>4964</v>
      </c>
      <c r="J826" s="11" t="s">
        <v>127</v>
      </c>
      <c r="K826" s="11" t="s">
        <v>4965</v>
      </c>
      <c r="L826" s="11" t="s">
        <v>4966</v>
      </c>
      <c r="M826" s="13" t="s">
        <v>544</v>
      </c>
      <c r="N826" s="22" t="s">
        <v>400</v>
      </c>
      <c r="O826" s="22"/>
      <c r="P826" s="23"/>
      <c r="Q826" s="22"/>
      <c r="R826" s="23" t="s">
        <v>3563</v>
      </c>
      <c r="S826" s="23" t="s">
        <v>4967</v>
      </c>
      <c r="T826" s="24">
        <v>41600</v>
      </c>
      <c r="U826" s="22">
        <v>7493</v>
      </c>
      <c r="V826" s="12"/>
      <c r="W826" s="13"/>
      <c r="X826" s="12"/>
      <c r="Y826" s="12"/>
      <c r="Z826" s="12"/>
      <c r="AA826" s="11"/>
      <c r="AB826" s="8"/>
      <c r="AC826" s="8"/>
      <c r="AD826" s="8"/>
      <c r="AE826" s="8"/>
      <c r="AF826" s="8"/>
      <c r="AG826" s="8"/>
    </row>
    <row r="827" spans="1:33" ht="12.75" customHeight="1" x14ac:dyDescent="0.2">
      <c r="A827" s="22">
        <v>7673</v>
      </c>
      <c r="B827" s="32" t="s">
        <v>5304</v>
      </c>
      <c r="C827" s="44" t="s">
        <v>6479</v>
      </c>
      <c r="D827" s="11" t="s">
        <v>545</v>
      </c>
      <c r="E827" s="11" t="s">
        <v>5305</v>
      </c>
      <c r="F827" s="21" t="s">
        <v>5678</v>
      </c>
      <c r="G827" s="21" t="s">
        <v>5306</v>
      </c>
      <c r="H827" s="21" t="s">
        <v>5307</v>
      </c>
      <c r="I827" s="11" t="s">
        <v>1287</v>
      </c>
      <c r="J827" s="33">
        <v>43418</v>
      </c>
      <c r="K827" s="11" t="s">
        <v>5308</v>
      </c>
      <c r="L827" s="11" t="s">
        <v>5310</v>
      </c>
      <c r="M827" s="13" t="s">
        <v>47</v>
      </c>
      <c r="N827" s="22" t="s">
        <v>5312</v>
      </c>
      <c r="O827" s="22" t="s">
        <v>5311</v>
      </c>
      <c r="P827" s="23" t="s">
        <v>5309</v>
      </c>
      <c r="Q827" s="22"/>
      <c r="R827" s="23" t="s">
        <v>1053</v>
      </c>
      <c r="S827" s="23" t="s">
        <v>5313</v>
      </c>
      <c r="T827" s="24">
        <v>43564</v>
      </c>
      <c r="U827" s="22">
        <v>7673</v>
      </c>
      <c r="V827" s="12"/>
      <c r="W827" s="13"/>
      <c r="X827" s="12"/>
      <c r="Y827" s="12"/>
      <c r="Z827" s="12"/>
      <c r="AA827" s="11"/>
      <c r="AB827" s="8"/>
      <c r="AC827" s="8"/>
      <c r="AD827" s="8"/>
      <c r="AE827" s="8"/>
      <c r="AF827" s="8"/>
      <c r="AG827" s="8"/>
    </row>
    <row r="828" spans="1:33" ht="12.75" customHeight="1" x14ac:dyDescent="0.2">
      <c r="A828" s="22">
        <v>7690</v>
      </c>
      <c r="B828" s="32" t="s">
        <v>8838</v>
      </c>
      <c r="C828" s="44">
        <v>651896223</v>
      </c>
      <c r="D828" s="11"/>
      <c r="E828" s="11" t="s">
        <v>7388</v>
      </c>
      <c r="F828" s="21" t="s">
        <v>6055</v>
      </c>
      <c r="G828" s="21" t="s">
        <v>5817</v>
      </c>
      <c r="H828" s="21" t="s">
        <v>6058</v>
      </c>
      <c r="I828" s="11" t="s">
        <v>5628</v>
      </c>
      <c r="J828" s="33" t="s">
        <v>6059</v>
      </c>
      <c r="K828" s="11" t="s">
        <v>5840</v>
      </c>
      <c r="L828" s="11" t="s">
        <v>5818</v>
      </c>
      <c r="M828" s="13" t="s">
        <v>47</v>
      </c>
      <c r="N828" s="22" t="s">
        <v>3172</v>
      </c>
      <c r="O828" s="22" t="s">
        <v>6056</v>
      </c>
      <c r="P828" s="23" t="s">
        <v>6057</v>
      </c>
      <c r="Q828" s="22"/>
      <c r="R828" s="23">
        <v>93401</v>
      </c>
      <c r="S828" s="23" t="s">
        <v>6060</v>
      </c>
      <c r="T828" s="24">
        <v>43789</v>
      </c>
      <c r="U828" s="22">
        <v>7690</v>
      </c>
      <c r="V828" s="12"/>
      <c r="W828" s="13"/>
      <c r="X828" s="12"/>
      <c r="Y828" s="12"/>
      <c r="Z828" s="12"/>
      <c r="AA828" s="11"/>
      <c r="AB828" s="8"/>
      <c r="AC828" s="8"/>
      <c r="AD828" s="8"/>
      <c r="AE828" s="8"/>
      <c r="AF828" s="8"/>
      <c r="AG828" s="8"/>
    </row>
    <row r="829" spans="1:33" ht="12.75" customHeight="1" x14ac:dyDescent="0.2">
      <c r="A829" s="22">
        <v>7646</v>
      </c>
      <c r="B829" s="32" t="s">
        <v>8839</v>
      </c>
      <c r="C829" s="44">
        <v>651062020</v>
      </c>
      <c r="D829" s="11" t="s">
        <v>843</v>
      </c>
      <c r="E829" s="11" t="s">
        <v>4968</v>
      </c>
      <c r="F829" s="21" t="s">
        <v>8840</v>
      </c>
      <c r="G829" s="21" t="s">
        <v>4969</v>
      </c>
      <c r="H829" s="21" t="s">
        <v>8841</v>
      </c>
      <c r="I829" s="11" t="s">
        <v>4187</v>
      </c>
      <c r="J829" s="11" t="s">
        <v>8842</v>
      </c>
      <c r="K829" s="11" t="s">
        <v>4970</v>
      </c>
      <c r="L829" s="11" t="s">
        <v>4972</v>
      </c>
      <c r="M829" s="13" t="s">
        <v>544</v>
      </c>
      <c r="N829" s="22" t="s">
        <v>4974</v>
      </c>
      <c r="O829" s="22" t="s">
        <v>4973</v>
      </c>
      <c r="P829" s="23" t="s">
        <v>4971</v>
      </c>
      <c r="Q829" s="22"/>
      <c r="R829" s="23" t="s">
        <v>83</v>
      </c>
      <c r="S829" s="23" t="s">
        <v>8843</v>
      </c>
      <c r="T829" s="24">
        <v>43182</v>
      </c>
      <c r="U829" s="22">
        <v>7646</v>
      </c>
      <c r="V829" s="36"/>
      <c r="W829" s="37"/>
      <c r="X829" s="36"/>
      <c r="Y829" s="36"/>
      <c r="Z829" s="36"/>
      <c r="AA829" s="27"/>
      <c r="AB829" s="8"/>
      <c r="AC829" s="8"/>
      <c r="AD829" s="8"/>
      <c r="AE829" s="8"/>
      <c r="AF829" s="8"/>
      <c r="AG829" s="8"/>
    </row>
    <row r="830" spans="1:33" ht="12.75" customHeight="1" x14ac:dyDescent="0.2">
      <c r="A830" s="22">
        <v>7730</v>
      </c>
      <c r="B830" s="13" t="s">
        <v>7389</v>
      </c>
      <c r="C830" s="44">
        <v>651579945</v>
      </c>
      <c r="D830" s="11"/>
      <c r="E830" s="11" t="s">
        <v>7390</v>
      </c>
      <c r="F830" s="21" t="s">
        <v>7391</v>
      </c>
      <c r="G830" s="21" t="s">
        <v>7392</v>
      </c>
      <c r="H830" s="21" t="s">
        <v>7393</v>
      </c>
      <c r="I830" s="11" t="s">
        <v>5628</v>
      </c>
      <c r="J830" s="11" t="s">
        <v>7394</v>
      </c>
      <c r="K830" s="11" t="s">
        <v>7395</v>
      </c>
      <c r="L830" s="11" t="s">
        <v>7396</v>
      </c>
      <c r="M830" s="13" t="s">
        <v>5345</v>
      </c>
      <c r="N830" s="22" t="s">
        <v>879</v>
      </c>
      <c r="O830" s="22" t="s">
        <v>7397</v>
      </c>
      <c r="P830" s="40" t="s">
        <v>7398</v>
      </c>
      <c r="Q830" s="22"/>
      <c r="R830" s="23">
        <v>93401</v>
      </c>
      <c r="S830" s="23" t="s">
        <v>6745</v>
      </c>
      <c r="T830" s="24">
        <v>44298</v>
      </c>
      <c r="U830" s="22">
        <v>7730</v>
      </c>
      <c r="V830" s="12"/>
      <c r="W830" s="13"/>
      <c r="X830" s="12"/>
      <c r="Y830" s="12"/>
      <c r="Z830" s="12"/>
      <c r="AA830" s="11"/>
      <c r="AB830" s="8"/>
      <c r="AC830" s="8"/>
      <c r="AD830" s="8"/>
      <c r="AE830" s="8"/>
      <c r="AF830" s="8"/>
      <c r="AG830" s="8"/>
    </row>
    <row r="831" spans="1:33" ht="12.75" customHeight="1" x14ac:dyDescent="0.2">
      <c r="A831" s="22">
        <v>7687</v>
      </c>
      <c r="B831" s="32" t="s">
        <v>8844</v>
      </c>
      <c r="C831" s="44">
        <v>656700807</v>
      </c>
      <c r="D831" s="11"/>
      <c r="E831" s="11" t="s">
        <v>7399</v>
      </c>
      <c r="F831" s="21" t="s">
        <v>6113</v>
      </c>
      <c r="G831" s="21" t="s">
        <v>5784</v>
      </c>
      <c r="H831" s="21" t="s">
        <v>5785</v>
      </c>
      <c r="I831" s="11" t="s">
        <v>5540</v>
      </c>
      <c r="J831" s="11" t="s">
        <v>5786</v>
      </c>
      <c r="K831" s="11" t="s">
        <v>5787</v>
      </c>
      <c r="L831" s="11" t="s">
        <v>5788</v>
      </c>
      <c r="M831" s="13" t="s">
        <v>47</v>
      </c>
      <c r="N831" s="22" t="s">
        <v>630</v>
      </c>
      <c r="O831" s="22">
        <v>56966462572</v>
      </c>
      <c r="P831" s="40" t="s">
        <v>5789</v>
      </c>
      <c r="Q831" s="22"/>
      <c r="R831" s="23">
        <v>93401</v>
      </c>
      <c r="S831" s="23" t="s">
        <v>6118</v>
      </c>
      <c r="T831" s="24">
        <v>43707</v>
      </c>
      <c r="U831" s="22">
        <v>7687</v>
      </c>
      <c r="V831" s="12"/>
      <c r="W831" s="13"/>
      <c r="X831" s="12"/>
      <c r="Y831" s="12"/>
      <c r="Z831" s="12"/>
      <c r="AA831" s="11"/>
      <c r="AB831" s="8"/>
      <c r="AC831" s="8"/>
      <c r="AD831" s="8"/>
      <c r="AE831" s="8"/>
      <c r="AF831" s="8"/>
      <c r="AG831" s="8"/>
    </row>
    <row r="832" spans="1:33" ht="12.75" customHeight="1" x14ac:dyDescent="0.2">
      <c r="A832" s="22">
        <v>6913</v>
      </c>
      <c r="B832" s="32" t="s">
        <v>8845</v>
      </c>
      <c r="C832" s="44">
        <v>700555003</v>
      </c>
      <c r="D832" s="11" t="s">
        <v>3401</v>
      </c>
      <c r="E832" s="11" t="s">
        <v>140</v>
      </c>
      <c r="F832" s="21" t="s">
        <v>1476</v>
      </c>
      <c r="G832" s="21" t="s">
        <v>4975</v>
      </c>
      <c r="H832" s="21" t="s">
        <v>28</v>
      </c>
      <c r="I832" s="11"/>
      <c r="J832" s="11"/>
      <c r="K832" s="11" t="s">
        <v>4976</v>
      </c>
      <c r="L832" s="11" t="s">
        <v>4977</v>
      </c>
      <c r="M832" s="13" t="s">
        <v>5341</v>
      </c>
      <c r="N832" s="22" t="s">
        <v>166</v>
      </c>
      <c r="O832" s="22" t="s">
        <v>4978</v>
      </c>
      <c r="P832" s="23"/>
      <c r="Q832" s="22"/>
      <c r="R832" s="23" t="s">
        <v>230</v>
      </c>
      <c r="S832" s="23" t="s">
        <v>4583</v>
      </c>
      <c r="T832" s="24">
        <v>37970</v>
      </c>
      <c r="U832" s="22">
        <v>6913</v>
      </c>
      <c r="V832" s="12"/>
      <c r="W832" s="13"/>
      <c r="X832" s="12"/>
      <c r="Y832" s="12"/>
      <c r="Z832" s="12"/>
      <c r="AA832" s="11"/>
      <c r="AB832" s="8"/>
      <c r="AC832" s="8"/>
      <c r="AD832" s="8"/>
      <c r="AE832" s="8"/>
      <c r="AF832" s="8"/>
      <c r="AG832" s="8"/>
    </row>
    <row r="833" spans="1:33" ht="12.75" customHeight="1" x14ac:dyDescent="0.2">
      <c r="A833" s="22">
        <v>5650</v>
      </c>
      <c r="B833" s="32" t="s">
        <v>4979</v>
      </c>
      <c r="C833" s="44">
        <v>708967009</v>
      </c>
      <c r="D833" s="11" t="s">
        <v>4980</v>
      </c>
      <c r="E833" s="11" t="s">
        <v>7400</v>
      </c>
      <c r="F833" s="21" t="s">
        <v>4981</v>
      </c>
      <c r="G833" s="21" t="s">
        <v>4982</v>
      </c>
      <c r="H833" s="21" t="s">
        <v>28</v>
      </c>
      <c r="I833" s="11"/>
      <c r="J833" s="11"/>
      <c r="K833" s="11" t="s">
        <v>8846</v>
      </c>
      <c r="L833" s="11" t="s">
        <v>4983</v>
      </c>
      <c r="M833" s="13" t="s">
        <v>5343</v>
      </c>
      <c r="N833" s="22" t="s">
        <v>2844</v>
      </c>
      <c r="O833" s="22" t="s">
        <v>4984</v>
      </c>
      <c r="P833" s="40" t="s">
        <v>6119</v>
      </c>
      <c r="Q833" s="22"/>
      <c r="R833" s="23" t="s">
        <v>4985</v>
      </c>
      <c r="S833" s="23" t="s">
        <v>6401</v>
      </c>
      <c r="T833" s="24">
        <v>37970</v>
      </c>
      <c r="U833" s="22">
        <v>5650</v>
      </c>
      <c r="V833" s="36"/>
      <c r="W833" s="37"/>
      <c r="X833" s="36"/>
      <c r="Y833" s="36"/>
      <c r="Z833" s="36"/>
      <c r="AA833" s="27"/>
      <c r="AB833" s="8"/>
      <c r="AC833" s="8"/>
      <c r="AD833" s="8"/>
      <c r="AE833" s="8"/>
      <c r="AF833" s="8"/>
      <c r="AG833" s="8"/>
    </row>
    <row r="834" spans="1:33" ht="12.75" customHeight="1" x14ac:dyDescent="0.2">
      <c r="A834" s="22">
        <v>7048</v>
      </c>
      <c r="B834" s="32" t="s">
        <v>4986</v>
      </c>
      <c r="C834" s="44">
        <v>815133005</v>
      </c>
      <c r="D834" s="11" t="s">
        <v>139</v>
      </c>
      <c r="E834" s="11" t="s">
        <v>7401</v>
      </c>
      <c r="F834" s="21" t="s">
        <v>26</v>
      </c>
      <c r="G834" s="21" t="s">
        <v>141</v>
      </c>
      <c r="H834" s="21" t="s">
        <v>28</v>
      </c>
      <c r="I834" s="11"/>
      <c r="J834" s="11"/>
      <c r="K834" s="11" t="s">
        <v>4987</v>
      </c>
      <c r="L834" s="11" t="s">
        <v>4988</v>
      </c>
      <c r="M834" s="13" t="s">
        <v>5345</v>
      </c>
      <c r="N834" s="22" t="s">
        <v>1474</v>
      </c>
      <c r="O834" s="22"/>
      <c r="P834" s="23"/>
      <c r="Q834" s="22"/>
      <c r="R834" s="23" t="s">
        <v>257</v>
      </c>
      <c r="S834" s="23" t="s">
        <v>4989</v>
      </c>
      <c r="T834" s="24">
        <v>37970</v>
      </c>
      <c r="U834" s="22">
        <v>7048</v>
      </c>
      <c r="V834" s="12"/>
      <c r="W834" s="13"/>
      <c r="X834" s="12"/>
      <c r="Y834" s="12"/>
      <c r="Z834" s="12"/>
      <c r="AA834" s="11"/>
      <c r="AB834" s="8"/>
      <c r="AC834" s="8"/>
      <c r="AD834" s="8"/>
      <c r="AE834" s="8"/>
      <c r="AF834" s="8"/>
      <c r="AG834" s="8"/>
    </row>
    <row r="835" spans="1:33" ht="12.75" customHeight="1" x14ac:dyDescent="0.2">
      <c r="A835" s="22">
        <v>6430</v>
      </c>
      <c r="B835" s="32" t="s">
        <v>4990</v>
      </c>
      <c r="C835" s="44">
        <v>703130003</v>
      </c>
      <c r="D835" s="11" t="s">
        <v>127</v>
      </c>
      <c r="E835" s="11" t="s">
        <v>7433</v>
      </c>
      <c r="F835" s="21" t="s">
        <v>4981</v>
      </c>
      <c r="G835" s="21" t="s">
        <v>4982</v>
      </c>
      <c r="H835" s="21" t="s">
        <v>28</v>
      </c>
      <c r="I835" s="11"/>
      <c r="J835" s="11"/>
      <c r="K835" s="11" t="s">
        <v>6821</v>
      </c>
      <c r="L835" s="11" t="s">
        <v>4991</v>
      </c>
      <c r="M835" s="13" t="s">
        <v>544</v>
      </c>
      <c r="N835" s="22" t="s">
        <v>5395</v>
      </c>
      <c r="O835" s="22" t="s">
        <v>4992</v>
      </c>
      <c r="P835" s="40" t="s">
        <v>5979</v>
      </c>
      <c r="Q835" s="22" t="s">
        <v>6822</v>
      </c>
      <c r="R835" s="23" t="s">
        <v>4985</v>
      </c>
      <c r="S835" s="23" t="s">
        <v>8847</v>
      </c>
      <c r="T835" s="24">
        <v>37970</v>
      </c>
      <c r="U835" s="22">
        <v>6430</v>
      </c>
      <c r="V835" s="36"/>
      <c r="W835" s="37"/>
      <c r="X835" s="36"/>
      <c r="Y835" s="36"/>
      <c r="Z835" s="36"/>
      <c r="AA835" s="27"/>
      <c r="AB835" s="8"/>
      <c r="AC835" s="8"/>
      <c r="AD835" s="8"/>
      <c r="AE835" s="8"/>
      <c r="AF835" s="8"/>
      <c r="AG835" s="8"/>
    </row>
    <row r="836" spans="1:33" ht="12.75" customHeight="1" x14ac:dyDescent="0.2">
      <c r="A836" s="22">
        <v>7024</v>
      </c>
      <c r="B836" s="32" t="s">
        <v>8848</v>
      </c>
      <c r="C836" s="44">
        <v>718028000</v>
      </c>
      <c r="D836" s="11" t="s">
        <v>127</v>
      </c>
      <c r="E836" s="11" t="s">
        <v>7402</v>
      </c>
      <c r="F836" s="21" t="s">
        <v>4981</v>
      </c>
      <c r="G836" s="21" t="s">
        <v>4982</v>
      </c>
      <c r="H836" s="21" t="s">
        <v>28</v>
      </c>
      <c r="I836" s="11"/>
      <c r="J836" s="11"/>
      <c r="K836" s="11" t="s">
        <v>4993</v>
      </c>
      <c r="L836" s="61" t="s">
        <v>4995</v>
      </c>
      <c r="M836" s="13" t="s">
        <v>47</v>
      </c>
      <c r="N836" s="22" t="s">
        <v>3035</v>
      </c>
      <c r="O836" s="22"/>
      <c r="P836" s="23" t="s">
        <v>4994</v>
      </c>
      <c r="Q836" s="22"/>
      <c r="R836" s="23" t="s">
        <v>4985</v>
      </c>
      <c r="S836" s="23" t="s">
        <v>4996</v>
      </c>
      <c r="T836" s="24">
        <v>37970</v>
      </c>
      <c r="U836" s="22">
        <v>7024</v>
      </c>
      <c r="V836" s="12"/>
      <c r="W836" s="13"/>
      <c r="X836" s="12"/>
      <c r="Y836" s="12"/>
      <c r="Z836" s="12"/>
      <c r="AA836" s="11"/>
      <c r="AB836" s="8"/>
      <c r="AC836" s="8"/>
      <c r="AD836" s="8"/>
      <c r="AE836" s="8"/>
      <c r="AF836" s="8"/>
      <c r="AG836" s="8"/>
    </row>
    <row r="837" spans="1:33" ht="12.75" customHeight="1" x14ac:dyDescent="0.2">
      <c r="A837" s="22">
        <v>6690</v>
      </c>
      <c r="B837" s="32" t="s">
        <v>4997</v>
      </c>
      <c r="C837" s="44">
        <v>703553001</v>
      </c>
      <c r="D837" s="11" t="s">
        <v>127</v>
      </c>
      <c r="E837" s="11" t="s">
        <v>7403</v>
      </c>
      <c r="F837" s="21" t="s">
        <v>6250</v>
      </c>
      <c r="G837" s="21" t="s">
        <v>4998</v>
      </c>
      <c r="H837" s="11" t="s">
        <v>28</v>
      </c>
      <c r="I837" s="11" t="s">
        <v>6078</v>
      </c>
      <c r="J837" s="11" t="s">
        <v>6078</v>
      </c>
      <c r="K837" s="11" t="s">
        <v>6220</v>
      </c>
      <c r="L837" s="11" t="s">
        <v>5720</v>
      </c>
      <c r="M837" s="13" t="s">
        <v>5346</v>
      </c>
      <c r="N837" s="22" t="s">
        <v>966</v>
      </c>
      <c r="O837" s="22" t="s">
        <v>4999</v>
      </c>
      <c r="P837" s="40" t="s">
        <v>6221</v>
      </c>
      <c r="Q837" s="22" t="s">
        <v>5721</v>
      </c>
      <c r="R837" s="23" t="s">
        <v>4985</v>
      </c>
      <c r="S837" s="23" t="s">
        <v>6251</v>
      </c>
      <c r="T837" s="24">
        <v>37970</v>
      </c>
      <c r="U837" s="22">
        <v>6690</v>
      </c>
      <c r="V837" s="12"/>
      <c r="W837" s="13"/>
      <c r="X837" s="12"/>
      <c r="Y837" s="12"/>
      <c r="Z837" s="12"/>
      <c r="AA837" s="11"/>
      <c r="AB837" s="8"/>
      <c r="AC837" s="8"/>
      <c r="AD837" s="8"/>
      <c r="AE837" s="8"/>
      <c r="AF837" s="8"/>
      <c r="AG837" s="8"/>
    </row>
    <row r="838" spans="1:33" ht="12.75" customHeight="1" x14ac:dyDescent="0.2">
      <c r="A838" s="22">
        <v>6350</v>
      </c>
      <c r="B838" s="32" t="s">
        <v>8849</v>
      </c>
      <c r="C838" s="44">
        <v>817325009</v>
      </c>
      <c r="D838" s="11" t="s">
        <v>139</v>
      </c>
      <c r="E838" s="11" t="s">
        <v>7404</v>
      </c>
      <c r="F838" s="21" t="s">
        <v>26</v>
      </c>
      <c r="G838" s="21" t="s">
        <v>141</v>
      </c>
      <c r="H838" s="21" t="s">
        <v>28</v>
      </c>
      <c r="I838" s="11"/>
      <c r="J838" s="11"/>
      <c r="K838" s="11" t="s">
        <v>5573</v>
      </c>
      <c r="L838" s="11" t="s">
        <v>5571</v>
      </c>
      <c r="M838" s="13" t="s">
        <v>48</v>
      </c>
      <c r="N838" s="22" t="s">
        <v>1469</v>
      </c>
      <c r="O838" s="22" t="s">
        <v>5570</v>
      </c>
      <c r="P838" s="23" t="s">
        <v>5572</v>
      </c>
      <c r="Q838" s="22"/>
      <c r="R838" s="23">
        <v>93910</v>
      </c>
      <c r="S838" s="11" t="s">
        <v>5569</v>
      </c>
      <c r="T838" s="24">
        <v>37970</v>
      </c>
      <c r="U838" s="22">
        <v>6350</v>
      </c>
      <c r="V838" s="12"/>
      <c r="W838" s="13"/>
      <c r="X838" s="12"/>
      <c r="Y838" s="12"/>
      <c r="Z838" s="12"/>
      <c r="AA838" s="11"/>
      <c r="AB838" s="8"/>
      <c r="AC838" s="8"/>
      <c r="AD838" s="8"/>
      <c r="AE838" s="8"/>
      <c r="AF838" s="8"/>
      <c r="AG838" s="8"/>
    </row>
    <row r="839" spans="1:33" ht="12.75" customHeight="1" x14ac:dyDescent="0.2">
      <c r="A839" s="22">
        <v>5850</v>
      </c>
      <c r="B839" s="32" t="s">
        <v>8850</v>
      </c>
      <c r="C839" s="44">
        <v>700270009</v>
      </c>
      <c r="D839" s="11" t="s">
        <v>5000</v>
      </c>
      <c r="E839" s="11" t="s">
        <v>7405</v>
      </c>
      <c r="F839" s="21" t="s">
        <v>6327</v>
      </c>
      <c r="G839" s="21" t="s">
        <v>3566</v>
      </c>
      <c r="H839" s="21" t="s">
        <v>28</v>
      </c>
      <c r="I839" s="11"/>
      <c r="J839" s="11"/>
      <c r="K839" s="11" t="s">
        <v>5702</v>
      </c>
      <c r="L839" s="11" t="s">
        <v>5001</v>
      </c>
      <c r="M839" s="13" t="s">
        <v>47</v>
      </c>
      <c r="N839" s="22" t="s">
        <v>29</v>
      </c>
      <c r="O839" s="22" t="s">
        <v>5002</v>
      </c>
      <c r="P839" s="23"/>
      <c r="Q839" s="22"/>
      <c r="R839" s="23" t="s">
        <v>5003</v>
      </c>
      <c r="S839" s="23" t="s">
        <v>8851</v>
      </c>
      <c r="T839" s="24">
        <v>37970</v>
      </c>
      <c r="U839" s="22">
        <v>5850</v>
      </c>
      <c r="V839" s="12"/>
      <c r="W839" s="13"/>
      <c r="X839" s="12"/>
      <c r="Y839" s="12"/>
      <c r="Z839" s="12"/>
      <c r="AA839" s="11"/>
      <c r="AB839" s="8"/>
      <c r="AC839" s="8"/>
      <c r="AD839" s="8"/>
      <c r="AE839" s="8"/>
      <c r="AF839" s="8"/>
      <c r="AG839" s="8"/>
    </row>
    <row r="840" spans="1:33" ht="12.75" customHeight="1" x14ac:dyDescent="0.2">
      <c r="A840" s="22">
        <v>6904</v>
      </c>
      <c r="B840" s="32" t="s">
        <v>8852</v>
      </c>
      <c r="C840" s="44">
        <v>700414000</v>
      </c>
      <c r="D840" s="11" t="s">
        <v>272</v>
      </c>
      <c r="E840" s="11" t="s">
        <v>140</v>
      </c>
      <c r="F840" s="21" t="s">
        <v>1476</v>
      </c>
      <c r="G840" s="21" t="s">
        <v>5004</v>
      </c>
      <c r="H840" s="21" t="s">
        <v>28</v>
      </c>
      <c r="I840" s="11"/>
      <c r="J840" s="11"/>
      <c r="K840" s="11" t="s">
        <v>5005</v>
      </c>
      <c r="L840" s="11" t="s">
        <v>5006</v>
      </c>
      <c r="M840" s="13" t="s">
        <v>47</v>
      </c>
      <c r="N840" s="22" t="s">
        <v>4610</v>
      </c>
      <c r="O840" s="22" t="s">
        <v>5007</v>
      </c>
      <c r="P840" s="23" t="s">
        <v>5008</v>
      </c>
      <c r="Q840" s="22"/>
      <c r="R840" s="23" t="s">
        <v>230</v>
      </c>
      <c r="S840" s="23" t="s">
        <v>5009</v>
      </c>
      <c r="T840" s="24">
        <v>37970</v>
      </c>
      <c r="U840" s="22">
        <v>6904</v>
      </c>
      <c r="V840" s="12"/>
      <c r="W840" s="13"/>
      <c r="X840" s="12"/>
      <c r="Y840" s="12"/>
      <c r="Z840" s="12"/>
      <c r="AA840" s="11"/>
      <c r="AB840" s="8"/>
      <c r="AC840" s="8"/>
      <c r="AD840" s="8"/>
      <c r="AE840" s="8"/>
      <c r="AF840" s="8"/>
      <c r="AG840" s="8"/>
    </row>
    <row r="841" spans="1:33" ht="12.75" customHeight="1" x14ac:dyDescent="0.2">
      <c r="A841" s="22">
        <v>6974</v>
      </c>
      <c r="B841" s="32" t="s">
        <v>8853</v>
      </c>
      <c r="C841" s="44">
        <v>605060005</v>
      </c>
      <c r="D841" s="11" t="s">
        <v>127</v>
      </c>
      <c r="E841" s="11" t="s">
        <v>7406</v>
      </c>
      <c r="F841" s="21" t="s">
        <v>4981</v>
      </c>
      <c r="G841" s="21" t="s">
        <v>5010</v>
      </c>
      <c r="H841" s="21" t="s">
        <v>28</v>
      </c>
      <c r="I841" s="11"/>
      <c r="J841" s="11"/>
      <c r="K841" s="11" t="s">
        <v>8854</v>
      </c>
      <c r="L841" s="11" t="s">
        <v>5011</v>
      </c>
      <c r="M841" s="13" t="s">
        <v>47</v>
      </c>
      <c r="N841" s="22" t="s">
        <v>630</v>
      </c>
      <c r="O841" s="22" t="s">
        <v>5462</v>
      </c>
      <c r="P841" s="23" t="s">
        <v>5463</v>
      </c>
      <c r="Q841" s="22"/>
      <c r="R841" s="23" t="s">
        <v>5012</v>
      </c>
      <c r="S841" s="23" t="s">
        <v>523</v>
      </c>
      <c r="T841" s="24">
        <v>37970</v>
      </c>
      <c r="U841" s="22">
        <v>6974</v>
      </c>
      <c r="V841" s="36"/>
      <c r="W841" s="37"/>
      <c r="X841" s="36"/>
      <c r="Y841" s="36"/>
      <c r="Z841" s="36"/>
      <c r="AA841" s="27"/>
      <c r="AB841" s="8"/>
      <c r="AC841" s="8"/>
      <c r="AD841" s="8"/>
      <c r="AE841" s="8"/>
      <c r="AF841" s="8"/>
      <c r="AG841" s="8"/>
    </row>
    <row r="842" spans="1:33" ht="12.75" customHeight="1" x14ac:dyDescent="0.2">
      <c r="A842" s="22">
        <v>7107</v>
      </c>
      <c r="B842" s="32" t="s">
        <v>8855</v>
      </c>
      <c r="C842" s="44">
        <v>816989000</v>
      </c>
      <c r="D842" s="11" t="s">
        <v>5013</v>
      </c>
      <c r="E842" s="11" t="s">
        <v>5014</v>
      </c>
      <c r="F842" s="21" t="s">
        <v>5815</v>
      </c>
      <c r="G842" s="21" t="s">
        <v>5015</v>
      </c>
      <c r="H842" s="21" t="s">
        <v>28</v>
      </c>
      <c r="I842" s="11"/>
      <c r="J842" s="11"/>
      <c r="K842" s="11" t="s">
        <v>5016</v>
      </c>
      <c r="L842" s="11" t="s">
        <v>5017</v>
      </c>
      <c r="M842" s="13" t="s">
        <v>47</v>
      </c>
      <c r="N842" s="22" t="s">
        <v>630</v>
      </c>
      <c r="O842" s="22"/>
      <c r="P842" s="23"/>
      <c r="Q842" s="22"/>
      <c r="R842" s="23">
        <v>93105</v>
      </c>
      <c r="S842" s="23" t="s">
        <v>5018</v>
      </c>
      <c r="T842" s="24">
        <v>37970</v>
      </c>
      <c r="U842" s="22">
        <v>7107</v>
      </c>
      <c r="V842" s="12"/>
      <c r="W842" s="13"/>
      <c r="X842" s="12"/>
      <c r="Y842" s="12"/>
      <c r="Z842" s="12"/>
      <c r="AA842" s="11"/>
      <c r="AB842" s="8"/>
      <c r="AC842" s="8"/>
      <c r="AD842" s="8"/>
      <c r="AE842" s="8"/>
      <c r="AF842" s="8"/>
      <c r="AG842" s="8"/>
    </row>
    <row r="843" spans="1:33" ht="12.75" customHeight="1" x14ac:dyDescent="0.2">
      <c r="A843" s="22">
        <v>6877</v>
      </c>
      <c r="B843" s="32" t="s">
        <v>5019</v>
      </c>
      <c r="C843" s="44">
        <v>821589088</v>
      </c>
      <c r="D843" s="11" t="s">
        <v>139</v>
      </c>
      <c r="E843" s="11" t="s">
        <v>5020</v>
      </c>
      <c r="F843" s="21" t="s">
        <v>26</v>
      </c>
      <c r="G843" s="21" t="s">
        <v>141</v>
      </c>
      <c r="H843" s="21" t="s">
        <v>28</v>
      </c>
      <c r="I843" s="11"/>
      <c r="J843" s="11"/>
      <c r="K843" s="11" t="s">
        <v>5021</v>
      </c>
      <c r="L843" s="11" t="s">
        <v>5022</v>
      </c>
      <c r="M843" s="13" t="s">
        <v>48</v>
      </c>
      <c r="N843" s="22" t="s">
        <v>4684</v>
      </c>
      <c r="O843" s="22"/>
      <c r="P843" s="23"/>
      <c r="Q843" s="22"/>
      <c r="R843" s="23" t="s">
        <v>5023</v>
      </c>
      <c r="S843" s="62" t="s">
        <v>5331</v>
      </c>
      <c r="T843" s="24">
        <v>37970</v>
      </c>
      <c r="U843" s="22">
        <v>6877</v>
      </c>
      <c r="V843" s="12"/>
      <c r="W843" s="13"/>
      <c r="X843" s="12"/>
      <c r="Y843" s="12"/>
      <c r="Z843" s="12"/>
      <c r="AA843" s="11"/>
      <c r="AB843" s="8"/>
      <c r="AC843" s="8"/>
      <c r="AD843" s="8"/>
      <c r="AE843" s="8"/>
      <c r="AF843" s="8"/>
      <c r="AG843" s="8"/>
    </row>
    <row r="844" spans="1:33" ht="12.75" customHeight="1" x14ac:dyDescent="0.2">
      <c r="A844" s="22">
        <v>6863</v>
      </c>
      <c r="B844" s="32" t="s">
        <v>5024</v>
      </c>
      <c r="C844" s="44">
        <v>651078105</v>
      </c>
      <c r="D844" s="11" t="s">
        <v>139</v>
      </c>
      <c r="E844" s="11" t="s">
        <v>7407</v>
      </c>
      <c r="F844" s="21" t="s">
        <v>26</v>
      </c>
      <c r="G844" s="21" t="s">
        <v>141</v>
      </c>
      <c r="H844" s="21" t="s">
        <v>28</v>
      </c>
      <c r="I844" s="11"/>
      <c r="J844" s="11"/>
      <c r="K844" s="11" t="s">
        <v>5025</v>
      </c>
      <c r="L844" s="11" t="s">
        <v>5026</v>
      </c>
      <c r="M844" s="13" t="s">
        <v>5345</v>
      </c>
      <c r="N844" s="22" t="s">
        <v>5027</v>
      </c>
      <c r="O844" s="22"/>
      <c r="P844" s="23"/>
      <c r="Q844" s="22"/>
      <c r="R844" s="23">
        <v>93910</v>
      </c>
      <c r="S844" s="23" t="s">
        <v>5028</v>
      </c>
      <c r="T844" s="24">
        <v>37970</v>
      </c>
      <c r="U844" s="22">
        <v>6863</v>
      </c>
      <c r="V844" s="12"/>
      <c r="W844" s="13"/>
      <c r="X844" s="12"/>
      <c r="Y844" s="12"/>
      <c r="Z844" s="12"/>
      <c r="AA844" s="11"/>
      <c r="AB844" s="8"/>
      <c r="AC844" s="8"/>
      <c r="AD844" s="8"/>
      <c r="AE844" s="8"/>
      <c r="AF844" s="8"/>
      <c r="AG844" s="8"/>
    </row>
    <row r="845" spans="1:33" ht="12.75" customHeight="1" x14ac:dyDescent="0.2">
      <c r="A845" s="22">
        <v>3846</v>
      </c>
      <c r="B845" s="32" t="s">
        <v>8856</v>
      </c>
      <c r="C845" s="44">
        <v>800665612</v>
      </c>
      <c r="D845" s="11" t="s">
        <v>3401</v>
      </c>
      <c r="E845" s="11" t="s">
        <v>5029</v>
      </c>
      <c r="F845" s="21" t="s">
        <v>5030</v>
      </c>
      <c r="G845" s="21" t="s">
        <v>5030</v>
      </c>
      <c r="H845" s="21" t="s">
        <v>28</v>
      </c>
      <c r="I845" s="11"/>
      <c r="J845" s="11"/>
      <c r="K845" s="11" t="s">
        <v>6353</v>
      </c>
      <c r="L845" s="11" t="s">
        <v>5031</v>
      </c>
      <c r="M845" s="13" t="s">
        <v>309</v>
      </c>
      <c r="N845" s="22" t="s">
        <v>1509</v>
      </c>
      <c r="O845" s="22" t="s">
        <v>5032</v>
      </c>
      <c r="P845" s="23"/>
      <c r="Q845" s="22"/>
      <c r="R845" s="23" t="s">
        <v>230</v>
      </c>
      <c r="S845" s="23" t="s">
        <v>8857</v>
      </c>
      <c r="T845" s="24">
        <v>37970</v>
      </c>
      <c r="U845" s="22">
        <v>3846</v>
      </c>
      <c r="V845" s="36"/>
      <c r="W845" s="37"/>
      <c r="X845" s="36"/>
      <c r="Y845" s="36"/>
      <c r="Z845" s="36"/>
      <c r="AA845" s="27"/>
      <c r="AB845" s="8"/>
      <c r="AC845" s="8"/>
      <c r="AD845" s="8"/>
      <c r="AE845" s="8"/>
      <c r="AF845" s="8"/>
      <c r="AG845" s="8"/>
    </row>
    <row r="846" spans="1:33" ht="12.75" customHeight="1" x14ac:dyDescent="0.2">
      <c r="A846" s="22">
        <v>6520</v>
      </c>
      <c r="B846" s="32" t="s">
        <v>8858</v>
      </c>
      <c r="C846" s="44">
        <v>702209048</v>
      </c>
      <c r="D846" s="11" t="s">
        <v>139</v>
      </c>
      <c r="E846" s="11" t="s">
        <v>5033</v>
      </c>
      <c r="F846" s="21" t="s">
        <v>26</v>
      </c>
      <c r="G846" s="21" t="s">
        <v>5034</v>
      </c>
      <c r="H846" s="21" t="s">
        <v>28</v>
      </c>
      <c r="I846" s="11"/>
      <c r="J846" s="11"/>
      <c r="K846" s="11" t="s">
        <v>5035</v>
      </c>
      <c r="L846" s="11" t="s">
        <v>5381</v>
      </c>
      <c r="M846" s="13" t="s">
        <v>5342</v>
      </c>
      <c r="N846" s="22" t="s">
        <v>1187</v>
      </c>
      <c r="O846" s="22"/>
      <c r="P846" s="23"/>
      <c r="Q846" s="22"/>
      <c r="R846" s="23" t="s">
        <v>257</v>
      </c>
      <c r="S846" s="23" t="s">
        <v>5036</v>
      </c>
      <c r="T846" s="24">
        <v>37970</v>
      </c>
      <c r="U846" s="22">
        <v>6520</v>
      </c>
      <c r="V846" s="12"/>
      <c r="W846" s="13"/>
      <c r="X846" s="12"/>
      <c r="Y846" s="12"/>
      <c r="Z846" s="12"/>
      <c r="AA846" s="11"/>
      <c r="AB846" s="8"/>
      <c r="AC846" s="8"/>
      <c r="AD846" s="8"/>
      <c r="AE846" s="8"/>
      <c r="AF846" s="8"/>
      <c r="AG846" s="8"/>
    </row>
    <row r="847" spans="1:33" ht="12.75" customHeight="1" x14ac:dyDescent="0.2">
      <c r="A847" s="22">
        <v>6942</v>
      </c>
      <c r="B847" s="32" t="s">
        <v>8859</v>
      </c>
      <c r="C847" s="44">
        <v>732639004</v>
      </c>
      <c r="D847" s="11" t="s">
        <v>139</v>
      </c>
      <c r="E847" s="11" t="s">
        <v>5037</v>
      </c>
      <c r="F847" s="21" t="s">
        <v>1476</v>
      </c>
      <c r="G847" s="21" t="s">
        <v>5034</v>
      </c>
      <c r="H847" s="21" t="s">
        <v>28</v>
      </c>
      <c r="I847" s="11"/>
      <c r="J847" s="11"/>
      <c r="K847" s="11" t="s">
        <v>5038</v>
      </c>
      <c r="L847" s="11" t="s">
        <v>5039</v>
      </c>
      <c r="M847" s="13" t="s">
        <v>48</v>
      </c>
      <c r="N847" s="22" t="s">
        <v>5040</v>
      </c>
      <c r="O847" s="22"/>
      <c r="P847" s="23"/>
      <c r="Q847" s="22"/>
      <c r="R847" s="23" t="s">
        <v>230</v>
      </c>
      <c r="S847" s="23" t="s">
        <v>5041</v>
      </c>
      <c r="T847" s="24">
        <v>37970</v>
      </c>
      <c r="U847" s="22">
        <v>6942</v>
      </c>
      <c r="V847" s="12"/>
      <c r="W847" s="13"/>
      <c r="X847" s="12"/>
      <c r="Y847" s="12"/>
      <c r="Z847" s="12"/>
      <c r="AA847" s="11"/>
      <c r="AB847" s="8"/>
      <c r="AC847" s="8"/>
      <c r="AD847" s="8"/>
      <c r="AE847" s="8"/>
      <c r="AF847" s="8"/>
      <c r="AG847" s="8"/>
    </row>
    <row r="848" spans="1:33" ht="12.75" customHeight="1" x14ac:dyDescent="0.2">
      <c r="A848" s="22">
        <v>7413</v>
      </c>
      <c r="B848" s="32" t="s">
        <v>5042</v>
      </c>
      <c r="C848" s="44">
        <v>733785004</v>
      </c>
      <c r="D848" s="11" t="s">
        <v>139</v>
      </c>
      <c r="E848" s="11" t="s">
        <v>5043</v>
      </c>
      <c r="F848" s="21" t="s">
        <v>26</v>
      </c>
      <c r="G848" s="21" t="s">
        <v>5034</v>
      </c>
      <c r="H848" s="21" t="s">
        <v>28</v>
      </c>
      <c r="I848" s="11"/>
      <c r="J848" s="11"/>
      <c r="K848" s="11" t="s">
        <v>5044</v>
      </c>
      <c r="L848" s="11" t="s">
        <v>5045</v>
      </c>
      <c r="M848" s="13" t="s">
        <v>5340</v>
      </c>
      <c r="N848" s="22" t="s">
        <v>1499</v>
      </c>
      <c r="O848" s="22"/>
      <c r="P848" s="23"/>
      <c r="Q848" s="22"/>
      <c r="R848" s="23">
        <v>93910</v>
      </c>
      <c r="S848" s="23" t="s">
        <v>5046</v>
      </c>
      <c r="T848" s="24">
        <v>40016</v>
      </c>
      <c r="U848" s="22">
        <v>7413</v>
      </c>
      <c r="V848" s="12"/>
      <c r="W848" s="13"/>
      <c r="X848" s="12"/>
      <c r="Y848" s="12"/>
      <c r="Z848" s="12"/>
      <c r="AA848" s="11"/>
      <c r="AB848" s="8"/>
      <c r="AC848" s="8"/>
      <c r="AD848" s="8"/>
      <c r="AE848" s="8"/>
      <c r="AF848" s="8"/>
      <c r="AG848" s="8"/>
    </row>
    <row r="849" spans="1:33" ht="12.75" customHeight="1" x14ac:dyDescent="0.2">
      <c r="A849" s="22">
        <v>6945</v>
      </c>
      <c r="B849" s="32" t="s">
        <v>8860</v>
      </c>
      <c r="C849" s="44">
        <v>653716907</v>
      </c>
      <c r="D849" s="11" t="s">
        <v>5047</v>
      </c>
      <c r="E849" s="11" t="s">
        <v>140</v>
      </c>
      <c r="F849" s="21" t="s">
        <v>1476</v>
      </c>
      <c r="G849" s="21" t="s">
        <v>5004</v>
      </c>
      <c r="H849" s="21" t="s">
        <v>28</v>
      </c>
      <c r="I849" s="11"/>
      <c r="J849" s="11"/>
      <c r="K849" s="11" t="s">
        <v>5048</v>
      </c>
      <c r="L849" s="11" t="s">
        <v>5049</v>
      </c>
      <c r="M849" s="13" t="s">
        <v>544</v>
      </c>
      <c r="N849" s="22" t="s">
        <v>3150</v>
      </c>
      <c r="O849" s="22" t="s">
        <v>6338</v>
      </c>
      <c r="P849" s="40" t="s">
        <v>6339</v>
      </c>
      <c r="Q849" s="22"/>
      <c r="R849" s="23" t="s">
        <v>230</v>
      </c>
      <c r="S849" s="23" t="s">
        <v>6365</v>
      </c>
      <c r="T849" s="24">
        <v>37970</v>
      </c>
      <c r="U849" s="22">
        <v>6945</v>
      </c>
      <c r="V849" s="12"/>
      <c r="W849" s="13"/>
      <c r="X849" s="12"/>
      <c r="Y849" s="12"/>
      <c r="Z849" s="12"/>
      <c r="AA849" s="11"/>
      <c r="AB849" s="8"/>
      <c r="AC849" s="8"/>
      <c r="AD849" s="8"/>
      <c r="AE849" s="8"/>
      <c r="AF849" s="8"/>
      <c r="AG849" s="8"/>
    </row>
    <row r="850" spans="1:33" ht="12.75" customHeight="1" x14ac:dyDescent="0.2">
      <c r="A850" s="22">
        <v>7304</v>
      </c>
      <c r="B850" s="32" t="s">
        <v>8861</v>
      </c>
      <c r="C850" s="44">
        <v>747474001</v>
      </c>
      <c r="D850" s="11" t="s">
        <v>139</v>
      </c>
      <c r="E850" s="11" t="s">
        <v>5050</v>
      </c>
      <c r="F850" s="21" t="s">
        <v>1476</v>
      </c>
      <c r="G850" s="21" t="s">
        <v>5034</v>
      </c>
      <c r="H850" s="21" t="s">
        <v>28</v>
      </c>
      <c r="I850" s="11"/>
      <c r="J850" s="11"/>
      <c r="K850" s="11" t="s">
        <v>5051</v>
      </c>
      <c r="L850" s="11" t="s">
        <v>5052</v>
      </c>
      <c r="M850" s="13" t="s">
        <v>5340</v>
      </c>
      <c r="N850" s="22" t="s">
        <v>5053</v>
      </c>
      <c r="O850" s="22"/>
      <c r="P850" s="23"/>
      <c r="Q850" s="22"/>
      <c r="R850" s="23" t="s">
        <v>230</v>
      </c>
      <c r="S850" s="23" t="s">
        <v>5054</v>
      </c>
      <c r="T850" s="24">
        <v>38768</v>
      </c>
      <c r="U850" s="22">
        <v>7304</v>
      </c>
      <c r="V850" s="12"/>
      <c r="W850" s="13"/>
      <c r="X850" s="12"/>
      <c r="Y850" s="12"/>
      <c r="Z850" s="12"/>
      <c r="AA850" s="11"/>
      <c r="AB850" s="8"/>
      <c r="AC850" s="8"/>
      <c r="AD850" s="8"/>
      <c r="AE850" s="8"/>
      <c r="AF850" s="8"/>
      <c r="AG850" s="8"/>
    </row>
    <row r="851" spans="1:33" ht="12.75" customHeight="1" x14ac:dyDescent="0.2">
      <c r="A851" s="22">
        <v>6946</v>
      </c>
      <c r="B851" s="32" t="s">
        <v>8862</v>
      </c>
      <c r="C851" s="44">
        <v>725861001</v>
      </c>
      <c r="D851" s="11" t="s">
        <v>139</v>
      </c>
      <c r="E851" s="11" t="s">
        <v>140</v>
      </c>
      <c r="F851" s="21" t="s">
        <v>1476</v>
      </c>
      <c r="G851" s="21" t="s">
        <v>5055</v>
      </c>
      <c r="H851" s="21" t="s">
        <v>28</v>
      </c>
      <c r="I851" s="11"/>
      <c r="J851" s="11"/>
      <c r="K851" s="11" t="s">
        <v>5056</v>
      </c>
      <c r="L851" s="11" t="s">
        <v>5058</v>
      </c>
      <c r="M851" s="13" t="s">
        <v>544</v>
      </c>
      <c r="N851" s="22" t="s">
        <v>3150</v>
      </c>
      <c r="O851" s="22"/>
      <c r="P851" s="40" t="s">
        <v>5057</v>
      </c>
      <c r="Q851" s="22"/>
      <c r="R851" s="23">
        <v>93910</v>
      </c>
      <c r="S851" s="23" t="s">
        <v>5059</v>
      </c>
      <c r="T851" s="24">
        <v>37970</v>
      </c>
      <c r="U851" s="22">
        <v>6946</v>
      </c>
      <c r="V851" s="12"/>
      <c r="W851" s="13"/>
      <c r="X851" s="12"/>
      <c r="Y851" s="12"/>
      <c r="Z851" s="12"/>
      <c r="AA851" s="11"/>
      <c r="AB851" s="8"/>
      <c r="AC851" s="8"/>
      <c r="AD851" s="8"/>
      <c r="AE851" s="8"/>
      <c r="AF851" s="8"/>
      <c r="AG851" s="8"/>
    </row>
    <row r="852" spans="1:33" ht="12.75" customHeight="1" x14ac:dyDescent="0.2">
      <c r="A852" s="22">
        <v>6790</v>
      </c>
      <c r="B852" s="32" t="s">
        <v>8863</v>
      </c>
      <c r="C852" s="44" t="s">
        <v>6480</v>
      </c>
      <c r="D852" s="11" t="s">
        <v>139</v>
      </c>
      <c r="E852" s="11" t="s">
        <v>5060</v>
      </c>
      <c r="F852" s="21" t="s">
        <v>26</v>
      </c>
      <c r="G852" s="21" t="s">
        <v>5034</v>
      </c>
      <c r="H852" s="21" t="s">
        <v>28</v>
      </c>
      <c r="I852" s="11"/>
      <c r="J852" s="11"/>
      <c r="K852" s="11" t="s">
        <v>5061</v>
      </c>
      <c r="L852" s="11" t="s">
        <v>5062</v>
      </c>
      <c r="M852" s="13" t="s">
        <v>5340</v>
      </c>
      <c r="N852" s="22" t="s">
        <v>5063</v>
      </c>
      <c r="O852" s="22"/>
      <c r="P852" s="23"/>
      <c r="Q852" s="22"/>
      <c r="R852" s="23" t="s">
        <v>257</v>
      </c>
      <c r="S852" s="23" t="s">
        <v>5064</v>
      </c>
      <c r="T852" s="24">
        <v>37667</v>
      </c>
      <c r="U852" s="22">
        <v>6790</v>
      </c>
      <c r="V852" s="12"/>
      <c r="W852" s="13"/>
      <c r="X852" s="12"/>
      <c r="Y852" s="12"/>
      <c r="Z852" s="12"/>
      <c r="AA852" s="11"/>
      <c r="AB852" s="8"/>
      <c r="AC852" s="8"/>
      <c r="AD852" s="8"/>
      <c r="AE852" s="8"/>
      <c r="AF852" s="8"/>
      <c r="AG852" s="8"/>
    </row>
    <row r="853" spans="1:33" ht="12.75" customHeight="1" x14ac:dyDescent="0.2">
      <c r="A853" s="22">
        <v>6941</v>
      </c>
      <c r="B853" s="32" t="s">
        <v>5065</v>
      </c>
      <c r="C853" s="44">
        <v>732361006</v>
      </c>
      <c r="D853" s="11" t="s">
        <v>139</v>
      </c>
      <c r="E853" s="11" t="s">
        <v>5066</v>
      </c>
      <c r="F853" s="21" t="s">
        <v>26</v>
      </c>
      <c r="G853" s="21" t="s">
        <v>5034</v>
      </c>
      <c r="H853" s="21" t="s">
        <v>28</v>
      </c>
      <c r="I853" s="11"/>
      <c r="J853" s="11"/>
      <c r="K853" s="11" t="s">
        <v>5067</v>
      </c>
      <c r="L853" s="11" t="s">
        <v>5068</v>
      </c>
      <c r="M853" s="13" t="s">
        <v>48</v>
      </c>
      <c r="N853" s="22" t="s">
        <v>2804</v>
      </c>
      <c r="O853" s="22"/>
      <c r="P853" s="23"/>
      <c r="Q853" s="22"/>
      <c r="R853" s="23">
        <v>93910</v>
      </c>
      <c r="S853" s="23" t="s">
        <v>5069</v>
      </c>
      <c r="T853" s="24">
        <v>37970</v>
      </c>
      <c r="U853" s="22">
        <v>6941</v>
      </c>
      <c r="V853" s="12"/>
      <c r="W853" s="13"/>
      <c r="X853" s="12"/>
      <c r="Y853" s="12"/>
      <c r="Z853" s="12"/>
      <c r="AA853" s="11"/>
      <c r="AB853" s="8"/>
      <c r="AC853" s="8"/>
      <c r="AD853" s="8"/>
      <c r="AE853" s="8"/>
      <c r="AF853" s="8"/>
      <c r="AG853" s="8"/>
    </row>
    <row r="854" spans="1:33" ht="12.75" customHeight="1" x14ac:dyDescent="0.2">
      <c r="A854" s="22">
        <v>6901</v>
      </c>
      <c r="B854" s="32" t="s">
        <v>5070</v>
      </c>
      <c r="C854" s="44">
        <v>707155000</v>
      </c>
      <c r="D854" s="11" t="s">
        <v>139</v>
      </c>
      <c r="E854" s="11" t="s">
        <v>5071</v>
      </c>
      <c r="F854" s="21" t="s">
        <v>5072</v>
      </c>
      <c r="G854" s="21" t="s">
        <v>5034</v>
      </c>
      <c r="H854" s="21" t="s">
        <v>28</v>
      </c>
      <c r="I854" s="11"/>
      <c r="J854" s="11"/>
      <c r="K854" s="11" t="s">
        <v>5073</v>
      </c>
      <c r="L854" s="11" t="s">
        <v>5074</v>
      </c>
      <c r="M854" s="13" t="s">
        <v>5340</v>
      </c>
      <c r="N854" s="22" t="s">
        <v>1499</v>
      </c>
      <c r="O854" s="22"/>
      <c r="P854" s="23"/>
      <c r="Q854" s="22"/>
      <c r="R854" s="23">
        <v>93910</v>
      </c>
      <c r="S854" s="23" t="s">
        <v>5075</v>
      </c>
      <c r="T854" s="24">
        <v>37970</v>
      </c>
      <c r="U854" s="22">
        <v>6901</v>
      </c>
      <c r="V854" s="12"/>
      <c r="W854" s="13"/>
      <c r="X854" s="12"/>
      <c r="Y854" s="12"/>
      <c r="Z854" s="12"/>
      <c r="AA854" s="11"/>
      <c r="AB854" s="8"/>
      <c r="AC854" s="8"/>
      <c r="AD854" s="8"/>
      <c r="AE854" s="8"/>
      <c r="AF854" s="8"/>
      <c r="AG854" s="8"/>
    </row>
    <row r="855" spans="1:33" ht="12.75" customHeight="1" x14ac:dyDescent="0.2">
      <c r="A855" s="22">
        <v>6800</v>
      </c>
      <c r="B855" s="32" t="s">
        <v>5076</v>
      </c>
      <c r="C855" s="44">
        <v>729274003</v>
      </c>
      <c r="D855" s="11" t="s">
        <v>139</v>
      </c>
      <c r="E855" s="11" t="s">
        <v>5077</v>
      </c>
      <c r="F855" s="21" t="s">
        <v>26</v>
      </c>
      <c r="G855" s="21" t="s">
        <v>5034</v>
      </c>
      <c r="H855" s="21" t="s">
        <v>28</v>
      </c>
      <c r="I855" s="11"/>
      <c r="J855" s="11"/>
      <c r="K855" s="11" t="s">
        <v>5078</v>
      </c>
      <c r="L855" s="11" t="s">
        <v>5079</v>
      </c>
      <c r="M855" s="13" t="s">
        <v>48</v>
      </c>
      <c r="N855" s="22" t="s">
        <v>2513</v>
      </c>
      <c r="O855" s="22" t="s">
        <v>5080</v>
      </c>
      <c r="P855" s="23"/>
      <c r="Q855" s="22"/>
      <c r="R855" s="23" t="s">
        <v>327</v>
      </c>
      <c r="S855" s="23" t="s">
        <v>5330</v>
      </c>
      <c r="T855" s="24">
        <v>37970</v>
      </c>
      <c r="U855" s="22">
        <v>6800</v>
      </c>
      <c r="V855" s="12"/>
      <c r="W855" s="13"/>
      <c r="X855" s="12"/>
      <c r="Y855" s="12"/>
      <c r="Z855" s="12"/>
      <c r="AA855" s="11"/>
      <c r="AB855" s="8"/>
      <c r="AC855" s="8"/>
      <c r="AD855" s="8"/>
      <c r="AE855" s="8"/>
      <c r="AF855" s="8"/>
      <c r="AG855" s="8"/>
    </row>
    <row r="856" spans="1:33" ht="12.75" customHeight="1" x14ac:dyDescent="0.2">
      <c r="A856" s="22">
        <v>6940</v>
      </c>
      <c r="B856" s="32" t="s">
        <v>8864</v>
      </c>
      <c r="C856" s="44">
        <v>731959005</v>
      </c>
      <c r="D856" s="11" t="s">
        <v>139</v>
      </c>
      <c r="E856" s="11" t="s">
        <v>140</v>
      </c>
      <c r="F856" s="21" t="s">
        <v>26</v>
      </c>
      <c r="G856" s="21" t="s">
        <v>5034</v>
      </c>
      <c r="H856" s="21" t="s">
        <v>28</v>
      </c>
      <c r="I856" s="11"/>
      <c r="J856" s="11"/>
      <c r="K856" s="11" t="s">
        <v>5081</v>
      </c>
      <c r="L856" s="11" t="s">
        <v>5082</v>
      </c>
      <c r="M856" s="13" t="s">
        <v>48</v>
      </c>
      <c r="N856" s="22" t="s">
        <v>3242</v>
      </c>
      <c r="O856" s="22" t="s">
        <v>5083</v>
      </c>
      <c r="P856" s="23"/>
      <c r="Q856" s="22"/>
      <c r="R856" s="23" t="s">
        <v>257</v>
      </c>
      <c r="S856" s="23" t="s">
        <v>5329</v>
      </c>
      <c r="T856" s="24">
        <v>37970</v>
      </c>
      <c r="U856" s="22">
        <v>6940</v>
      </c>
      <c r="V856" s="12"/>
      <c r="W856" s="13"/>
      <c r="X856" s="12"/>
      <c r="Y856" s="12"/>
      <c r="Z856" s="12"/>
      <c r="AA856" s="11"/>
      <c r="AB856" s="8"/>
      <c r="AC856" s="8"/>
      <c r="AD856" s="8"/>
      <c r="AE856" s="8"/>
      <c r="AF856" s="8"/>
      <c r="AG856" s="8"/>
    </row>
    <row r="857" spans="1:33" ht="12.75" customHeight="1" x14ac:dyDescent="0.2">
      <c r="A857" s="22">
        <v>6550</v>
      </c>
      <c r="B857" s="32" t="s">
        <v>8865</v>
      </c>
      <c r="C857" s="44">
        <v>800665264</v>
      </c>
      <c r="D857" s="11" t="s">
        <v>139</v>
      </c>
      <c r="E857" s="11" t="s">
        <v>5084</v>
      </c>
      <c r="F857" s="21" t="s">
        <v>26</v>
      </c>
      <c r="G857" s="21" t="s">
        <v>5034</v>
      </c>
      <c r="H857" s="21" t="s">
        <v>28</v>
      </c>
      <c r="I857" s="11"/>
      <c r="J857" s="11"/>
      <c r="K857" s="11" t="s">
        <v>5085</v>
      </c>
      <c r="L857" s="11" t="s">
        <v>5086</v>
      </c>
      <c r="M857" s="13" t="s">
        <v>309</v>
      </c>
      <c r="N857" s="22" t="s">
        <v>2733</v>
      </c>
      <c r="O857" s="22"/>
      <c r="P857" s="23"/>
      <c r="Q857" s="22"/>
      <c r="R857" s="23" t="s">
        <v>5087</v>
      </c>
      <c r="S857" s="23" t="s">
        <v>5088</v>
      </c>
      <c r="T857" s="24">
        <v>37970</v>
      </c>
      <c r="U857" s="22">
        <v>6550</v>
      </c>
      <c r="V857" s="12"/>
      <c r="W857" s="13"/>
      <c r="X857" s="12"/>
      <c r="Y857" s="12"/>
      <c r="Z857" s="12"/>
      <c r="AA857" s="11"/>
      <c r="AB857" s="8"/>
      <c r="AC857" s="8"/>
      <c r="AD857" s="8"/>
      <c r="AE857" s="8"/>
      <c r="AF857" s="8"/>
      <c r="AG857" s="8"/>
    </row>
    <row r="858" spans="1:33" ht="12.75" customHeight="1" x14ac:dyDescent="0.2">
      <c r="A858" s="22">
        <v>7023</v>
      </c>
      <c r="B858" s="32" t="s">
        <v>8866</v>
      </c>
      <c r="C858" s="44">
        <v>700555097</v>
      </c>
      <c r="D858" s="11" t="s">
        <v>139</v>
      </c>
      <c r="E858" s="11" t="s">
        <v>5089</v>
      </c>
      <c r="F858" s="21" t="s">
        <v>26</v>
      </c>
      <c r="G858" s="21" t="s">
        <v>5034</v>
      </c>
      <c r="H858" s="21" t="s">
        <v>28</v>
      </c>
      <c r="I858" s="11"/>
      <c r="J858" s="11"/>
      <c r="K858" s="11" t="s">
        <v>5090</v>
      </c>
      <c r="L858" s="11" t="s">
        <v>5091</v>
      </c>
      <c r="M858" s="13" t="s">
        <v>5341</v>
      </c>
      <c r="N858" s="22" t="s">
        <v>58</v>
      </c>
      <c r="O858" s="22" t="s">
        <v>5092</v>
      </c>
      <c r="P858" s="23"/>
      <c r="Q858" s="22"/>
      <c r="R858" s="23">
        <v>93910</v>
      </c>
      <c r="S858" s="23" t="s">
        <v>5093</v>
      </c>
      <c r="T858" s="24">
        <v>37970</v>
      </c>
      <c r="U858" s="22">
        <v>7023</v>
      </c>
      <c r="V858" s="12"/>
      <c r="W858" s="13"/>
      <c r="X858" s="12"/>
      <c r="Y858" s="12"/>
      <c r="Z858" s="12"/>
      <c r="AA858" s="11"/>
      <c r="AB858" s="8"/>
      <c r="AC858" s="8"/>
      <c r="AD858" s="8"/>
      <c r="AE858" s="8"/>
      <c r="AF858" s="8"/>
      <c r="AG858" s="8"/>
    </row>
    <row r="859" spans="1:33" ht="12.75" customHeight="1" x14ac:dyDescent="0.2">
      <c r="A859" s="22">
        <v>6650</v>
      </c>
      <c r="B859" s="32" t="s">
        <v>5094</v>
      </c>
      <c r="C859" s="44" t="s">
        <v>6481</v>
      </c>
      <c r="D859" s="11" t="s">
        <v>139</v>
      </c>
      <c r="E859" s="11" t="s">
        <v>5095</v>
      </c>
      <c r="F859" s="21" t="s">
        <v>8867</v>
      </c>
      <c r="G859" s="21" t="s">
        <v>5034</v>
      </c>
      <c r="H859" s="21" t="s">
        <v>28</v>
      </c>
      <c r="I859" s="11"/>
      <c r="J859" s="11"/>
      <c r="K859" s="11" t="s">
        <v>5980</v>
      </c>
      <c r="L859" s="11" t="s">
        <v>8868</v>
      </c>
      <c r="M859" s="13" t="s">
        <v>309</v>
      </c>
      <c r="N859" s="22" t="s">
        <v>5096</v>
      </c>
      <c r="O859" s="22" t="s">
        <v>8869</v>
      </c>
      <c r="P859" s="40" t="s">
        <v>8870</v>
      </c>
      <c r="Q859" s="22"/>
      <c r="R859" s="23" t="s">
        <v>257</v>
      </c>
      <c r="S859" s="23" t="s">
        <v>8871</v>
      </c>
      <c r="T859" s="24">
        <v>37970</v>
      </c>
      <c r="U859" s="22">
        <v>6650</v>
      </c>
      <c r="V859" s="12"/>
      <c r="W859" s="13"/>
      <c r="X859" s="12"/>
      <c r="Y859" s="12"/>
      <c r="Z859" s="12"/>
      <c r="AA859" s="11"/>
      <c r="AB859" s="8"/>
      <c r="AC859" s="8"/>
      <c r="AD859" s="8"/>
      <c r="AE859" s="8"/>
      <c r="AF859" s="8"/>
      <c r="AG859" s="8"/>
    </row>
    <row r="860" spans="1:33" ht="12.75" customHeight="1" x14ac:dyDescent="0.2">
      <c r="A860" s="22">
        <v>6879</v>
      </c>
      <c r="B860" s="32" t="s">
        <v>8872</v>
      </c>
      <c r="C860" s="44" t="s">
        <v>6482</v>
      </c>
      <c r="D860" s="11" t="s">
        <v>139</v>
      </c>
      <c r="E860" s="11" t="s">
        <v>5097</v>
      </c>
      <c r="F860" s="21" t="s">
        <v>5098</v>
      </c>
      <c r="G860" s="21" t="s">
        <v>5034</v>
      </c>
      <c r="H860" s="21" t="s">
        <v>28</v>
      </c>
      <c r="I860" s="11"/>
      <c r="J860" s="11"/>
      <c r="K860" s="11" t="s">
        <v>5099</v>
      </c>
      <c r="L860" s="11" t="s">
        <v>5100</v>
      </c>
      <c r="M860" s="13" t="s">
        <v>544</v>
      </c>
      <c r="N860" s="22" t="s">
        <v>5102</v>
      </c>
      <c r="O860" s="22" t="s">
        <v>5101</v>
      </c>
      <c r="P860" s="23"/>
      <c r="Q860" s="22"/>
      <c r="R860" s="23" t="s">
        <v>257</v>
      </c>
      <c r="S860" s="23" t="s">
        <v>5103</v>
      </c>
      <c r="T860" s="24">
        <v>37970</v>
      </c>
      <c r="U860" s="22">
        <v>6879</v>
      </c>
      <c r="V860" s="12"/>
      <c r="W860" s="13"/>
      <c r="X860" s="12"/>
      <c r="Y860" s="12"/>
      <c r="Z860" s="12"/>
      <c r="AA860" s="11"/>
      <c r="AB860" s="8"/>
      <c r="AC860" s="8"/>
      <c r="AD860" s="8"/>
      <c r="AE860" s="8"/>
      <c r="AF860" s="8"/>
      <c r="AG860" s="8"/>
    </row>
    <row r="861" spans="1:33" ht="12.75" customHeight="1" x14ac:dyDescent="0.2">
      <c r="A861" s="22">
        <v>3848</v>
      </c>
      <c r="B861" s="32" t="s">
        <v>3400</v>
      </c>
      <c r="C861" s="44">
        <v>702085047</v>
      </c>
      <c r="D861" s="11" t="s">
        <v>3401</v>
      </c>
      <c r="E861" s="11" t="s">
        <v>140</v>
      </c>
      <c r="F861" s="21" t="s">
        <v>1476</v>
      </c>
      <c r="G861" s="21" t="s">
        <v>3402</v>
      </c>
      <c r="H861" s="21" t="s">
        <v>28</v>
      </c>
      <c r="I861" s="11"/>
      <c r="J861" s="11"/>
      <c r="K861" s="11" t="s">
        <v>6075</v>
      </c>
      <c r="L861" s="11" t="s">
        <v>5565</v>
      </c>
      <c r="M861" s="13" t="s">
        <v>5340</v>
      </c>
      <c r="N861" s="22" t="s">
        <v>3660</v>
      </c>
      <c r="O861" s="22" t="s">
        <v>5564</v>
      </c>
      <c r="P861" s="40" t="s">
        <v>5566</v>
      </c>
      <c r="Q861" s="22"/>
      <c r="R861" s="23" t="s">
        <v>230</v>
      </c>
      <c r="S861" s="23" t="s">
        <v>6161</v>
      </c>
      <c r="T861" s="24">
        <v>37970</v>
      </c>
      <c r="U861" s="22">
        <v>3848</v>
      </c>
      <c r="V861" s="12"/>
      <c r="W861" s="13"/>
      <c r="X861" s="12"/>
      <c r="Y861" s="12"/>
      <c r="Z861" s="12"/>
      <c r="AA861" s="11"/>
      <c r="AB861" s="8"/>
      <c r="AC861" s="8"/>
      <c r="AD861" s="8"/>
      <c r="AE861" s="8"/>
      <c r="AF861" s="8"/>
      <c r="AG861" s="8"/>
    </row>
    <row r="862" spans="1:33" ht="12.75" customHeight="1" x14ac:dyDescent="0.2">
      <c r="A862" s="22">
        <v>6923</v>
      </c>
      <c r="B862" s="32" t="s">
        <v>5104</v>
      </c>
      <c r="C862" s="44">
        <v>704380208</v>
      </c>
      <c r="D862" s="11" t="s">
        <v>139</v>
      </c>
      <c r="E862" s="11" t="s">
        <v>5105</v>
      </c>
      <c r="F862" s="21" t="s">
        <v>26</v>
      </c>
      <c r="G862" s="21" t="s">
        <v>5034</v>
      </c>
      <c r="H862" s="21" t="s">
        <v>28</v>
      </c>
      <c r="I862" s="11"/>
      <c r="J862" s="11"/>
      <c r="K862" s="11" t="s">
        <v>5106</v>
      </c>
      <c r="L862" s="11" t="s">
        <v>5107</v>
      </c>
      <c r="M862" s="13" t="s">
        <v>309</v>
      </c>
      <c r="N862" s="22" t="s">
        <v>5108</v>
      </c>
      <c r="O862" s="22"/>
      <c r="P862" s="23"/>
      <c r="Q862" s="22"/>
      <c r="R862" s="23" t="s">
        <v>257</v>
      </c>
      <c r="S862" s="23" t="s">
        <v>5109</v>
      </c>
      <c r="T862" s="24">
        <v>37970</v>
      </c>
      <c r="U862" s="22">
        <v>6923</v>
      </c>
      <c r="V862" s="12"/>
      <c r="W862" s="13"/>
      <c r="X862" s="12"/>
      <c r="Y862" s="12"/>
      <c r="Z862" s="12"/>
      <c r="AA862" s="11"/>
      <c r="AB862" s="8"/>
      <c r="AC862" s="8"/>
      <c r="AD862" s="8"/>
      <c r="AE862" s="8"/>
      <c r="AF862" s="8"/>
      <c r="AG862" s="8"/>
    </row>
    <row r="863" spans="1:33" ht="12.75" customHeight="1" x14ac:dyDescent="0.2">
      <c r="A863" s="22">
        <v>7008</v>
      </c>
      <c r="B863" s="32" t="s">
        <v>5110</v>
      </c>
      <c r="C863" s="44">
        <v>702872707</v>
      </c>
      <c r="D863" s="11" t="s">
        <v>139</v>
      </c>
      <c r="E863" s="11" t="s">
        <v>5020</v>
      </c>
      <c r="F863" s="21" t="s">
        <v>26</v>
      </c>
      <c r="G863" s="21" t="s">
        <v>141</v>
      </c>
      <c r="H863" s="21" t="s">
        <v>28</v>
      </c>
      <c r="I863" s="11"/>
      <c r="J863" s="11"/>
      <c r="K863" s="11" t="s">
        <v>5111</v>
      </c>
      <c r="L863" s="11" t="s">
        <v>5112</v>
      </c>
      <c r="M863" s="13" t="s">
        <v>47</v>
      </c>
      <c r="N863" s="22" t="s">
        <v>5114</v>
      </c>
      <c r="O863" s="22" t="s">
        <v>5113</v>
      </c>
      <c r="P863" s="23"/>
      <c r="Q863" s="22"/>
      <c r="R863" s="23" t="s">
        <v>327</v>
      </c>
      <c r="S863" s="23" t="s">
        <v>5115</v>
      </c>
      <c r="T863" s="24">
        <v>37970</v>
      </c>
      <c r="U863" s="22">
        <v>7008</v>
      </c>
      <c r="V863" s="12"/>
      <c r="W863" s="13"/>
      <c r="X863" s="12"/>
      <c r="Y863" s="12"/>
      <c r="Z863" s="12"/>
      <c r="AA863" s="11"/>
      <c r="AB863" s="8"/>
      <c r="AC863" s="8"/>
      <c r="AD863" s="8"/>
      <c r="AE863" s="8"/>
      <c r="AF863" s="8"/>
      <c r="AG863" s="8"/>
    </row>
    <row r="864" spans="1:33" ht="12.75" customHeight="1" x14ac:dyDescent="0.2">
      <c r="A864" s="22">
        <v>6840</v>
      </c>
      <c r="B864" s="32" t="s">
        <v>8873</v>
      </c>
      <c r="C864" s="44">
        <v>815133048</v>
      </c>
      <c r="D864" s="11" t="s">
        <v>139</v>
      </c>
      <c r="E864" s="11" t="s">
        <v>140</v>
      </c>
      <c r="F864" s="21" t="s">
        <v>26</v>
      </c>
      <c r="G864" s="21" t="s">
        <v>5034</v>
      </c>
      <c r="H864" s="21" t="s">
        <v>28</v>
      </c>
      <c r="I864" s="11"/>
      <c r="J864" s="11"/>
      <c r="K864" s="11" t="s">
        <v>5116</v>
      </c>
      <c r="L864" s="11" t="s">
        <v>5117</v>
      </c>
      <c r="M864" s="13" t="s">
        <v>5345</v>
      </c>
      <c r="N864" s="22" t="s">
        <v>3385</v>
      </c>
      <c r="O864" s="22" t="s">
        <v>5118</v>
      </c>
      <c r="P864" s="23"/>
      <c r="Q864" s="22"/>
      <c r="R864" s="23">
        <v>93910</v>
      </c>
      <c r="S864" s="23" t="s">
        <v>5069</v>
      </c>
      <c r="T864" s="24">
        <v>38159</v>
      </c>
      <c r="U864" s="22">
        <v>6840</v>
      </c>
      <c r="V864" s="12"/>
      <c r="W864" s="13"/>
      <c r="X864" s="12"/>
      <c r="Y864" s="12"/>
      <c r="Z864" s="12"/>
      <c r="AA864" s="11"/>
      <c r="AB864" s="8"/>
      <c r="AC864" s="8"/>
      <c r="AD864" s="8"/>
      <c r="AE864" s="8"/>
      <c r="AF864" s="8"/>
      <c r="AG864" s="8"/>
    </row>
    <row r="865" spans="1:33" ht="12.75" customHeight="1" x14ac:dyDescent="0.2">
      <c r="A865" s="22">
        <v>5900</v>
      </c>
      <c r="B865" s="32" t="s">
        <v>8874</v>
      </c>
      <c r="C865" s="44">
        <v>823695004</v>
      </c>
      <c r="D865" s="11" t="s">
        <v>224</v>
      </c>
      <c r="E865" s="11" t="s">
        <v>5119</v>
      </c>
      <c r="F865" s="21" t="s">
        <v>5120</v>
      </c>
      <c r="G865" s="21" t="s">
        <v>226</v>
      </c>
      <c r="H865" s="21" t="s">
        <v>28</v>
      </c>
      <c r="I865" s="11"/>
      <c r="J865" s="11"/>
      <c r="K865" s="11" t="s">
        <v>5121</v>
      </c>
      <c r="L865" s="11" t="s">
        <v>5122</v>
      </c>
      <c r="M865" s="13" t="s">
        <v>544</v>
      </c>
      <c r="N865" s="22" t="s">
        <v>400</v>
      </c>
      <c r="O865" s="22" t="s">
        <v>5123</v>
      </c>
      <c r="P865" s="23"/>
      <c r="Q865" s="22"/>
      <c r="R865" s="23">
        <v>93910</v>
      </c>
      <c r="S865" s="23" t="s">
        <v>8875</v>
      </c>
      <c r="T865" s="24">
        <v>37970</v>
      </c>
      <c r="U865" s="22">
        <v>5900</v>
      </c>
      <c r="V865" s="36"/>
      <c r="W865" s="37"/>
      <c r="X865" s="36"/>
      <c r="Y865" s="36"/>
      <c r="Z865" s="36"/>
      <c r="AA865" s="27"/>
      <c r="AB865" s="8"/>
      <c r="AC865" s="8"/>
      <c r="AD865" s="8"/>
      <c r="AE865" s="8"/>
      <c r="AF865" s="8"/>
      <c r="AG865" s="8"/>
    </row>
    <row r="866" spans="1:33" ht="12.75" customHeight="1" x14ac:dyDescent="0.2">
      <c r="A866" s="22">
        <v>7359</v>
      </c>
      <c r="B866" s="32" t="s">
        <v>5124</v>
      </c>
      <c r="C866" s="44">
        <v>616068008</v>
      </c>
      <c r="D866" s="11" t="s">
        <v>2386</v>
      </c>
      <c r="E866" s="11" t="s">
        <v>5125</v>
      </c>
      <c r="F866" s="21" t="s">
        <v>26</v>
      </c>
      <c r="G866" s="21" t="s">
        <v>5126</v>
      </c>
      <c r="H866" s="21" t="s">
        <v>28</v>
      </c>
      <c r="I866" s="11"/>
      <c r="J866" s="11"/>
      <c r="K866" s="11" t="s">
        <v>5464</v>
      </c>
      <c r="L866" s="11" t="s">
        <v>5127</v>
      </c>
      <c r="M866" s="13" t="s">
        <v>5344</v>
      </c>
      <c r="N866" s="22" t="s">
        <v>5128</v>
      </c>
      <c r="O866" s="13" t="s">
        <v>5465</v>
      </c>
      <c r="P866" s="23"/>
      <c r="Q866" s="22"/>
      <c r="R866" s="23">
        <v>91001</v>
      </c>
      <c r="S866" s="23" t="s">
        <v>523</v>
      </c>
      <c r="T866" s="24">
        <v>39245</v>
      </c>
      <c r="U866" s="22">
        <v>7359</v>
      </c>
      <c r="V866" s="12"/>
      <c r="W866" s="13"/>
      <c r="X866" s="12"/>
      <c r="Y866" s="12"/>
      <c r="Z866" s="12"/>
      <c r="AA866" s="11"/>
      <c r="AB866" s="8"/>
      <c r="AC866" s="8"/>
      <c r="AD866" s="8"/>
      <c r="AE866" s="8"/>
      <c r="AF866" s="8"/>
      <c r="AG866" s="8"/>
    </row>
    <row r="867" spans="1:33" ht="12.75" customHeight="1" x14ac:dyDescent="0.2">
      <c r="A867" s="22">
        <v>7145</v>
      </c>
      <c r="B867" s="32" t="s">
        <v>5129</v>
      </c>
      <c r="C867" s="44" t="s">
        <v>6483</v>
      </c>
      <c r="D867" s="11" t="s">
        <v>2386</v>
      </c>
      <c r="E867" s="11" t="s">
        <v>5125</v>
      </c>
      <c r="F867" s="21" t="s">
        <v>26</v>
      </c>
      <c r="G867" s="21" t="s">
        <v>5126</v>
      </c>
      <c r="H867" s="21" t="s">
        <v>28</v>
      </c>
      <c r="I867" s="11"/>
      <c r="J867" s="11"/>
      <c r="K867" s="11" t="s">
        <v>5775</v>
      </c>
      <c r="L867" s="11" t="s">
        <v>5130</v>
      </c>
      <c r="M867" s="13" t="s">
        <v>5386</v>
      </c>
      <c r="N867" s="22" t="s">
        <v>765</v>
      </c>
      <c r="O867" s="22" t="s">
        <v>5131</v>
      </c>
      <c r="P867" s="23"/>
      <c r="Q867" s="22"/>
      <c r="R867" s="23">
        <v>91001</v>
      </c>
      <c r="S867" s="23" t="s">
        <v>523</v>
      </c>
      <c r="T867" s="24">
        <v>38266</v>
      </c>
      <c r="U867" s="22">
        <v>7145</v>
      </c>
      <c r="V867" s="12"/>
      <c r="W867" s="13"/>
      <c r="X867" s="12"/>
      <c r="Y867" s="12"/>
      <c r="Z867" s="12"/>
      <c r="AA867" s="11"/>
      <c r="AB867" s="8"/>
      <c r="AC867" s="8"/>
      <c r="AD867" s="8"/>
      <c r="AE867" s="8"/>
      <c r="AF867" s="8"/>
      <c r="AG867" s="8"/>
    </row>
    <row r="868" spans="1:33" ht="12.75" customHeight="1" x14ac:dyDescent="0.2">
      <c r="A868" s="22">
        <v>7188</v>
      </c>
      <c r="B868" s="32" t="s">
        <v>5132</v>
      </c>
      <c r="C868" s="44">
        <v>616080008</v>
      </c>
      <c r="D868" s="11" t="s">
        <v>2386</v>
      </c>
      <c r="E868" s="11" t="s">
        <v>5125</v>
      </c>
      <c r="F868" s="21" t="s">
        <v>26</v>
      </c>
      <c r="G868" s="21" t="s">
        <v>5126</v>
      </c>
      <c r="H868" s="21" t="s">
        <v>28</v>
      </c>
      <c r="I868" s="11"/>
      <c r="J868" s="11"/>
      <c r="K868" s="11" t="s">
        <v>5686</v>
      </c>
      <c r="L868" s="11" t="s">
        <v>5684</v>
      </c>
      <c r="M868" s="13" t="s">
        <v>47</v>
      </c>
      <c r="N868" s="22" t="s">
        <v>5396</v>
      </c>
      <c r="O868" s="22">
        <v>225758522</v>
      </c>
      <c r="P868" s="40" t="s">
        <v>5685</v>
      </c>
      <c r="Q868" s="22"/>
      <c r="R868" s="23">
        <v>91001</v>
      </c>
      <c r="S868" s="23" t="s">
        <v>2488</v>
      </c>
      <c r="T868" s="24">
        <v>38595</v>
      </c>
      <c r="U868" s="22">
        <v>7188</v>
      </c>
      <c r="V868" s="12"/>
      <c r="W868" s="13"/>
      <c r="X868" s="12"/>
      <c r="Y868" s="12"/>
      <c r="Z868" s="12"/>
      <c r="AA868" s="11"/>
      <c r="AB868" s="8"/>
      <c r="AC868" s="8"/>
      <c r="AD868" s="8"/>
      <c r="AE868" s="8"/>
      <c r="AF868" s="8"/>
      <c r="AG868" s="8"/>
    </row>
    <row r="869" spans="1:33" ht="12.75" customHeight="1" x14ac:dyDescent="0.2">
      <c r="A869" s="22">
        <v>6100</v>
      </c>
      <c r="B869" s="32" t="s">
        <v>8876</v>
      </c>
      <c r="C869" s="44">
        <v>700124509</v>
      </c>
      <c r="D869" s="11" t="s">
        <v>72</v>
      </c>
      <c r="E869" s="11" t="s">
        <v>5133</v>
      </c>
      <c r="F869" s="21" t="s">
        <v>8877</v>
      </c>
      <c r="G869" s="21" t="s">
        <v>5134</v>
      </c>
      <c r="H869" s="21" t="s">
        <v>6149</v>
      </c>
      <c r="I869" s="11" t="s">
        <v>5135</v>
      </c>
      <c r="J869" s="11" t="s">
        <v>8878</v>
      </c>
      <c r="K869" s="11" t="s">
        <v>5136</v>
      </c>
      <c r="L869" s="11" t="s">
        <v>5137</v>
      </c>
      <c r="M869" s="13" t="s">
        <v>47</v>
      </c>
      <c r="N869" s="22" t="s">
        <v>5139</v>
      </c>
      <c r="O869" s="22" t="s">
        <v>5138</v>
      </c>
      <c r="P869" s="23" t="s">
        <v>8879</v>
      </c>
      <c r="Q869" s="22"/>
      <c r="R869" s="23">
        <v>93401</v>
      </c>
      <c r="S869" s="23" t="s">
        <v>8880</v>
      </c>
      <c r="T869" s="24">
        <v>37970</v>
      </c>
      <c r="U869" s="22">
        <v>6100</v>
      </c>
      <c r="V869" s="12"/>
      <c r="W869" s="13"/>
      <c r="X869" s="12"/>
      <c r="Y869" s="12"/>
      <c r="Z869" s="12"/>
      <c r="AA869" s="11" t="s">
        <v>7408</v>
      </c>
      <c r="AB869" s="8"/>
      <c r="AC869" s="8"/>
      <c r="AD869" s="8"/>
      <c r="AE869" s="8"/>
      <c r="AF869" s="8"/>
      <c r="AG869" s="8" t="s">
        <v>7409</v>
      </c>
    </row>
    <row r="870" spans="1:33" ht="12.75" customHeight="1" x14ac:dyDescent="0.2">
      <c r="A870" s="22">
        <v>6150</v>
      </c>
      <c r="B870" s="32" t="s">
        <v>8881</v>
      </c>
      <c r="C870" s="44">
        <v>702758009</v>
      </c>
      <c r="D870" s="11" t="s">
        <v>72</v>
      </c>
      <c r="E870" s="11" t="s">
        <v>5140</v>
      </c>
      <c r="F870" s="21" t="s">
        <v>8882</v>
      </c>
      <c r="G870" s="21" t="s">
        <v>5141</v>
      </c>
      <c r="H870" s="21" t="s">
        <v>8883</v>
      </c>
      <c r="I870" s="11" t="s">
        <v>8884</v>
      </c>
      <c r="J870" s="11" t="s">
        <v>6387</v>
      </c>
      <c r="K870" s="11" t="s">
        <v>6388</v>
      </c>
      <c r="L870" s="11" t="s">
        <v>5142</v>
      </c>
      <c r="M870" s="13" t="s">
        <v>5346</v>
      </c>
      <c r="N870" s="22" t="s">
        <v>5144</v>
      </c>
      <c r="O870" s="22" t="s">
        <v>5143</v>
      </c>
      <c r="P870" s="63" t="s">
        <v>6396</v>
      </c>
      <c r="Q870" s="22"/>
      <c r="R870" s="23">
        <v>93401</v>
      </c>
      <c r="S870" s="23" t="s">
        <v>6370</v>
      </c>
      <c r="T870" s="24">
        <v>37970</v>
      </c>
      <c r="U870" s="22">
        <v>6150</v>
      </c>
      <c r="V870" s="12"/>
      <c r="W870" s="13"/>
      <c r="X870" s="12"/>
      <c r="Y870" s="12"/>
      <c r="Z870" s="12"/>
      <c r="AA870" s="11"/>
      <c r="AB870" s="8"/>
      <c r="AC870" s="8"/>
      <c r="AD870" s="8"/>
      <c r="AE870" s="8"/>
      <c r="AF870" s="8"/>
      <c r="AG870" s="8" t="s">
        <v>7410</v>
      </c>
    </row>
    <row r="871" spans="1:33" ht="12.75" customHeight="1" x14ac:dyDescent="0.2">
      <c r="A871" s="22">
        <v>6969</v>
      </c>
      <c r="B871" s="32" t="s">
        <v>5145</v>
      </c>
      <c r="C871" s="44">
        <v>722703006</v>
      </c>
      <c r="D871" s="11" t="s">
        <v>72</v>
      </c>
      <c r="E871" s="11" t="s">
        <v>5146</v>
      </c>
      <c r="F871" s="156" t="s">
        <v>8885</v>
      </c>
      <c r="G871" s="21" t="s">
        <v>5147</v>
      </c>
      <c r="H871" s="21" t="s">
        <v>5700</v>
      </c>
      <c r="I871" s="11" t="s">
        <v>4751</v>
      </c>
      <c r="J871" s="11" t="s">
        <v>5701</v>
      </c>
      <c r="K871" s="11" t="s">
        <v>5148</v>
      </c>
      <c r="L871" s="11" t="s">
        <v>5149</v>
      </c>
      <c r="M871" s="13" t="s">
        <v>544</v>
      </c>
      <c r="N871" s="22" t="s">
        <v>1166</v>
      </c>
      <c r="O871" s="22" t="s">
        <v>8886</v>
      </c>
      <c r="P871" s="40" t="s">
        <v>5150</v>
      </c>
      <c r="Q871" s="22"/>
      <c r="R871" s="23" t="s">
        <v>5151</v>
      </c>
      <c r="S871" s="23" t="s">
        <v>8887</v>
      </c>
      <c r="T871" s="24">
        <v>37970</v>
      </c>
      <c r="U871" s="22">
        <v>6969</v>
      </c>
      <c r="V871" s="12"/>
      <c r="W871" s="13"/>
      <c r="X871" s="12"/>
      <c r="Y871" s="12"/>
      <c r="Z871" s="12"/>
      <c r="AA871" s="11"/>
      <c r="AB871" s="8"/>
      <c r="AC871" s="8"/>
      <c r="AD871" s="8"/>
      <c r="AE871" s="8"/>
      <c r="AF871" s="8"/>
      <c r="AG871" s="8"/>
    </row>
    <row r="872" spans="1:33" ht="12.75" customHeight="1" x14ac:dyDescent="0.2">
      <c r="A872" s="22">
        <v>7108</v>
      </c>
      <c r="B872" s="32" t="s">
        <v>8888</v>
      </c>
      <c r="C872" s="44">
        <v>818975007</v>
      </c>
      <c r="D872" s="11" t="s">
        <v>5152</v>
      </c>
      <c r="E872" s="11" t="s">
        <v>5153</v>
      </c>
      <c r="F872" s="21" t="s">
        <v>5154</v>
      </c>
      <c r="G872" s="21" t="s">
        <v>5155</v>
      </c>
      <c r="H872" s="21" t="s">
        <v>5726</v>
      </c>
      <c r="I872" s="11" t="s">
        <v>5156</v>
      </c>
      <c r="J872" s="11" t="s">
        <v>5728</v>
      </c>
      <c r="K872" s="11" t="s">
        <v>5157</v>
      </c>
      <c r="L872" s="11" t="s">
        <v>5158</v>
      </c>
      <c r="M872" s="13" t="s">
        <v>47</v>
      </c>
      <c r="N872" s="22" t="s">
        <v>630</v>
      </c>
      <c r="O872" s="22" t="s">
        <v>5159</v>
      </c>
      <c r="P872" s="23"/>
      <c r="Q872" s="22"/>
      <c r="R872" s="23">
        <v>93401</v>
      </c>
      <c r="S872" s="23" t="s">
        <v>5727</v>
      </c>
      <c r="T872" s="24">
        <v>37970</v>
      </c>
      <c r="U872" s="22">
        <v>7108</v>
      </c>
      <c r="V872" s="12"/>
      <c r="W872" s="13"/>
      <c r="X872" s="12"/>
      <c r="Y872" s="12"/>
      <c r="Z872" s="12"/>
      <c r="AA872" s="11"/>
      <c r="AB872" s="8"/>
      <c r="AC872" s="8"/>
      <c r="AD872" s="8"/>
      <c r="AE872" s="8"/>
      <c r="AF872" s="8"/>
      <c r="AG872" s="8"/>
    </row>
    <row r="873" spans="1:33" ht="12.75" customHeight="1" x14ac:dyDescent="0.2">
      <c r="A873" s="22">
        <v>6250</v>
      </c>
      <c r="B873" s="32" t="s">
        <v>8889</v>
      </c>
      <c r="C873" s="44">
        <v>821303001</v>
      </c>
      <c r="D873" s="11" t="s">
        <v>72</v>
      </c>
      <c r="E873" s="11" t="s">
        <v>5160</v>
      </c>
      <c r="F873" s="21" t="s">
        <v>5161</v>
      </c>
      <c r="G873" s="21" t="s">
        <v>5162</v>
      </c>
      <c r="H873" s="21" t="s">
        <v>5164</v>
      </c>
      <c r="I873" s="11" t="s">
        <v>5165</v>
      </c>
      <c r="J873" s="11" t="s">
        <v>5166</v>
      </c>
      <c r="K873" s="11" t="s">
        <v>5167</v>
      </c>
      <c r="L873" s="11" t="s">
        <v>5168</v>
      </c>
      <c r="M873" s="13" t="s">
        <v>47</v>
      </c>
      <c r="N873" s="22" t="s">
        <v>739</v>
      </c>
      <c r="O873" s="22" t="s">
        <v>5169</v>
      </c>
      <c r="P873" s="23"/>
      <c r="Q873" s="22"/>
      <c r="R873" s="23">
        <v>93401</v>
      </c>
      <c r="S873" s="23" t="s">
        <v>5163</v>
      </c>
      <c r="T873" s="24">
        <v>37970</v>
      </c>
      <c r="U873" s="22">
        <v>6250</v>
      </c>
      <c r="V873" s="12"/>
      <c r="W873" s="13"/>
      <c r="X873" s="12"/>
      <c r="Y873" s="12"/>
      <c r="Z873" s="12"/>
      <c r="AA873" s="11"/>
      <c r="AB873" s="8"/>
      <c r="AC873" s="8"/>
      <c r="AD873" s="8"/>
      <c r="AE873" s="8"/>
      <c r="AF873" s="8"/>
      <c r="AG873" s="8"/>
    </row>
    <row r="874" spans="1:33" ht="12.75" customHeight="1" x14ac:dyDescent="0.2">
      <c r="A874" s="22">
        <v>6300</v>
      </c>
      <c r="B874" s="32" t="s">
        <v>8890</v>
      </c>
      <c r="C874" s="44">
        <v>700183807</v>
      </c>
      <c r="D874" s="11" t="s">
        <v>72</v>
      </c>
      <c r="E874" s="11" t="s">
        <v>5170</v>
      </c>
      <c r="F874" s="21" t="s">
        <v>5171</v>
      </c>
      <c r="G874" s="21" t="s">
        <v>5172</v>
      </c>
      <c r="H874" s="21" t="s">
        <v>5173</v>
      </c>
      <c r="I874" s="11" t="s">
        <v>1682</v>
      </c>
      <c r="J874" s="11" t="s">
        <v>5174</v>
      </c>
      <c r="K874" s="11" t="s">
        <v>5175</v>
      </c>
      <c r="L874" s="11" t="s">
        <v>5176</v>
      </c>
      <c r="M874" s="13" t="s">
        <v>5347</v>
      </c>
      <c r="N874" s="22" t="s">
        <v>961</v>
      </c>
      <c r="O874" s="22" t="s">
        <v>5177</v>
      </c>
      <c r="P874" s="23"/>
      <c r="Q874" s="22"/>
      <c r="R874" s="23">
        <v>93401</v>
      </c>
      <c r="S874" s="23" t="s">
        <v>5178</v>
      </c>
      <c r="T874" s="24">
        <v>37970</v>
      </c>
      <c r="U874" s="22">
        <v>6300</v>
      </c>
      <c r="V874" s="12"/>
      <c r="W874" s="13"/>
      <c r="X874" s="12"/>
      <c r="Y874" s="12"/>
      <c r="Z874" s="12"/>
      <c r="AA874" s="11"/>
      <c r="AB874" s="8"/>
      <c r="AC874" s="8"/>
      <c r="AD874" s="8"/>
      <c r="AE874" s="8"/>
      <c r="AF874" s="8"/>
      <c r="AG874" s="8"/>
    </row>
    <row r="875" spans="1:33" ht="12.75" customHeight="1" x14ac:dyDescent="0.2">
      <c r="A875" s="22">
        <v>7732</v>
      </c>
      <c r="B875" s="32" t="s">
        <v>8891</v>
      </c>
      <c r="C875" s="44">
        <v>620004200</v>
      </c>
      <c r="D875" s="11"/>
      <c r="E875" s="11" t="s">
        <v>8892</v>
      </c>
      <c r="F875" s="21" t="s">
        <v>1476</v>
      </c>
      <c r="G875" s="21" t="s">
        <v>8893</v>
      </c>
      <c r="H875" s="21" t="s">
        <v>28</v>
      </c>
      <c r="I875" s="11" t="s">
        <v>6078</v>
      </c>
      <c r="J875" s="11" t="s">
        <v>6078</v>
      </c>
      <c r="K875" s="11" t="s">
        <v>8894</v>
      </c>
      <c r="L875" s="11" t="s">
        <v>8895</v>
      </c>
      <c r="M875" s="13" t="s">
        <v>47</v>
      </c>
      <c r="N875" s="22" t="s">
        <v>630</v>
      </c>
      <c r="O875" s="22">
        <v>56226751400</v>
      </c>
      <c r="P875" s="23"/>
      <c r="Q875" s="22"/>
      <c r="R875" s="23">
        <v>91001</v>
      </c>
      <c r="S875" s="23" t="s">
        <v>535</v>
      </c>
      <c r="T875" s="24">
        <v>44354</v>
      </c>
      <c r="U875" s="22">
        <v>7732</v>
      </c>
      <c r="V875" s="138"/>
      <c r="W875" s="139"/>
      <c r="X875" s="138"/>
      <c r="Y875" s="138"/>
      <c r="Z875" s="138"/>
      <c r="AA875" s="140"/>
      <c r="AB875" s="8"/>
      <c r="AC875" s="8"/>
      <c r="AD875" s="8"/>
      <c r="AE875" s="8"/>
      <c r="AF875" s="8"/>
      <c r="AG875" s="8"/>
    </row>
    <row r="876" spans="1:33" ht="12.75" customHeight="1" x14ac:dyDescent="0.2">
      <c r="A876" s="22">
        <v>7334</v>
      </c>
      <c r="B876" s="32" t="s">
        <v>5179</v>
      </c>
      <c r="C876" s="44">
        <v>714704001</v>
      </c>
      <c r="D876" s="11" t="s">
        <v>5180</v>
      </c>
      <c r="E876" s="11" t="s">
        <v>5181</v>
      </c>
      <c r="F876" s="21" t="s">
        <v>6120</v>
      </c>
      <c r="G876" s="21" t="s">
        <v>5182</v>
      </c>
      <c r="H876" s="21" t="s">
        <v>6121</v>
      </c>
      <c r="I876" s="11" t="s">
        <v>3897</v>
      </c>
      <c r="J876" s="11" t="s">
        <v>6123</v>
      </c>
      <c r="K876" s="11" t="s">
        <v>6122</v>
      </c>
      <c r="L876" s="11" t="s">
        <v>5183</v>
      </c>
      <c r="M876" s="13" t="s">
        <v>47</v>
      </c>
      <c r="N876" s="22" t="s">
        <v>739</v>
      </c>
      <c r="O876" s="22"/>
      <c r="P876" s="23"/>
      <c r="Q876" s="22"/>
      <c r="R876" s="23">
        <v>93105</v>
      </c>
      <c r="S876" s="23" t="s">
        <v>6135</v>
      </c>
      <c r="T876" s="24">
        <v>38957</v>
      </c>
      <c r="U876" s="22">
        <v>7334</v>
      </c>
      <c r="V876" s="12"/>
      <c r="W876" s="13"/>
      <c r="X876" s="12"/>
      <c r="Y876" s="12"/>
      <c r="Z876" s="12"/>
      <c r="AA876" s="11"/>
      <c r="AB876" s="8"/>
      <c r="AC876" s="8"/>
      <c r="AD876" s="8"/>
      <c r="AE876" s="8"/>
      <c r="AF876" s="8"/>
      <c r="AG876" s="8"/>
    </row>
    <row r="877" spans="1:33" ht="12.75" customHeight="1" thickBot="1" x14ac:dyDescent="0.25">
      <c r="A877" s="22">
        <v>7214</v>
      </c>
      <c r="B877" s="32" t="s">
        <v>5184</v>
      </c>
      <c r="C877" s="44" t="s">
        <v>6484</v>
      </c>
      <c r="D877" s="11" t="s">
        <v>72</v>
      </c>
      <c r="E877" s="11" t="s">
        <v>5185</v>
      </c>
      <c r="F877" s="21" t="s">
        <v>5186</v>
      </c>
      <c r="G877" s="21" t="s">
        <v>5187</v>
      </c>
      <c r="H877" s="21" t="s">
        <v>5188</v>
      </c>
      <c r="I877" s="11" t="s">
        <v>5189</v>
      </c>
      <c r="J877" s="11" t="s">
        <v>5190</v>
      </c>
      <c r="K877" s="11" t="s">
        <v>5191</v>
      </c>
      <c r="L877" s="11" t="s">
        <v>5192</v>
      </c>
      <c r="M877" s="13" t="s">
        <v>47</v>
      </c>
      <c r="N877" s="22" t="s">
        <v>630</v>
      </c>
      <c r="O877" s="22" t="s">
        <v>5193</v>
      </c>
      <c r="P877" s="23"/>
      <c r="Q877" s="22"/>
      <c r="R877" s="23">
        <v>93401</v>
      </c>
      <c r="S877" s="23" t="s">
        <v>5194</v>
      </c>
      <c r="T877" s="24">
        <v>38659</v>
      </c>
      <c r="U877" s="22">
        <v>7214</v>
      </c>
      <c r="V877" s="12"/>
      <c r="W877" s="13"/>
      <c r="X877" s="12"/>
      <c r="Y877" s="12"/>
      <c r="Z877" s="12"/>
      <c r="AA877" s="11"/>
      <c r="AB877" s="8"/>
      <c r="AC877" s="8"/>
      <c r="AD877" s="8"/>
      <c r="AE877" s="8"/>
      <c r="AF877" s="8"/>
      <c r="AG877" s="8"/>
    </row>
    <row r="878" spans="1:33" ht="12.75" customHeight="1" thickBot="1" x14ac:dyDescent="0.25">
      <c r="A878" s="22">
        <v>7210</v>
      </c>
      <c r="B878" s="93" t="s">
        <v>8896</v>
      </c>
      <c r="C878" s="158">
        <v>815184009</v>
      </c>
      <c r="D878" s="11" t="s">
        <v>5382</v>
      </c>
      <c r="E878" s="11" t="s">
        <v>5383</v>
      </c>
      <c r="F878" s="21" t="s">
        <v>8897</v>
      </c>
      <c r="G878" s="21" t="s">
        <v>5385</v>
      </c>
      <c r="H878" s="21" t="s">
        <v>28</v>
      </c>
      <c r="I878" s="11"/>
      <c r="J878" s="11"/>
      <c r="K878" s="11" t="s">
        <v>8898</v>
      </c>
      <c r="L878" s="11" t="s">
        <v>8899</v>
      </c>
      <c r="M878" s="13" t="s">
        <v>780</v>
      </c>
      <c r="N878" s="22" t="s">
        <v>1595</v>
      </c>
      <c r="O878" s="22" t="s">
        <v>5617</v>
      </c>
      <c r="P878" s="23" t="s">
        <v>5618</v>
      </c>
      <c r="Q878" s="22"/>
      <c r="R878" s="23">
        <v>93105</v>
      </c>
      <c r="S878" s="23" t="s">
        <v>8900</v>
      </c>
      <c r="T878" s="24">
        <v>38652</v>
      </c>
      <c r="U878" s="22">
        <v>7210</v>
      </c>
      <c r="V878" s="12"/>
      <c r="W878" s="13"/>
      <c r="X878" s="12"/>
      <c r="Y878" s="12"/>
      <c r="Z878" s="12"/>
      <c r="AA878" s="11"/>
      <c r="AB878" s="8"/>
      <c r="AC878" s="8"/>
      <c r="AD878" s="8"/>
      <c r="AE878" s="8"/>
      <c r="AF878" s="8"/>
      <c r="AG878" s="8"/>
    </row>
    <row r="879" spans="1:33" ht="12.75" customHeight="1" x14ac:dyDescent="0.2">
      <c r="A879" s="22">
        <v>7385</v>
      </c>
      <c r="B879" s="32" t="s">
        <v>8901</v>
      </c>
      <c r="C879" s="44">
        <v>719122000</v>
      </c>
      <c r="D879" s="11" t="s">
        <v>72</v>
      </c>
      <c r="E879" s="11" t="s">
        <v>5202</v>
      </c>
      <c r="F879" s="21" t="s">
        <v>8902</v>
      </c>
      <c r="G879" s="21" t="s">
        <v>5203</v>
      </c>
      <c r="H879" s="21" t="s">
        <v>6072</v>
      </c>
      <c r="I879" s="11"/>
      <c r="J879" s="11" t="s">
        <v>8903</v>
      </c>
      <c r="K879" s="11" t="s">
        <v>6073</v>
      </c>
      <c r="L879" s="11" t="s">
        <v>5204</v>
      </c>
      <c r="M879" s="13" t="s">
        <v>47</v>
      </c>
      <c r="N879" s="22" t="s">
        <v>1014</v>
      </c>
      <c r="O879" s="22" t="s">
        <v>5205</v>
      </c>
      <c r="P879" s="23"/>
      <c r="Q879" s="22"/>
      <c r="R879" s="23">
        <v>93105</v>
      </c>
      <c r="S879" s="23" t="s">
        <v>8904</v>
      </c>
      <c r="T879" s="24">
        <v>39177</v>
      </c>
      <c r="U879" s="22">
        <v>7385</v>
      </c>
      <c r="V879" s="12"/>
      <c r="W879" s="13"/>
      <c r="X879" s="12"/>
      <c r="Y879" s="12"/>
      <c r="Z879" s="12"/>
      <c r="AA879" s="11"/>
      <c r="AB879" s="8"/>
      <c r="AC879" s="8"/>
      <c r="AD879" s="8"/>
      <c r="AE879" s="8"/>
      <c r="AF879" s="8"/>
      <c r="AG879" s="8"/>
    </row>
    <row r="880" spans="1:33" ht="12.75" customHeight="1" x14ac:dyDescent="0.2">
      <c r="A880" s="22">
        <v>7336</v>
      </c>
      <c r="B880" s="32" t="s">
        <v>5206</v>
      </c>
      <c r="C880" s="44">
        <v>709952005</v>
      </c>
      <c r="D880" s="11" t="s">
        <v>5207</v>
      </c>
      <c r="E880" s="11" t="s">
        <v>5208</v>
      </c>
      <c r="F880" s="21" t="s">
        <v>5209</v>
      </c>
      <c r="G880" s="21" t="s">
        <v>5210</v>
      </c>
      <c r="H880" s="21" t="s">
        <v>5211</v>
      </c>
      <c r="I880" s="11" t="s">
        <v>5212</v>
      </c>
      <c r="J880" s="11" t="s">
        <v>5699</v>
      </c>
      <c r="K880" s="11" t="s">
        <v>5213</v>
      </c>
      <c r="L880" s="11" t="s">
        <v>5214</v>
      </c>
      <c r="M880" s="13" t="s">
        <v>47</v>
      </c>
      <c r="N880" s="22" t="s">
        <v>1014</v>
      </c>
      <c r="O880" s="22" t="s">
        <v>5215</v>
      </c>
      <c r="P880" s="23"/>
      <c r="Q880" s="22"/>
      <c r="R880" s="23">
        <v>93105</v>
      </c>
      <c r="S880" s="23" t="s">
        <v>5698</v>
      </c>
      <c r="T880" s="24">
        <v>39006</v>
      </c>
      <c r="U880" s="22">
        <v>7336</v>
      </c>
      <c r="V880" s="12"/>
      <c r="W880" s="13"/>
      <c r="X880" s="12"/>
      <c r="Y880" s="12"/>
      <c r="Z880" s="12"/>
      <c r="AA880" s="11"/>
      <c r="AB880" s="8"/>
      <c r="AC880" s="8"/>
      <c r="AD880" s="8"/>
      <c r="AE880" s="8"/>
      <c r="AF880" s="8"/>
      <c r="AG880" s="8"/>
    </row>
    <row r="881" spans="1:33" ht="12.75" customHeight="1" x14ac:dyDescent="0.2">
      <c r="A881" s="22">
        <v>7319</v>
      </c>
      <c r="B881" s="32" t="s">
        <v>5195</v>
      </c>
      <c r="C881" s="44">
        <v>707918004</v>
      </c>
      <c r="D881" s="11" t="s">
        <v>518</v>
      </c>
      <c r="E881" s="11" t="s">
        <v>5196</v>
      </c>
      <c r="F881" s="21" t="s">
        <v>1476</v>
      </c>
      <c r="G881" s="21" t="s">
        <v>5197</v>
      </c>
      <c r="H881" s="21" t="s">
        <v>28</v>
      </c>
      <c r="I881" s="11"/>
      <c r="J881" s="11"/>
      <c r="K881" s="11" t="s">
        <v>5198</v>
      </c>
      <c r="L881" s="11" t="s">
        <v>5200</v>
      </c>
      <c r="M881" s="13" t="s">
        <v>780</v>
      </c>
      <c r="N881" s="22" t="s">
        <v>1595</v>
      </c>
      <c r="O881" s="22" t="s">
        <v>5201</v>
      </c>
      <c r="P881" s="40" t="s">
        <v>5199</v>
      </c>
      <c r="Q881" s="22"/>
      <c r="R881" s="23">
        <v>93105</v>
      </c>
      <c r="S881" s="23" t="s">
        <v>5814</v>
      </c>
      <c r="T881" s="24">
        <v>38652</v>
      </c>
      <c r="U881" s="22">
        <v>7319</v>
      </c>
      <c r="V881" s="12"/>
      <c r="W881" s="13"/>
      <c r="X881" s="12"/>
      <c r="Y881" s="12"/>
      <c r="Z881" s="12"/>
      <c r="AA881" s="11"/>
      <c r="AB881" s="8"/>
      <c r="AC881" s="8"/>
      <c r="AD881" s="8"/>
      <c r="AE881" s="8"/>
      <c r="AF881" s="8"/>
      <c r="AG881" s="8"/>
    </row>
    <row r="882" spans="1:33" ht="12.75" customHeight="1" x14ac:dyDescent="0.2">
      <c r="A882" s="22">
        <v>6890</v>
      </c>
      <c r="B882" s="32" t="s">
        <v>5216</v>
      </c>
      <c r="C882" s="44">
        <v>609100001</v>
      </c>
      <c r="D882" s="11" t="s">
        <v>5217</v>
      </c>
      <c r="E882" s="11" t="s">
        <v>5218</v>
      </c>
      <c r="F882" s="21" t="s">
        <v>1476</v>
      </c>
      <c r="G882" s="21" t="s">
        <v>5219</v>
      </c>
      <c r="H882" s="21" t="s">
        <v>28</v>
      </c>
      <c r="I882" s="11"/>
      <c r="J882" s="11"/>
      <c r="K882" s="11" t="s">
        <v>5839</v>
      </c>
      <c r="L882" s="11" t="s">
        <v>5220</v>
      </c>
      <c r="M882" s="13" t="s">
        <v>47</v>
      </c>
      <c r="N882" s="13" t="s">
        <v>630</v>
      </c>
      <c r="O882" s="22">
        <v>229781046</v>
      </c>
      <c r="P882" s="40" t="s">
        <v>5709</v>
      </c>
      <c r="Q882" s="22"/>
      <c r="R882" s="23">
        <v>93105</v>
      </c>
      <c r="S882" s="23" t="s">
        <v>8905</v>
      </c>
      <c r="T882" s="24">
        <v>37970</v>
      </c>
      <c r="U882" s="22">
        <v>6890</v>
      </c>
      <c r="V882" s="36"/>
      <c r="W882" s="37"/>
      <c r="X882" s="36"/>
      <c r="Y882" s="36"/>
      <c r="Z882" s="36"/>
      <c r="AA882" s="27"/>
      <c r="AB882" s="8"/>
      <c r="AC882" s="8"/>
      <c r="AD882" s="8"/>
      <c r="AE882" s="8"/>
      <c r="AF882" s="8"/>
      <c r="AG882" s="8"/>
    </row>
    <row r="883" spans="1:33" ht="12.75" customHeight="1" x14ac:dyDescent="0.2">
      <c r="A883" s="22">
        <v>7391</v>
      </c>
      <c r="B883" s="32" t="s">
        <v>8906</v>
      </c>
      <c r="C883" s="44">
        <v>609110066</v>
      </c>
      <c r="D883" s="11" t="s">
        <v>518</v>
      </c>
      <c r="E883" s="11" t="s">
        <v>5221</v>
      </c>
      <c r="F883" s="21" t="s">
        <v>3868</v>
      </c>
      <c r="G883" s="21" t="s">
        <v>5222</v>
      </c>
      <c r="H883" s="21" t="s">
        <v>5223</v>
      </c>
      <c r="I883" s="11" t="s">
        <v>6076</v>
      </c>
      <c r="J883" s="11"/>
      <c r="K883" s="11" t="s">
        <v>6077</v>
      </c>
      <c r="L883" s="11" t="s">
        <v>5224</v>
      </c>
      <c r="M883" s="13" t="s">
        <v>309</v>
      </c>
      <c r="N883" s="22" t="s">
        <v>4110</v>
      </c>
      <c r="O883" s="22" t="s">
        <v>5495</v>
      </c>
      <c r="P883" s="64" t="s">
        <v>5496</v>
      </c>
      <c r="Q883" s="22"/>
      <c r="R883" s="23">
        <v>93105</v>
      </c>
      <c r="S883" s="23" t="s">
        <v>6095</v>
      </c>
      <c r="T883" s="24">
        <v>39582</v>
      </c>
      <c r="U883" s="22">
        <v>7391</v>
      </c>
      <c r="V883" s="12"/>
      <c r="W883" s="13"/>
      <c r="X883" s="12"/>
      <c r="Y883" s="12"/>
      <c r="Z883" s="12"/>
      <c r="AA883" s="11"/>
      <c r="AB883" s="8"/>
      <c r="AC883" s="8"/>
      <c r="AD883" s="8"/>
      <c r="AE883" s="8"/>
      <c r="AF883" s="8"/>
      <c r="AG883" s="8"/>
    </row>
    <row r="884" spans="1:33" ht="12.75" customHeight="1" x14ac:dyDescent="0.2">
      <c r="A884" s="22">
        <v>7318</v>
      </c>
      <c r="B884" s="32" t="s">
        <v>5225</v>
      </c>
      <c r="C884" s="44">
        <v>879129001</v>
      </c>
      <c r="D884" s="11" t="s">
        <v>518</v>
      </c>
      <c r="E884" s="11" t="s">
        <v>5226</v>
      </c>
      <c r="F884" s="21" t="s">
        <v>5227</v>
      </c>
      <c r="G884" s="21" t="s">
        <v>5228</v>
      </c>
      <c r="H884" s="21" t="s">
        <v>28</v>
      </c>
      <c r="I884" s="11"/>
      <c r="J884" s="11"/>
      <c r="K884" s="11" t="s">
        <v>5575</v>
      </c>
      <c r="L884" s="11" t="s">
        <v>5230</v>
      </c>
      <c r="M884" s="13" t="s">
        <v>48</v>
      </c>
      <c r="N884" s="22" t="s">
        <v>1239</v>
      </c>
      <c r="O884" s="22" t="s">
        <v>5231</v>
      </c>
      <c r="P884" s="23" t="s">
        <v>5229</v>
      </c>
      <c r="Q884" s="22"/>
      <c r="R884" s="23">
        <v>93105</v>
      </c>
      <c r="S884" s="23" t="s">
        <v>5574</v>
      </c>
      <c r="T884" s="24">
        <v>38824</v>
      </c>
      <c r="U884" s="22">
        <v>7318</v>
      </c>
      <c r="V884" s="12"/>
      <c r="W884" s="13"/>
      <c r="X884" s="12"/>
      <c r="Y884" s="12"/>
      <c r="Z884" s="12"/>
      <c r="AA884" s="11"/>
      <c r="AB884" s="8"/>
      <c r="AC884" s="8"/>
      <c r="AD884" s="8"/>
      <c r="AE884" s="8"/>
      <c r="AF884" s="8"/>
      <c r="AG884" s="8"/>
    </row>
    <row r="885" spans="1:33" ht="12.75" customHeight="1" x14ac:dyDescent="0.2">
      <c r="A885" s="22">
        <v>7100</v>
      </c>
      <c r="B885" s="32" t="s">
        <v>5790</v>
      </c>
      <c r="C885" s="44">
        <v>609110007</v>
      </c>
      <c r="D885" s="11" t="s">
        <v>5217</v>
      </c>
      <c r="E885" s="11" t="s">
        <v>5232</v>
      </c>
      <c r="F885" s="21" t="s">
        <v>26</v>
      </c>
      <c r="G885" s="21" t="s">
        <v>5233</v>
      </c>
      <c r="H885" s="21" t="s">
        <v>28</v>
      </c>
      <c r="I885" s="11"/>
      <c r="J885" s="11"/>
      <c r="K885" s="11" t="s">
        <v>5234</v>
      </c>
      <c r="L885" s="11" t="s">
        <v>5236</v>
      </c>
      <c r="M885" s="13" t="s">
        <v>47</v>
      </c>
      <c r="N885" s="22" t="s">
        <v>5238</v>
      </c>
      <c r="O885" s="22" t="s">
        <v>5237</v>
      </c>
      <c r="P885" s="40" t="s">
        <v>5235</v>
      </c>
      <c r="Q885" s="22"/>
      <c r="R885" s="23">
        <v>93105</v>
      </c>
      <c r="S885" s="23" t="s">
        <v>5791</v>
      </c>
      <c r="T885" s="24">
        <v>37970</v>
      </c>
      <c r="U885" s="22">
        <v>7100</v>
      </c>
      <c r="V885" s="12"/>
      <c r="W885" s="13"/>
      <c r="X885" s="12"/>
      <c r="Y885" s="12"/>
      <c r="Z885" s="12"/>
      <c r="AA885" s="11"/>
      <c r="AB885" s="8"/>
      <c r="AC885" s="8"/>
      <c r="AD885" s="8"/>
      <c r="AE885" s="8"/>
      <c r="AF885" s="8"/>
      <c r="AG885" s="8"/>
    </row>
    <row r="886" spans="1:33" ht="12.75" customHeight="1" x14ac:dyDescent="0.2">
      <c r="A886" s="22">
        <v>7383</v>
      </c>
      <c r="B886" s="32" t="s">
        <v>8907</v>
      </c>
      <c r="C886" s="44">
        <v>609210001</v>
      </c>
      <c r="D886" s="11" t="s">
        <v>5217</v>
      </c>
      <c r="E886" s="11" t="s">
        <v>5239</v>
      </c>
      <c r="F886" s="21" t="s">
        <v>26</v>
      </c>
      <c r="G886" s="21" t="s">
        <v>5240</v>
      </c>
      <c r="H886" s="21" t="s">
        <v>28</v>
      </c>
      <c r="I886" s="11"/>
      <c r="J886" s="11"/>
      <c r="K886" s="11" t="s">
        <v>5241</v>
      </c>
      <c r="L886" s="11" t="s">
        <v>5243</v>
      </c>
      <c r="M886" s="13" t="s">
        <v>544</v>
      </c>
      <c r="N886" s="22" t="s">
        <v>187</v>
      </c>
      <c r="O886" s="22" t="s">
        <v>5244</v>
      </c>
      <c r="P886" s="23" t="s">
        <v>5242</v>
      </c>
      <c r="Q886" s="22"/>
      <c r="R886" s="23">
        <v>93105</v>
      </c>
      <c r="S886" s="23" t="s">
        <v>5245</v>
      </c>
      <c r="T886" s="24">
        <v>39401</v>
      </c>
      <c r="U886" s="22">
        <v>7383</v>
      </c>
      <c r="V886" s="12"/>
      <c r="W886" s="13"/>
      <c r="X886" s="12"/>
      <c r="Y886" s="12"/>
      <c r="Z886" s="12"/>
      <c r="AA886" s="11"/>
      <c r="AB886" s="8"/>
      <c r="AC886" s="8"/>
      <c r="AD886" s="8"/>
      <c r="AE886" s="8"/>
      <c r="AF886" s="8"/>
      <c r="AG886" s="8"/>
    </row>
    <row r="887" spans="1:33" ht="12.75" customHeight="1" x14ac:dyDescent="0.2">
      <c r="A887" s="22">
        <v>7382</v>
      </c>
      <c r="B887" s="32" t="s">
        <v>5246</v>
      </c>
      <c r="C887" s="44" t="s">
        <v>6485</v>
      </c>
      <c r="D887" s="11" t="s">
        <v>1363</v>
      </c>
      <c r="E887" s="11" t="s">
        <v>5247</v>
      </c>
      <c r="F887" s="21" t="s">
        <v>5793</v>
      </c>
      <c r="G887" s="21" t="s">
        <v>5248</v>
      </c>
      <c r="H887" s="21" t="s">
        <v>5794</v>
      </c>
      <c r="I887" s="11" t="s">
        <v>5249</v>
      </c>
      <c r="J887" s="11"/>
      <c r="K887" s="11" t="s">
        <v>5250</v>
      </c>
      <c r="L887" s="11" t="s">
        <v>5251</v>
      </c>
      <c r="M887" s="13" t="s">
        <v>47</v>
      </c>
      <c r="N887" s="22" t="s">
        <v>1014</v>
      </c>
      <c r="O887" s="22" t="s">
        <v>5252</v>
      </c>
      <c r="P887" s="23"/>
      <c r="Q887" s="22"/>
      <c r="R887" s="23" t="s">
        <v>368</v>
      </c>
      <c r="S887" s="23" t="s">
        <v>5795</v>
      </c>
      <c r="T887" s="24">
        <v>39392</v>
      </c>
      <c r="U887" s="22">
        <v>7382</v>
      </c>
      <c r="V887" s="12"/>
      <c r="W887" s="13"/>
      <c r="X887" s="12"/>
      <c r="Y887" s="12"/>
      <c r="Z887" s="12"/>
      <c r="AA887" s="11"/>
      <c r="AB887" s="8"/>
      <c r="AC887" s="8"/>
      <c r="AD887" s="8"/>
      <c r="AE887" s="8"/>
      <c r="AF887" s="8"/>
      <c r="AG887" s="8"/>
    </row>
    <row r="888" spans="1:33" ht="12.75" customHeight="1" x14ac:dyDescent="0.2">
      <c r="A888" s="22">
        <v>7134</v>
      </c>
      <c r="B888" s="32" t="s">
        <v>8908</v>
      </c>
      <c r="C888" s="44">
        <v>707291001</v>
      </c>
      <c r="D888" s="11" t="s">
        <v>5253</v>
      </c>
      <c r="E888" s="11" t="s">
        <v>5254</v>
      </c>
      <c r="F888" s="21" t="s">
        <v>26</v>
      </c>
      <c r="G888" s="21" t="s">
        <v>5255</v>
      </c>
      <c r="H888" s="21" t="s">
        <v>28</v>
      </c>
      <c r="I888" s="11"/>
      <c r="J888" s="11"/>
      <c r="K888" s="11" t="s">
        <v>5256</v>
      </c>
      <c r="L888" s="11" t="s">
        <v>5257</v>
      </c>
      <c r="M888" s="13" t="s">
        <v>47</v>
      </c>
      <c r="N888" s="22" t="s">
        <v>630</v>
      </c>
      <c r="O888" s="22"/>
      <c r="P888" s="23"/>
      <c r="Q888" s="22"/>
      <c r="R888" s="23">
        <v>93105</v>
      </c>
      <c r="S888" s="23" t="s">
        <v>5258</v>
      </c>
      <c r="T888" s="24">
        <v>37970</v>
      </c>
      <c r="U888" s="22">
        <v>7134</v>
      </c>
      <c r="V888" s="12"/>
      <c r="W888" s="13"/>
      <c r="X888" s="12"/>
      <c r="Y888" s="12"/>
      <c r="Z888" s="12"/>
      <c r="AA888" s="11"/>
      <c r="AB888" s="8"/>
      <c r="AC888" s="8"/>
      <c r="AD888" s="8"/>
      <c r="AE888" s="8"/>
      <c r="AF888" s="8"/>
      <c r="AG888" s="8"/>
    </row>
    <row r="889" spans="1:33" ht="12.75" customHeight="1" x14ac:dyDescent="0.2">
      <c r="A889" s="22">
        <v>7414</v>
      </c>
      <c r="B889" s="32" t="s">
        <v>8909</v>
      </c>
      <c r="C889" s="44">
        <v>721600009</v>
      </c>
      <c r="D889" s="11" t="s">
        <v>5259</v>
      </c>
      <c r="E889" s="11" t="s">
        <v>5260</v>
      </c>
      <c r="F889" s="21" t="s">
        <v>5261</v>
      </c>
      <c r="G889" s="21" t="s">
        <v>5262</v>
      </c>
      <c r="H889" s="21" t="s">
        <v>28</v>
      </c>
      <c r="I889" s="11"/>
      <c r="J889" s="11"/>
      <c r="K889" s="11" t="s">
        <v>5263</v>
      </c>
      <c r="L889" s="11" t="s">
        <v>5265</v>
      </c>
      <c r="M889" s="13" t="s">
        <v>47</v>
      </c>
      <c r="N889" s="22" t="s">
        <v>1458</v>
      </c>
      <c r="O889" s="22" t="s">
        <v>5266</v>
      </c>
      <c r="P889" s="23" t="s">
        <v>5264</v>
      </c>
      <c r="Q889" s="22"/>
      <c r="R889" s="23" t="s">
        <v>257</v>
      </c>
      <c r="S889" s="23" t="s">
        <v>5267</v>
      </c>
      <c r="T889" s="24">
        <v>40021</v>
      </c>
      <c r="U889" s="22">
        <v>7414</v>
      </c>
      <c r="V889" s="12"/>
      <c r="W889" s="13"/>
      <c r="X889" s="12"/>
      <c r="Y889" s="12"/>
      <c r="Z889" s="12"/>
      <c r="AA889" s="11"/>
      <c r="AB889" s="8"/>
      <c r="AC889" s="8"/>
      <c r="AD889" s="8"/>
      <c r="AE889" s="8"/>
      <c r="AF889" s="8"/>
      <c r="AG889" s="8"/>
    </row>
    <row r="890" spans="1:33" ht="12.75" customHeight="1" x14ac:dyDescent="0.2">
      <c r="A890" s="22"/>
      <c r="B890" s="32"/>
      <c r="C890" s="44"/>
      <c r="D890" s="11"/>
      <c r="E890" s="11"/>
      <c r="F890" s="21"/>
      <c r="G890" s="21"/>
      <c r="H890" s="21"/>
      <c r="I890" s="11"/>
      <c r="J890" s="11"/>
      <c r="K890" s="11"/>
      <c r="L890" s="11"/>
      <c r="M890" s="13"/>
      <c r="N890" s="22"/>
      <c r="O890" s="22"/>
      <c r="P890" s="23"/>
      <c r="Q890" s="22"/>
      <c r="R890" s="23"/>
      <c r="S890" s="23"/>
      <c r="T890" s="24"/>
      <c r="U890" s="22"/>
      <c r="V890" s="12"/>
      <c r="W890" s="13"/>
      <c r="X890" s="12"/>
      <c r="Y890" s="12"/>
      <c r="Z890" s="12"/>
      <c r="AA890" s="11"/>
      <c r="AB890" s="8"/>
      <c r="AC890" s="8"/>
      <c r="AD890" s="8"/>
      <c r="AE890" s="8"/>
      <c r="AF890" s="8"/>
      <c r="AG890" s="8"/>
    </row>
    <row r="891" spans="1:33" ht="12.75" customHeight="1" x14ac:dyDescent="0.2">
      <c r="A891" s="22"/>
      <c r="B891" s="32"/>
      <c r="C891" s="44"/>
      <c r="D891" s="11"/>
      <c r="E891" s="11"/>
      <c r="F891" s="21"/>
      <c r="G891" s="21"/>
      <c r="H891" s="21"/>
      <c r="I891" s="11"/>
      <c r="J891" s="11"/>
      <c r="K891" s="11"/>
      <c r="L891" s="11"/>
      <c r="M891" s="13"/>
      <c r="N891" s="22"/>
      <c r="O891" s="22"/>
      <c r="P891" s="23"/>
      <c r="Q891" s="22"/>
      <c r="R891" s="23"/>
      <c r="S891" s="23"/>
      <c r="T891" s="24"/>
      <c r="U891" s="22"/>
      <c r="V891" s="12"/>
      <c r="W891" s="13"/>
      <c r="X891" s="12"/>
      <c r="Y891" s="12"/>
      <c r="Z891" s="12"/>
      <c r="AA891" s="11"/>
    </row>
    <row r="892" spans="1:33" ht="12.75" customHeight="1" x14ac:dyDescent="0.2">
      <c r="A892" s="22"/>
      <c r="B892" s="32"/>
      <c r="C892" s="44"/>
      <c r="D892" s="11"/>
      <c r="E892" s="11"/>
      <c r="F892" s="21"/>
      <c r="G892" s="21"/>
      <c r="H892" s="21"/>
      <c r="I892" s="11"/>
      <c r="J892" s="11"/>
      <c r="K892" s="11"/>
      <c r="L892" s="11"/>
      <c r="M892" s="13"/>
      <c r="N892" s="22"/>
      <c r="O892" s="22"/>
      <c r="P892" s="23"/>
      <c r="Q892" s="22"/>
      <c r="R892" s="23"/>
      <c r="S892" s="23"/>
      <c r="T892" s="24"/>
      <c r="U892" s="22"/>
      <c r="V892" s="12"/>
      <c r="W892" s="13"/>
      <c r="X892" s="12"/>
      <c r="Y892" s="12"/>
      <c r="Z892" s="12"/>
      <c r="AA892" s="11"/>
    </row>
    <row r="893" spans="1:33" ht="12.75" customHeight="1" x14ac:dyDescent="0.2">
      <c r="A893" s="22"/>
      <c r="B893" s="32"/>
      <c r="C893" s="44"/>
      <c r="D893" s="11"/>
      <c r="E893" s="11"/>
      <c r="F893" s="21"/>
      <c r="G893" s="21"/>
      <c r="H893" s="21"/>
      <c r="I893" s="11"/>
      <c r="J893" s="11"/>
      <c r="K893" s="11"/>
      <c r="L893" s="11"/>
      <c r="M893" s="13"/>
      <c r="N893" s="22"/>
      <c r="O893" s="22"/>
      <c r="P893" s="23"/>
      <c r="Q893" s="22"/>
      <c r="R893" s="23"/>
      <c r="S893" s="23"/>
      <c r="T893" s="24"/>
      <c r="U893" s="22"/>
      <c r="V893" s="12"/>
      <c r="W893" s="13"/>
      <c r="X893" s="12"/>
      <c r="Y893" s="12"/>
      <c r="Z893" s="12"/>
      <c r="AA893" s="11"/>
    </row>
    <row r="894" spans="1:33" ht="12.75" customHeight="1" x14ac:dyDescent="0.2">
      <c r="A894" s="22"/>
      <c r="B894" s="32"/>
      <c r="C894" s="44"/>
      <c r="D894" s="11"/>
      <c r="E894" s="11"/>
      <c r="F894" s="21"/>
      <c r="G894" s="21"/>
      <c r="H894" s="21"/>
      <c r="I894" s="11"/>
      <c r="J894" s="11"/>
      <c r="K894" s="11"/>
      <c r="L894" s="11"/>
      <c r="M894" s="13"/>
      <c r="N894" s="22"/>
      <c r="O894" s="22"/>
      <c r="P894" s="23"/>
      <c r="Q894" s="22"/>
      <c r="R894" s="23"/>
      <c r="S894" s="23"/>
      <c r="T894" s="24"/>
      <c r="U894" s="22"/>
      <c r="V894" s="12"/>
      <c r="W894" s="13"/>
      <c r="X894" s="12"/>
      <c r="Y894" s="12"/>
      <c r="Z894" s="12"/>
      <c r="AA894" s="11"/>
    </row>
    <row r="895" spans="1:33" ht="12.75" customHeight="1" x14ac:dyDescent="0.2">
      <c r="A895" s="22"/>
      <c r="B895" s="32"/>
      <c r="C895" s="44"/>
      <c r="D895" s="11"/>
      <c r="E895" s="11"/>
      <c r="F895" s="21"/>
      <c r="G895" s="21"/>
      <c r="H895" s="21"/>
      <c r="I895" s="11"/>
      <c r="J895" s="11"/>
      <c r="K895" s="11"/>
      <c r="L895" s="11"/>
      <c r="M895" s="13"/>
      <c r="N895" s="22"/>
      <c r="O895" s="22"/>
      <c r="P895" s="23"/>
      <c r="Q895" s="22"/>
      <c r="R895" s="23"/>
      <c r="S895" s="23"/>
      <c r="T895" s="24"/>
      <c r="U895" s="22"/>
      <c r="V895" s="12"/>
      <c r="W895" s="13"/>
      <c r="X895" s="12"/>
      <c r="Y895" s="12"/>
      <c r="Z895" s="12"/>
      <c r="AA895" s="11"/>
    </row>
    <row r="896" spans="1:33" ht="12.75" customHeight="1" x14ac:dyDescent="0.2">
      <c r="A896" s="22"/>
      <c r="B896" s="32"/>
      <c r="C896" s="44"/>
      <c r="D896" s="11"/>
      <c r="E896" s="11"/>
      <c r="F896" s="21"/>
      <c r="G896" s="21"/>
      <c r="H896" s="21"/>
      <c r="I896" s="11"/>
      <c r="J896" s="11"/>
      <c r="K896" s="11"/>
      <c r="L896" s="11"/>
      <c r="M896" s="13"/>
      <c r="N896" s="22"/>
      <c r="O896" s="22"/>
      <c r="P896" s="23"/>
      <c r="Q896" s="22"/>
      <c r="R896" s="23"/>
      <c r="S896" s="23"/>
      <c r="T896" s="24"/>
      <c r="U896" s="22"/>
      <c r="V896" s="12"/>
      <c r="W896" s="13"/>
      <c r="X896" s="12"/>
      <c r="Y896" s="12"/>
      <c r="Z896" s="12"/>
      <c r="AA896" s="11"/>
    </row>
    <row r="897" spans="1:27" ht="12.75" customHeight="1" x14ac:dyDescent="0.2">
      <c r="A897" s="22"/>
      <c r="B897" s="32"/>
      <c r="C897" s="44"/>
      <c r="D897" s="11"/>
      <c r="E897" s="11"/>
      <c r="F897" s="21"/>
      <c r="G897" s="21"/>
      <c r="H897" s="21"/>
      <c r="I897" s="11"/>
      <c r="J897" s="11"/>
      <c r="K897" s="11"/>
      <c r="L897" s="11"/>
      <c r="M897" s="13"/>
      <c r="N897" s="22"/>
      <c r="O897" s="22"/>
      <c r="P897" s="23"/>
      <c r="Q897" s="22"/>
      <c r="R897" s="23"/>
      <c r="S897" s="23"/>
      <c r="T897" s="24"/>
      <c r="U897" s="22"/>
      <c r="V897" s="12"/>
      <c r="W897" s="13"/>
      <c r="X897" s="12"/>
      <c r="Y897" s="12"/>
      <c r="Z897" s="12"/>
      <c r="AA897" s="11"/>
    </row>
    <row r="898" spans="1:27" ht="12.75" customHeight="1" x14ac:dyDescent="0.2">
      <c r="A898" s="22"/>
      <c r="B898" s="32"/>
      <c r="C898" s="44"/>
      <c r="D898" s="11"/>
      <c r="E898" s="11"/>
      <c r="F898" s="21"/>
      <c r="G898" s="21"/>
      <c r="H898" s="21"/>
      <c r="I898" s="11"/>
      <c r="J898" s="11"/>
      <c r="K898" s="11"/>
      <c r="L898" s="11"/>
      <c r="M898" s="13"/>
      <c r="N898" s="22"/>
      <c r="O898" s="22"/>
      <c r="P898" s="23"/>
      <c r="Q898" s="22"/>
      <c r="R898" s="23"/>
      <c r="S898" s="23"/>
      <c r="T898" s="24"/>
      <c r="U898" s="22"/>
      <c r="V898" s="12"/>
      <c r="W898" s="13"/>
      <c r="X898" s="12"/>
      <c r="Y898" s="12"/>
      <c r="Z898" s="12"/>
      <c r="AA898" s="11"/>
    </row>
    <row r="899" spans="1:27" ht="12.75" customHeight="1" x14ac:dyDescent="0.2">
      <c r="A899" s="22"/>
      <c r="B899" s="32"/>
      <c r="C899" s="44"/>
      <c r="D899" s="11"/>
      <c r="E899" s="11"/>
      <c r="F899" s="21"/>
      <c r="G899" s="21"/>
      <c r="H899" s="21"/>
      <c r="I899" s="11"/>
      <c r="J899" s="11"/>
      <c r="K899" s="11"/>
      <c r="L899" s="11"/>
      <c r="M899" s="13"/>
      <c r="N899" s="22"/>
      <c r="O899" s="22"/>
      <c r="P899" s="23"/>
      <c r="Q899" s="22"/>
      <c r="R899" s="23"/>
      <c r="S899" s="23"/>
      <c r="T899" s="24"/>
      <c r="U899" s="22"/>
      <c r="V899" s="12"/>
      <c r="W899" s="13"/>
      <c r="X899" s="12"/>
      <c r="Y899" s="12"/>
      <c r="Z899" s="12"/>
      <c r="AA899" s="11"/>
    </row>
    <row r="900" spans="1:27" ht="12.75" customHeight="1" x14ac:dyDescent="0.2">
      <c r="A900" s="22"/>
      <c r="B900" s="32"/>
      <c r="C900" s="44"/>
      <c r="D900" s="11"/>
      <c r="E900" s="11"/>
      <c r="F900" s="21"/>
      <c r="G900" s="21"/>
      <c r="H900" s="21"/>
      <c r="I900" s="11"/>
      <c r="J900" s="11"/>
      <c r="K900" s="11"/>
      <c r="L900" s="11"/>
      <c r="M900" s="13"/>
      <c r="N900" s="22"/>
      <c r="O900" s="22"/>
      <c r="P900" s="23"/>
      <c r="Q900" s="22"/>
      <c r="R900" s="23"/>
      <c r="S900" s="23"/>
      <c r="T900" s="24"/>
      <c r="U900" s="22"/>
      <c r="V900" s="12"/>
      <c r="W900" s="13"/>
      <c r="X900" s="12"/>
      <c r="Y900" s="12"/>
      <c r="Z900" s="12"/>
      <c r="AA900" s="11"/>
    </row>
    <row r="901" spans="1:27" ht="12.75" customHeight="1" x14ac:dyDescent="0.2">
      <c r="A901" s="22"/>
      <c r="B901" s="32"/>
      <c r="C901" s="44"/>
      <c r="D901" s="11"/>
      <c r="E901" s="11"/>
      <c r="F901" s="21"/>
      <c r="G901" s="21"/>
      <c r="H901" s="21"/>
      <c r="I901" s="11"/>
      <c r="J901" s="11"/>
      <c r="K901" s="11"/>
      <c r="L901" s="11"/>
      <c r="M901" s="13"/>
      <c r="N901" s="22"/>
      <c r="O901" s="22"/>
      <c r="P901" s="23"/>
      <c r="Q901" s="22"/>
      <c r="R901" s="23"/>
      <c r="S901" s="23"/>
      <c r="T901" s="24"/>
      <c r="U901" s="22"/>
      <c r="V901" s="12"/>
      <c r="W901" s="13"/>
      <c r="X901" s="12"/>
      <c r="Y901" s="12"/>
      <c r="Z901" s="12"/>
      <c r="AA901" s="11"/>
    </row>
    <row r="902" spans="1:27" ht="12.75" customHeight="1" x14ac:dyDescent="0.2">
      <c r="A902" s="22"/>
      <c r="B902" s="32"/>
      <c r="C902" s="44"/>
      <c r="D902" s="11"/>
      <c r="E902" s="11"/>
      <c r="F902" s="21"/>
      <c r="G902" s="21"/>
      <c r="H902" s="21"/>
      <c r="I902" s="11"/>
      <c r="J902" s="11"/>
      <c r="K902" s="11"/>
      <c r="L902" s="11"/>
      <c r="M902" s="13"/>
      <c r="N902" s="22"/>
      <c r="O902" s="22"/>
      <c r="P902" s="23"/>
      <c r="Q902" s="22"/>
      <c r="R902" s="23"/>
      <c r="S902" s="23"/>
      <c r="T902" s="24"/>
      <c r="U902" s="22"/>
      <c r="V902" s="12"/>
      <c r="W902" s="13"/>
      <c r="X902" s="12"/>
      <c r="Y902" s="12"/>
      <c r="Z902" s="12"/>
      <c r="AA902" s="11"/>
    </row>
    <row r="903" spans="1:27" ht="12.75" customHeight="1" x14ac:dyDescent="0.2">
      <c r="A903" s="22"/>
      <c r="B903" s="32"/>
      <c r="C903" s="44"/>
      <c r="D903" s="11"/>
      <c r="E903" s="11"/>
      <c r="F903" s="21"/>
      <c r="G903" s="21"/>
      <c r="H903" s="21"/>
      <c r="I903" s="11"/>
      <c r="J903" s="11"/>
      <c r="K903" s="11"/>
      <c r="L903" s="11"/>
      <c r="M903" s="13"/>
      <c r="N903" s="22"/>
      <c r="O903" s="22"/>
      <c r="P903" s="23"/>
      <c r="Q903" s="22"/>
      <c r="R903" s="23"/>
      <c r="S903" s="23"/>
      <c r="T903" s="24"/>
      <c r="U903" s="22"/>
      <c r="V903" s="12"/>
      <c r="W903" s="13"/>
      <c r="X903" s="12"/>
      <c r="Y903" s="12"/>
      <c r="Z903" s="12"/>
      <c r="AA903" s="11"/>
    </row>
    <row r="904" spans="1:27" ht="12.75" customHeight="1" x14ac:dyDescent="0.2">
      <c r="A904" s="22"/>
      <c r="B904" s="32"/>
      <c r="C904" s="44"/>
      <c r="D904" s="11"/>
      <c r="E904" s="11"/>
      <c r="F904" s="21"/>
      <c r="G904" s="21"/>
      <c r="H904" s="21"/>
      <c r="I904" s="11"/>
      <c r="J904" s="11"/>
      <c r="K904" s="11"/>
      <c r="L904" s="11"/>
      <c r="M904" s="13"/>
      <c r="N904" s="22"/>
      <c r="O904" s="22"/>
      <c r="P904" s="23"/>
      <c r="Q904" s="22"/>
      <c r="R904" s="23"/>
      <c r="S904" s="23"/>
      <c r="T904" s="24"/>
      <c r="U904" s="22"/>
      <c r="V904" s="12"/>
      <c r="W904" s="13"/>
      <c r="X904" s="12"/>
      <c r="Y904" s="12"/>
      <c r="Z904" s="12"/>
      <c r="AA904" s="11"/>
    </row>
    <row r="905" spans="1:27" ht="12.75" customHeight="1" x14ac:dyDescent="0.2">
      <c r="A905" s="22"/>
      <c r="B905" s="32"/>
      <c r="C905" s="44"/>
      <c r="D905" s="11"/>
      <c r="E905" s="11"/>
      <c r="F905" s="21"/>
      <c r="G905" s="21"/>
      <c r="H905" s="21"/>
      <c r="I905" s="11"/>
      <c r="J905" s="11"/>
      <c r="K905" s="11"/>
      <c r="L905" s="11"/>
      <c r="M905" s="13"/>
      <c r="N905" s="22"/>
      <c r="O905" s="22"/>
      <c r="P905" s="23"/>
      <c r="Q905" s="22"/>
      <c r="R905" s="23"/>
      <c r="S905" s="23"/>
      <c r="T905" s="24"/>
      <c r="U905" s="22"/>
      <c r="V905" s="12"/>
      <c r="W905" s="13"/>
      <c r="X905" s="12"/>
      <c r="Y905" s="12"/>
      <c r="Z905" s="12"/>
      <c r="AA905" s="11"/>
    </row>
    <row r="906" spans="1:27" ht="12.75" customHeight="1" x14ac:dyDescent="0.2">
      <c r="A906" s="22"/>
      <c r="B906" s="32"/>
      <c r="C906" s="44"/>
      <c r="D906" s="11"/>
      <c r="E906" s="11"/>
      <c r="F906" s="21"/>
      <c r="G906" s="21"/>
      <c r="H906" s="21"/>
      <c r="I906" s="11"/>
      <c r="J906" s="11"/>
      <c r="K906" s="11"/>
      <c r="L906" s="11"/>
      <c r="M906" s="13"/>
      <c r="N906" s="22"/>
      <c r="O906" s="22"/>
      <c r="P906" s="23"/>
      <c r="Q906" s="22"/>
      <c r="R906" s="23"/>
      <c r="S906" s="23"/>
      <c r="T906" s="24"/>
      <c r="U906" s="22"/>
      <c r="V906" s="12"/>
      <c r="W906" s="13"/>
      <c r="X906" s="12"/>
      <c r="Y906" s="12"/>
      <c r="Z906" s="12"/>
      <c r="AA906" s="11"/>
    </row>
    <row r="907" spans="1:27" ht="12.75" customHeight="1" x14ac:dyDescent="0.2">
      <c r="A907" s="22"/>
      <c r="B907" s="32"/>
      <c r="C907" s="44"/>
      <c r="D907" s="11"/>
      <c r="E907" s="11"/>
      <c r="F907" s="21"/>
      <c r="G907" s="21"/>
      <c r="H907" s="21"/>
      <c r="I907" s="11"/>
      <c r="J907" s="11"/>
      <c r="K907" s="11"/>
      <c r="L907" s="11"/>
      <c r="M907" s="13"/>
      <c r="N907" s="22"/>
      <c r="O907" s="22"/>
      <c r="P907" s="23"/>
      <c r="Q907" s="22"/>
      <c r="R907" s="23"/>
      <c r="S907" s="23"/>
      <c r="T907" s="24"/>
      <c r="U907" s="22"/>
      <c r="V907" s="12"/>
      <c r="W907" s="13"/>
      <c r="X907" s="12"/>
      <c r="Y907" s="12"/>
      <c r="Z907" s="12"/>
      <c r="AA907" s="11"/>
    </row>
    <row r="908" spans="1:27" ht="12.75" customHeight="1" x14ac:dyDescent="0.2">
      <c r="A908" s="22"/>
      <c r="B908" s="32"/>
      <c r="C908" s="44"/>
      <c r="D908" s="11"/>
      <c r="E908" s="11"/>
      <c r="F908" s="21"/>
      <c r="G908" s="21"/>
      <c r="H908" s="21"/>
      <c r="I908" s="11"/>
      <c r="J908" s="11"/>
      <c r="K908" s="11"/>
      <c r="L908" s="11"/>
      <c r="M908" s="13"/>
      <c r="N908" s="22"/>
      <c r="O908" s="22"/>
      <c r="P908" s="23"/>
      <c r="Q908" s="22"/>
      <c r="R908" s="23"/>
      <c r="S908" s="23"/>
      <c r="T908" s="24"/>
      <c r="U908" s="22"/>
      <c r="V908" s="12"/>
      <c r="W908" s="13"/>
      <c r="X908" s="12"/>
      <c r="Y908" s="12"/>
      <c r="Z908" s="12"/>
      <c r="AA908" s="11"/>
    </row>
    <row r="909" spans="1:27" ht="12.75" customHeight="1" x14ac:dyDescent="0.2">
      <c r="A909" s="22"/>
      <c r="B909" s="32"/>
      <c r="C909" s="44"/>
      <c r="D909" s="11"/>
      <c r="E909" s="11"/>
      <c r="F909" s="21"/>
      <c r="G909" s="21"/>
      <c r="H909" s="21"/>
      <c r="I909" s="11"/>
      <c r="J909" s="11"/>
      <c r="K909" s="11"/>
      <c r="L909" s="11"/>
      <c r="M909" s="13"/>
      <c r="N909" s="22"/>
      <c r="O909" s="22"/>
      <c r="P909" s="23"/>
      <c r="Q909" s="22"/>
      <c r="R909" s="23"/>
      <c r="S909" s="23"/>
      <c r="T909" s="24"/>
      <c r="U909" s="22"/>
      <c r="V909" s="12"/>
      <c r="W909" s="13"/>
      <c r="X909" s="12"/>
      <c r="Y909" s="12"/>
      <c r="Z909" s="12"/>
      <c r="AA909" s="11"/>
    </row>
    <row r="910" spans="1:27" ht="12.75" customHeight="1" x14ac:dyDescent="0.2">
      <c r="A910" s="22"/>
      <c r="B910" s="32"/>
      <c r="C910" s="44"/>
      <c r="D910" s="11"/>
      <c r="E910" s="11"/>
      <c r="F910" s="21"/>
      <c r="G910" s="21"/>
      <c r="H910" s="21"/>
      <c r="I910" s="11"/>
      <c r="J910" s="11"/>
      <c r="K910" s="11"/>
      <c r="L910" s="11"/>
      <c r="M910" s="13"/>
      <c r="N910" s="22"/>
      <c r="O910" s="22"/>
      <c r="P910" s="23"/>
      <c r="Q910" s="22"/>
      <c r="R910" s="23"/>
      <c r="S910" s="23"/>
      <c r="T910" s="24"/>
      <c r="U910" s="22"/>
      <c r="V910" s="12"/>
      <c r="W910" s="13"/>
      <c r="X910" s="12"/>
      <c r="Y910" s="12"/>
      <c r="Z910" s="12"/>
      <c r="AA910" s="11"/>
    </row>
    <row r="911" spans="1:27" ht="12.75" customHeight="1" x14ac:dyDescent="0.2">
      <c r="A911" s="22"/>
      <c r="B911" s="32"/>
      <c r="C911" s="44"/>
      <c r="D911" s="11"/>
      <c r="E911" s="11"/>
      <c r="F911" s="21"/>
      <c r="G911" s="21"/>
      <c r="H911" s="21"/>
      <c r="I911" s="11"/>
      <c r="J911" s="11"/>
      <c r="K911" s="11"/>
      <c r="L911" s="11"/>
      <c r="M911" s="13"/>
      <c r="N911" s="22"/>
      <c r="O911" s="22"/>
      <c r="P911" s="23"/>
      <c r="Q911" s="22"/>
      <c r="R911" s="23"/>
      <c r="S911" s="23"/>
      <c r="T911" s="24"/>
      <c r="U911" s="22"/>
      <c r="V911" s="12"/>
      <c r="W911" s="13"/>
      <c r="X911" s="12"/>
      <c r="Y911" s="12"/>
      <c r="Z911" s="12"/>
      <c r="AA911" s="11"/>
    </row>
    <row r="912" spans="1:27" ht="12.75" customHeight="1" x14ac:dyDescent="0.2">
      <c r="A912" s="22"/>
      <c r="B912" s="32"/>
      <c r="C912" s="44"/>
      <c r="D912" s="11"/>
      <c r="E912" s="11"/>
      <c r="F912" s="21"/>
      <c r="G912" s="21"/>
      <c r="H912" s="21"/>
      <c r="I912" s="11"/>
      <c r="J912" s="11"/>
      <c r="K912" s="11"/>
      <c r="L912" s="11"/>
      <c r="M912" s="13"/>
      <c r="N912" s="22"/>
      <c r="O912" s="22"/>
      <c r="P912" s="23"/>
      <c r="Q912" s="22"/>
      <c r="R912" s="23"/>
      <c r="S912" s="23"/>
      <c r="T912" s="24"/>
      <c r="U912" s="22"/>
      <c r="V912" s="12"/>
      <c r="W912" s="13"/>
      <c r="X912" s="12"/>
      <c r="Y912" s="12"/>
      <c r="Z912" s="12"/>
      <c r="AA912" s="11"/>
    </row>
    <row r="913" spans="1:27" ht="12.75" customHeight="1" x14ac:dyDescent="0.2">
      <c r="A913" s="22"/>
      <c r="B913" s="32"/>
      <c r="C913" s="44"/>
      <c r="D913" s="11"/>
      <c r="E913" s="11"/>
      <c r="F913" s="21"/>
      <c r="G913" s="21"/>
      <c r="H913" s="21"/>
      <c r="I913" s="11"/>
      <c r="J913" s="11"/>
      <c r="K913" s="11"/>
      <c r="L913" s="11"/>
      <c r="M913" s="13"/>
      <c r="N913" s="22"/>
      <c r="O913" s="22"/>
      <c r="P913" s="23"/>
      <c r="Q913" s="22"/>
      <c r="R913" s="23"/>
      <c r="S913" s="23"/>
      <c r="T913" s="24"/>
      <c r="U913" s="22"/>
      <c r="V913" s="12"/>
      <c r="W913" s="13"/>
      <c r="X913" s="12"/>
      <c r="Y913" s="12"/>
      <c r="Z913" s="12"/>
      <c r="AA913" s="11"/>
    </row>
    <row r="914" spans="1:27" ht="12.75" customHeight="1" x14ac:dyDescent="0.2">
      <c r="A914" s="22"/>
      <c r="B914" s="32"/>
      <c r="C914" s="44"/>
      <c r="D914" s="11"/>
      <c r="E914" s="11"/>
      <c r="F914" s="21"/>
      <c r="G914" s="21"/>
      <c r="H914" s="21"/>
      <c r="I914" s="11"/>
      <c r="J914" s="11"/>
      <c r="K914" s="11"/>
      <c r="L914" s="11"/>
      <c r="M914" s="13"/>
      <c r="N914" s="22"/>
      <c r="O914" s="22"/>
      <c r="P914" s="23"/>
      <c r="Q914" s="22"/>
      <c r="R914" s="23"/>
      <c r="S914" s="23"/>
      <c r="T914" s="24"/>
      <c r="U914" s="22"/>
      <c r="V914" s="12"/>
      <c r="W914" s="13"/>
      <c r="X914" s="12"/>
      <c r="Y914" s="12"/>
      <c r="Z914" s="12"/>
      <c r="AA914" s="11"/>
    </row>
    <row r="915" spans="1:27" ht="12.75" customHeight="1" x14ac:dyDescent="0.2">
      <c r="A915" s="22"/>
      <c r="B915" s="32"/>
      <c r="C915" s="44"/>
      <c r="D915" s="11"/>
      <c r="E915" s="11"/>
      <c r="F915" s="21"/>
      <c r="G915" s="21"/>
      <c r="H915" s="21"/>
      <c r="I915" s="11"/>
      <c r="J915" s="11"/>
      <c r="K915" s="11"/>
      <c r="L915" s="11"/>
      <c r="M915" s="13"/>
      <c r="N915" s="22"/>
      <c r="O915" s="22"/>
      <c r="P915" s="23"/>
      <c r="Q915" s="22"/>
      <c r="R915" s="23"/>
      <c r="S915" s="23"/>
      <c r="T915" s="24"/>
      <c r="U915" s="22"/>
      <c r="V915" s="12"/>
      <c r="W915" s="13"/>
      <c r="X915" s="12"/>
      <c r="Y915" s="12"/>
      <c r="Z915" s="12"/>
      <c r="AA915" s="11"/>
    </row>
    <row r="916" spans="1:27" ht="12.75" customHeight="1" x14ac:dyDescent="0.2">
      <c r="A916" s="22"/>
      <c r="B916" s="32"/>
      <c r="C916" s="44"/>
      <c r="D916" s="11"/>
      <c r="E916" s="11"/>
      <c r="F916" s="21"/>
      <c r="G916" s="21"/>
      <c r="H916" s="21"/>
      <c r="I916" s="11"/>
      <c r="J916" s="11"/>
      <c r="K916" s="11"/>
      <c r="L916" s="11"/>
      <c r="M916" s="13"/>
      <c r="N916" s="22"/>
      <c r="O916" s="22"/>
      <c r="P916" s="23"/>
      <c r="Q916" s="22"/>
      <c r="R916" s="23"/>
      <c r="S916" s="23"/>
      <c r="T916" s="24"/>
      <c r="U916" s="22"/>
      <c r="V916" s="12"/>
      <c r="W916" s="13"/>
      <c r="X916" s="12"/>
      <c r="Y916" s="12"/>
      <c r="Z916" s="12"/>
      <c r="AA916" s="11"/>
    </row>
    <row r="917" spans="1:27" ht="12.75" customHeight="1" x14ac:dyDescent="0.2">
      <c r="A917" s="22"/>
      <c r="B917" s="32"/>
      <c r="C917" s="44"/>
      <c r="D917" s="11"/>
      <c r="E917" s="11"/>
      <c r="F917" s="21"/>
      <c r="G917" s="21"/>
      <c r="H917" s="21"/>
      <c r="I917" s="11"/>
      <c r="J917" s="11"/>
      <c r="K917" s="11"/>
      <c r="L917" s="11"/>
      <c r="M917" s="13"/>
      <c r="N917" s="22"/>
      <c r="O917" s="22"/>
      <c r="P917" s="23"/>
      <c r="Q917" s="22"/>
      <c r="R917" s="23"/>
      <c r="S917" s="23"/>
      <c r="T917" s="24"/>
      <c r="U917" s="22"/>
      <c r="V917" s="12"/>
      <c r="W917" s="13"/>
      <c r="X917" s="12"/>
      <c r="Y917" s="12"/>
      <c r="Z917" s="12"/>
      <c r="AA917" s="11"/>
    </row>
    <row r="918" spans="1:27" ht="12.75" customHeight="1" x14ac:dyDescent="0.2">
      <c r="A918" s="22"/>
      <c r="B918" s="32"/>
      <c r="C918" s="44"/>
      <c r="D918" s="11"/>
      <c r="E918" s="11"/>
      <c r="F918" s="21"/>
      <c r="G918" s="21"/>
      <c r="H918" s="21"/>
      <c r="I918" s="11"/>
      <c r="J918" s="11"/>
      <c r="K918" s="11"/>
      <c r="L918" s="11"/>
      <c r="M918" s="13"/>
      <c r="N918" s="22"/>
      <c r="O918" s="22"/>
      <c r="P918" s="23"/>
      <c r="Q918" s="22"/>
      <c r="R918" s="23"/>
      <c r="S918" s="23"/>
      <c r="T918" s="24"/>
      <c r="U918" s="22"/>
      <c r="V918" s="12"/>
      <c r="W918" s="13"/>
      <c r="X918" s="12"/>
      <c r="Y918" s="12"/>
      <c r="Z918" s="12"/>
      <c r="AA918" s="11"/>
    </row>
    <row r="919" spans="1:27" ht="12.75" customHeight="1" x14ac:dyDescent="0.2">
      <c r="A919" s="22"/>
      <c r="B919" s="32"/>
      <c r="C919" s="44"/>
      <c r="D919" s="11"/>
      <c r="E919" s="11"/>
      <c r="F919" s="21"/>
      <c r="G919" s="21"/>
      <c r="H919" s="21"/>
      <c r="I919" s="11"/>
      <c r="J919" s="11"/>
      <c r="K919" s="11"/>
      <c r="L919" s="11"/>
      <c r="M919" s="13"/>
      <c r="N919" s="22"/>
      <c r="O919" s="22"/>
      <c r="P919" s="23"/>
      <c r="Q919" s="22"/>
      <c r="R919" s="23"/>
      <c r="S919" s="23"/>
      <c r="T919" s="24"/>
      <c r="U919" s="22"/>
      <c r="V919" s="12"/>
      <c r="W919" s="13"/>
      <c r="X919" s="12"/>
      <c r="Y919" s="12"/>
      <c r="Z919" s="12"/>
      <c r="AA919" s="11"/>
    </row>
    <row r="920" spans="1:27" ht="12.75" customHeight="1" x14ac:dyDescent="0.2">
      <c r="A920" s="22"/>
      <c r="B920" s="32"/>
      <c r="C920" s="44"/>
      <c r="D920" s="11"/>
      <c r="E920" s="11"/>
      <c r="F920" s="21"/>
      <c r="G920" s="21"/>
      <c r="H920" s="21"/>
      <c r="I920" s="11"/>
      <c r="J920" s="11"/>
      <c r="K920" s="11"/>
      <c r="L920" s="11"/>
      <c r="M920" s="13"/>
      <c r="N920" s="22"/>
      <c r="O920" s="22"/>
      <c r="P920" s="23"/>
      <c r="Q920" s="22"/>
      <c r="R920" s="23"/>
      <c r="S920" s="23"/>
      <c r="T920" s="24"/>
      <c r="U920" s="22"/>
      <c r="V920" s="12"/>
      <c r="W920" s="13"/>
      <c r="X920" s="12"/>
      <c r="Y920" s="12"/>
      <c r="Z920" s="12"/>
      <c r="AA920" s="11"/>
    </row>
    <row r="921" spans="1:27" ht="12.75" customHeight="1" x14ac:dyDescent="0.2">
      <c r="A921" s="22"/>
      <c r="B921" s="32"/>
      <c r="C921" s="44"/>
      <c r="D921" s="11"/>
      <c r="E921" s="11"/>
      <c r="F921" s="21"/>
      <c r="G921" s="21"/>
      <c r="H921" s="21"/>
      <c r="I921" s="11"/>
      <c r="J921" s="11"/>
      <c r="K921" s="11"/>
      <c r="L921" s="11"/>
      <c r="M921" s="13"/>
      <c r="N921" s="22"/>
      <c r="O921" s="22"/>
      <c r="P921" s="23"/>
      <c r="Q921" s="22"/>
      <c r="R921" s="23"/>
      <c r="S921" s="23"/>
      <c r="T921" s="24"/>
      <c r="U921" s="22"/>
      <c r="V921" s="12"/>
      <c r="W921" s="13"/>
      <c r="X921" s="12"/>
      <c r="Y921" s="12"/>
      <c r="Z921" s="12"/>
      <c r="AA921" s="11"/>
    </row>
    <row r="922" spans="1:27" ht="12.75" customHeight="1" x14ac:dyDescent="0.2">
      <c r="A922" s="22"/>
      <c r="B922" s="32"/>
      <c r="C922" s="44"/>
      <c r="D922" s="11"/>
      <c r="E922" s="11"/>
      <c r="F922" s="21"/>
      <c r="G922" s="21"/>
      <c r="H922" s="21"/>
      <c r="I922" s="11"/>
      <c r="J922" s="11"/>
      <c r="K922" s="11"/>
      <c r="L922" s="11"/>
      <c r="M922" s="13"/>
      <c r="N922" s="22"/>
      <c r="O922" s="22"/>
      <c r="P922" s="23"/>
      <c r="Q922" s="22"/>
      <c r="R922" s="23"/>
      <c r="S922" s="23"/>
      <c r="T922" s="24"/>
      <c r="U922" s="22"/>
      <c r="V922" s="12"/>
      <c r="W922" s="13"/>
      <c r="X922" s="12"/>
      <c r="Y922" s="12"/>
      <c r="Z922" s="12"/>
      <c r="AA922" s="11"/>
    </row>
    <row r="923" spans="1:27" ht="12.75" customHeight="1" x14ac:dyDescent="0.2">
      <c r="A923" s="22"/>
      <c r="B923" s="32"/>
      <c r="C923" s="44"/>
      <c r="D923" s="11"/>
      <c r="E923" s="11"/>
      <c r="F923" s="21"/>
      <c r="G923" s="21"/>
      <c r="H923" s="21"/>
      <c r="I923" s="11"/>
      <c r="J923" s="11"/>
      <c r="K923" s="11"/>
      <c r="L923" s="11"/>
      <c r="M923" s="13"/>
      <c r="N923" s="22"/>
      <c r="O923" s="22"/>
      <c r="P923" s="23"/>
      <c r="Q923" s="22"/>
      <c r="R923" s="23"/>
      <c r="S923" s="23"/>
      <c r="T923" s="24"/>
      <c r="U923" s="22"/>
      <c r="V923" s="12"/>
      <c r="W923" s="13"/>
      <c r="X923" s="12"/>
      <c r="Y923" s="12"/>
      <c r="Z923" s="12"/>
      <c r="AA923" s="11"/>
    </row>
    <row r="924" spans="1:27" ht="12.75" customHeight="1" x14ac:dyDescent="0.2">
      <c r="A924" s="22"/>
      <c r="B924" s="32"/>
      <c r="C924" s="164"/>
      <c r="D924" s="8"/>
      <c r="E924" s="8"/>
      <c r="F924" s="65"/>
      <c r="G924" s="65"/>
      <c r="H924" s="65"/>
      <c r="I924" s="11"/>
      <c r="J924" s="11"/>
      <c r="K924" s="11"/>
      <c r="L924" s="11"/>
      <c r="M924" s="13"/>
      <c r="N924" s="22"/>
      <c r="O924" s="22"/>
      <c r="P924" s="23"/>
      <c r="Q924" s="22"/>
      <c r="R924" s="66"/>
      <c r="S924" s="66"/>
      <c r="T924" s="24"/>
      <c r="U924" s="22"/>
      <c r="V924" s="12"/>
      <c r="W924" s="13"/>
      <c r="X924" s="12"/>
      <c r="Y924" s="12"/>
      <c r="Z924" s="12"/>
      <c r="AA924" s="11"/>
    </row>
    <row r="925" spans="1:27" ht="12.75" customHeight="1" x14ac:dyDescent="0.2">
      <c r="A925" s="22"/>
      <c r="B925" s="32"/>
      <c r="C925" s="164"/>
      <c r="D925" s="8"/>
      <c r="E925" s="8"/>
      <c r="F925" s="65"/>
      <c r="G925" s="65"/>
      <c r="H925" s="65"/>
      <c r="I925" s="11"/>
      <c r="J925" s="11"/>
      <c r="K925" s="11"/>
      <c r="L925" s="11"/>
      <c r="M925" s="13"/>
      <c r="N925" s="22"/>
      <c r="O925" s="22"/>
      <c r="P925" s="23"/>
      <c r="Q925" s="22"/>
      <c r="R925" s="66"/>
      <c r="S925" s="66"/>
      <c r="T925" s="24"/>
      <c r="U925" s="22"/>
      <c r="V925" s="12"/>
      <c r="W925" s="13"/>
      <c r="X925" s="12"/>
      <c r="Y925" s="12"/>
      <c r="Z925" s="12"/>
      <c r="AA925" s="11"/>
    </row>
    <row r="926" spans="1:27" ht="12.75" customHeight="1" x14ac:dyDescent="0.2">
      <c r="A926" s="22"/>
      <c r="B926" s="32"/>
      <c r="C926" s="164"/>
      <c r="D926" s="8"/>
      <c r="E926" s="8"/>
      <c r="F926" s="65"/>
      <c r="G926" s="65"/>
      <c r="H926" s="65"/>
      <c r="I926" s="11"/>
      <c r="J926" s="11"/>
      <c r="K926" s="11"/>
      <c r="L926" s="11"/>
      <c r="M926" s="13"/>
      <c r="N926" s="22"/>
      <c r="O926" s="22"/>
      <c r="P926" s="23"/>
      <c r="Q926" s="22"/>
      <c r="R926" s="66"/>
      <c r="S926" s="66"/>
      <c r="T926" s="24"/>
      <c r="U926" s="22"/>
      <c r="V926" s="12"/>
      <c r="W926" s="13"/>
      <c r="X926" s="12"/>
      <c r="Y926" s="12"/>
      <c r="Z926" s="12"/>
      <c r="AA926" s="11"/>
    </row>
    <row r="927" spans="1:27" ht="12.75" customHeight="1" x14ac:dyDescent="0.2">
      <c r="A927" s="22"/>
      <c r="B927" s="32"/>
      <c r="C927" s="164"/>
      <c r="D927" s="8"/>
      <c r="E927" s="8"/>
      <c r="F927" s="65"/>
      <c r="G927" s="65"/>
      <c r="H927" s="65"/>
      <c r="I927" s="11"/>
      <c r="J927" s="11"/>
      <c r="K927" s="11"/>
      <c r="L927" s="11"/>
      <c r="M927" s="13"/>
      <c r="N927" s="22"/>
      <c r="O927" s="22"/>
      <c r="P927" s="23"/>
      <c r="Q927" s="22"/>
      <c r="R927" s="66"/>
      <c r="S927" s="66"/>
      <c r="T927" s="24"/>
      <c r="U927" s="22"/>
      <c r="V927" s="12"/>
      <c r="W927" s="13"/>
      <c r="X927" s="12"/>
      <c r="Y927" s="12"/>
      <c r="Z927" s="12"/>
      <c r="AA927" s="11"/>
    </row>
    <row r="928" spans="1:27" ht="12.75" customHeight="1" x14ac:dyDescent="0.2">
      <c r="A928" s="22"/>
      <c r="B928" s="32"/>
      <c r="C928" s="164"/>
      <c r="D928" s="8"/>
      <c r="E928" s="8"/>
      <c r="F928" s="65"/>
      <c r="G928" s="65"/>
      <c r="H928" s="65"/>
      <c r="I928" s="11"/>
      <c r="J928" s="11"/>
      <c r="K928" s="11"/>
      <c r="L928" s="11"/>
      <c r="M928" s="13"/>
      <c r="N928" s="22"/>
      <c r="O928" s="22"/>
      <c r="P928" s="23"/>
      <c r="Q928" s="22"/>
      <c r="R928" s="66"/>
      <c r="S928" s="66"/>
      <c r="T928" s="24"/>
      <c r="U928" s="22"/>
      <c r="V928" s="12"/>
      <c r="W928" s="13"/>
      <c r="X928" s="12"/>
      <c r="Y928" s="12"/>
      <c r="Z928" s="12"/>
      <c r="AA928" s="11"/>
    </row>
    <row r="929" spans="1:27" ht="12.75" customHeight="1" x14ac:dyDescent="0.2">
      <c r="A929" s="22"/>
      <c r="B929" s="32"/>
      <c r="C929" s="164"/>
      <c r="D929" s="8"/>
      <c r="E929" s="8"/>
      <c r="F929" s="65"/>
      <c r="G929" s="65"/>
      <c r="H929" s="65"/>
      <c r="I929" s="11"/>
      <c r="J929" s="11"/>
      <c r="K929" s="11"/>
      <c r="L929" s="11"/>
      <c r="M929" s="13"/>
      <c r="N929" s="22"/>
      <c r="O929" s="22"/>
      <c r="P929" s="23"/>
      <c r="Q929" s="22"/>
      <c r="R929" s="66"/>
      <c r="S929" s="66"/>
      <c r="T929" s="24"/>
      <c r="U929" s="22"/>
      <c r="V929" s="12"/>
      <c r="W929" s="13"/>
      <c r="X929" s="12"/>
      <c r="Y929" s="12"/>
      <c r="Z929" s="12"/>
      <c r="AA929" s="11"/>
    </row>
    <row r="930" spans="1:27" ht="12.75" customHeight="1" x14ac:dyDescent="0.2">
      <c r="A930" s="22"/>
      <c r="B930" s="32"/>
      <c r="C930" s="164"/>
      <c r="D930" s="8"/>
      <c r="E930" s="8"/>
      <c r="F930" s="65"/>
      <c r="G930" s="65"/>
      <c r="H930" s="65"/>
      <c r="I930" s="11"/>
      <c r="J930" s="11"/>
      <c r="K930" s="11"/>
      <c r="L930" s="11"/>
      <c r="M930" s="13"/>
      <c r="N930" s="22"/>
      <c r="O930" s="22"/>
      <c r="P930" s="23"/>
      <c r="Q930" s="22"/>
      <c r="R930" s="66"/>
      <c r="S930" s="66"/>
      <c r="T930" s="24"/>
      <c r="U930" s="22"/>
      <c r="V930" s="12"/>
      <c r="W930" s="13"/>
      <c r="X930" s="12"/>
      <c r="Y930" s="12"/>
      <c r="Z930" s="12"/>
      <c r="AA930" s="11"/>
    </row>
    <row r="931" spans="1:27" ht="12.75" customHeight="1" x14ac:dyDescent="0.2">
      <c r="A931" s="22"/>
      <c r="B931" s="32"/>
      <c r="C931" s="164"/>
      <c r="D931" s="8"/>
      <c r="E931" s="8"/>
      <c r="F931" s="65"/>
      <c r="G931" s="65"/>
      <c r="H931" s="65"/>
      <c r="I931" s="11"/>
      <c r="J931" s="11"/>
      <c r="K931" s="11"/>
      <c r="L931" s="11"/>
      <c r="M931" s="13"/>
      <c r="N931" s="22"/>
      <c r="O931" s="22"/>
      <c r="P931" s="23"/>
      <c r="Q931" s="22"/>
      <c r="R931" s="66"/>
      <c r="S931" s="66"/>
      <c r="T931" s="24"/>
      <c r="U931" s="22"/>
      <c r="V931" s="12"/>
      <c r="W931" s="13"/>
      <c r="X931" s="12"/>
      <c r="Y931" s="12"/>
      <c r="Z931" s="12"/>
      <c r="AA931" s="11"/>
    </row>
    <row r="932" spans="1:27" ht="12.75" customHeight="1" x14ac:dyDescent="0.2">
      <c r="A932" s="22"/>
      <c r="B932" s="32"/>
      <c r="C932" s="164"/>
      <c r="D932" s="8"/>
      <c r="E932" s="8"/>
      <c r="F932" s="65"/>
      <c r="G932" s="65"/>
      <c r="H932" s="65"/>
      <c r="I932" s="11"/>
      <c r="J932" s="11"/>
      <c r="K932" s="11"/>
      <c r="L932" s="11"/>
      <c r="M932" s="13"/>
      <c r="N932" s="22"/>
      <c r="O932" s="22"/>
      <c r="P932" s="23"/>
      <c r="Q932" s="22"/>
      <c r="R932" s="66"/>
      <c r="S932" s="66"/>
      <c r="T932" s="24"/>
      <c r="U932" s="22"/>
      <c r="V932" s="12"/>
      <c r="W932" s="13"/>
      <c r="X932" s="12"/>
      <c r="Y932" s="12"/>
      <c r="Z932" s="12"/>
      <c r="AA932" s="11"/>
    </row>
    <row r="933" spans="1:27" ht="12.75" customHeight="1" x14ac:dyDescent="0.2">
      <c r="A933" s="22"/>
      <c r="B933" s="32"/>
      <c r="C933" s="164"/>
      <c r="D933" s="8"/>
      <c r="E933" s="8"/>
      <c r="F933" s="65"/>
      <c r="G933" s="65"/>
      <c r="H933" s="65"/>
      <c r="I933" s="11"/>
      <c r="J933" s="11"/>
      <c r="K933" s="11"/>
      <c r="L933" s="11"/>
      <c r="M933" s="13"/>
      <c r="N933" s="22"/>
      <c r="O933" s="22"/>
      <c r="P933" s="23"/>
      <c r="Q933" s="22"/>
      <c r="R933" s="66"/>
      <c r="S933" s="66"/>
      <c r="T933" s="24"/>
      <c r="U933" s="22"/>
      <c r="V933" s="12"/>
      <c r="W933" s="13"/>
      <c r="X933" s="12"/>
      <c r="Y933" s="12"/>
      <c r="Z933" s="12"/>
      <c r="AA933" s="11"/>
    </row>
    <row r="934" spans="1:27" ht="12.75" customHeight="1" x14ac:dyDescent="0.2">
      <c r="A934" s="22"/>
      <c r="B934" s="32"/>
      <c r="C934" s="164"/>
      <c r="D934" s="8"/>
      <c r="E934" s="8"/>
      <c r="F934" s="65"/>
      <c r="G934" s="65"/>
      <c r="H934" s="65"/>
      <c r="I934" s="11"/>
      <c r="J934" s="11"/>
      <c r="K934" s="11"/>
      <c r="L934" s="11"/>
      <c r="M934" s="13"/>
      <c r="N934" s="22"/>
      <c r="O934" s="22"/>
      <c r="P934" s="23"/>
      <c r="Q934" s="22"/>
      <c r="R934" s="66"/>
      <c r="S934" s="66"/>
      <c r="T934" s="24"/>
      <c r="U934" s="22"/>
      <c r="V934" s="12"/>
      <c r="W934" s="13"/>
      <c r="X934" s="12"/>
      <c r="Y934" s="12"/>
      <c r="Z934" s="12"/>
      <c r="AA934" s="11"/>
    </row>
    <row r="935" spans="1:27" ht="12.75" customHeight="1" x14ac:dyDescent="0.2">
      <c r="A935" s="22"/>
      <c r="B935" s="32"/>
      <c r="C935" s="164"/>
      <c r="D935" s="8"/>
      <c r="E935" s="8"/>
      <c r="F935" s="65"/>
      <c r="G935" s="65"/>
      <c r="H935" s="65"/>
      <c r="I935" s="11"/>
      <c r="J935" s="11"/>
      <c r="K935" s="11"/>
      <c r="L935" s="11"/>
      <c r="M935" s="13"/>
      <c r="N935" s="22"/>
      <c r="O935" s="22"/>
      <c r="P935" s="23"/>
      <c r="Q935" s="22"/>
      <c r="R935" s="66"/>
      <c r="S935" s="66"/>
      <c r="T935" s="24"/>
      <c r="U935" s="22"/>
      <c r="V935" s="12"/>
      <c r="W935" s="13"/>
      <c r="X935" s="12"/>
      <c r="Y935" s="12"/>
      <c r="Z935" s="12"/>
      <c r="AA935" s="11"/>
    </row>
    <row r="936" spans="1:27" ht="12.75" customHeight="1" x14ac:dyDescent="0.2">
      <c r="A936" s="22"/>
      <c r="B936" s="13"/>
      <c r="C936" s="164"/>
      <c r="D936" s="8"/>
      <c r="E936" s="8"/>
      <c r="F936" s="65"/>
      <c r="G936" s="65"/>
      <c r="H936" s="65"/>
      <c r="I936" s="11"/>
      <c r="J936" s="11"/>
      <c r="K936" s="11"/>
      <c r="L936" s="11"/>
      <c r="M936" s="13"/>
      <c r="N936" s="22"/>
      <c r="O936" s="22"/>
      <c r="P936" s="23"/>
      <c r="Q936" s="22"/>
      <c r="R936" s="66"/>
      <c r="S936" s="66"/>
      <c r="T936" s="24"/>
      <c r="U936" s="22"/>
      <c r="V936" s="12"/>
      <c r="W936" s="13"/>
      <c r="X936" s="12"/>
      <c r="Y936" s="12"/>
      <c r="Z936" s="12"/>
      <c r="AA936" s="11"/>
    </row>
    <row r="937" spans="1:27" ht="12.75" customHeight="1" x14ac:dyDescent="0.2">
      <c r="A937" s="22"/>
      <c r="B937" s="13"/>
      <c r="C937" s="164"/>
      <c r="D937" s="8"/>
      <c r="E937" s="8"/>
      <c r="F937" s="65"/>
      <c r="G937" s="65"/>
      <c r="H937" s="65"/>
      <c r="I937" s="11"/>
      <c r="J937" s="11"/>
      <c r="K937" s="11"/>
      <c r="L937" s="11"/>
      <c r="M937" s="13"/>
      <c r="N937" s="22"/>
      <c r="O937" s="22"/>
      <c r="P937" s="23"/>
      <c r="Q937" s="22"/>
      <c r="R937" s="66"/>
      <c r="S937" s="66"/>
      <c r="T937" s="24"/>
      <c r="U937" s="22"/>
      <c r="V937" s="12"/>
      <c r="W937" s="13"/>
      <c r="X937" s="12"/>
      <c r="Y937" s="12"/>
      <c r="Z937" s="12"/>
      <c r="AA937" s="11"/>
    </row>
    <row r="938" spans="1:27" ht="12.75" customHeight="1" x14ac:dyDescent="0.2">
      <c r="A938" s="22"/>
      <c r="B938" s="13"/>
      <c r="C938" s="164"/>
      <c r="D938" s="8"/>
      <c r="E938" s="8"/>
      <c r="F938" s="65"/>
      <c r="G938" s="65"/>
      <c r="H938" s="65"/>
      <c r="I938" s="11"/>
      <c r="J938" s="11"/>
      <c r="K938" s="11"/>
      <c r="L938" s="11"/>
      <c r="M938" s="13"/>
      <c r="N938" s="22"/>
      <c r="O938" s="22"/>
      <c r="P938" s="23"/>
      <c r="Q938" s="22"/>
      <c r="R938" s="66"/>
      <c r="S938" s="66"/>
      <c r="T938" s="24"/>
      <c r="U938" s="22"/>
      <c r="V938" s="12"/>
      <c r="W938" s="13"/>
      <c r="X938" s="12"/>
      <c r="Y938" s="12"/>
      <c r="Z938" s="12"/>
      <c r="AA938" s="11"/>
    </row>
    <row r="939" spans="1:27" ht="12.75" customHeight="1" x14ac:dyDescent="0.2">
      <c r="A939" s="22"/>
      <c r="B939" s="13"/>
      <c r="C939" s="164"/>
      <c r="D939" s="8"/>
      <c r="E939" s="8"/>
      <c r="F939" s="65"/>
      <c r="G939" s="65"/>
      <c r="H939" s="65"/>
      <c r="I939" s="11"/>
      <c r="J939" s="11"/>
      <c r="K939" s="11"/>
      <c r="L939" s="11"/>
      <c r="M939" s="13"/>
      <c r="N939" s="22"/>
      <c r="O939" s="22"/>
      <c r="P939" s="23"/>
      <c r="Q939" s="22"/>
      <c r="R939" s="66"/>
      <c r="S939" s="66"/>
      <c r="T939" s="24"/>
      <c r="U939" s="22"/>
      <c r="V939" s="12"/>
      <c r="W939" s="13"/>
      <c r="X939" s="12"/>
      <c r="Y939" s="12"/>
      <c r="Z939" s="12"/>
      <c r="AA939" s="11"/>
    </row>
    <row r="940" spans="1:27" ht="12.75" customHeight="1" x14ac:dyDescent="0.2">
      <c r="A940" s="22"/>
      <c r="B940" s="13"/>
      <c r="C940" s="164"/>
      <c r="D940" s="8"/>
      <c r="E940" s="8"/>
      <c r="F940" s="65"/>
      <c r="G940" s="65"/>
      <c r="H940" s="65"/>
      <c r="I940" s="11"/>
      <c r="J940" s="11"/>
      <c r="K940" s="11"/>
      <c r="L940" s="11"/>
      <c r="M940" s="13"/>
      <c r="N940" s="22"/>
      <c r="O940" s="22"/>
      <c r="P940" s="23"/>
      <c r="Q940" s="22"/>
      <c r="R940" s="66"/>
      <c r="S940" s="66"/>
      <c r="T940" s="24"/>
      <c r="U940" s="22"/>
      <c r="V940" s="12"/>
      <c r="W940" s="13"/>
      <c r="X940" s="12"/>
      <c r="Y940" s="12"/>
      <c r="Z940" s="12"/>
      <c r="AA940" s="11"/>
    </row>
    <row r="941" spans="1:27" ht="12.75" customHeight="1" x14ac:dyDescent="0.2">
      <c r="A941" s="22"/>
      <c r="B941" s="13"/>
      <c r="C941" s="164"/>
      <c r="D941" s="8"/>
      <c r="E941" s="8"/>
      <c r="F941" s="65"/>
      <c r="G941" s="65"/>
      <c r="H941" s="65"/>
      <c r="I941" s="11"/>
      <c r="J941" s="11"/>
      <c r="K941" s="11"/>
      <c r="L941" s="11"/>
      <c r="M941" s="13"/>
      <c r="N941" s="22"/>
      <c r="O941" s="22"/>
      <c r="P941" s="23"/>
      <c r="Q941" s="22"/>
      <c r="R941" s="66"/>
      <c r="S941" s="66"/>
      <c r="T941" s="24"/>
      <c r="U941" s="22"/>
      <c r="V941" s="12"/>
      <c r="W941" s="13"/>
      <c r="X941" s="12"/>
      <c r="Y941" s="12"/>
      <c r="Z941" s="12"/>
      <c r="AA941" s="11"/>
    </row>
    <row r="942" spans="1:27" ht="12.75" customHeight="1" x14ac:dyDescent="0.2">
      <c r="A942" s="22"/>
      <c r="B942" s="13"/>
      <c r="C942" s="164"/>
      <c r="D942" s="8"/>
      <c r="E942" s="8"/>
      <c r="F942" s="65"/>
      <c r="G942" s="65"/>
      <c r="H942" s="65"/>
      <c r="I942" s="11"/>
      <c r="J942" s="11"/>
      <c r="K942" s="11"/>
      <c r="L942" s="11"/>
      <c r="M942" s="13"/>
      <c r="N942" s="22"/>
      <c r="O942" s="22"/>
      <c r="P942" s="23"/>
      <c r="Q942" s="22"/>
      <c r="R942" s="66"/>
      <c r="S942" s="66"/>
      <c r="T942" s="24"/>
      <c r="U942" s="22"/>
      <c r="V942" s="12"/>
      <c r="W942" s="13"/>
      <c r="X942" s="12"/>
      <c r="Y942" s="12"/>
      <c r="Z942" s="12"/>
      <c r="AA942" s="11"/>
    </row>
    <row r="943" spans="1:27" ht="12.75" customHeight="1" x14ac:dyDescent="0.2">
      <c r="A943" s="22"/>
      <c r="B943" s="13"/>
      <c r="C943" s="164"/>
      <c r="D943" s="8"/>
      <c r="E943" s="8"/>
      <c r="F943" s="65"/>
      <c r="G943" s="65"/>
      <c r="H943" s="65"/>
      <c r="I943" s="11"/>
      <c r="J943" s="11"/>
      <c r="K943" s="11"/>
      <c r="L943" s="11"/>
      <c r="M943" s="13"/>
      <c r="N943" s="22"/>
      <c r="O943" s="22"/>
      <c r="P943" s="23"/>
      <c r="Q943" s="22"/>
      <c r="R943" s="66"/>
      <c r="S943" s="66"/>
      <c r="T943" s="24"/>
      <c r="U943" s="22"/>
      <c r="V943" s="12"/>
      <c r="W943" s="13"/>
      <c r="X943" s="12"/>
      <c r="Y943" s="12"/>
      <c r="Z943" s="12"/>
      <c r="AA943" s="11"/>
    </row>
    <row r="944" spans="1:27" ht="12.75" customHeight="1" x14ac:dyDescent="0.2">
      <c r="A944" s="22"/>
      <c r="B944" s="13"/>
      <c r="C944" s="164"/>
      <c r="D944" s="8"/>
      <c r="E944" s="8"/>
      <c r="F944" s="65"/>
      <c r="G944" s="65"/>
      <c r="H944" s="65"/>
      <c r="I944" s="11"/>
      <c r="J944" s="11"/>
      <c r="K944" s="11"/>
      <c r="L944" s="11"/>
      <c r="M944" s="13"/>
      <c r="N944" s="22"/>
      <c r="O944" s="22"/>
      <c r="P944" s="23"/>
      <c r="Q944" s="22"/>
      <c r="R944" s="66"/>
      <c r="S944" s="66"/>
      <c r="T944" s="24"/>
      <c r="U944" s="22"/>
      <c r="V944" s="12"/>
      <c r="W944" s="13"/>
      <c r="X944" s="12"/>
      <c r="Y944" s="12"/>
      <c r="Z944" s="12"/>
      <c r="AA944" s="11"/>
    </row>
    <row r="945" spans="1:27" ht="12.75" customHeight="1" x14ac:dyDescent="0.2">
      <c r="A945" s="22"/>
      <c r="B945" s="13"/>
      <c r="C945" s="164"/>
      <c r="D945" s="8"/>
      <c r="E945" s="8"/>
      <c r="F945" s="65"/>
      <c r="G945" s="65"/>
      <c r="H945" s="65"/>
      <c r="I945" s="11"/>
      <c r="J945" s="11"/>
      <c r="K945" s="11"/>
      <c r="L945" s="11"/>
      <c r="M945" s="13"/>
      <c r="N945" s="22"/>
      <c r="O945" s="22"/>
      <c r="P945" s="23"/>
      <c r="Q945" s="22"/>
      <c r="R945" s="66"/>
      <c r="S945" s="66"/>
      <c r="T945" s="24"/>
      <c r="U945" s="22"/>
      <c r="V945" s="12"/>
      <c r="W945" s="13"/>
      <c r="X945" s="12"/>
      <c r="Y945" s="12"/>
      <c r="Z945" s="12"/>
      <c r="AA945" s="11"/>
    </row>
    <row r="946" spans="1:27" ht="12.75" customHeight="1" x14ac:dyDescent="0.2">
      <c r="A946" s="22"/>
      <c r="B946" s="13"/>
      <c r="C946" s="164"/>
      <c r="D946" s="8"/>
      <c r="E946" s="8"/>
      <c r="F946" s="65"/>
      <c r="G946" s="65"/>
      <c r="H946" s="65"/>
      <c r="I946" s="11"/>
      <c r="J946" s="11"/>
      <c r="K946" s="11"/>
      <c r="L946" s="11"/>
      <c r="M946" s="13"/>
      <c r="N946" s="22"/>
      <c r="O946" s="22"/>
      <c r="P946" s="23"/>
      <c r="Q946" s="22"/>
      <c r="R946" s="66"/>
      <c r="S946" s="66"/>
      <c r="T946" s="24"/>
      <c r="U946" s="22"/>
      <c r="V946" s="12"/>
      <c r="W946" s="13"/>
      <c r="X946" s="12"/>
      <c r="Y946" s="12"/>
      <c r="Z946" s="12"/>
      <c r="AA946" s="11"/>
    </row>
    <row r="947" spans="1:27" ht="12.75" customHeight="1" x14ac:dyDescent="0.2">
      <c r="A947" s="22"/>
      <c r="B947" s="13"/>
      <c r="C947" s="164"/>
      <c r="D947" s="8"/>
      <c r="E947" s="8"/>
      <c r="F947" s="65"/>
      <c r="G947" s="65"/>
      <c r="H947" s="65"/>
      <c r="I947" s="11"/>
      <c r="J947" s="11"/>
      <c r="K947" s="11"/>
      <c r="L947" s="11"/>
      <c r="M947" s="13"/>
      <c r="N947" s="22"/>
      <c r="O947" s="22"/>
      <c r="P947" s="23"/>
      <c r="Q947" s="22"/>
      <c r="R947" s="66"/>
      <c r="S947" s="66"/>
      <c r="T947" s="24"/>
      <c r="U947" s="22"/>
      <c r="V947" s="12"/>
      <c r="W947" s="13"/>
      <c r="X947" s="12"/>
      <c r="Y947" s="12"/>
      <c r="Z947" s="12"/>
      <c r="AA947" s="11"/>
    </row>
    <row r="948" spans="1:27" ht="12.75" customHeight="1" x14ac:dyDescent="0.2">
      <c r="A948" s="22"/>
      <c r="B948" s="13"/>
      <c r="C948" s="164"/>
      <c r="D948" s="8"/>
      <c r="E948" s="8"/>
      <c r="F948" s="65"/>
      <c r="G948" s="65"/>
      <c r="H948" s="65"/>
      <c r="I948" s="11"/>
      <c r="J948" s="11"/>
      <c r="K948" s="11"/>
      <c r="L948" s="11"/>
      <c r="M948" s="13"/>
      <c r="N948" s="22"/>
      <c r="O948" s="22"/>
      <c r="P948" s="23"/>
      <c r="Q948" s="22"/>
      <c r="R948" s="66"/>
      <c r="S948" s="66"/>
      <c r="T948" s="24"/>
      <c r="U948" s="22"/>
      <c r="V948" s="12"/>
      <c r="W948" s="13"/>
      <c r="X948" s="12"/>
      <c r="Y948" s="12"/>
      <c r="Z948" s="12"/>
      <c r="AA948" s="11"/>
    </row>
    <row r="949" spans="1:27" ht="12.75" customHeight="1" x14ac:dyDescent="0.2">
      <c r="A949" s="22"/>
      <c r="B949" s="13"/>
      <c r="C949" s="164"/>
      <c r="D949" s="8"/>
      <c r="E949" s="8"/>
      <c r="F949" s="65"/>
      <c r="G949" s="65"/>
      <c r="H949" s="65"/>
      <c r="I949" s="11"/>
      <c r="J949" s="11"/>
      <c r="K949" s="11"/>
      <c r="L949" s="11"/>
      <c r="M949" s="13"/>
      <c r="N949" s="22"/>
      <c r="O949" s="22"/>
      <c r="P949" s="23"/>
      <c r="Q949" s="22"/>
      <c r="R949" s="66"/>
      <c r="S949" s="66"/>
      <c r="T949" s="24"/>
      <c r="U949" s="22"/>
      <c r="V949" s="12"/>
      <c r="W949" s="13"/>
      <c r="X949" s="12"/>
      <c r="Y949" s="12"/>
      <c r="Z949" s="12"/>
      <c r="AA949" s="11"/>
    </row>
    <row r="950" spans="1:27" ht="12.75" customHeight="1" x14ac:dyDescent="0.2">
      <c r="A950" s="22"/>
      <c r="B950" s="13"/>
      <c r="C950" s="164"/>
      <c r="D950" s="8"/>
      <c r="E950" s="8"/>
      <c r="F950" s="65"/>
      <c r="G950" s="65"/>
      <c r="H950" s="65"/>
      <c r="I950" s="11"/>
      <c r="J950" s="11"/>
      <c r="K950" s="11"/>
      <c r="L950" s="11"/>
      <c r="M950" s="13"/>
      <c r="N950" s="22"/>
      <c r="O950" s="22"/>
      <c r="P950" s="23"/>
      <c r="Q950" s="22"/>
      <c r="R950" s="66"/>
      <c r="S950" s="66"/>
      <c r="T950" s="24"/>
      <c r="U950" s="22"/>
      <c r="V950" s="12"/>
      <c r="W950" s="13"/>
      <c r="X950" s="12"/>
      <c r="Y950" s="12"/>
      <c r="Z950" s="12"/>
      <c r="AA950" s="11"/>
    </row>
    <row r="951" spans="1:27" ht="12.75" customHeight="1" x14ac:dyDescent="0.2">
      <c r="A951" s="22"/>
      <c r="B951" s="13"/>
      <c r="C951" s="164"/>
      <c r="D951" s="8"/>
      <c r="E951" s="8"/>
      <c r="F951" s="65"/>
      <c r="G951" s="65"/>
      <c r="H951" s="65"/>
      <c r="I951" s="11"/>
      <c r="J951" s="11"/>
      <c r="K951" s="11"/>
      <c r="L951" s="11"/>
      <c r="M951" s="13"/>
      <c r="N951" s="22"/>
      <c r="O951" s="22"/>
      <c r="P951" s="23"/>
      <c r="Q951" s="22"/>
      <c r="R951" s="66"/>
      <c r="S951" s="66"/>
      <c r="T951" s="24"/>
      <c r="U951" s="22"/>
      <c r="V951" s="12"/>
      <c r="W951" s="13"/>
      <c r="X951" s="12"/>
      <c r="Y951" s="12"/>
      <c r="Z951" s="12"/>
      <c r="AA951" s="11"/>
    </row>
    <row r="952" spans="1:27" ht="12.75" customHeight="1" x14ac:dyDescent="0.2">
      <c r="A952" s="22"/>
      <c r="B952" s="13"/>
      <c r="C952" s="164"/>
      <c r="D952" s="8"/>
      <c r="E952" s="8"/>
      <c r="F952" s="65"/>
      <c r="G952" s="65"/>
      <c r="H952" s="65"/>
      <c r="I952" s="11"/>
      <c r="J952" s="11"/>
      <c r="K952" s="11"/>
      <c r="L952" s="11"/>
      <c r="M952" s="13"/>
      <c r="N952" s="22"/>
      <c r="O952" s="22"/>
      <c r="P952" s="23"/>
      <c r="Q952" s="22"/>
      <c r="R952" s="66"/>
      <c r="S952" s="66"/>
      <c r="T952" s="24"/>
      <c r="U952" s="22"/>
      <c r="V952" s="12"/>
      <c r="W952" s="13"/>
      <c r="X952" s="12"/>
      <c r="Y952" s="12"/>
      <c r="Z952" s="12"/>
      <c r="AA952" s="11"/>
    </row>
    <row r="953" spans="1:27" ht="12.75" customHeight="1" x14ac:dyDescent="0.2">
      <c r="A953" s="22"/>
      <c r="B953" s="13"/>
      <c r="C953" s="164"/>
      <c r="D953" s="8"/>
      <c r="E953" s="8"/>
      <c r="F953" s="65"/>
      <c r="G953" s="65"/>
      <c r="H953" s="65"/>
      <c r="I953" s="11"/>
      <c r="J953" s="11"/>
      <c r="K953" s="11"/>
      <c r="L953" s="11"/>
      <c r="M953" s="13"/>
      <c r="N953" s="22"/>
      <c r="O953" s="22"/>
      <c r="P953" s="23"/>
      <c r="Q953" s="22"/>
      <c r="R953" s="66"/>
      <c r="S953" s="66"/>
      <c r="T953" s="24"/>
      <c r="U953" s="22"/>
      <c r="V953" s="12"/>
      <c r="W953" s="13"/>
      <c r="X953" s="12"/>
      <c r="Y953" s="12"/>
      <c r="Z953" s="12"/>
      <c r="AA953" s="11"/>
    </row>
    <row r="954" spans="1:27" ht="12.75" customHeight="1" x14ac:dyDescent="0.2">
      <c r="A954" s="22"/>
      <c r="B954" s="13"/>
      <c r="C954" s="164"/>
      <c r="D954" s="8"/>
      <c r="E954" s="8"/>
      <c r="F954" s="65"/>
      <c r="G954" s="65"/>
      <c r="H954" s="65"/>
      <c r="I954" s="11"/>
      <c r="J954" s="11"/>
      <c r="K954" s="11"/>
      <c r="L954" s="11"/>
      <c r="M954" s="13"/>
      <c r="N954" s="22"/>
      <c r="O954" s="22"/>
      <c r="P954" s="23"/>
      <c r="Q954" s="22"/>
      <c r="R954" s="66"/>
      <c r="S954" s="66"/>
      <c r="T954" s="24"/>
      <c r="U954" s="22"/>
      <c r="V954" s="12"/>
      <c r="W954" s="13"/>
      <c r="X954" s="12"/>
      <c r="Y954" s="12"/>
      <c r="Z954" s="12"/>
      <c r="AA954" s="11"/>
    </row>
    <row r="955" spans="1:27" ht="12.75" customHeight="1" x14ac:dyDescent="0.2">
      <c r="A955" s="22"/>
      <c r="B955" s="13"/>
      <c r="C955" s="164"/>
      <c r="D955" s="8"/>
      <c r="E955" s="8"/>
      <c r="F955" s="65"/>
      <c r="G955" s="65"/>
      <c r="H955" s="65"/>
      <c r="I955" s="11"/>
      <c r="J955" s="11"/>
      <c r="K955" s="11"/>
      <c r="L955" s="11"/>
      <c r="M955" s="13"/>
      <c r="N955" s="22"/>
      <c r="O955" s="22"/>
      <c r="P955" s="23"/>
      <c r="Q955" s="22"/>
      <c r="R955" s="66"/>
      <c r="S955" s="66"/>
      <c r="T955" s="24"/>
      <c r="U955" s="22"/>
      <c r="V955" s="12"/>
      <c r="W955" s="13"/>
      <c r="X955" s="12"/>
      <c r="Y955" s="12"/>
      <c r="Z955" s="12"/>
      <c r="AA955" s="11"/>
    </row>
    <row r="956" spans="1:27" ht="12.75" customHeight="1" x14ac:dyDescent="0.2">
      <c r="A956" s="22"/>
      <c r="B956" s="13"/>
      <c r="C956" s="164"/>
      <c r="D956" s="8"/>
      <c r="E956" s="8"/>
      <c r="F956" s="65"/>
      <c r="G956" s="65"/>
      <c r="H956" s="65"/>
      <c r="I956" s="11"/>
      <c r="J956" s="11"/>
      <c r="K956" s="11"/>
      <c r="L956" s="11"/>
      <c r="M956" s="13"/>
      <c r="N956" s="22"/>
      <c r="O956" s="22"/>
      <c r="P956" s="23"/>
      <c r="Q956" s="22"/>
      <c r="R956" s="66"/>
      <c r="S956" s="66"/>
      <c r="T956" s="24"/>
      <c r="U956" s="22"/>
      <c r="V956" s="12"/>
      <c r="W956" s="13"/>
      <c r="X956" s="12"/>
      <c r="Y956" s="12"/>
      <c r="Z956" s="12"/>
      <c r="AA956" s="11"/>
    </row>
    <row r="957" spans="1:27" ht="12.75" customHeight="1" x14ac:dyDescent="0.2">
      <c r="A957" s="22"/>
      <c r="B957" s="13"/>
      <c r="C957" s="164"/>
      <c r="D957" s="8"/>
      <c r="E957" s="8"/>
      <c r="F957" s="65"/>
      <c r="G957" s="65"/>
      <c r="H957" s="65"/>
      <c r="I957" s="11"/>
      <c r="J957" s="11"/>
      <c r="K957" s="11"/>
      <c r="L957" s="11"/>
      <c r="M957" s="13"/>
      <c r="N957" s="22"/>
      <c r="O957" s="22"/>
      <c r="P957" s="23"/>
      <c r="Q957" s="22"/>
      <c r="R957" s="66"/>
      <c r="S957" s="66"/>
      <c r="T957" s="24"/>
      <c r="U957" s="22"/>
      <c r="V957" s="12"/>
      <c r="W957" s="13"/>
      <c r="X957" s="12"/>
      <c r="Y957" s="12"/>
      <c r="Z957" s="12"/>
      <c r="AA957" s="11"/>
    </row>
    <row r="958" spans="1:27" ht="12.75" customHeight="1" x14ac:dyDescent="0.2">
      <c r="A958" s="22"/>
      <c r="B958" s="13"/>
      <c r="C958" s="164"/>
      <c r="D958" s="8"/>
      <c r="E958" s="8"/>
      <c r="F958" s="65"/>
      <c r="G958" s="65"/>
      <c r="H958" s="65"/>
      <c r="I958" s="11"/>
      <c r="J958" s="11"/>
      <c r="K958" s="11"/>
      <c r="L958" s="11"/>
      <c r="M958" s="13"/>
      <c r="N958" s="22"/>
      <c r="O958" s="22"/>
      <c r="P958" s="23"/>
      <c r="Q958" s="22"/>
      <c r="R958" s="66"/>
      <c r="S958" s="66"/>
      <c r="T958" s="24"/>
      <c r="U958" s="22"/>
      <c r="V958" s="12"/>
      <c r="W958" s="13"/>
      <c r="X958" s="12"/>
      <c r="Y958" s="12"/>
      <c r="Z958" s="12"/>
      <c r="AA958" s="11"/>
    </row>
    <row r="959" spans="1:27" ht="12.75" customHeight="1" x14ac:dyDescent="0.2">
      <c r="A959" s="22"/>
      <c r="B959" s="13"/>
      <c r="C959" s="164"/>
      <c r="D959" s="8"/>
      <c r="E959" s="8"/>
      <c r="F959" s="65"/>
      <c r="G959" s="65"/>
      <c r="H959" s="65"/>
      <c r="I959" s="11"/>
      <c r="J959" s="11"/>
      <c r="K959" s="11"/>
      <c r="L959" s="11"/>
      <c r="M959" s="13"/>
      <c r="N959" s="22"/>
      <c r="O959" s="22"/>
      <c r="P959" s="23"/>
      <c r="Q959" s="22"/>
      <c r="R959" s="66"/>
      <c r="S959" s="66"/>
      <c r="T959" s="24"/>
      <c r="U959" s="22"/>
      <c r="V959" s="12"/>
      <c r="W959" s="13"/>
      <c r="X959" s="12"/>
      <c r="Y959" s="12"/>
      <c r="Z959" s="12"/>
      <c r="AA959" s="11"/>
    </row>
    <row r="960" spans="1:27" ht="12.75" customHeight="1" x14ac:dyDescent="0.2">
      <c r="A960" s="22"/>
      <c r="B960" s="13"/>
      <c r="C960" s="164"/>
      <c r="D960" s="8"/>
      <c r="E960" s="8"/>
      <c r="F960" s="65"/>
      <c r="G960" s="65"/>
      <c r="H960" s="65"/>
      <c r="I960" s="11"/>
      <c r="J960" s="11"/>
      <c r="K960" s="11"/>
      <c r="L960" s="11"/>
      <c r="M960" s="13"/>
      <c r="N960" s="22"/>
      <c r="O960" s="22"/>
      <c r="P960" s="23"/>
      <c r="Q960" s="22"/>
      <c r="R960" s="66"/>
      <c r="S960" s="66"/>
      <c r="T960" s="24"/>
      <c r="U960" s="22"/>
      <c r="V960" s="12"/>
      <c r="W960" s="13"/>
      <c r="X960" s="12"/>
      <c r="Y960" s="12"/>
      <c r="Z960" s="12"/>
      <c r="AA960" s="11"/>
    </row>
    <row r="961" spans="1:27" ht="12.75" customHeight="1" x14ac:dyDescent="0.2">
      <c r="A961" s="22"/>
      <c r="B961" s="13"/>
      <c r="C961" s="164"/>
      <c r="D961" s="8"/>
      <c r="E961" s="8"/>
      <c r="F961" s="65"/>
      <c r="G961" s="65"/>
      <c r="H961" s="65"/>
      <c r="I961" s="11"/>
      <c r="J961" s="11"/>
      <c r="K961" s="11"/>
      <c r="L961" s="11"/>
      <c r="M961" s="13"/>
      <c r="N961" s="22"/>
      <c r="O961" s="22"/>
      <c r="P961" s="23"/>
      <c r="Q961" s="22"/>
      <c r="R961" s="66"/>
      <c r="S961" s="66"/>
      <c r="T961" s="24"/>
      <c r="U961" s="22"/>
      <c r="V961" s="12"/>
      <c r="W961" s="13"/>
      <c r="X961" s="12"/>
      <c r="Y961" s="12"/>
      <c r="Z961" s="12"/>
      <c r="AA961" s="11"/>
    </row>
    <row r="962" spans="1:27" ht="12.75" customHeight="1" x14ac:dyDescent="0.2">
      <c r="A962" s="22"/>
      <c r="B962" s="13"/>
      <c r="C962" s="164"/>
      <c r="D962" s="8"/>
      <c r="E962" s="8"/>
      <c r="F962" s="65"/>
      <c r="G962" s="65"/>
      <c r="H962" s="65"/>
      <c r="I962" s="11"/>
      <c r="J962" s="11"/>
      <c r="K962" s="11"/>
      <c r="L962" s="11"/>
      <c r="M962" s="13"/>
      <c r="N962" s="22"/>
      <c r="O962" s="22"/>
      <c r="P962" s="23"/>
      <c r="Q962" s="22"/>
      <c r="R962" s="66"/>
      <c r="S962" s="66"/>
      <c r="T962" s="24"/>
      <c r="U962" s="22"/>
      <c r="V962" s="12"/>
      <c r="W962" s="13"/>
      <c r="X962" s="12"/>
      <c r="Y962" s="12"/>
      <c r="Z962" s="12"/>
      <c r="AA962" s="11"/>
    </row>
    <row r="963" spans="1:27" ht="12.75" customHeight="1" x14ac:dyDescent="0.2">
      <c r="A963" s="22"/>
      <c r="B963" s="13"/>
      <c r="C963" s="164"/>
      <c r="D963" s="8"/>
      <c r="E963" s="8"/>
      <c r="F963" s="65"/>
      <c r="G963" s="65"/>
      <c r="H963" s="65"/>
      <c r="I963" s="11"/>
      <c r="J963" s="11"/>
      <c r="K963" s="11"/>
      <c r="L963" s="11"/>
      <c r="M963" s="13"/>
      <c r="N963" s="22"/>
      <c r="O963" s="22"/>
      <c r="P963" s="23"/>
      <c r="Q963" s="22"/>
      <c r="R963" s="66"/>
      <c r="S963" s="66"/>
      <c r="T963" s="24"/>
      <c r="U963" s="22"/>
      <c r="V963" s="12"/>
      <c r="W963" s="13"/>
      <c r="X963" s="12"/>
      <c r="Y963" s="12"/>
      <c r="Z963" s="12"/>
      <c r="AA963" s="11"/>
    </row>
    <row r="964" spans="1:27" ht="12.75" customHeight="1" x14ac:dyDescent="0.2">
      <c r="A964" s="22"/>
      <c r="B964" s="13"/>
      <c r="C964" s="164"/>
      <c r="D964" s="8"/>
      <c r="E964" s="8"/>
      <c r="F964" s="65"/>
      <c r="G964" s="65"/>
      <c r="H964" s="65"/>
      <c r="I964" s="11"/>
      <c r="J964" s="11"/>
      <c r="K964" s="11"/>
      <c r="L964" s="11"/>
      <c r="M964" s="13"/>
      <c r="N964" s="22"/>
      <c r="O964" s="22"/>
      <c r="P964" s="23"/>
      <c r="Q964" s="22"/>
      <c r="R964" s="66"/>
      <c r="S964" s="66"/>
      <c r="T964" s="24"/>
      <c r="U964" s="22"/>
      <c r="V964" s="12"/>
      <c r="W964" s="13"/>
      <c r="X964" s="12"/>
      <c r="Y964" s="12"/>
      <c r="Z964" s="12"/>
      <c r="AA964" s="11"/>
    </row>
    <row r="965" spans="1:27" ht="12.75" customHeight="1" x14ac:dyDescent="0.2">
      <c r="A965" s="22"/>
      <c r="B965" s="13"/>
      <c r="C965" s="164"/>
      <c r="D965" s="8"/>
      <c r="E965" s="8"/>
      <c r="F965" s="65"/>
      <c r="G965" s="65"/>
      <c r="H965" s="65"/>
      <c r="I965" s="11"/>
      <c r="J965" s="11"/>
      <c r="K965" s="11"/>
      <c r="L965" s="11"/>
      <c r="M965" s="13"/>
      <c r="N965" s="22"/>
      <c r="O965" s="22"/>
      <c r="P965" s="23"/>
      <c r="Q965" s="22"/>
      <c r="R965" s="66"/>
      <c r="S965" s="66"/>
      <c r="T965" s="24"/>
      <c r="U965" s="22"/>
      <c r="V965" s="12"/>
      <c r="W965" s="13"/>
      <c r="X965" s="12"/>
      <c r="Y965" s="12"/>
      <c r="Z965" s="12"/>
      <c r="AA965" s="11"/>
    </row>
    <row r="966" spans="1:27" ht="12.75" customHeight="1" x14ac:dyDescent="0.2">
      <c r="A966" s="22"/>
      <c r="B966" s="13"/>
      <c r="C966" s="164"/>
      <c r="D966" s="8"/>
      <c r="E966" s="8"/>
      <c r="F966" s="65"/>
      <c r="G966" s="65"/>
      <c r="H966" s="65"/>
      <c r="I966" s="11"/>
      <c r="J966" s="11"/>
      <c r="K966" s="11"/>
      <c r="L966" s="11"/>
      <c r="M966" s="13"/>
      <c r="N966" s="22"/>
      <c r="O966" s="22"/>
      <c r="P966" s="23"/>
      <c r="Q966" s="22"/>
      <c r="R966" s="66"/>
      <c r="S966" s="66"/>
      <c r="T966" s="24"/>
      <c r="U966" s="22"/>
      <c r="V966" s="12"/>
      <c r="W966" s="13"/>
      <c r="X966" s="12"/>
      <c r="Y966" s="12"/>
      <c r="Z966" s="12"/>
      <c r="AA966" s="11"/>
    </row>
    <row r="967" spans="1:27" ht="12.75" customHeight="1" x14ac:dyDescent="0.2">
      <c r="A967" s="22"/>
      <c r="B967" s="13"/>
      <c r="C967" s="164"/>
      <c r="D967" s="8"/>
      <c r="E967" s="8"/>
      <c r="F967" s="65"/>
      <c r="G967" s="65"/>
      <c r="H967" s="65"/>
      <c r="I967" s="11"/>
      <c r="J967" s="11"/>
      <c r="K967" s="11"/>
      <c r="L967" s="11"/>
      <c r="M967" s="13"/>
      <c r="N967" s="22"/>
      <c r="O967" s="22"/>
      <c r="P967" s="23"/>
      <c r="Q967" s="22"/>
      <c r="R967" s="66"/>
      <c r="S967" s="66"/>
      <c r="T967" s="24"/>
      <c r="U967" s="22"/>
      <c r="V967" s="12"/>
      <c r="W967" s="13"/>
      <c r="X967" s="12"/>
      <c r="Y967" s="12"/>
      <c r="Z967" s="12"/>
      <c r="AA967" s="11"/>
    </row>
    <row r="968" spans="1:27" ht="12.75" customHeight="1" x14ac:dyDescent="0.2">
      <c r="A968" s="22"/>
      <c r="B968" s="13"/>
      <c r="C968" s="164"/>
      <c r="D968" s="8"/>
      <c r="E968" s="8"/>
      <c r="F968" s="65"/>
      <c r="G968" s="65"/>
      <c r="H968" s="65"/>
      <c r="I968" s="11"/>
      <c r="J968" s="11"/>
      <c r="K968" s="11"/>
      <c r="L968" s="11"/>
      <c r="M968" s="13"/>
      <c r="N968" s="22"/>
      <c r="O968" s="22"/>
      <c r="P968" s="23"/>
      <c r="Q968" s="22"/>
      <c r="R968" s="66"/>
      <c r="S968" s="66"/>
      <c r="T968" s="24"/>
      <c r="U968" s="22"/>
      <c r="V968" s="12"/>
      <c r="W968" s="13"/>
      <c r="X968" s="12"/>
      <c r="Y968" s="12"/>
      <c r="Z968" s="12"/>
      <c r="AA968" s="11"/>
    </row>
    <row r="969" spans="1:27" ht="12.75" customHeight="1" x14ac:dyDescent="0.2">
      <c r="A969" s="22"/>
      <c r="B969" s="13"/>
      <c r="C969" s="164"/>
      <c r="D969" s="8"/>
      <c r="E969" s="8"/>
      <c r="F969" s="65"/>
      <c r="G969" s="65"/>
      <c r="H969" s="65"/>
      <c r="I969" s="11"/>
      <c r="J969" s="11"/>
      <c r="K969" s="11"/>
      <c r="L969" s="11"/>
      <c r="M969" s="13"/>
      <c r="N969" s="22"/>
      <c r="O969" s="22"/>
      <c r="P969" s="23"/>
      <c r="Q969" s="22"/>
      <c r="R969" s="66"/>
      <c r="S969" s="66"/>
      <c r="T969" s="24"/>
      <c r="U969" s="22"/>
      <c r="V969" s="12"/>
      <c r="W969" s="13"/>
      <c r="X969" s="12"/>
      <c r="Y969" s="12"/>
      <c r="Z969" s="12"/>
      <c r="AA969" s="11"/>
    </row>
    <row r="970" spans="1:27" ht="12.75" customHeight="1" x14ac:dyDescent="0.2">
      <c r="A970" s="22"/>
      <c r="B970" s="13"/>
      <c r="C970" s="164"/>
      <c r="D970" s="8"/>
      <c r="E970" s="8"/>
      <c r="F970" s="65"/>
      <c r="G970" s="65"/>
      <c r="H970" s="65"/>
      <c r="I970" s="11"/>
      <c r="J970" s="11"/>
      <c r="K970" s="11"/>
      <c r="L970" s="11"/>
      <c r="M970" s="13"/>
      <c r="N970" s="22"/>
      <c r="O970" s="22"/>
      <c r="P970" s="23"/>
      <c r="Q970" s="22"/>
      <c r="R970" s="66"/>
      <c r="S970" s="66"/>
      <c r="T970" s="24"/>
      <c r="U970" s="22"/>
      <c r="V970" s="12"/>
      <c r="W970" s="13"/>
      <c r="X970" s="12"/>
      <c r="Y970" s="12"/>
      <c r="Z970" s="12"/>
      <c r="AA970" s="11"/>
    </row>
    <row r="971" spans="1:27" ht="12.75" customHeight="1" x14ac:dyDescent="0.2">
      <c r="A971" s="22"/>
      <c r="B971" s="13"/>
      <c r="C971" s="164"/>
      <c r="D971" s="8"/>
      <c r="E971" s="8"/>
      <c r="F971" s="65"/>
      <c r="G971" s="65"/>
      <c r="H971" s="65"/>
      <c r="I971" s="11"/>
      <c r="J971" s="11"/>
      <c r="K971" s="11"/>
      <c r="L971" s="11"/>
      <c r="M971" s="13"/>
      <c r="N971" s="22"/>
      <c r="O971" s="22"/>
      <c r="P971" s="23"/>
      <c r="Q971" s="22"/>
      <c r="R971" s="66"/>
      <c r="S971" s="66"/>
      <c r="T971" s="24"/>
      <c r="U971" s="22"/>
      <c r="V971" s="12"/>
      <c r="W971" s="13"/>
      <c r="X971" s="12"/>
      <c r="Y971" s="12"/>
      <c r="Z971" s="12"/>
      <c r="AA971" s="11"/>
    </row>
    <row r="972" spans="1:27" ht="12.75" customHeight="1" x14ac:dyDescent="0.2">
      <c r="A972" s="22"/>
      <c r="B972" s="13"/>
      <c r="C972" s="164"/>
      <c r="D972" s="8"/>
      <c r="E972" s="8"/>
      <c r="F972" s="65"/>
      <c r="G972" s="65"/>
      <c r="H972" s="65"/>
      <c r="I972" s="11"/>
      <c r="J972" s="11"/>
      <c r="K972" s="11"/>
      <c r="L972" s="11"/>
      <c r="M972" s="13"/>
      <c r="N972" s="22"/>
      <c r="O972" s="22"/>
      <c r="P972" s="23"/>
      <c r="Q972" s="22"/>
      <c r="R972" s="66"/>
      <c r="S972" s="66"/>
      <c r="T972" s="24"/>
      <c r="U972" s="22"/>
      <c r="V972" s="12"/>
      <c r="W972" s="13"/>
      <c r="X972" s="12"/>
      <c r="Y972" s="12"/>
      <c r="Z972" s="12"/>
      <c r="AA972" s="11"/>
    </row>
    <row r="973" spans="1:27" ht="12.75" customHeight="1" x14ac:dyDescent="0.2">
      <c r="A973" s="22"/>
      <c r="B973" s="13"/>
      <c r="C973" s="164"/>
      <c r="D973" s="8"/>
      <c r="E973" s="8"/>
      <c r="F973" s="65"/>
      <c r="G973" s="65"/>
      <c r="H973" s="65"/>
      <c r="I973" s="11"/>
      <c r="J973" s="11"/>
      <c r="K973" s="11"/>
      <c r="L973" s="11"/>
      <c r="M973" s="13"/>
      <c r="N973" s="22"/>
      <c r="O973" s="22"/>
      <c r="P973" s="23"/>
      <c r="Q973" s="22"/>
      <c r="R973" s="66"/>
      <c r="S973" s="66"/>
      <c r="T973" s="24"/>
      <c r="U973" s="22"/>
      <c r="V973" s="12"/>
      <c r="W973" s="13"/>
      <c r="X973" s="12"/>
      <c r="Y973" s="12"/>
      <c r="Z973" s="12"/>
      <c r="AA973" s="11"/>
    </row>
    <row r="974" spans="1:27" ht="12.75" customHeight="1" x14ac:dyDescent="0.2">
      <c r="A974" s="22"/>
      <c r="B974" s="13"/>
      <c r="C974" s="164"/>
      <c r="D974" s="8"/>
      <c r="E974" s="8"/>
      <c r="F974" s="65"/>
      <c r="G974" s="65"/>
      <c r="H974" s="65"/>
      <c r="I974" s="11"/>
      <c r="J974" s="11"/>
      <c r="K974" s="11"/>
      <c r="L974" s="11"/>
      <c r="M974" s="13"/>
      <c r="N974" s="22"/>
      <c r="O974" s="22"/>
      <c r="P974" s="23"/>
      <c r="Q974" s="22"/>
      <c r="R974" s="66"/>
      <c r="S974" s="66"/>
      <c r="T974" s="24"/>
      <c r="U974" s="22"/>
      <c r="V974" s="12"/>
      <c r="W974" s="13"/>
      <c r="X974" s="12"/>
      <c r="Y974" s="12"/>
      <c r="Z974" s="12"/>
      <c r="AA974" s="11"/>
    </row>
    <row r="975" spans="1:27" ht="12.75" customHeight="1" x14ac:dyDescent="0.2">
      <c r="A975" s="22"/>
      <c r="B975" s="13"/>
      <c r="C975" s="164"/>
      <c r="D975" s="8"/>
      <c r="E975" s="8"/>
      <c r="F975" s="65"/>
      <c r="G975" s="65"/>
      <c r="H975" s="65"/>
      <c r="I975" s="11"/>
      <c r="J975" s="11"/>
      <c r="K975" s="11"/>
      <c r="L975" s="11"/>
      <c r="M975" s="13"/>
      <c r="N975" s="22"/>
      <c r="O975" s="22"/>
      <c r="P975" s="23"/>
      <c r="Q975" s="22"/>
      <c r="R975" s="66"/>
      <c r="S975" s="66"/>
      <c r="T975" s="24"/>
      <c r="U975" s="22"/>
      <c r="V975" s="12"/>
      <c r="W975" s="13"/>
      <c r="X975" s="12"/>
      <c r="Y975" s="12"/>
      <c r="Z975" s="12"/>
      <c r="AA975" s="11"/>
    </row>
    <row r="976" spans="1:27" ht="12.75" customHeight="1" x14ac:dyDescent="0.2">
      <c r="A976" s="22"/>
      <c r="B976" s="13"/>
      <c r="C976" s="164"/>
      <c r="D976" s="8"/>
      <c r="E976" s="8"/>
      <c r="F976" s="65"/>
      <c r="G976" s="65"/>
      <c r="H976" s="65"/>
      <c r="I976" s="11"/>
      <c r="J976" s="11"/>
      <c r="K976" s="11"/>
      <c r="L976" s="11"/>
      <c r="M976" s="13"/>
      <c r="N976" s="22"/>
      <c r="O976" s="22"/>
      <c r="P976" s="23"/>
      <c r="Q976" s="22"/>
      <c r="R976" s="66"/>
      <c r="S976" s="66"/>
      <c r="T976" s="24"/>
      <c r="U976" s="22"/>
      <c r="V976" s="12"/>
      <c r="W976" s="13"/>
      <c r="X976" s="12"/>
      <c r="Y976" s="12"/>
      <c r="Z976" s="12"/>
      <c r="AA976" s="11"/>
    </row>
    <row r="977" spans="1:27" ht="12.75" customHeight="1" x14ac:dyDescent="0.2">
      <c r="A977" s="22"/>
      <c r="B977" s="13"/>
      <c r="C977" s="164"/>
      <c r="D977" s="8"/>
      <c r="E977" s="8"/>
      <c r="F977" s="65"/>
      <c r="G977" s="65"/>
      <c r="H977" s="65"/>
      <c r="I977" s="11"/>
      <c r="J977" s="11"/>
      <c r="K977" s="11"/>
      <c r="L977" s="11"/>
      <c r="M977" s="13"/>
      <c r="N977" s="22"/>
      <c r="O977" s="22"/>
      <c r="P977" s="23"/>
      <c r="Q977" s="22"/>
      <c r="R977" s="66"/>
      <c r="S977" s="66"/>
      <c r="T977" s="24"/>
      <c r="U977" s="22"/>
      <c r="V977" s="12"/>
      <c r="W977" s="13"/>
      <c r="X977" s="12"/>
      <c r="Y977" s="12"/>
      <c r="Z977" s="12"/>
      <c r="AA977" s="11"/>
    </row>
    <row r="978" spans="1:27" ht="12.75" customHeight="1" x14ac:dyDescent="0.2">
      <c r="A978" s="22"/>
      <c r="B978" s="13"/>
      <c r="C978" s="164"/>
      <c r="D978" s="8"/>
      <c r="E978" s="8"/>
      <c r="F978" s="65"/>
      <c r="G978" s="65"/>
      <c r="H978" s="65"/>
      <c r="I978" s="11"/>
      <c r="J978" s="11"/>
      <c r="K978" s="11"/>
      <c r="L978" s="11"/>
      <c r="M978" s="13"/>
      <c r="N978" s="22"/>
      <c r="O978" s="22"/>
      <c r="P978" s="23"/>
      <c r="Q978" s="22"/>
      <c r="R978" s="66"/>
      <c r="S978" s="66"/>
      <c r="T978" s="24"/>
      <c r="U978" s="22"/>
      <c r="V978" s="12"/>
      <c r="W978" s="13"/>
      <c r="X978" s="12"/>
      <c r="Y978" s="12"/>
      <c r="Z978" s="12"/>
      <c r="AA978" s="11"/>
    </row>
    <row r="979" spans="1:27" ht="12.75" customHeight="1" x14ac:dyDescent="0.2">
      <c r="A979" s="22"/>
      <c r="B979" s="13"/>
      <c r="C979" s="164"/>
      <c r="D979" s="8"/>
      <c r="E979" s="8"/>
      <c r="F979" s="65"/>
      <c r="G979" s="65"/>
      <c r="H979" s="65"/>
      <c r="I979" s="11"/>
      <c r="J979" s="11"/>
      <c r="K979" s="11"/>
      <c r="L979" s="11"/>
      <c r="M979" s="13"/>
      <c r="N979" s="22"/>
      <c r="O979" s="22"/>
      <c r="P979" s="23"/>
      <c r="Q979" s="22"/>
      <c r="R979" s="66"/>
      <c r="S979" s="66"/>
      <c r="T979" s="24"/>
      <c r="U979" s="22"/>
      <c r="V979" s="12"/>
      <c r="W979" s="13"/>
      <c r="X979" s="12"/>
      <c r="Y979" s="12"/>
      <c r="Z979" s="12"/>
      <c r="AA979" s="11"/>
    </row>
    <row r="980" spans="1:27" ht="12.75" customHeight="1" x14ac:dyDescent="0.2">
      <c r="A980" s="22"/>
      <c r="B980" s="13"/>
      <c r="C980" s="164"/>
      <c r="D980" s="8"/>
      <c r="E980" s="8"/>
      <c r="F980" s="65"/>
      <c r="G980" s="65"/>
      <c r="H980" s="65"/>
      <c r="I980" s="11"/>
      <c r="J980" s="11"/>
      <c r="K980" s="11"/>
      <c r="L980" s="11"/>
      <c r="M980" s="13"/>
      <c r="N980" s="22"/>
      <c r="O980" s="22"/>
      <c r="P980" s="23"/>
      <c r="Q980" s="22"/>
      <c r="R980" s="66"/>
      <c r="S980" s="66"/>
      <c r="T980" s="24"/>
      <c r="U980" s="22"/>
      <c r="V980" s="12"/>
      <c r="W980" s="13"/>
      <c r="X980" s="12"/>
      <c r="Y980" s="12"/>
      <c r="Z980" s="12"/>
      <c r="AA980" s="11"/>
    </row>
    <row r="981" spans="1:27" ht="12.75" customHeight="1" x14ac:dyDescent="0.2">
      <c r="A981" s="22"/>
      <c r="B981" s="13"/>
      <c r="C981" s="164"/>
      <c r="D981" s="8"/>
      <c r="E981" s="8"/>
      <c r="F981" s="65"/>
      <c r="G981" s="65"/>
      <c r="H981" s="65"/>
      <c r="I981" s="11"/>
      <c r="J981" s="11"/>
      <c r="K981" s="11"/>
      <c r="L981" s="11"/>
      <c r="M981" s="13"/>
      <c r="N981" s="22"/>
      <c r="O981" s="22"/>
      <c r="P981" s="23"/>
      <c r="Q981" s="22"/>
      <c r="R981" s="66"/>
      <c r="S981" s="66"/>
      <c r="T981" s="24"/>
      <c r="U981" s="22"/>
      <c r="V981" s="12"/>
      <c r="W981" s="13"/>
      <c r="X981" s="12"/>
      <c r="Y981" s="12"/>
      <c r="Z981" s="12"/>
      <c r="AA981" s="11"/>
    </row>
    <row r="982" spans="1:27" ht="12.75" customHeight="1" x14ac:dyDescent="0.2">
      <c r="A982" s="22"/>
      <c r="B982" s="13"/>
      <c r="C982" s="164"/>
      <c r="D982" s="8"/>
      <c r="E982" s="8"/>
      <c r="F982" s="65"/>
      <c r="G982" s="65"/>
      <c r="H982" s="65"/>
      <c r="I982" s="11"/>
      <c r="J982" s="11"/>
      <c r="K982" s="11"/>
      <c r="L982" s="11"/>
      <c r="M982" s="13"/>
      <c r="N982" s="22"/>
      <c r="O982" s="22"/>
      <c r="P982" s="23"/>
      <c r="Q982" s="22"/>
      <c r="R982" s="66"/>
      <c r="S982" s="66"/>
      <c r="T982" s="24"/>
      <c r="U982" s="22"/>
      <c r="V982" s="12"/>
      <c r="W982" s="13"/>
      <c r="X982" s="12"/>
      <c r="Y982" s="12"/>
      <c r="Z982" s="12"/>
      <c r="AA982" s="11"/>
    </row>
    <row r="983" spans="1:27" ht="12.75" customHeight="1" x14ac:dyDescent="0.2">
      <c r="A983" s="22"/>
      <c r="B983" s="13"/>
      <c r="C983" s="164"/>
      <c r="D983" s="8"/>
      <c r="E983" s="8"/>
      <c r="F983" s="65"/>
      <c r="G983" s="65"/>
      <c r="H983" s="65"/>
      <c r="I983" s="11"/>
      <c r="J983" s="11"/>
      <c r="K983" s="11"/>
      <c r="L983" s="11"/>
      <c r="M983" s="13"/>
      <c r="N983" s="22"/>
      <c r="O983" s="22"/>
      <c r="P983" s="23"/>
      <c r="Q983" s="22"/>
      <c r="R983" s="66"/>
      <c r="S983" s="66"/>
      <c r="T983" s="24"/>
      <c r="U983" s="22"/>
      <c r="V983" s="12"/>
      <c r="W983" s="13"/>
      <c r="X983" s="12"/>
      <c r="Y983" s="12"/>
      <c r="Z983" s="12"/>
      <c r="AA983" s="11"/>
    </row>
    <row r="984" spans="1:27" ht="12.75" customHeight="1" x14ac:dyDescent="0.2">
      <c r="A984" s="22"/>
      <c r="B984" s="13"/>
      <c r="C984" s="164"/>
      <c r="D984" s="8"/>
      <c r="E984" s="8"/>
      <c r="F984" s="65"/>
      <c r="G984" s="65"/>
      <c r="H984" s="65"/>
      <c r="I984" s="11"/>
      <c r="J984" s="11"/>
      <c r="K984" s="11"/>
      <c r="L984" s="11"/>
      <c r="M984" s="13"/>
      <c r="N984" s="22"/>
      <c r="O984" s="22"/>
      <c r="P984" s="23"/>
      <c r="Q984" s="22"/>
      <c r="R984" s="66"/>
      <c r="S984" s="66"/>
      <c r="T984" s="24"/>
      <c r="U984" s="22"/>
      <c r="V984" s="12"/>
      <c r="W984" s="13"/>
      <c r="X984" s="12"/>
      <c r="Y984" s="12"/>
      <c r="Z984" s="12"/>
      <c r="AA984" s="11"/>
    </row>
    <row r="985" spans="1:27" ht="12.75" customHeight="1" x14ac:dyDescent="0.2">
      <c r="A985" s="22"/>
      <c r="B985" s="13"/>
      <c r="C985" s="164"/>
      <c r="D985" s="8"/>
      <c r="E985" s="8"/>
      <c r="F985" s="65"/>
      <c r="G985" s="65"/>
      <c r="H985" s="65"/>
      <c r="I985" s="11"/>
      <c r="J985" s="11"/>
      <c r="K985" s="11"/>
      <c r="L985" s="11"/>
      <c r="M985" s="13"/>
      <c r="N985" s="22"/>
      <c r="O985" s="22"/>
      <c r="P985" s="23"/>
      <c r="Q985" s="22"/>
      <c r="R985" s="66"/>
      <c r="S985" s="66"/>
      <c r="T985" s="24"/>
      <c r="U985" s="22"/>
      <c r="V985" s="12"/>
      <c r="W985" s="13"/>
      <c r="X985" s="12"/>
      <c r="Y985" s="12"/>
      <c r="Z985" s="12"/>
      <c r="AA985" s="11"/>
    </row>
    <row r="986" spans="1:27" ht="12.75" customHeight="1" x14ac:dyDescent="0.2">
      <c r="A986" s="22"/>
      <c r="B986" s="13"/>
      <c r="C986" s="164"/>
      <c r="D986" s="8"/>
      <c r="E986" s="8"/>
      <c r="F986" s="65"/>
      <c r="G986" s="65"/>
      <c r="H986" s="65"/>
      <c r="I986" s="11"/>
      <c r="J986" s="11"/>
      <c r="K986" s="11"/>
      <c r="L986" s="11"/>
      <c r="M986" s="13"/>
      <c r="N986" s="22"/>
      <c r="O986" s="22"/>
      <c r="P986" s="23"/>
      <c r="Q986" s="22"/>
      <c r="R986" s="66"/>
      <c r="S986" s="66"/>
      <c r="T986" s="24"/>
      <c r="U986" s="22"/>
      <c r="V986" s="12"/>
      <c r="W986" s="13"/>
      <c r="X986" s="12"/>
      <c r="Y986" s="12"/>
      <c r="Z986" s="12"/>
      <c r="AA986" s="11"/>
    </row>
    <row r="987" spans="1:27" ht="12.75" customHeight="1" x14ac:dyDescent="0.2">
      <c r="A987" s="22"/>
      <c r="B987" s="13"/>
      <c r="C987" s="164"/>
      <c r="D987" s="8"/>
      <c r="E987" s="8"/>
      <c r="F987" s="65"/>
      <c r="G987" s="65"/>
      <c r="H987" s="65"/>
      <c r="I987" s="11"/>
      <c r="J987" s="11"/>
      <c r="K987" s="11"/>
      <c r="L987" s="11"/>
      <c r="M987" s="13"/>
      <c r="N987" s="22"/>
      <c r="O987" s="22"/>
      <c r="P987" s="23"/>
      <c r="Q987" s="22"/>
      <c r="R987" s="66"/>
      <c r="S987" s="66"/>
      <c r="T987" s="24"/>
      <c r="U987" s="22"/>
      <c r="V987" s="12"/>
      <c r="W987" s="13"/>
      <c r="X987" s="12"/>
      <c r="Y987" s="12"/>
      <c r="Z987" s="12"/>
      <c r="AA987" s="11"/>
    </row>
    <row r="988" spans="1:27" ht="12.75" customHeight="1" x14ac:dyDescent="0.2">
      <c r="A988" s="22"/>
      <c r="B988" s="13"/>
      <c r="C988" s="164"/>
      <c r="D988" s="8"/>
      <c r="E988" s="8"/>
      <c r="F988" s="65"/>
      <c r="G988" s="65"/>
      <c r="H988" s="65"/>
      <c r="I988" s="11"/>
      <c r="J988" s="11"/>
      <c r="K988" s="11"/>
      <c r="L988" s="11"/>
      <c r="M988" s="13"/>
      <c r="N988" s="22"/>
      <c r="O988" s="22"/>
      <c r="P988" s="23"/>
      <c r="Q988" s="22"/>
      <c r="R988" s="66"/>
      <c r="S988" s="66"/>
      <c r="T988" s="24"/>
      <c r="U988" s="22"/>
      <c r="V988" s="12"/>
      <c r="W988" s="13"/>
      <c r="X988" s="12"/>
      <c r="Y988" s="12"/>
      <c r="Z988" s="12"/>
      <c r="AA988" s="11"/>
    </row>
    <row r="989" spans="1:27" ht="12.75" customHeight="1" x14ac:dyDescent="0.2">
      <c r="A989" s="22"/>
      <c r="B989" s="13"/>
      <c r="C989" s="164"/>
      <c r="D989" s="8"/>
      <c r="E989" s="8"/>
      <c r="F989" s="65"/>
      <c r="G989" s="65"/>
      <c r="H989" s="65"/>
      <c r="I989" s="11"/>
      <c r="J989" s="11"/>
      <c r="K989" s="11"/>
      <c r="L989" s="11"/>
      <c r="M989" s="13"/>
      <c r="N989" s="22"/>
      <c r="O989" s="22"/>
      <c r="P989" s="23"/>
      <c r="Q989" s="22"/>
      <c r="R989" s="66"/>
      <c r="S989" s="66"/>
      <c r="T989" s="24"/>
      <c r="U989" s="22"/>
      <c r="V989" s="12"/>
      <c r="W989" s="13"/>
      <c r="X989" s="12"/>
      <c r="Y989" s="12"/>
      <c r="Z989" s="12"/>
      <c r="AA989" s="11"/>
    </row>
    <row r="990" spans="1:27" ht="12.75" customHeight="1" x14ac:dyDescent="0.2">
      <c r="A990" s="22"/>
      <c r="B990" s="13"/>
      <c r="C990" s="164"/>
      <c r="D990" s="8"/>
      <c r="E990" s="8"/>
      <c r="F990" s="65"/>
      <c r="G990" s="65"/>
      <c r="H990" s="65"/>
      <c r="I990" s="11"/>
      <c r="J990" s="11"/>
      <c r="K990" s="11"/>
      <c r="L990" s="11"/>
      <c r="M990" s="13"/>
      <c r="N990" s="22"/>
      <c r="O990" s="22"/>
      <c r="P990" s="23"/>
      <c r="Q990" s="22"/>
      <c r="R990" s="66"/>
      <c r="S990" s="66"/>
      <c r="T990" s="24"/>
      <c r="U990" s="22"/>
      <c r="V990" s="12"/>
      <c r="W990" s="13"/>
      <c r="X990" s="12"/>
      <c r="Y990" s="12"/>
      <c r="Z990" s="12"/>
      <c r="AA990" s="11"/>
    </row>
    <row r="991" spans="1:27" ht="12.75" customHeight="1" x14ac:dyDescent="0.2">
      <c r="A991" s="22"/>
      <c r="B991" s="13"/>
      <c r="C991" s="164"/>
      <c r="D991" s="8"/>
      <c r="E991" s="8"/>
      <c r="F991" s="65"/>
      <c r="G991" s="65"/>
      <c r="H991" s="65"/>
      <c r="I991" s="11"/>
      <c r="J991" s="11"/>
      <c r="K991" s="11"/>
      <c r="L991" s="11"/>
      <c r="M991" s="13"/>
      <c r="N991" s="22"/>
      <c r="O991" s="22"/>
      <c r="P991" s="23"/>
      <c r="Q991" s="22"/>
      <c r="R991" s="66"/>
      <c r="S991" s="66"/>
      <c r="T991" s="24"/>
      <c r="U991" s="22"/>
      <c r="V991" s="12"/>
      <c r="W991" s="13"/>
      <c r="X991" s="12"/>
      <c r="Y991" s="12"/>
      <c r="Z991" s="12"/>
      <c r="AA991" s="11"/>
    </row>
    <row r="992" spans="1:27" ht="12.75" customHeight="1" x14ac:dyDescent="0.2">
      <c r="A992" s="22"/>
      <c r="B992" s="13"/>
      <c r="C992" s="164"/>
      <c r="D992" s="8"/>
      <c r="E992" s="8"/>
      <c r="F992" s="65"/>
      <c r="G992" s="65"/>
      <c r="H992" s="65"/>
      <c r="I992" s="11"/>
      <c r="J992" s="11"/>
      <c r="K992" s="11"/>
      <c r="L992" s="11"/>
      <c r="M992" s="13"/>
      <c r="N992" s="22"/>
      <c r="O992" s="22"/>
      <c r="P992" s="23"/>
      <c r="Q992" s="22"/>
      <c r="R992" s="66"/>
      <c r="S992" s="66"/>
      <c r="T992" s="24"/>
      <c r="U992" s="22"/>
      <c r="V992" s="12"/>
      <c r="W992" s="13"/>
      <c r="X992" s="12"/>
      <c r="Y992" s="12"/>
      <c r="Z992" s="12"/>
      <c r="AA992" s="11"/>
    </row>
    <row r="993" spans="1:27" ht="12.75" customHeight="1" x14ac:dyDescent="0.2">
      <c r="A993" s="22"/>
      <c r="B993" s="13"/>
      <c r="C993" s="164"/>
      <c r="D993" s="8"/>
      <c r="E993" s="8"/>
      <c r="F993" s="65"/>
      <c r="G993" s="65"/>
      <c r="H993" s="65"/>
      <c r="I993" s="11"/>
      <c r="J993" s="11"/>
      <c r="K993" s="11"/>
      <c r="L993" s="11"/>
      <c r="M993" s="13"/>
      <c r="N993" s="22"/>
      <c r="O993" s="22"/>
      <c r="P993" s="23"/>
      <c r="Q993" s="22"/>
      <c r="R993" s="66"/>
      <c r="S993" s="66"/>
      <c r="T993" s="24"/>
      <c r="U993" s="22"/>
      <c r="V993" s="12"/>
      <c r="W993" s="13"/>
      <c r="X993" s="12"/>
      <c r="Y993" s="12"/>
      <c r="Z993" s="12"/>
      <c r="AA993" s="11"/>
    </row>
    <row r="994" spans="1:27" ht="12.75" customHeight="1" x14ac:dyDescent="0.2">
      <c r="A994" s="22"/>
      <c r="B994" s="13"/>
      <c r="C994" s="164"/>
      <c r="D994" s="8"/>
      <c r="E994" s="8"/>
      <c r="F994" s="65"/>
      <c r="G994" s="65"/>
      <c r="H994" s="65"/>
      <c r="I994" s="11"/>
      <c r="J994" s="11"/>
      <c r="K994" s="11"/>
      <c r="L994" s="11"/>
      <c r="M994" s="13"/>
      <c r="N994" s="22"/>
      <c r="O994" s="22"/>
      <c r="P994" s="23"/>
      <c r="Q994" s="22"/>
      <c r="R994" s="66"/>
      <c r="S994" s="66"/>
      <c r="T994" s="24"/>
      <c r="U994" s="22"/>
      <c r="V994" s="12"/>
      <c r="W994" s="13"/>
      <c r="X994" s="12"/>
      <c r="Y994" s="12"/>
      <c r="Z994" s="12"/>
      <c r="AA994" s="11"/>
    </row>
    <row r="995" spans="1:27" ht="12.75" customHeight="1" x14ac:dyDescent="0.2">
      <c r="A995" s="22"/>
      <c r="B995" s="13"/>
      <c r="C995" s="164"/>
      <c r="D995" s="8"/>
      <c r="E995" s="8"/>
      <c r="F995" s="65"/>
      <c r="G995" s="65"/>
      <c r="H995" s="65"/>
      <c r="I995" s="11"/>
      <c r="J995" s="11"/>
      <c r="K995" s="11"/>
      <c r="L995" s="11"/>
      <c r="M995" s="13"/>
      <c r="N995" s="22"/>
      <c r="O995" s="22"/>
      <c r="P995" s="23"/>
      <c r="Q995" s="22"/>
      <c r="R995" s="66"/>
      <c r="S995" s="66"/>
      <c r="T995" s="24"/>
      <c r="U995" s="22"/>
      <c r="V995" s="12"/>
      <c r="W995" s="13"/>
      <c r="X995" s="12"/>
      <c r="Y995" s="12"/>
      <c r="Z995" s="12"/>
      <c r="AA995" s="11"/>
    </row>
    <row r="996" spans="1:27" ht="12.75" customHeight="1" x14ac:dyDescent="0.2">
      <c r="A996" s="22"/>
      <c r="B996" s="13"/>
      <c r="C996" s="164"/>
      <c r="D996" s="8"/>
      <c r="E996" s="8"/>
      <c r="F996" s="65"/>
      <c r="G996" s="65"/>
      <c r="H996" s="65"/>
      <c r="I996" s="11"/>
      <c r="J996" s="11"/>
      <c r="K996" s="11"/>
      <c r="L996" s="11"/>
      <c r="M996" s="13"/>
      <c r="N996" s="22"/>
      <c r="O996" s="22"/>
      <c r="P996" s="23"/>
      <c r="Q996" s="22"/>
      <c r="R996" s="66"/>
      <c r="S996" s="66"/>
      <c r="T996" s="24"/>
      <c r="U996" s="22"/>
      <c r="V996" s="12"/>
      <c r="W996" s="13"/>
      <c r="X996" s="12"/>
      <c r="Y996" s="12"/>
      <c r="Z996" s="12"/>
      <c r="AA996" s="11"/>
    </row>
    <row r="997" spans="1:27" ht="12.75" customHeight="1" x14ac:dyDescent="0.2">
      <c r="A997" s="22"/>
      <c r="B997" s="13"/>
      <c r="C997" s="164"/>
      <c r="D997" s="8"/>
      <c r="E997" s="8"/>
      <c r="F997" s="65"/>
      <c r="G997" s="65"/>
      <c r="H997" s="65"/>
      <c r="I997" s="11"/>
      <c r="J997" s="11"/>
      <c r="K997" s="11"/>
      <c r="L997" s="11"/>
      <c r="M997" s="13"/>
      <c r="N997" s="22"/>
      <c r="O997" s="22"/>
      <c r="P997" s="23"/>
      <c r="Q997" s="22"/>
      <c r="R997" s="66"/>
      <c r="S997" s="66"/>
      <c r="T997" s="24"/>
      <c r="U997" s="22"/>
      <c r="V997" s="12"/>
      <c r="W997" s="13"/>
      <c r="X997" s="12"/>
      <c r="Y997" s="12"/>
      <c r="Z997" s="12"/>
      <c r="AA997" s="11"/>
    </row>
    <row r="998" spans="1:27" ht="12.75" customHeight="1" x14ac:dyDescent="0.2">
      <c r="A998" s="22"/>
      <c r="B998" s="13"/>
      <c r="C998" s="164"/>
      <c r="D998" s="8"/>
      <c r="E998" s="8"/>
      <c r="F998" s="65"/>
      <c r="G998" s="65"/>
      <c r="H998" s="65"/>
      <c r="I998" s="11"/>
      <c r="J998" s="11"/>
      <c r="K998" s="11"/>
      <c r="L998" s="11"/>
      <c r="M998" s="13"/>
      <c r="N998" s="22"/>
      <c r="O998" s="22"/>
      <c r="P998" s="23"/>
      <c r="Q998" s="22"/>
      <c r="R998" s="66"/>
      <c r="S998" s="66"/>
      <c r="T998" s="24"/>
      <c r="U998" s="22"/>
      <c r="V998" s="12"/>
      <c r="W998" s="13"/>
      <c r="X998" s="12"/>
      <c r="Y998" s="12"/>
      <c r="Z998" s="12"/>
      <c r="AA998" s="11"/>
    </row>
    <row r="999" spans="1:27" ht="12.75" customHeight="1" x14ac:dyDescent="0.2">
      <c r="A999" s="22"/>
      <c r="B999" s="13"/>
      <c r="C999" s="164"/>
      <c r="D999" s="8"/>
      <c r="E999" s="8"/>
      <c r="F999" s="65"/>
      <c r="G999" s="65"/>
      <c r="H999" s="65"/>
      <c r="I999" s="11"/>
      <c r="J999" s="11"/>
      <c r="K999" s="11"/>
      <c r="L999" s="11"/>
      <c r="M999" s="13"/>
      <c r="N999" s="22"/>
      <c r="O999" s="22"/>
      <c r="P999" s="23"/>
      <c r="Q999" s="22"/>
      <c r="R999" s="66"/>
      <c r="S999" s="66"/>
      <c r="T999" s="24"/>
      <c r="U999" s="22"/>
      <c r="V999" s="12"/>
      <c r="W999" s="13"/>
      <c r="X999" s="12"/>
      <c r="Y999" s="12"/>
      <c r="Z999" s="12"/>
      <c r="AA999" s="11"/>
    </row>
    <row r="1000" spans="1:27" ht="12.75" customHeight="1" x14ac:dyDescent="0.2">
      <c r="A1000" s="22"/>
      <c r="B1000" s="13"/>
      <c r="C1000" s="164"/>
      <c r="D1000" s="8"/>
      <c r="E1000" s="8"/>
      <c r="F1000" s="65"/>
      <c r="G1000" s="65"/>
      <c r="H1000" s="65"/>
      <c r="I1000" s="11"/>
      <c r="J1000" s="11"/>
      <c r="K1000" s="11"/>
      <c r="L1000" s="11"/>
      <c r="M1000" s="13"/>
      <c r="N1000" s="22"/>
      <c r="O1000" s="22"/>
      <c r="P1000" s="23"/>
      <c r="Q1000" s="22"/>
      <c r="R1000" s="66"/>
      <c r="S1000" s="66"/>
      <c r="T1000" s="24"/>
      <c r="U1000" s="22"/>
      <c r="V1000" s="12"/>
      <c r="W1000" s="13"/>
      <c r="X1000" s="12"/>
      <c r="Y1000" s="12"/>
      <c r="Z1000" s="12"/>
      <c r="AA1000" s="11"/>
    </row>
    <row r="1001" spans="1:27" ht="12.75" customHeight="1" x14ac:dyDescent="0.2">
      <c r="A1001" s="22"/>
      <c r="B1001" s="13"/>
      <c r="C1001" s="164"/>
      <c r="D1001" s="8"/>
      <c r="E1001" s="8"/>
      <c r="F1001" s="65"/>
      <c r="G1001" s="65"/>
      <c r="H1001" s="65"/>
      <c r="I1001" s="11"/>
      <c r="J1001" s="11"/>
      <c r="K1001" s="11"/>
      <c r="L1001" s="11"/>
      <c r="M1001" s="13"/>
      <c r="N1001" s="22"/>
      <c r="O1001" s="22"/>
      <c r="P1001" s="23"/>
      <c r="Q1001" s="22"/>
      <c r="R1001" s="66"/>
      <c r="S1001" s="66"/>
      <c r="T1001" s="24"/>
      <c r="U1001" s="22"/>
      <c r="V1001" s="12"/>
      <c r="W1001" s="13"/>
      <c r="X1001" s="12"/>
      <c r="Y1001" s="12"/>
      <c r="Z1001" s="12"/>
      <c r="AA1001" s="11"/>
    </row>
    <row r="1002" spans="1:27" ht="12.75" customHeight="1" x14ac:dyDescent="0.2">
      <c r="A1002" s="22"/>
      <c r="B1002" s="13"/>
      <c r="C1002" s="164"/>
      <c r="D1002" s="8"/>
      <c r="E1002" s="8"/>
      <c r="F1002" s="65"/>
      <c r="G1002" s="65"/>
      <c r="H1002" s="65"/>
      <c r="I1002" s="11"/>
      <c r="J1002" s="11"/>
      <c r="K1002" s="11"/>
      <c r="L1002" s="11"/>
      <c r="M1002" s="13"/>
      <c r="N1002" s="22"/>
      <c r="O1002" s="22"/>
      <c r="P1002" s="23"/>
      <c r="Q1002" s="22"/>
      <c r="R1002" s="66"/>
      <c r="S1002" s="66"/>
      <c r="T1002" s="24"/>
      <c r="U1002" s="22"/>
      <c r="V1002" s="12"/>
      <c r="W1002" s="13"/>
      <c r="X1002" s="12"/>
      <c r="Y1002" s="12"/>
      <c r="Z1002" s="12"/>
      <c r="AA1002" s="11"/>
    </row>
    <row r="1003" spans="1:27" ht="12.75" customHeight="1" x14ac:dyDescent="0.2">
      <c r="A1003" s="22"/>
      <c r="B1003" s="13"/>
      <c r="C1003" s="164"/>
      <c r="D1003" s="8"/>
      <c r="E1003" s="8"/>
      <c r="F1003" s="65"/>
      <c r="G1003" s="65"/>
      <c r="H1003" s="65"/>
      <c r="I1003" s="11"/>
      <c r="J1003" s="11"/>
      <c r="K1003" s="11"/>
      <c r="L1003" s="11"/>
      <c r="M1003" s="13"/>
      <c r="N1003" s="22"/>
      <c r="O1003" s="22"/>
      <c r="P1003" s="23"/>
      <c r="Q1003" s="22"/>
      <c r="R1003" s="66"/>
      <c r="S1003" s="66"/>
      <c r="T1003" s="24"/>
      <c r="U1003" s="22"/>
      <c r="V1003" s="12"/>
      <c r="W1003" s="13"/>
      <c r="X1003" s="12"/>
      <c r="Y1003" s="12"/>
      <c r="Z1003" s="12"/>
      <c r="AA1003" s="11"/>
    </row>
    <row r="1004" spans="1:27" ht="12.75" customHeight="1" x14ac:dyDescent="0.2">
      <c r="A1004" s="22"/>
      <c r="B1004" s="13"/>
      <c r="C1004" s="164"/>
      <c r="D1004" s="8"/>
      <c r="E1004" s="8"/>
      <c r="F1004" s="65"/>
      <c r="G1004" s="65"/>
      <c r="H1004" s="65"/>
      <c r="I1004" s="11"/>
      <c r="J1004" s="11"/>
      <c r="K1004" s="11"/>
      <c r="L1004" s="11"/>
      <c r="M1004" s="13"/>
      <c r="N1004" s="22"/>
      <c r="O1004" s="22"/>
      <c r="P1004" s="23"/>
      <c r="Q1004" s="22"/>
      <c r="R1004" s="66"/>
      <c r="S1004" s="66"/>
      <c r="T1004" s="24"/>
      <c r="U1004" s="22"/>
      <c r="V1004" s="12"/>
      <c r="W1004" s="13"/>
      <c r="X1004" s="12"/>
      <c r="Y1004" s="12"/>
      <c r="Z1004" s="12"/>
      <c r="AA1004" s="11"/>
    </row>
    <row r="1005" spans="1:27" ht="12.75" customHeight="1" x14ac:dyDescent="0.2">
      <c r="A1005" s="22"/>
      <c r="B1005" s="13"/>
      <c r="C1005" s="164"/>
      <c r="D1005" s="8"/>
      <c r="E1005" s="8"/>
      <c r="F1005" s="65"/>
      <c r="G1005" s="65"/>
      <c r="H1005" s="65"/>
      <c r="I1005" s="11"/>
      <c r="J1005" s="11"/>
      <c r="K1005" s="11"/>
      <c r="L1005" s="11"/>
      <c r="M1005" s="13"/>
      <c r="N1005" s="22"/>
      <c r="O1005" s="22"/>
      <c r="P1005" s="23"/>
      <c r="Q1005" s="22"/>
      <c r="R1005" s="66"/>
      <c r="S1005" s="66"/>
      <c r="T1005" s="24"/>
      <c r="U1005" s="22"/>
      <c r="V1005" s="12"/>
      <c r="W1005" s="13"/>
      <c r="X1005" s="12"/>
      <c r="Y1005" s="12"/>
      <c r="Z1005" s="12"/>
      <c r="AA1005" s="11"/>
    </row>
    <row r="1006" spans="1:27" ht="12.75" customHeight="1" x14ac:dyDescent="0.2">
      <c r="A1006" s="22"/>
      <c r="B1006" s="13"/>
      <c r="C1006" s="164"/>
      <c r="D1006" s="8"/>
      <c r="E1006" s="8"/>
      <c r="F1006" s="65"/>
      <c r="G1006" s="65"/>
      <c r="H1006" s="65"/>
      <c r="I1006" s="11"/>
      <c r="J1006" s="11"/>
      <c r="K1006" s="11"/>
      <c r="L1006" s="11"/>
      <c r="M1006" s="13"/>
      <c r="N1006" s="22"/>
      <c r="O1006" s="22"/>
      <c r="P1006" s="23"/>
      <c r="Q1006" s="22"/>
      <c r="R1006" s="66"/>
      <c r="S1006" s="66"/>
      <c r="T1006" s="24"/>
      <c r="U1006" s="22"/>
      <c r="V1006" s="12"/>
      <c r="W1006" s="13"/>
      <c r="X1006" s="12"/>
      <c r="Y1006" s="12"/>
      <c r="Z1006" s="12"/>
      <c r="AA1006" s="11"/>
    </row>
    <row r="1007" spans="1:27" ht="12.75" customHeight="1" x14ac:dyDescent="0.2">
      <c r="A1007" s="22"/>
      <c r="B1007" s="13"/>
      <c r="C1007" s="164"/>
      <c r="D1007" s="8"/>
      <c r="E1007" s="8"/>
      <c r="F1007" s="65"/>
      <c r="G1007" s="65"/>
      <c r="H1007" s="65"/>
      <c r="I1007" s="11"/>
      <c r="J1007" s="11"/>
      <c r="K1007" s="11"/>
      <c r="L1007" s="11"/>
      <c r="M1007" s="13"/>
      <c r="N1007" s="22"/>
      <c r="O1007" s="22"/>
      <c r="P1007" s="23"/>
      <c r="Q1007" s="22"/>
      <c r="R1007" s="66"/>
      <c r="S1007" s="66"/>
      <c r="T1007" s="24"/>
      <c r="U1007" s="22"/>
      <c r="V1007" s="12"/>
      <c r="W1007" s="13"/>
      <c r="X1007" s="12"/>
      <c r="Y1007" s="12"/>
      <c r="Z1007" s="12"/>
      <c r="AA1007" s="11"/>
    </row>
    <row r="1008" spans="1:27" ht="12.75" customHeight="1" x14ac:dyDescent="0.2">
      <c r="A1008" s="22"/>
      <c r="B1008" s="13"/>
      <c r="C1008" s="164"/>
      <c r="D1008" s="8"/>
      <c r="E1008" s="8"/>
      <c r="F1008" s="65"/>
      <c r="G1008" s="65"/>
      <c r="H1008" s="65"/>
      <c r="I1008" s="11"/>
      <c r="J1008" s="11"/>
      <c r="K1008" s="11"/>
      <c r="L1008" s="11"/>
      <c r="M1008" s="13"/>
      <c r="N1008" s="22"/>
      <c r="O1008" s="22"/>
      <c r="P1008" s="23"/>
      <c r="Q1008" s="22"/>
      <c r="R1008" s="66"/>
      <c r="S1008" s="66"/>
      <c r="T1008" s="24"/>
      <c r="U1008" s="22"/>
      <c r="V1008" s="12"/>
      <c r="W1008" s="13"/>
      <c r="X1008" s="12"/>
      <c r="Y1008" s="12"/>
      <c r="Z1008" s="12"/>
      <c r="AA1008" s="11"/>
    </row>
    <row r="1009" spans="1:27" ht="12.75" customHeight="1" x14ac:dyDescent="0.2">
      <c r="A1009" s="22"/>
      <c r="B1009" s="13"/>
      <c r="C1009" s="164"/>
      <c r="D1009" s="8"/>
      <c r="E1009" s="8"/>
      <c r="F1009" s="65"/>
      <c r="G1009" s="65"/>
      <c r="H1009" s="65"/>
      <c r="I1009" s="11"/>
      <c r="J1009" s="11"/>
      <c r="K1009" s="11"/>
      <c r="L1009" s="11"/>
      <c r="M1009" s="13"/>
      <c r="N1009" s="22"/>
      <c r="O1009" s="22"/>
      <c r="P1009" s="23"/>
      <c r="Q1009" s="22"/>
      <c r="R1009" s="66"/>
      <c r="S1009" s="66"/>
      <c r="T1009" s="24"/>
      <c r="U1009" s="22"/>
      <c r="V1009" s="12"/>
      <c r="W1009" s="13"/>
      <c r="X1009" s="12"/>
      <c r="Y1009" s="12"/>
      <c r="Z1009" s="12"/>
      <c r="AA1009" s="11"/>
    </row>
    <row r="1010" spans="1:27" ht="12.75" customHeight="1" x14ac:dyDescent="0.2">
      <c r="A1010" s="22"/>
      <c r="B1010" s="13"/>
      <c r="C1010" s="164"/>
      <c r="D1010" s="8"/>
      <c r="E1010" s="8"/>
      <c r="F1010" s="65"/>
      <c r="G1010" s="65"/>
      <c r="H1010" s="65"/>
      <c r="I1010" s="11"/>
      <c r="J1010" s="11"/>
      <c r="K1010" s="11"/>
      <c r="L1010" s="11"/>
      <c r="M1010" s="13"/>
      <c r="N1010" s="22"/>
      <c r="O1010" s="22"/>
      <c r="P1010" s="23"/>
      <c r="Q1010" s="22"/>
      <c r="R1010" s="66"/>
      <c r="S1010" s="66"/>
      <c r="T1010" s="24"/>
      <c r="U1010" s="22"/>
      <c r="V1010" s="12"/>
      <c r="W1010" s="13"/>
      <c r="X1010" s="12"/>
      <c r="Y1010" s="12"/>
      <c r="Z1010" s="12"/>
      <c r="AA1010" s="11"/>
    </row>
    <row r="1011" spans="1:27" ht="12.75" customHeight="1" x14ac:dyDescent="0.2">
      <c r="A1011" s="22"/>
      <c r="B1011" s="13"/>
      <c r="C1011" s="164"/>
      <c r="D1011" s="8"/>
      <c r="E1011" s="8"/>
      <c r="F1011" s="65"/>
      <c r="G1011" s="65"/>
      <c r="H1011" s="65"/>
      <c r="I1011" s="11"/>
      <c r="J1011" s="11"/>
      <c r="K1011" s="11"/>
      <c r="L1011" s="11"/>
      <c r="M1011" s="13"/>
      <c r="N1011" s="22"/>
      <c r="O1011" s="22"/>
      <c r="P1011" s="23"/>
      <c r="Q1011" s="22"/>
      <c r="R1011" s="66"/>
      <c r="S1011" s="66"/>
      <c r="T1011" s="24"/>
      <c r="U1011" s="22"/>
      <c r="V1011" s="12"/>
      <c r="W1011" s="13"/>
      <c r="X1011" s="12"/>
      <c r="Y1011" s="12"/>
      <c r="Z1011" s="12"/>
      <c r="AA1011" s="11"/>
    </row>
    <row r="1012" spans="1:27" ht="12.75" customHeight="1" x14ac:dyDescent="0.2">
      <c r="A1012" s="22"/>
      <c r="B1012" s="13"/>
      <c r="C1012" s="164"/>
      <c r="D1012" s="8"/>
      <c r="E1012" s="8"/>
      <c r="F1012" s="65"/>
      <c r="G1012" s="65"/>
      <c r="H1012" s="65"/>
      <c r="I1012" s="11"/>
      <c r="J1012" s="11"/>
      <c r="K1012" s="11"/>
      <c r="L1012" s="11"/>
      <c r="M1012" s="13"/>
      <c r="N1012" s="22"/>
      <c r="O1012" s="22"/>
      <c r="P1012" s="23"/>
      <c r="Q1012" s="22"/>
      <c r="R1012" s="66"/>
      <c r="S1012" s="66"/>
      <c r="T1012" s="24"/>
      <c r="U1012" s="22"/>
      <c r="V1012" s="12"/>
      <c r="W1012" s="13"/>
      <c r="X1012" s="12"/>
      <c r="Y1012" s="12"/>
      <c r="Z1012" s="12"/>
      <c r="AA1012" s="11"/>
    </row>
    <row r="1013" spans="1:27" ht="12.75" customHeight="1" x14ac:dyDescent="0.2">
      <c r="A1013" s="22"/>
      <c r="B1013" s="13"/>
      <c r="C1013" s="164"/>
      <c r="D1013" s="8"/>
      <c r="E1013" s="8"/>
      <c r="F1013" s="65"/>
      <c r="G1013" s="65"/>
      <c r="H1013" s="65"/>
      <c r="I1013" s="11"/>
      <c r="J1013" s="11"/>
      <c r="K1013" s="11"/>
      <c r="L1013" s="11"/>
      <c r="M1013" s="13"/>
      <c r="N1013" s="22"/>
      <c r="O1013" s="22"/>
      <c r="P1013" s="23"/>
      <c r="Q1013" s="22"/>
      <c r="R1013" s="66"/>
      <c r="S1013" s="66"/>
      <c r="T1013" s="24"/>
      <c r="U1013" s="22"/>
      <c r="V1013" s="12"/>
      <c r="W1013" s="13"/>
      <c r="X1013" s="12"/>
      <c r="Y1013" s="12"/>
      <c r="Z1013" s="12"/>
      <c r="AA1013" s="11"/>
    </row>
    <row r="1014" spans="1:27" ht="12.75" customHeight="1" x14ac:dyDescent="0.2">
      <c r="A1014" s="22"/>
      <c r="B1014" s="13"/>
      <c r="C1014" s="164"/>
      <c r="D1014" s="8"/>
      <c r="E1014" s="8"/>
      <c r="F1014" s="65"/>
      <c r="G1014" s="65"/>
      <c r="H1014" s="65"/>
      <c r="I1014" s="11"/>
      <c r="J1014" s="11"/>
      <c r="K1014" s="11"/>
      <c r="L1014" s="11"/>
      <c r="M1014" s="13"/>
      <c r="N1014" s="22"/>
      <c r="O1014" s="22"/>
      <c r="P1014" s="23"/>
      <c r="Q1014" s="22"/>
      <c r="R1014" s="66"/>
      <c r="S1014" s="66"/>
      <c r="T1014" s="24"/>
      <c r="U1014" s="22"/>
      <c r="V1014" s="12"/>
      <c r="W1014" s="13"/>
      <c r="X1014" s="12"/>
      <c r="Y1014" s="12"/>
      <c r="Z1014" s="12"/>
      <c r="AA1014" s="11"/>
    </row>
    <row r="1015" spans="1:27" ht="12.75" customHeight="1" x14ac:dyDescent="0.2">
      <c r="A1015" s="22"/>
      <c r="B1015" s="13"/>
      <c r="C1015" s="164"/>
      <c r="D1015" s="8"/>
      <c r="E1015" s="8"/>
      <c r="F1015" s="65"/>
      <c r="G1015" s="65"/>
      <c r="H1015" s="65"/>
      <c r="I1015" s="11"/>
      <c r="J1015" s="11"/>
      <c r="K1015" s="11"/>
      <c r="L1015" s="11"/>
      <c r="M1015" s="13"/>
      <c r="N1015" s="22"/>
      <c r="O1015" s="22"/>
      <c r="P1015" s="23"/>
      <c r="Q1015" s="22"/>
      <c r="R1015" s="66"/>
      <c r="S1015" s="66"/>
      <c r="T1015" s="24"/>
      <c r="U1015" s="22"/>
      <c r="V1015" s="12"/>
      <c r="W1015" s="13"/>
      <c r="X1015" s="12"/>
      <c r="Y1015" s="12"/>
      <c r="Z1015" s="12"/>
      <c r="AA1015" s="11"/>
    </row>
    <row r="1016" spans="1:27" ht="12.75" customHeight="1" x14ac:dyDescent="0.2">
      <c r="A1016" s="22"/>
      <c r="B1016" s="13"/>
      <c r="C1016" s="164"/>
      <c r="D1016" s="8"/>
      <c r="E1016" s="8"/>
      <c r="F1016" s="65"/>
      <c r="G1016" s="65"/>
      <c r="H1016" s="65"/>
      <c r="I1016" s="11"/>
      <c r="J1016" s="11"/>
      <c r="K1016" s="11"/>
      <c r="L1016" s="11"/>
      <c r="M1016" s="13"/>
      <c r="N1016" s="22"/>
      <c r="O1016" s="22"/>
      <c r="P1016" s="23"/>
      <c r="Q1016" s="22"/>
      <c r="R1016" s="66"/>
      <c r="S1016" s="66"/>
      <c r="T1016" s="24"/>
      <c r="U1016" s="22"/>
      <c r="V1016" s="12"/>
      <c r="W1016" s="13"/>
      <c r="X1016" s="12"/>
      <c r="Y1016" s="12"/>
      <c r="Z1016" s="12"/>
      <c r="AA1016" s="11"/>
    </row>
    <row r="1017" spans="1:27" ht="12.75" customHeight="1" x14ac:dyDescent="0.2">
      <c r="A1017" s="22"/>
      <c r="B1017" s="13"/>
      <c r="C1017" s="164"/>
      <c r="D1017" s="8"/>
      <c r="E1017" s="8"/>
      <c r="F1017" s="65"/>
      <c r="G1017" s="65"/>
      <c r="H1017" s="65"/>
      <c r="I1017" s="11"/>
      <c r="J1017" s="11"/>
      <c r="K1017" s="11"/>
      <c r="L1017" s="11"/>
      <c r="M1017" s="13"/>
      <c r="N1017" s="22"/>
      <c r="O1017" s="22"/>
      <c r="P1017" s="23"/>
      <c r="Q1017" s="22"/>
      <c r="R1017" s="66"/>
      <c r="S1017" s="66"/>
      <c r="T1017" s="24"/>
      <c r="U1017" s="22"/>
      <c r="V1017" s="12"/>
      <c r="W1017" s="13"/>
      <c r="X1017" s="12"/>
      <c r="Y1017" s="12"/>
      <c r="Z1017" s="12"/>
      <c r="AA1017" s="11"/>
    </row>
    <row r="1018" spans="1:27" ht="12.75" customHeight="1" x14ac:dyDescent="0.2">
      <c r="A1018" s="22"/>
      <c r="B1018" s="13"/>
      <c r="C1018" s="164"/>
      <c r="D1018" s="8"/>
      <c r="E1018" s="8"/>
      <c r="F1018" s="65"/>
      <c r="G1018" s="65"/>
      <c r="H1018" s="65"/>
      <c r="I1018" s="11"/>
      <c r="J1018" s="11"/>
      <c r="K1018" s="11"/>
      <c r="L1018" s="11"/>
      <c r="M1018" s="13"/>
      <c r="N1018" s="22"/>
      <c r="O1018" s="22"/>
      <c r="P1018" s="23"/>
      <c r="Q1018" s="22"/>
      <c r="R1018" s="66"/>
      <c r="S1018" s="66"/>
      <c r="T1018" s="24"/>
      <c r="U1018" s="22"/>
      <c r="V1018" s="12"/>
      <c r="W1018" s="13"/>
      <c r="X1018" s="12"/>
      <c r="Y1018" s="12"/>
      <c r="Z1018" s="12"/>
      <c r="AA1018" s="11"/>
    </row>
    <row r="1019" spans="1:27" ht="12.75" customHeight="1" x14ac:dyDescent="0.2">
      <c r="A1019" s="22"/>
      <c r="B1019" s="13"/>
      <c r="C1019" s="164"/>
      <c r="D1019" s="8"/>
      <c r="E1019" s="8"/>
      <c r="F1019" s="65"/>
      <c r="G1019" s="65"/>
      <c r="H1019" s="65"/>
      <c r="I1019" s="11"/>
      <c r="J1019" s="11"/>
      <c r="K1019" s="11"/>
      <c r="L1019" s="11"/>
      <c r="M1019" s="13"/>
      <c r="N1019" s="22"/>
      <c r="O1019" s="22"/>
      <c r="P1019" s="23"/>
      <c r="Q1019" s="22"/>
      <c r="R1019" s="66"/>
      <c r="S1019" s="66"/>
      <c r="T1019" s="24"/>
      <c r="U1019" s="22"/>
      <c r="V1019" s="12"/>
      <c r="W1019" s="13"/>
      <c r="X1019" s="12"/>
      <c r="Y1019" s="12"/>
      <c r="Z1019" s="12"/>
      <c r="AA1019" s="11"/>
    </row>
    <row r="1020" spans="1:27" ht="12.75" customHeight="1" x14ac:dyDescent="0.2">
      <c r="A1020" s="22"/>
      <c r="B1020" s="13"/>
      <c r="C1020" s="164"/>
      <c r="D1020" s="8"/>
      <c r="E1020" s="8"/>
      <c r="F1020" s="65"/>
      <c r="G1020" s="65"/>
      <c r="H1020" s="65"/>
      <c r="I1020" s="11"/>
      <c r="J1020" s="11"/>
      <c r="K1020" s="11"/>
      <c r="L1020" s="11"/>
      <c r="M1020" s="13"/>
      <c r="N1020" s="22"/>
      <c r="O1020" s="22"/>
      <c r="P1020" s="23"/>
      <c r="Q1020" s="22"/>
      <c r="R1020" s="66"/>
      <c r="S1020" s="66"/>
      <c r="T1020" s="24"/>
      <c r="U1020" s="22"/>
      <c r="V1020" s="12"/>
      <c r="W1020" s="13"/>
      <c r="X1020" s="12"/>
      <c r="Y1020" s="12"/>
      <c r="Z1020" s="12"/>
      <c r="AA1020" s="11"/>
    </row>
    <row r="1021" spans="1:27" ht="12.75" customHeight="1" x14ac:dyDescent="0.2">
      <c r="A1021" s="22"/>
      <c r="B1021" s="13"/>
      <c r="C1021" s="164"/>
      <c r="D1021" s="8"/>
      <c r="E1021" s="8"/>
      <c r="F1021" s="65"/>
      <c r="G1021" s="65"/>
      <c r="H1021" s="65"/>
      <c r="I1021" s="11"/>
      <c r="J1021" s="11"/>
      <c r="K1021" s="11"/>
      <c r="L1021" s="11"/>
      <c r="M1021" s="13"/>
      <c r="N1021" s="22"/>
      <c r="O1021" s="22"/>
      <c r="P1021" s="23"/>
      <c r="Q1021" s="22"/>
      <c r="R1021" s="66"/>
      <c r="S1021" s="66"/>
      <c r="T1021" s="24"/>
      <c r="U1021" s="22"/>
      <c r="V1021" s="12"/>
      <c r="W1021" s="13"/>
      <c r="X1021" s="12"/>
      <c r="Y1021" s="12"/>
      <c r="Z1021" s="12"/>
      <c r="AA1021" s="11"/>
    </row>
    <row r="1022" spans="1:27" ht="12.75" customHeight="1" x14ac:dyDescent="0.2">
      <c r="A1022" s="22"/>
      <c r="B1022" s="13"/>
      <c r="C1022" s="164"/>
      <c r="D1022" s="8"/>
      <c r="E1022" s="8"/>
      <c r="F1022" s="65"/>
      <c r="G1022" s="65"/>
      <c r="H1022" s="65"/>
      <c r="I1022" s="11"/>
      <c r="J1022" s="11"/>
      <c r="K1022" s="11"/>
      <c r="L1022" s="11"/>
      <c r="M1022" s="13"/>
      <c r="N1022" s="22"/>
      <c r="O1022" s="22"/>
      <c r="P1022" s="23"/>
      <c r="Q1022" s="22"/>
      <c r="R1022" s="66"/>
      <c r="S1022" s="66"/>
      <c r="T1022" s="24"/>
      <c r="U1022" s="22"/>
      <c r="V1022" s="12"/>
      <c r="W1022" s="13"/>
      <c r="X1022" s="12"/>
      <c r="Y1022" s="12"/>
      <c r="Z1022" s="12"/>
      <c r="AA1022" s="11"/>
    </row>
    <row r="1023" spans="1:27" ht="12.75" customHeight="1" x14ac:dyDescent="0.2">
      <c r="A1023" s="22"/>
      <c r="B1023" s="13"/>
      <c r="C1023" s="164"/>
      <c r="D1023" s="8"/>
      <c r="E1023" s="8"/>
      <c r="F1023" s="65"/>
      <c r="G1023" s="65"/>
      <c r="H1023" s="65"/>
      <c r="I1023" s="11"/>
      <c r="J1023" s="11"/>
      <c r="K1023" s="11"/>
      <c r="L1023" s="11"/>
      <c r="M1023" s="13"/>
      <c r="N1023" s="22"/>
      <c r="O1023" s="22"/>
      <c r="P1023" s="23"/>
      <c r="Q1023" s="22"/>
      <c r="R1023" s="66"/>
      <c r="S1023" s="66"/>
      <c r="T1023" s="24"/>
      <c r="U1023" s="22"/>
      <c r="V1023" s="12"/>
      <c r="W1023" s="13"/>
      <c r="X1023" s="12"/>
      <c r="Y1023" s="12"/>
      <c r="Z1023" s="12"/>
      <c r="AA1023" s="11"/>
    </row>
    <row r="1024" spans="1:27" ht="12.75" customHeight="1" x14ac:dyDescent="0.2">
      <c r="A1024" s="22"/>
      <c r="B1024" s="13"/>
      <c r="C1024" s="164"/>
      <c r="D1024" s="8"/>
      <c r="E1024" s="8"/>
      <c r="F1024" s="65"/>
      <c r="G1024" s="65"/>
      <c r="H1024" s="65"/>
      <c r="I1024" s="11"/>
      <c r="J1024" s="11"/>
      <c r="K1024" s="11"/>
      <c r="L1024" s="11"/>
      <c r="M1024" s="13"/>
      <c r="N1024" s="22"/>
      <c r="O1024" s="22"/>
      <c r="P1024" s="23"/>
      <c r="Q1024" s="22"/>
      <c r="R1024" s="66"/>
      <c r="S1024" s="66"/>
      <c r="T1024" s="24"/>
      <c r="U1024" s="22"/>
      <c r="V1024" s="12"/>
      <c r="W1024" s="13"/>
      <c r="X1024" s="12"/>
      <c r="Y1024" s="12"/>
      <c r="Z1024" s="12"/>
      <c r="AA1024" s="11"/>
    </row>
    <row r="1025" spans="1:27" ht="12.75" customHeight="1" x14ac:dyDescent="0.2">
      <c r="A1025" s="22"/>
      <c r="B1025" s="13"/>
      <c r="C1025" s="164"/>
      <c r="D1025" s="8"/>
      <c r="E1025" s="8"/>
      <c r="F1025" s="65"/>
      <c r="G1025" s="65"/>
      <c r="H1025" s="65"/>
      <c r="I1025" s="11"/>
      <c r="J1025" s="11"/>
      <c r="K1025" s="11"/>
      <c r="L1025" s="11"/>
      <c r="M1025" s="13"/>
      <c r="N1025" s="22"/>
      <c r="O1025" s="22"/>
      <c r="P1025" s="23"/>
      <c r="Q1025" s="22"/>
      <c r="R1025" s="66"/>
      <c r="S1025" s="66"/>
      <c r="T1025" s="24"/>
      <c r="U1025" s="22"/>
      <c r="V1025" s="12"/>
      <c r="W1025" s="13"/>
      <c r="X1025" s="12"/>
      <c r="Y1025" s="12"/>
      <c r="Z1025" s="12"/>
      <c r="AA1025" s="11"/>
    </row>
    <row r="1026" spans="1:27" ht="12.75" customHeight="1" x14ac:dyDescent="0.2">
      <c r="A1026" s="22"/>
      <c r="B1026" s="13"/>
      <c r="C1026" s="164"/>
      <c r="D1026" s="8"/>
      <c r="E1026" s="8"/>
      <c r="F1026" s="65"/>
      <c r="G1026" s="65"/>
      <c r="H1026" s="65"/>
      <c r="I1026" s="11"/>
      <c r="J1026" s="11"/>
      <c r="K1026" s="11"/>
      <c r="L1026" s="11"/>
      <c r="M1026" s="13"/>
      <c r="N1026" s="22"/>
      <c r="O1026" s="22"/>
      <c r="P1026" s="23"/>
      <c r="Q1026" s="22"/>
      <c r="R1026" s="66"/>
      <c r="S1026" s="66"/>
      <c r="T1026" s="24"/>
      <c r="U1026" s="22"/>
      <c r="V1026" s="12"/>
      <c r="W1026" s="13"/>
      <c r="X1026" s="12"/>
      <c r="Y1026" s="12"/>
      <c r="Z1026" s="12"/>
      <c r="AA1026" s="11"/>
    </row>
    <row r="1027" spans="1:27" ht="12.75" customHeight="1" x14ac:dyDescent="0.2">
      <c r="A1027" s="22"/>
      <c r="B1027" s="13"/>
      <c r="C1027" s="164"/>
      <c r="D1027" s="8"/>
      <c r="E1027" s="8"/>
      <c r="F1027" s="65"/>
      <c r="G1027" s="65"/>
      <c r="H1027" s="65"/>
      <c r="I1027" s="11"/>
      <c r="J1027" s="11"/>
      <c r="K1027" s="11"/>
      <c r="L1027" s="11"/>
      <c r="M1027" s="13"/>
      <c r="N1027" s="22"/>
      <c r="O1027" s="22"/>
      <c r="P1027" s="23"/>
      <c r="Q1027" s="22"/>
      <c r="R1027" s="66"/>
      <c r="S1027" s="66"/>
      <c r="T1027" s="24"/>
      <c r="U1027" s="22"/>
      <c r="V1027" s="12"/>
      <c r="W1027" s="13"/>
      <c r="X1027" s="12"/>
      <c r="Y1027" s="12"/>
      <c r="Z1027" s="12"/>
      <c r="AA1027" s="11"/>
    </row>
    <row r="1028" spans="1:27" ht="12.75" customHeight="1" x14ac:dyDescent="0.2">
      <c r="A1028" s="22"/>
      <c r="B1028" s="13"/>
      <c r="C1028" s="164"/>
      <c r="D1028" s="8"/>
      <c r="E1028" s="8"/>
      <c r="F1028" s="65"/>
      <c r="G1028" s="65"/>
      <c r="H1028" s="65"/>
      <c r="I1028" s="11"/>
      <c r="J1028" s="11"/>
      <c r="K1028" s="11"/>
      <c r="L1028" s="11"/>
      <c r="M1028" s="13"/>
      <c r="N1028" s="22"/>
      <c r="O1028" s="22"/>
      <c r="P1028" s="23"/>
      <c r="Q1028" s="22"/>
      <c r="R1028" s="66"/>
      <c r="S1028" s="66"/>
      <c r="T1028" s="24"/>
      <c r="U1028" s="22"/>
      <c r="V1028" s="12"/>
      <c r="W1028" s="13"/>
      <c r="X1028" s="12"/>
      <c r="Y1028" s="12"/>
      <c r="Z1028" s="12"/>
      <c r="AA1028" s="11"/>
    </row>
    <row r="1029" spans="1:27" ht="12.75" customHeight="1" x14ac:dyDescent="0.2">
      <c r="A1029" s="22"/>
      <c r="B1029" s="13"/>
      <c r="C1029" s="164"/>
      <c r="D1029" s="8"/>
      <c r="E1029" s="8"/>
      <c r="F1029" s="65"/>
      <c r="G1029" s="65"/>
      <c r="H1029" s="65"/>
      <c r="I1029" s="11"/>
      <c r="J1029" s="11"/>
      <c r="K1029" s="11"/>
      <c r="L1029" s="11"/>
      <c r="M1029" s="13"/>
      <c r="N1029" s="22"/>
      <c r="O1029" s="22"/>
      <c r="P1029" s="23"/>
      <c r="Q1029" s="22"/>
      <c r="R1029" s="66"/>
      <c r="S1029" s="66"/>
      <c r="T1029" s="24"/>
      <c r="U1029" s="22"/>
      <c r="V1029" s="12"/>
      <c r="W1029" s="13"/>
      <c r="X1029" s="12"/>
      <c r="Y1029" s="12"/>
      <c r="Z1029" s="12"/>
      <c r="AA1029" s="11"/>
    </row>
    <row r="1030" spans="1:27" ht="12.75" customHeight="1" x14ac:dyDescent="0.2">
      <c r="A1030" s="22"/>
      <c r="B1030" s="13"/>
      <c r="C1030" s="164"/>
      <c r="D1030" s="8"/>
      <c r="E1030" s="8"/>
      <c r="F1030" s="65"/>
      <c r="G1030" s="65"/>
      <c r="H1030" s="65"/>
      <c r="I1030" s="11"/>
      <c r="J1030" s="11"/>
      <c r="K1030" s="11"/>
      <c r="L1030" s="11"/>
      <c r="M1030" s="13"/>
      <c r="N1030" s="22"/>
      <c r="O1030" s="22"/>
      <c r="P1030" s="23"/>
      <c r="Q1030" s="22"/>
      <c r="R1030" s="66"/>
      <c r="S1030" s="66"/>
      <c r="T1030" s="24"/>
      <c r="U1030" s="22"/>
      <c r="V1030" s="12"/>
      <c r="W1030" s="13"/>
      <c r="X1030" s="12"/>
      <c r="Y1030" s="12"/>
      <c r="Z1030" s="12"/>
      <c r="AA1030" s="11"/>
    </row>
    <row r="1031" spans="1:27" ht="12.75" customHeight="1" x14ac:dyDescent="0.2">
      <c r="A1031" s="22"/>
      <c r="B1031" s="13"/>
      <c r="C1031" s="164"/>
      <c r="D1031" s="8"/>
      <c r="E1031" s="8"/>
      <c r="F1031" s="65"/>
      <c r="G1031" s="65"/>
      <c r="H1031" s="65"/>
      <c r="I1031" s="11"/>
      <c r="J1031" s="11"/>
      <c r="K1031" s="11"/>
      <c r="L1031" s="11"/>
      <c r="M1031" s="13"/>
      <c r="N1031" s="22"/>
      <c r="O1031" s="22"/>
      <c r="P1031" s="23"/>
      <c r="Q1031" s="22"/>
      <c r="R1031" s="66"/>
      <c r="S1031" s="66"/>
      <c r="T1031" s="24"/>
      <c r="U1031" s="22"/>
      <c r="V1031" s="12"/>
      <c r="W1031" s="13"/>
      <c r="X1031" s="12"/>
      <c r="Y1031" s="12"/>
      <c r="Z1031" s="12"/>
      <c r="AA1031" s="11"/>
    </row>
    <row r="1032" spans="1:27" ht="12.75" customHeight="1" x14ac:dyDescent="0.2">
      <c r="A1032" s="22"/>
      <c r="B1032" s="13"/>
      <c r="C1032" s="164"/>
      <c r="D1032" s="8"/>
      <c r="E1032" s="8"/>
      <c r="F1032" s="65"/>
      <c r="G1032" s="65"/>
      <c r="H1032" s="65"/>
      <c r="I1032" s="11"/>
      <c r="J1032" s="11"/>
      <c r="K1032" s="11"/>
      <c r="L1032" s="11"/>
      <c r="M1032" s="13"/>
      <c r="N1032" s="22"/>
      <c r="O1032" s="22"/>
      <c r="P1032" s="23"/>
      <c r="Q1032" s="22"/>
      <c r="R1032" s="66"/>
      <c r="S1032" s="66"/>
      <c r="T1032" s="24"/>
      <c r="U1032" s="22"/>
      <c r="V1032" s="12"/>
      <c r="W1032" s="13"/>
      <c r="X1032" s="12"/>
      <c r="Y1032" s="12"/>
      <c r="Z1032" s="12"/>
      <c r="AA1032" s="11"/>
    </row>
    <row r="1033" spans="1:27" ht="12.75" customHeight="1" x14ac:dyDescent="0.2">
      <c r="A1033" s="22"/>
      <c r="B1033" s="13"/>
      <c r="C1033" s="164"/>
      <c r="D1033" s="8"/>
      <c r="E1033" s="8"/>
      <c r="F1033" s="65"/>
      <c r="G1033" s="65"/>
      <c r="H1033" s="65"/>
      <c r="I1033" s="11"/>
      <c r="J1033" s="11"/>
      <c r="K1033" s="11"/>
      <c r="L1033" s="11"/>
      <c r="M1033" s="13"/>
      <c r="N1033" s="22"/>
      <c r="O1033" s="22"/>
      <c r="P1033" s="23"/>
      <c r="Q1033" s="22"/>
      <c r="R1033" s="66"/>
      <c r="S1033" s="66"/>
      <c r="T1033" s="24"/>
      <c r="U1033" s="22"/>
      <c r="V1033" s="12"/>
      <c r="W1033" s="13"/>
      <c r="X1033" s="12"/>
      <c r="Y1033" s="12"/>
      <c r="Z1033" s="12"/>
      <c r="AA1033" s="11"/>
    </row>
    <row r="1034" spans="1:27" ht="12.75" customHeight="1" x14ac:dyDescent="0.2">
      <c r="A1034" s="22"/>
      <c r="B1034" s="13"/>
      <c r="C1034" s="164"/>
      <c r="D1034" s="8"/>
      <c r="E1034" s="8"/>
      <c r="F1034" s="65"/>
      <c r="G1034" s="65"/>
      <c r="H1034" s="65"/>
      <c r="I1034" s="11"/>
      <c r="J1034" s="11"/>
      <c r="K1034" s="11"/>
      <c r="L1034" s="11"/>
      <c r="M1034" s="13"/>
      <c r="N1034" s="22"/>
      <c r="O1034" s="22"/>
      <c r="P1034" s="23"/>
      <c r="Q1034" s="22"/>
      <c r="R1034" s="66"/>
      <c r="S1034" s="66"/>
      <c r="T1034" s="24"/>
      <c r="U1034" s="22"/>
      <c r="V1034" s="12"/>
      <c r="W1034" s="13"/>
      <c r="X1034" s="12"/>
      <c r="Y1034" s="12"/>
      <c r="Z1034" s="12"/>
      <c r="AA1034" s="11"/>
    </row>
    <row r="1035" spans="1:27" ht="12.75" customHeight="1" x14ac:dyDescent="0.2">
      <c r="A1035" s="22"/>
      <c r="B1035" s="13"/>
      <c r="C1035" s="164"/>
      <c r="D1035" s="8"/>
      <c r="E1035" s="8"/>
      <c r="F1035" s="65"/>
      <c r="G1035" s="65"/>
      <c r="H1035" s="65"/>
      <c r="I1035" s="11"/>
      <c r="J1035" s="11"/>
      <c r="K1035" s="11"/>
      <c r="L1035" s="11"/>
      <c r="M1035" s="13"/>
      <c r="N1035" s="22"/>
      <c r="O1035" s="22"/>
      <c r="P1035" s="23"/>
      <c r="Q1035" s="22"/>
      <c r="R1035" s="66"/>
      <c r="S1035" s="66"/>
      <c r="T1035" s="24"/>
      <c r="U1035" s="22"/>
      <c r="V1035" s="12"/>
      <c r="W1035" s="13"/>
      <c r="X1035" s="12"/>
      <c r="Y1035" s="12"/>
      <c r="Z1035" s="12"/>
      <c r="AA1035" s="11"/>
    </row>
    <row r="1036" spans="1:27" ht="12.75" customHeight="1" x14ac:dyDescent="0.2">
      <c r="A1036" s="22"/>
      <c r="B1036" s="13"/>
      <c r="C1036" s="164"/>
      <c r="D1036" s="8"/>
      <c r="E1036" s="8"/>
      <c r="F1036" s="65"/>
      <c r="G1036" s="65"/>
      <c r="H1036" s="65"/>
      <c r="I1036" s="11"/>
      <c r="J1036" s="11"/>
      <c r="K1036" s="11"/>
      <c r="L1036" s="11"/>
      <c r="M1036" s="13"/>
      <c r="N1036" s="22"/>
      <c r="O1036" s="22"/>
      <c r="P1036" s="23"/>
      <c r="Q1036" s="22"/>
      <c r="R1036" s="66"/>
      <c r="S1036" s="66"/>
      <c r="T1036" s="24"/>
      <c r="U1036" s="22"/>
      <c r="V1036" s="12"/>
      <c r="W1036" s="13"/>
      <c r="X1036" s="12"/>
      <c r="Y1036" s="12"/>
      <c r="Z1036" s="12"/>
      <c r="AA1036" s="11"/>
    </row>
    <row r="1037" spans="1:27" ht="12.75" customHeight="1" x14ac:dyDescent="0.2">
      <c r="A1037" s="22"/>
      <c r="B1037" s="13"/>
      <c r="C1037" s="164"/>
      <c r="D1037" s="8"/>
      <c r="E1037" s="8"/>
      <c r="F1037" s="65"/>
      <c r="G1037" s="65"/>
      <c r="H1037" s="65"/>
      <c r="I1037" s="11"/>
      <c r="J1037" s="11"/>
      <c r="K1037" s="11"/>
      <c r="L1037" s="11"/>
      <c r="M1037" s="13"/>
      <c r="N1037" s="22"/>
      <c r="O1037" s="22"/>
      <c r="P1037" s="23"/>
      <c r="Q1037" s="22"/>
      <c r="R1037" s="66"/>
      <c r="S1037" s="66"/>
      <c r="T1037" s="24"/>
      <c r="U1037" s="22"/>
      <c r="V1037" s="12"/>
      <c r="W1037" s="13"/>
      <c r="X1037" s="12"/>
      <c r="Y1037" s="12"/>
      <c r="Z1037" s="12"/>
      <c r="AA1037" s="11"/>
    </row>
    <row r="1038" spans="1:27" ht="12.75" customHeight="1" x14ac:dyDescent="0.2">
      <c r="A1038" s="22"/>
      <c r="B1038" s="13"/>
      <c r="C1038" s="164"/>
      <c r="D1038" s="8"/>
      <c r="E1038" s="8"/>
      <c r="F1038" s="65"/>
      <c r="G1038" s="65"/>
      <c r="H1038" s="65"/>
      <c r="I1038" s="11"/>
      <c r="J1038" s="11"/>
      <c r="K1038" s="11"/>
      <c r="L1038" s="11"/>
      <c r="M1038" s="13"/>
      <c r="N1038" s="22"/>
      <c r="O1038" s="22"/>
      <c r="P1038" s="23"/>
      <c r="Q1038" s="22"/>
      <c r="R1038" s="66"/>
      <c r="S1038" s="66"/>
      <c r="T1038" s="24"/>
      <c r="U1038" s="22"/>
      <c r="V1038" s="12"/>
      <c r="W1038" s="13"/>
      <c r="X1038" s="12"/>
      <c r="Y1038" s="12"/>
      <c r="Z1038" s="12"/>
      <c r="AA1038" s="11"/>
    </row>
    <row r="1039" spans="1:27" ht="12.75" customHeight="1" x14ac:dyDescent="0.2">
      <c r="A1039" s="22"/>
      <c r="B1039" s="13"/>
      <c r="C1039" s="164"/>
      <c r="D1039" s="8"/>
      <c r="E1039" s="8"/>
      <c r="F1039" s="65"/>
      <c r="G1039" s="65"/>
      <c r="H1039" s="65"/>
      <c r="I1039" s="11"/>
      <c r="J1039" s="11"/>
      <c r="K1039" s="11"/>
      <c r="L1039" s="11"/>
      <c r="M1039" s="13"/>
      <c r="N1039" s="22"/>
      <c r="O1039" s="22"/>
      <c r="P1039" s="23"/>
      <c r="Q1039" s="22"/>
      <c r="R1039" s="66"/>
      <c r="S1039" s="66"/>
      <c r="T1039" s="24"/>
      <c r="U1039" s="22"/>
      <c r="V1039" s="12"/>
      <c r="W1039" s="13"/>
      <c r="X1039" s="12"/>
      <c r="Y1039" s="12"/>
      <c r="Z1039" s="12"/>
      <c r="AA1039" s="11"/>
    </row>
    <row r="1040" spans="1:27" ht="12.75" customHeight="1" x14ac:dyDescent="0.2">
      <c r="A1040" s="22"/>
      <c r="B1040" s="13"/>
      <c r="C1040" s="164"/>
      <c r="D1040" s="8"/>
      <c r="E1040" s="8"/>
      <c r="F1040" s="65"/>
      <c r="G1040" s="65"/>
      <c r="H1040" s="65"/>
      <c r="I1040" s="11"/>
      <c r="J1040" s="11"/>
      <c r="K1040" s="11"/>
      <c r="L1040" s="11"/>
      <c r="M1040" s="13"/>
      <c r="N1040" s="22"/>
      <c r="O1040" s="22"/>
      <c r="P1040" s="23"/>
      <c r="Q1040" s="22"/>
      <c r="R1040" s="66"/>
      <c r="S1040" s="66"/>
      <c r="T1040" s="24"/>
      <c r="U1040" s="22"/>
      <c r="V1040" s="12"/>
      <c r="W1040" s="13"/>
      <c r="X1040" s="12"/>
      <c r="Y1040" s="12"/>
      <c r="Z1040" s="12"/>
      <c r="AA1040" s="11"/>
    </row>
    <row r="1041" spans="1:27" ht="12.75" customHeight="1" x14ac:dyDescent="0.2">
      <c r="A1041" s="22"/>
      <c r="B1041" s="13"/>
      <c r="C1041" s="164"/>
      <c r="D1041" s="8"/>
      <c r="E1041" s="8"/>
      <c r="F1041" s="65"/>
      <c r="G1041" s="65"/>
      <c r="H1041" s="65"/>
      <c r="I1041" s="11"/>
      <c r="J1041" s="11"/>
      <c r="K1041" s="11"/>
      <c r="L1041" s="11"/>
      <c r="M1041" s="13"/>
      <c r="N1041" s="22"/>
      <c r="O1041" s="22"/>
      <c r="P1041" s="23"/>
      <c r="Q1041" s="22"/>
      <c r="R1041" s="66"/>
      <c r="S1041" s="66"/>
      <c r="T1041" s="24"/>
      <c r="U1041" s="22"/>
      <c r="V1041" s="12"/>
      <c r="W1041" s="13"/>
      <c r="X1041" s="12"/>
      <c r="Y1041" s="12"/>
      <c r="Z1041" s="12"/>
      <c r="AA1041" s="11"/>
    </row>
    <row r="1042" spans="1:27" ht="12.75" customHeight="1" x14ac:dyDescent="0.2">
      <c r="A1042" s="22"/>
      <c r="B1042" s="13"/>
      <c r="C1042" s="164"/>
      <c r="D1042" s="8"/>
      <c r="E1042" s="8"/>
      <c r="F1042" s="65"/>
      <c r="G1042" s="65"/>
      <c r="H1042" s="65"/>
      <c r="I1042" s="11"/>
      <c r="J1042" s="11"/>
      <c r="K1042" s="11"/>
      <c r="L1042" s="11"/>
      <c r="M1042" s="13"/>
      <c r="N1042" s="22"/>
      <c r="O1042" s="22"/>
      <c r="P1042" s="23"/>
      <c r="Q1042" s="22"/>
      <c r="R1042" s="66"/>
      <c r="S1042" s="66"/>
      <c r="T1042" s="24"/>
      <c r="U1042" s="22"/>
      <c r="V1042" s="12"/>
      <c r="W1042" s="13"/>
      <c r="X1042" s="12"/>
      <c r="Y1042" s="12"/>
      <c r="Z1042" s="12"/>
      <c r="AA1042" s="11"/>
    </row>
    <row r="1043" spans="1:27" ht="12.75" customHeight="1" x14ac:dyDescent="0.2">
      <c r="A1043" s="22"/>
      <c r="B1043" s="13"/>
      <c r="C1043" s="164"/>
      <c r="D1043" s="8"/>
      <c r="E1043" s="8"/>
      <c r="F1043" s="65"/>
      <c r="G1043" s="65"/>
      <c r="H1043" s="65"/>
      <c r="I1043" s="11"/>
      <c r="J1043" s="11"/>
      <c r="K1043" s="11"/>
      <c r="L1043" s="11"/>
      <c r="M1043" s="13"/>
      <c r="N1043" s="22"/>
      <c r="O1043" s="22"/>
      <c r="P1043" s="23"/>
      <c r="Q1043" s="22"/>
      <c r="R1043" s="66"/>
      <c r="S1043" s="66"/>
      <c r="T1043" s="24"/>
      <c r="U1043" s="22"/>
      <c r="V1043" s="12"/>
      <c r="W1043" s="13"/>
      <c r="X1043" s="12"/>
      <c r="Y1043" s="12"/>
      <c r="Z1043" s="12"/>
      <c r="AA1043" s="11"/>
    </row>
    <row r="1044" spans="1:27" ht="12.75" customHeight="1" x14ac:dyDescent="0.2">
      <c r="A1044" s="22"/>
      <c r="B1044" s="13"/>
      <c r="C1044" s="164"/>
      <c r="D1044" s="8"/>
      <c r="E1044" s="8"/>
      <c r="F1044" s="65"/>
      <c r="G1044" s="65"/>
      <c r="H1044" s="65"/>
      <c r="I1044" s="11"/>
      <c r="J1044" s="11"/>
      <c r="K1044" s="11"/>
      <c r="L1044" s="11"/>
      <c r="M1044" s="13"/>
      <c r="N1044" s="22"/>
      <c r="O1044" s="22"/>
      <c r="P1044" s="23"/>
      <c r="Q1044" s="22"/>
      <c r="R1044" s="66"/>
      <c r="S1044" s="66"/>
      <c r="T1044" s="24"/>
      <c r="U1044" s="22"/>
      <c r="V1044" s="12"/>
      <c r="W1044" s="13"/>
      <c r="X1044" s="12"/>
      <c r="Y1044" s="12"/>
      <c r="Z1044" s="12"/>
      <c r="AA1044" s="11"/>
    </row>
    <row r="1045" spans="1:27" ht="12.75" customHeight="1" x14ac:dyDescent="0.2">
      <c r="A1045" s="22"/>
      <c r="B1045" s="13"/>
      <c r="C1045" s="164"/>
      <c r="D1045" s="8"/>
      <c r="E1045" s="8"/>
      <c r="F1045" s="65"/>
      <c r="G1045" s="65"/>
      <c r="H1045" s="65"/>
      <c r="I1045" s="11"/>
      <c r="J1045" s="11"/>
      <c r="K1045" s="11"/>
      <c r="L1045" s="11"/>
      <c r="M1045" s="13"/>
      <c r="N1045" s="22"/>
      <c r="O1045" s="22"/>
      <c r="P1045" s="23"/>
      <c r="Q1045" s="22"/>
      <c r="R1045" s="66"/>
      <c r="S1045" s="66"/>
      <c r="T1045" s="24"/>
      <c r="U1045" s="22"/>
      <c r="V1045" s="12"/>
      <c r="W1045" s="13"/>
      <c r="X1045" s="12"/>
      <c r="Y1045" s="12"/>
      <c r="Z1045" s="12"/>
      <c r="AA1045" s="11"/>
    </row>
    <row r="1046" spans="1:27" ht="12.75" customHeight="1" x14ac:dyDescent="0.2">
      <c r="A1046" s="22"/>
      <c r="B1046" s="13"/>
      <c r="C1046" s="164"/>
      <c r="D1046" s="8"/>
      <c r="E1046" s="8"/>
      <c r="F1046" s="65"/>
      <c r="G1046" s="65"/>
      <c r="H1046" s="65"/>
      <c r="I1046" s="11"/>
      <c r="J1046" s="11"/>
      <c r="K1046" s="11"/>
      <c r="L1046" s="11"/>
      <c r="M1046" s="13"/>
      <c r="N1046" s="22"/>
      <c r="O1046" s="22"/>
      <c r="P1046" s="23"/>
      <c r="Q1046" s="22"/>
      <c r="R1046" s="66"/>
      <c r="S1046" s="66"/>
      <c r="T1046" s="24"/>
      <c r="U1046" s="22"/>
      <c r="V1046" s="12"/>
      <c r="W1046" s="13"/>
      <c r="X1046" s="12"/>
      <c r="Y1046" s="12"/>
      <c r="Z1046" s="12"/>
      <c r="AA1046" s="11"/>
    </row>
    <row r="1047" spans="1:27" ht="12.75" customHeight="1" x14ac:dyDescent="0.2">
      <c r="A1047" s="22"/>
      <c r="B1047" s="13"/>
      <c r="C1047" s="164"/>
      <c r="D1047" s="8"/>
      <c r="E1047" s="8"/>
      <c r="F1047" s="65"/>
      <c r="G1047" s="65"/>
      <c r="H1047" s="65"/>
      <c r="I1047" s="11"/>
      <c r="J1047" s="11"/>
      <c r="K1047" s="11"/>
      <c r="L1047" s="11"/>
      <c r="M1047" s="13"/>
      <c r="N1047" s="22"/>
      <c r="O1047" s="22"/>
      <c r="P1047" s="23"/>
      <c r="Q1047" s="22"/>
      <c r="R1047" s="66"/>
      <c r="S1047" s="66"/>
      <c r="T1047" s="24"/>
      <c r="U1047" s="22"/>
      <c r="V1047" s="12"/>
      <c r="W1047" s="13"/>
      <c r="X1047" s="12"/>
      <c r="Y1047" s="12"/>
      <c r="Z1047" s="12"/>
      <c r="AA1047" s="11"/>
    </row>
    <row r="1048" spans="1:27" ht="12.75" customHeight="1" x14ac:dyDescent="0.2">
      <c r="A1048" s="22"/>
      <c r="B1048" s="13"/>
      <c r="C1048" s="164"/>
      <c r="D1048" s="8"/>
      <c r="E1048" s="8"/>
      <c r="F1048" s="65"/>
      <c r="G1048" s="65"/>
      <c r="H1048" s="65"/>
      <c r="I1048" s="11"/>
      <c r="J1048" s="11"/>
      <c r="K1048" s="11"/>
      <c r="L1048" s="11"/>
      <c r="M1048" s="13"/>
      <c r="N1048" s="22"/>
      <c r="O1048" s="22"/>
      <c r="P1048" s="23"/>
      <c r="Q1048" s="22"/>
      <c r="R1048" s="66"/>
      <c r="S1048" s="66"/>
      <c r="T1048" s="24"/>
      <c r="U1048" s="22"/>
      <c r="V1048" s="12"/>
      <c r="W1048" s="13"/>
      <c r="X1048" s="12"/>
      <c r="Y1048" s="12"/>
      <c r="Z1048" s="12"/>
      <c r="AA1048" s="11"/>
    </row>
    <row r="1049" spans="1:27" ht="12.75" customHeight="1" x14ac:dyDescent="0.2">
      <c r="A1049" s="22"/>
      <c r="B1049" s="13"/>
      <c r="C1049" s="164"/>
      <c r="D1049" s="8"/>
      <c r="E1049" s="8"/>
      <c r="F1049" s="65"/>
      <c r="G1049" s="65"/>
      <c r="H1049" s="65"/>
      <c r="I1049" s="11"/>
      <c r="J1049" s="11"/>
      <c r="K1049" s="11"/>
      <c r="L1049" s="11"/>
      <c r="M1049" s="13"/>
      <c r="N1049" s="22"/>
      <c r="O1049" s="22"/>
      <c r="P1049" s="23"/>
      <c r="Q1049" s="22"/>
      <c r="R1049" s="66"/>
      <c r="S1049" s="66"/>
      <c r="T1049" s="24"/>
      <c r="U1049" s="22"/>
      <c r="V1049" s="12"/>
      <c r="W1049" s="13"/>
      <c r="X1049" s="12"/>
      <c r="Y1049" s="12"/>
      <c r="Z1049" s="12"/>
      <c r="AA1049" s="11"/>
    </row>
    <row r="1050" spans="1:27" ht="12.75" customHeight="1" x14ac:dyDescent="0.2">
      <c r="A1050" s="22"/>
      <c r="B1050" s="13"/>
      <c r="C1050" s="164"/>
      <c r="D1050" s="8"/>
      <c r="E1050" s="8"/>
      <c r="F1050" s="65"/>
      <c r="G1050" s="65"/>
      <c r="H1050" s="65"/>
      <c r="I1050" s="11"/>
      <c r="J1050" s="11"/>
      <c r="K1050" s="11"/>
      <c r="L1050" s="11"/>
      <c r="M1050" s="13"/>
      <c r="N1050" s="22"/>
      <c r="O1050" s="22"/>
      <c r="P1050" s="23"/>
      <c r="Q1050" s="22"/>
      <c r="R1050" s="66"/>
      <c r="S1050" s="66"/>
      <c r="T1050" s="24"/>
      <c r="U1050" s="22"/>
      <c r="V1050" s="12"/>
      <c r="W1050" s="13"/>
      <c r="X1050" s="12"/>
      <c r="Y1050" s="12"/>
      <c r="Z1050" s="12"/>
      <c r="AA1050" s="11"/>
    </row>
    <row r="1051" spans="1:27" ht="12.75" customHeight="1" x14ac:dyDescent="0.2">
      <c r="A1051" s="22"/>
      <c r="B1051" s="13"/>
      <c r="C1051" s="164"/>
      <c r="D1051" s="8"/>
      <c r="E1051" s="8"/>
      <c r="F1051" s="65"/>
      <c r="G1051" s="65"/>
      <c r="H1051" s="65"/>
      <c r="I1051" s="11"/>
      <c r="J1051" s="11"/>
      <c r="K1051" s="11"/>
      <c r="L1051" s="11"/>
      <c r="M1051" s="13"/>
      <c r="N1051" s="22"/>
      <c r="O1051" s="22"/>
      <c r="P1051" s="23"/>
      <c r="Q1051" s="22"/>
      <c r="R1051" s="66"/>
      <c r="S1051" s="66"/>
      <c r="T1051" s="24"/>
      <c r="U1051" s="22"/>
      <c r="V1051" s="12"/>
      <c r="W1051" s="13"/>
      <c r="X1051" s="12"/>
      <c r="Y1051" s="12"/>
      <c r="Z1051" s="12"/>
      <c r="AA1051" s="11"/>
    </row>
    <row r="1052" spans="1:27" ht="12.75" customHeight="1" x14ac:dyDescent="0.2">
      <c r="A1052" s="22"/>
      <c r="B1052" s="13"/>
      <c r="C1052" s="164"/>
      <c r="D1052" s="8"/>
      <c r="E1052" s="8"/>
      <c r="F1052" s="65"/>
      <c r="G1052" s="65"/>
      <c r="H1052" s="65"/>
      <c r="I1052" s="11"/>
      <c r="J1052" s="11"/>
      <c r="K1052" s="11"/>
      <c r="L1052" s="11"/>
      <c r="M1052" s="13"/>
      <c r="N1052" s="22"/>
      <c r="O1052" s="22"/>
      <c r="P1052" s="23"/>
      <c r="Q1052" s="22"/>
      <c r="R1052" s="66"/>
      <c r="S1052" s="66"/>
      <c r="T1052" s="24"/>
      <c r="U1052" s="22"/>
      <c r="V1052" s="12"/>
      <c r="W1052" s="13"/>
      <c r="X1052" s="12"/>
      <c r="Y1052" s="12"/>
      <c r="Z1052" s="12"/>
      <c r="AA1052" s="11"/>
    </row>
    <row r="1053" spans="1:27" ht="12.75" customHeight="1" x14ac:dyDescent="0.2">
      <c r="A1053" s="22"/>
      <c r="B1053" s="13"/>
      <c r="C1053" s="164"/>
      <c r="D1053" s="8"/>
      <c r="E1053" s="8"/>
      <c r="F1053" s="65"/>
      <c r="G1053" s="65"/>
      <c r="H1053" s="65"/>
      <c r="I1053" s="11"/>
      <c r="J1053" s="11"/>
      <c r="K1053" s="11"/>
      <c r="L1053" s="11"/>
      <c r="M1053" s="13"/>
      <c r="N1053" s="22"/>
      <c r="O1053" s="22"/>
      <c r="P1053" s="23"/>
      <c r="Q1053" s="22"/>
      <c r="R1053" s="66"/>
      <c r="S1053" s="66"/>
      <c r="T1053" s="24"/>
      <c r="U1053" s="22"/>
      <c r="V1053" s="12"/>
      <c r="W1053" s="13"/>
      <c r="X1053" s="12"/>
      <c r="Y1053" s="12"/>
      <c r="Z1053" s="12"/>
      <c r="AA1053" s="11"/>
    </row>
    <row r="1054" spans="1:27" ht="12.75" customHeight="1" x14ac:dyDescent="0.2">
      <c r="A1054" s="22"/>
      <c r="B1054" s="13"/>
      <c r="C1054" s="164"/>
      <c r="D1054" s="8"/>
      <c r="E1054" s="8"/>
      <c r="F1054" s="65"/>
      <c r="G1054" s="65"/>
      <c r="H1054" s="65"/>
      <c r="I1054" s="11"/>
      <c r="J1054" s="11"/>
      <c r="K1054" s="11"/>
      <c r="L1054" s="11"/>
      <c r="M1054" s="13"/>
      <c r="N1054" s="22"/>
      <c r="O1054" s="22"/>
      <c r="P1054" s="23"/>
      <c r="Q1054" s="22"/>
      <c r="R1054" s="66"/>
      <c r="S1054" s="66"/>
      <c r="T1054" s="24"/>
      <c r="U1054" s="22"/>
      <c r="V1054" s="12"/>
      <c r="W1054" s="13"/>
      <c r="X1054" s="12"/>
      <c r="Y1054" s="12"/>
      <c r="Z1054" s="12"/>
      <c r="AA1054" s="11"/>
    </row>
    <row r="1055" spans="1:27" ht="12.75" customHeight="1" x14ac:dyDescent="0.2">
      <c r="A1055" s="22"/>
      <c r="B1055" s="13"/>
      <c r="C1055" s="164"/>
      <c r="D1055" s="8"/>
      <c r="E1055" s="8"/>
      <c r="F1055" s="65"/>
      <c r="G1055" s="65"/>
      <c r="H1055" s="65"/>
      <c r="I1055" s="11"/>
      <c r="J1055" s="11"/>
      <c r="K1055" s="11"/>
      <c r="L1055" s="11"/>
      <c r="M1055" s="13"/>
      <c r="N1055" s="22"/>
      <c r="O1055" s="22"/>
      <c r="P1055" s="23"/>
      <c r="Q1055" s="22"/>
      <c r="R1055" s="66"/>
      <c r="S1055" s="66"/>
      <c r="T1055" s="24"/>
      <c r="U1055" s="22"/>
      <c r="V1055" s="12"/>
      <c r="W1055" s="13"/>
      <c r="X1055" s="12"/>
      <c r="Y1055" s="12"/>
      <c r="Z1055" s="12"/>
      <c r="AA1055" s="11"/>
    </row>
    <row r="1056" spans="1:27" ht="12.75" customHeight="1" x14ac:dyDescent="0.2">
      <c r="A1056" s="22"/>
      <c r="B1056" s="13"/>
      <c r="C1056" s="164"/>
      <c r="D1056" s="8"/>
      <c r="E1056" s="8"/>
      <c r="F1056" s="65"/>
      <c r="G1056" s="65"/>
      <c r="H1056" s="65"/>
      <c r="I1056" s="11"/>
      <c r="J1056" s="11"/>
      <c r="K1056" s="11"/>
      <c r="L1056" s="11"/>
      <c r="M1056" s="13"/>
      <c r="N1056" s="22"/>
      <c r="O1056" s="22"/>
      <c r="P1056" s="23"/>
      <c r="Q1056" s="22"/>
      <c r="R1056" s="66"/>
      <c r="S1056" s="66"/>
      <c r="T1056" s="24"/>
      <c r="U1056" s="22"/>
      <c r="V1056" s="12"/>
      <c r="W1056" s="13"/>
      <c r="X1056" s="12"/>
      <c r="Y1056" s="12"/>
      <c r="Z1056" s="12"/>
      <c r="AA1056" s="11"/>
    </row>
    <row r="1057" spans="1:27" ht="12.75" customHeight="1" x14ac:dyDescent="0.2">
      <c r="A1057" s="22"/>
      <c r="B1057" s="13"/>
      <c r="C1057" s="164"/>
      <c r="D1057" s="8"/>
      <c r="E1057" s="8"/>
      <c r="F1057" s="65"/>
      <c r="G1057" s="65"/>
      <c r="H1057" s="65"/>
      <c r="I1057" s="11"/>
      <c r="J1057" s="11"/>
      <c r="K1057" s="11"/>
      <c r="L1057" s="11"/>
      <c r="M1057" s="13"/>
      <c r="N1057" s="22"/>
      <c r="O1057" s="22"/>
      <c r="P1057" s="23"/>
      <c r="Q1057" s="22"/>
      <c r="R1057" s="66"/>
      <c r="S1057" s="66"/>
      <c r="T1057" s="24"/>
      <c r="U1057" s="22"/>
      <c r="V1057" s="12"/>
      <c r="W1057" s="13"/>
      <c r="X1057" s="12"/>
      <c r="Y1057" s="12"/>
      <c r="Z1057" s="12"/>
      <c r="AA1057" s="11"/>
    </row>
    <row r="1058" spans="1:27" ht="12.75" customHeight="1" x14ac:dyDescent="0.2">
      <c r="A1058" s="22"/>
      <c r="B1058" s="13"/>
      <c r="C1058" s="164"/>
      <c r="D1058" s="8"/>
      <c r="E1058" s="8"/>
      <c r="F1058" s="65"/>
      <c r="G1058" s="65"/>
      <c r="H1058" s="65"/>
      <c r="I1058" s="11"/>
      <c r="J1058" s="11"/>
      <c r="K1058" s="11"/>
      <c r="L1058" s="11"/>
      <c r="M1058" s="13"/>
      <c r="N1058" s="22"/>
      <c r="O1058" s="22"/>
      <c r="P1058" s="23"/>
      <c r="Q1058" s="22"/>
      <c r="R1058" s="66"/>
      <c r="S1058" s="66"/>
      <c r="T1058" s="24"/>
      <c r="U1058" s="22"/>
      <c r="V1058" s="12"/>
      <c r="W1058" s="13"/>
      <c r="X1058" s="12"/>
      <c r="Y1058" s="12"/>
      <c r="Z1058" s="12"/>
      <c r="AA1058" s="11"/>
    </row>
    <row r="1059" spans="1:27" ht="12.75" customHeight="1" x14ac:dyDescent="0.2">
      <c r="A1059" s="22"/>
      <c r="B1059" s="13"/>
      <c r="C1059" s="164"/>
      <c r="D1059" s="8"/>
      <c r="E1059" s="8"/>
      <c r="F1059" s="65"/>
      <c r="G1059" s="65"/>
      <c r="H1059" s="65"/>
      <c r="I1059" s="11"/>
      <c r="J1059" s="11"/>
      <c r="K1059" s="11"/>
      <c r="L1059" s="11"/>
      <c r="M1059" s="13"/>
      <c r="N1059" s="22"/>
      <c r="O1059" s="22"/>
      <c r="P1059" s="23"/>
      <c r="Q1059" s="22"/>
      <c r="R1059" s="66"/>
      <c r="S1059" s="66"/>
      <c r="T1059" s="24"/>
      <c r="U1059" s="22"/>
      <c r="V1059" s="12"/>
      <c r="W1059" s="13"/>
      <c r="X1059" s="12"/>
      <c r="Y1059" s="12"/>
      <c r="Z1059" s="12"/>
      <c r="AA1059" s="11"/>
    </row>
    <row r="1060" spans="1:27" ht="12.75" customHeight="1" x14ac:dyDescent="0.2">
      <c r="A1060" s="22"/>
      <c r="B1060" s="13"/>
      <c r="C1060" s="164"/>
      <c r="D1060" s="8"/>
      <c r="E1060" s="8"/>
      <c r="F1060" s="65"/>
      <c r="G1060" s="65"/>
      <c r="H1060" s="65"/>
      <c r="I1060" s="11"/>
      <c r="J1060" s="11"/>
      <c r="K1060" s="11"/>
      <c r="L1060" s="11"/>
      <c r="M1060" s="13"/>
      <c r="N1060" s="22"/>
      <c r="O1060" s="22"/>
      <c r="P1060" s="23"/>
      <c r="Q1060" s="22"/>
      <c r="R1060" s="66"/>
      <c r="S1060" s="66"/>
      <c r="T1060" s="24"/>
      <c r="U1060" s="22"/>
      <c r="V1060" s="12"/>
      <c r="W1060" s="13"/>
      <c r="X1060" s="12"/>
      <c r="Y1060" s="12"/>
      <c r="Z1060" s="12"/>
      <c r="AA1060" s="11"/>
    </row>
    <row r="1061" spans="1:27" ht="12.75" customHeight="1" x14ac:dyDescent="0.2">
      <c r="A1061" s="22"/>
      <c r="B1061" s="13"/>
      <c r="C1061" s="164"/>
      <c r="D1061" s="8"/>
      <c r="E1061" s="8"/>
      <c r="F1061" s="65"/>
      <c r="G1061" s="65"/>
      <c r="H1061" s="65"/>
      <c r="I1061" s="11"/>
      <c r="J1061" s="11"/>
      <c r="K1061" s="11"/>
      <c r="L1061" s="11"/>
      <c r="M1061" s="13"/>
      <c r="N1061" s="22"/>
      <c r="O1061" s="22"/>
      <c r="P1061" s="23"/>
      <c r="Q1061" s="22"/>
      <c r="R1061" s="66"/>
      <c r="S1061" s="66"/>
      <c r="T1061" s="24"/>
      <c r="U1061" s="22"/>
      <c r="V1061" s="12"/>
      <c r="W1061" s="13"/>
      <c r="X1061" s="12"/>
      <c r="Y1061" s="12"/>
      <c r="Z1061" s="12"/>
      <c r="AA1061" s="11"/>
    </row>
    <row r="1062" spans="1:27" ht="12.75" customHeight="1" x14ac:dyDescent="0.2">
      <c r="A1062" s="22"/>
      <c r="B1062" s="13"/>
      <c r="C1062" s="164"/>
      <c r="D1062" s="8"/>
      <c r="E1062" s="8"/>
      <c r="F1062" s="65"/>
      <c r="G1062" s="65"/>
      <c r="H1062" s="65"/>
      <c r="I1062" s="11"/>
      <c r="J1062" s="11"/>
      <c r="K1062" s="11"/>
      <c r="L1062" s="11"/>
      <c r="M1062" s="13"/>
      <c r="N1062" s="22"/>
      <c r="O1062" s="22"/>
      <c r="P1062" s="23"/>
      <c r="Q1062" s="22"/>
      <c r="R1062" s="66"/>
      <c r="S1062" s="66"/>
      <c r="T1062" s="24"/>
      <c r="U1062" s="22"/>
      <c r="V1062" s="12"/>
      <c r="W1062" s="13"/>
      <c r="X1062" s="12"/>
      <c r="Y1062" s="12"/>
      <c r="Z1062" s="12"/>
      <c r="AA1062" s="11"/>
    </row>
    <row r="1063" spans="1:27" ht="12.75" customHeight="1" x14ac:dyDescent="0.2">
      <c r="A1063" s="22"/>
      <c r="B1063" s="13"/>
      <c r="C1063" s="164"/>
      <c r="D1063" s="8"/>
      <c r="E1063" s="8"/>
      <c r="F1063" s="65"/>
      <c r="G1063" s="65"/>
      <c r="H1063" s="65"/>
      <c r="I1063" s="11"/>
      <c r="J1063" s="11"/>
      <c r="K1063" s="11"/>
      <c r="L1063" s="11"/>
      <c r="M1063" s="13"/>
      <c r="N1063" s="22"/>
      <c r="O1063" s="22"/>
      <c r="P1063" s="23"/>
      <c r="Q1063" s="22"/>
      <c r="R1063" s="66"/>
      <c r="S1063" s="66"/>
      <c r="T1063" s="24"/>
      <c r="U1063" s="22"/>
      <c r="V1063" s="12"/>
      <c r="W1063" s="13"/>
      <c r="X1063" s="12"/>
      <c r="Y1063" s="12"/>
      <c r="Z1063" s="12"/>
      <c r="AA1063" s="11"/>
    </row>
    <row r="1064" spans="1:27" ht="12.75" customHeight="1" x14ac:dyDescent="0.2">
      <c r="A1064" s="22"/>
      <c r="B1064" s="13"/>
      <c r="C1064" s="164"/>
      <c r="D1064" s="8"/>
      <c r="E1064" s="8"/>
      <c r="F1064" s="65"/>
      <c r="G1064" s="65"/>
      <c r="H1064" s="65"/>
      <c r="I1064" s="11"/>
      <c r="J1064" s="11"/>
      <c r="K1064" s="11"/>
      <c r="L1064" s="11"/>
      <c r="M1064" s="13"/>
      <c r="N1064" s="22"/>
      <c r="O1064" s="22"/>
      <c r="P1064" s="23"/>
      <c r="Q1064" s="22"/>
      <c r="R1064" s="66"/>
      <c r="S1064" s="66"/>
      <c r="T1064" s="24"/>
      <c r="U1064" s="22"/>
      <c r="V1064" s="12"/>
      <c r="W1064" s="13"/>
      <c r="X1064" s="12"/>
      <c r="Y1064" s="12"/>
      <c r="Z1064" s="12"/>
      <c r="AA1064" s="11"/>
    </row>
    <row r="1065" spans="1:27" ht="12.75" customHeight="1" x14ac:dyDescent="0.2">
      <c r="A1065" s="22"/>
      <c r="B1065" s="13"/>
      <c r="C1065" s="164"/>
      <c r="D1065" s="8"/>
      <c r="E1065" s="8"/>
      <c r="F1065" s="65"/>
      <c r="G1065" s="65"/>
      <c r="H1065" s="65"/>
      <c r="I1065" s="11"/>
      <c r="J1065" s="11"/>
      <c r="K1065" s="11"/>
      <c r="L1065" s="11"/>
      <c r="M1065" s="13"/>
      <c r="N1065" s="22"/>
      <c r="O1065" s="22"/>
      <c r="P1065" s="23"/>
      <c r="Q1065" s="22"/>
      <c r="R1065" s="66"/>
      <c r="S1065" s="66"/>
      <c r="T1065" s="24"/>
      <c r="U1065" s="22"/>
      <c r="V1065" s="12"/>
      <c r="W1065" s="13"/>
      <c r="X1065" s="12"/>
      <c r="Y1065" s="12"/>
      <c r="Z1065" s="12"/>
      <c r="AA1065" s="11"/>
    </row>
    <row r="1066" spans="1:27" ht="12.75" customHeight="1" x14ac:dyDescent="0.2">
      <c r="A1066" s="22"/>
      <c r="B1066" s="13"/>
      <c r="C1066" s="164"/>
      <c r="D1066" s="8"/>
      <c r="E1066" s="8"/>
      <c r="F1066" s="65"/>
      <c r="G1066" s="65"/>
      <c r="H1066" s="65"/>
      <c r="I1066" s="11"/>
      <c r="J1066" s="11"/>
      <c r="K1066" s="11"/>
      <c r="L1066" s="11"/>
      <c r="M1066" s="13"/>
      <c r="N1066" s="22"/>
      <c r="O1066" s="22"/>
      <c r="P1066" s="23"/>
      <c r="Q1066" s="22"/>
      <c r="R1066" s="66"/>
      <c r="S1066" s="66"/>
      <c r="T1066" s="24"/>
      <c r="U1066" s="22"/>
      <c r="V1066" s="12"/>
      <c r="W1066" s="13"/>
      <c r="X1066" s="12"/>
      <c r="Y1066" s="12"/>
      <c r="Z1066" s="12"/>
      <c r="AA1066" s="11"/>
    </row>
    <row r="1067" spans="1:27" ht="12.75" customHeight="1" x14ac:dyDescent="0.2">
      <c r="A1067" s="22"/>
      <c r="B1067" s="13"/>
      <c r="C1067" s="164"/>
      <c r="D1067" s="8"/>
      <c r="E1067" s="8"/>
      <c r="F1067" s="65"/>
      <c r="G1067" s="65"/>
      <c r="H1067" s="65"/>
      <c r="I1067" s="11"/>
      <c r="J1067" s="11"/>
      <c r="K1067" s="11"/>
      <c r="L1067" s="11"/>
      <c r="M1067" s="13"/>
      <c r="N1067" s="22"/>
      <c r="O1067" s="22"/>
      <c r="P1067" s="23"/>
      <c r="Q1067" s="22"/>
      <c r="R1067" s="66"/>
      <c r="S1067" s="66"/>
      <c r="T1067" s="24"/>
      <c r="U1067" s="22"/>
      <c r="V1067" s="12"/>
      <c r="W1067" s="13"/>
      <c r="X1067" s="12"/>
      <c r="Y1067" s="12"/>
      <c r="Z1067" s="12"/>
      <c r="AA1067" s="11"/>
    </row>
    <row r="1068" spans="1:27" ht="12.75" customHeight="1" x14ac:dyDescent="0.2">
      <c r="A1068" s="22"/>
      <c r="B1068" s="13"/>
      <c r="C1068" s="164"/>
      <c r="D1068" s="8"/>
      <c r="E1068" s="8"/>
      <c r="F1068" s="65"/>
      <c r="G1068" s="65"/>
      <c r="H1068" s="65"/>
      <c r="I1068" s="11"/>
      <c r="J1068" s="11"/>
      <c r="K1068" s="11"/>
      <c r="L1068" s="11"/>
      <c r="M1068" s="13"/>
      <c r="N1068" s="22"/>
      <c r="O1068" s="22"/>
      <c r="P1068" s="23"/>
      <c r="Q1068" s="22"/>
      <c r="R1068" s="66"/>
      <c r="S1068" s="66"/>
      <c r="T1068" s="24"/>
      <c r="U1068" s="22"/>
      <c r="V1068" s="12"/>
      <c r="W1068" s="13"/>
      <c r="X1068" s="12"/>
      <c r="Y1068" s="12"/>
      <c r="Z1068" s="12"/>
      <c r="AA1068" s="11"/>
    </row>
    <row r="1069" spans="1:27" ht="12.75" customHeight="1" x14ac:dyDescent="0.2">
      <c r="A1069" s="22"/>
      <c r="B1069" s="13"/>
      <c r="C1069" s="164"/>
      <c r="D1069" s="8"/>
      <c r="E1069" s="8"/>
      <c r="F1069" s="65"/>
      <c r="G1069" s="65"/>
      <c r="H1069" s="65"/>
      <c r="I1069" s="11"/>
      <c r="J1069" s="11"/>
      <c r="K1069" s="11"/>
      <c r="L1069" s="11"/>
      <c r="M1069" s="13"/>
      <c r="N1069" s="22"/>
      <c r="O1069" s="22"/>
      <c r="P1069" s="23"/>
      <c r="Q1069" s="22"/>
      <c r="R1069" s="66"/>
      <c r="S1069" s="66"/>
      <c r="T1069" s="24"/>
      <c r="U1069" s="22"/>
      <c r="V1069" s="12"/>
      <c r="W1069" s="13"/>
      <c r="X1069" s="12"/>
      <c r="Y1069" s="12"/>
      <c r="Z1069" s="12"/>
      <c r="AA1069" s="11"/>
    </row>
    <row r="1070" spans="1:27" ht="12.75" customHeight="1" x14ac:dyDescent="0.2">
      <c r="A1070" s="22"/>
      <c r="B1070" s="13"/>
      <c r="C1070" s="164"/>
      <c r="D1070" s="8"/>
      <c r="E1070" s="8"/>
      <c r="F1070" s="65"/>
      <c r="G1070" s="65"/>
      <c r="H1070" s="65"/>
      <c r="I1070" s="11"/>
      <c r="J1070" s="11"/>
      <c r="K1070" s="11"/>
      <c r="L1070" s="11"/>
      <c r="M1070" s="13"/>
      <c r="N1070" s="22"/>
      <c r="O1070" s="22"/>
      <c r="P1070" s="23"/>
      <c r="Q1070" s="22"/>
      <c r="R1070" s="66"/>
      <c r="S1070" s="66"/>
      <c r="T1070" s="24"/>
      <c r="U1070" s="22"/>
      <c r="V1070" s="12"/>
      <c r="W1070" s="13"/>
      <c r="X1070" s="12"/>
      <c r="Y1070" s="12"/>
      <c r="Z1070" s="12"/>
      <c r="AA1070" s="11"/>
    </row>
    <row r="1071" spans="1:27" ht="12.75" customHeight="1" x14ac:dyDescent="0.2">
      <c r="A1071" s="22"/>
      <c r="B1071" s="13"/>
      <c r="C1071" s="164"/>
      <c r="D1071" s="8"/>
      <c r="E1071" s="8"/>
      <c r="F1071" s="65"/>
      <c r="G1071" s="65"/>
      <c r="H1071" s="65"/>
      <c r="I1071" s="11"/>
      <c r="J1071" s="11"/>
      <c r="K1071" s="11"/>
      <c r="L1071" s="11"/>
      <c r="M1071" s="13"/>
      <c r="N1071" s="22"/>
      <c r="O1071" s="22"/>
      <c r="P1071" s="23"/>
      <c r="Q1071" s="22"/>
      <c r="R1071" s="66"/>
      <c r="S1071" s="66"/>
      <c r="T1071" s="24"/>
      <c r="U1071" s="22"/>
      <c r="V1071" s="12"/>
      <c r="W1071" s="13"/>
      <c r="X1071" s="12"/>
      <c r="Y1071" s="12"/>
      <c r="Z1071" s="12"/>
      <c r="AA1071" s="11"/>
    </row>
    <row r="1072" spans="1:27" ht="12.75" customHeight="1" x14ac:dyDescent="0.2">
      <c r="A1072" s="22"/>
      <c r="B1072" s="13"/>
      <c r="C1072" s="164"/>
      <c r="D1072" s="8"/>
      <c r="E1072" s="8"/>
      <c r="F1072" s="65"/>
      <c r="G1072" s="65"/>
      <c r="H1072" s="65"/>
      <c r="I1072" s="11"/>
      <c r="J1072" s="11"/>
      <c r="K1072" s="11"/>
      <c r="L1072" s="11"/>
      <c r="M1072" s="13"/>
      <c r="N1072" s="22"/>
      <c r="O1072" s="22"/>
      <c r="P1072" s="23"/>
      <c r="Q1072" s="22"/>
      <c r="R1072" s="66"/>
      <c r="S1072" s="66"/>
      <c r="T1072" s="24"/>
      <c r="U1072" s="22"/>
      <c r="V1072" s="12"/>
      <c r="W1072" s="13"/>
      <c r="X1072" s="12"/>
      <c r="Y1072" s="12"/>
      <c r="Z1072" s="12"/>
      <c r="AA1072" s="11"/>
    </row>
    <row r="1073" spans="1:27" ht="12.75" customHeight="1" x14ac:dyDescent="0.2">
      <c r="A1073" s="22"/>
      <c r="B1073" s="13"/>
      <c r="C1073" s="164"/>
      <c r="D1073" s="8"/>
      <c r="E1073" s="8"/>
      <c r="F1073" s="65"/>
      <c r="G1073" s="65"/>
      <c r="H1073" s="65"/>
      <c r="I1073" s="11"/>
      <c r="J1073" s="11"/>
      <c r="K1073" s="11"/>
      <c r="L1073" s="11"/>
      <c r="M1073" s="13"/>
      <c r="N1073" s="22"/>
      <c r="O1073" s="22"/>
      <c r="P1073" s="23"/>
      <c r="Q1073" s="22"/>
      <c r="R1073" s="66"/>
      <c r="S1073" s="66"/>
      <c r="T1073" s="24"/>
      <c r="U1073" s="22"/>
      <c r="V1073" s="12"/>
      <c r="W1073" s="13"/>
      <c r="X1073" s="12"/>
      <c r="Y1073" s="12"/>
      <c r="Z1073" s="12"/>
      <c r="AA1073" s="11"/>
    </row>
    <row r="1074" spans="1:27" ht="12.75" customHeight="1" x14ac:dyDescent="0.2">
      <c r="A1074" s="22"/>
      <c r="B1074" s="13"/>
      <c r="C1074" s="164"/>
      <c r="D1074" s="8"/>
      <c r="E1074" s="8"/>
      <c r="F1074" s="65"/>
      <c r="G1074" s="65"/>
      <c r="H1074" s="65"/>
      <c r="I1074" s="11"/>
      <c r="J1074" s="11"/>
      <c r="K1074" s="11"/>
      <c r="L1074" s="11"/>
      <c r="M1074" s="13"/>
      <c r="N1074" s="22"/>
      <c r="O1074" s="22"/>
      <c r="P1074" s="23"/>
      <c r="Q1074" s="22"/>
      <c r="R1074" s="66"/>
      <c r="S1074" s="66"/>
      <c r="T1074" s="24"/>
      <c r="U1074" s="22"/>
      <c r="V1074" s="12"/>
      <c r="W1074" s="13"/>
      <c r="X1074" s="12"/>
      <c r="Y1074" s="12"/>
      <c r="Z1074" s="12"/>
      <c r="AA1074" s="11"/>
    </row>
    <row r="1075" spans="1:27" ht="12.75" customHeight="1" x14ac:dyDescent="0.2">
      <c r="A1075" s="22"/>
      <c r="B1075" s="13"/>
      <c r="C1075" s="164"/>
      <c r="D1075" s="8"/>
      <c r="E1075" s="8"/>
      <c r="F1075" s="65"/>
      <c r="G1075" s="65"/>
      <c r="H1075" s="65"/>
      <c r="I1075" s="11"/>
      <c r="J1075" s="11"/>
      <c r="K1075" s="11"/>
      <c r="L1075" s="11"/>
      <c r="M1075" s="13"/>
      <c r="N1075" s="22"/>
      <c r="O1075" s="22"/>
      <c r="P1075" s="23"/>
      <c r="Q1075" s="22"/>
      <c r="R1075" s="66"/>
      <c r="S1075" s="66"/>
      <c r="T1075" s="24"/>
      <c r="U1075" s="22"/>
      <c r="V1075" s="12"/>
      <c r="W1075" s="13"/>
      <c r="X1075" s="12"/>
      <c r="Y1075" s="12"/>
      <c r="Z1075" s="12"/>
      <c r="AA1075" s="11"/>
    </row>
    <row r="1076" spans="1:27" ht="12.75" customHeight="1" x14ac:dyDescent="0.2">
      <c r="A1076" s="22"/>
      <c r="B1076" s="13"/>
      <c r="C1076" s="164"/>
      <c r="D1076" s="8"/>
      <c r="E1076" s="8"/>
      <c r="F1076" s="65"/>
      <c r="G1076" s="65"/>
      <c r="H1076" s="65"/>
      <c r="I1076" s="11"/>
      <c r="J1076" s="11"/>
      <c r="K1076" s="11"/>
      <c r="L1076" s="11"/>
      <c r="M1076" s="13"/>
      <c r="N1076" s="22"/>
      <c r="O1076" s="22"/>
      <c r="P1076" s="23"/>
      <c r="Q1076" s="22"/>
      <c r="R1076" s="66"/>
      <c r="S1076" s="66"/>
      <c r="T1076" s="24"/>
      <c r="U1076" s="22"/>
      <c r="V1076" s="12"/>
      <c r="W1076" s="13"/>
      <c r="X1076" s="12"/>
      <c r="Y1076" s="12"/>
      <c r="Z1076" s="12"/>
      <c r="AA1076" s="11"/>
    </row>
    <row r="1077" spans="1:27" ht="12.75" customHeight="1" x14ac:dyDescent="0.2">
      <c r="A1077" s="22"/>
      <c r="B1077" s="13"/>
      <c r="C1077" s="164"/>
      <c r="D1077" s="8"/>
      <c r="E1077" s="8"/>
      <c r="F1077" s="65"/>
      <c r="G1077" s="65"/>
      <c r="H1077" s="65"/>
      <c r="I1077" s="11"/>
      <c r="J1077" s="11"/>
      <c r="K1077" s="11"/>
      <c r="L1077" s="11"/>
      <c r="M1077" s="13"/>
      <c r="N1077" s="22"/>
      <c r="O1077" s="22"/>
      <c r="P1077" s="23"/>
      <c r="Q1077" s="22"/>
      <c r="R1077" s="66"/>
      <c r="S1077" s="66"/>
      <c r="T1077" s="24"/>
      <c r="U1077" s="22"/>
      <c r="V1077" s="12"/>
      <c r="W1077" s="13"/>
      <c r="X1077" s="12"/>
      <c r="Y1077" s="12"/>
      <c r="Z1077" s="12"/>
      <c r="AA1077" s="11"/>
    </row>
    <row r="1078" spans="1:27" ht="12.75" customHeight="1" x14ac:dyDescent="0.2">
      <c r="A1078" s="22"/>
      <c r="B1078" s="13"/>
      <c r="C1078" s="164"/>
      <c r="D1078" s="8"/>
      <c r="E1078" s="8"/>
      <c r="F1078" s="65"/>
      <c r="G1078" s="65"/>
      <c r="H1078" s="65"/>
      <c r="I1078" s="11"/>
      <c r="J1078" s="11"/>
      <c r="K1078" s="11"/>
      <c r="L1078" s="11"/>
      <c r="M1078" s="13"/>
      <c r="N1078" s="22"/>
      <c r="O1078" s="22"/>
      <c r="P1078" s="23"/>
      <c r="Q1078" s="22"/>
      <c r="R1078" s="66"/>
      <c r="S1078" s="66"/>
      <c r="T1078" s="24"/>
      <c r="U1078" s="22"/>
      <c r="V1078" s="12"/>
      <c r="W1078" s="13"/>
      <c r="X1078" s="12"/>
      <c r="Y1078" s="12"/>
      <c r="Z1078" s="12"/>
      <c r="AA1078" s="11"/>
    </row>
    <row r="1079" spans="1:27" ht="12.75" customHeight="1" x14ac:dyDescent="0.2">
      <c r="A1079" s="22"/>
      <c r="B1079" s="13"/>
      <c r="C1079" s="164"/>
      <c r="D1079" s="8"/>
      <c r="E1079" s="8"/>
      <c r="F1079" s="65"/>
      <c r="G1079" s="65"/>
      <c r="H1079" s="65"/>
      <c r="I1079" s="11"/>
      <c r="J1079" s="11"/>
      <c r="K1079" s="11"/>
      <c r="L1079" s="11"/>
      <c r="M1079" s="13"/>
      <c r="N1079" s="22"/>
      <c r="O1079" s="22"/>
      <c r="P1079" s="23"/>
      <c r="Q1079" s="22"/>
      <c r="R1079" s="66"/>
      <c r="S1079" s="66"/>
      <c r="T1079" s="24"/>
      <c r="U1079" s="22"/>
      <c r="V1079" s="12"/>
      <c r="W1079" s="13"/>
      <c r="X1079" s="12"/>
      <c r="Y1079" s="12"/>
      <c r="Z1079" s="12"/>
      <c r="AA1079" s="11"/>
    </row>
    <row r="1080" spans="1:27" ht="12.75" customHeight="1" x14ac:dyDescent="0.2">
      <c r="A1080" s="22"/>
      <c r="B1080" s="13"/>
      <c r="C1080" s="164"/>
      <c r="D1080" s="8"/>
      <c r="E1080" s="8"/>
      <c r="F1080" s="65"/>
      <c r="G1080" s="65"/>
      <c r="H1080" s="65"/>
      <c r="I1080" s="11"/>
      <c r="J1080" s="11"/>
      <c r="K1080" s="11"/>
      <c r="L1080" s="11"/>
      <c r="M1080" s="13"/>
      <c r="N1080" s="22"/>
      <c r="O1080" s="22"/>
      <c r="P1080" s="23"/>
      <c r="Q1080" s="22"/>
      <c r="R1080" s="66"/>
      <c r="S1080" s="66"/>
      <c r="T1080" s="24"/>
      <c r="U1080" s="22"/>
      <c r="V1080" s="12"/>
      <c r="W1080" s="13"/>
      <c r="X1080" s="12"/>
      <c r="Y1080" s="12"/>
      <c r="Z1080" s="12"/>
      <c r="AA1080" s="11"/>
    </row>
    <row r="1081" spans="1:27" ht="12.75" customHeight="1" x14ac:dyDescent="0.2">
      <c r="A1081" s="22"/>
      <c r="B1081" s="13"/>
      <c r="C1081" s="164"/>
      <c r="D1081" s="8"/>
      <c r="E1081" s="8"/>
      <c r="F1081" s="65"/>
      <c r="G1081" s="65"/>
      <c r="H1081" s="65"/>
      <c r="I1081" s="11"/>
      <c r="J1081" s="11"/>
      <c r="K1081" s="11"/>
      <c r="L1081" s="11"/>
      <c r="M1081" s="13"/>
      <c r="N1081" s="22"/>
      <c r="O1081" s="22"/>
      <c r="P1081" s="23"/>
      <c r="Q1081" s="22"/>
      <c r="R1081" s="66"/>
      <c r="S1081" s="66"/>
      <c r="T1081" s="24"/>
      <c r="U1081" s="22"/>
      <c r="V1081" s="12"/>
      <c r="W1081" s="13"/>
      <c r="X1081" s="12"/>
      <c r="Y1081" s="12"/>
      <c r="Z1081" s="12"/>
      <c r="AA1081" s="11"/>
    </row>
    <row r="1082" spans="1:27" ht="12.75" customHeight="1" x14ac:dyDescent="0.2">
      <c r="A1082" s="22"/>
      <c r="B1082" s="13"/>
      <c r="C1082" s="164"/>
      <c r="D1082" s="8"/>
      <c r="E1082" s="8"/>
      <c r="F1082" s="65"/>
      <c r="G1082" s="65"/>
      <c r="H1082" s="65"/>
      <c r="I1082" s="11"/>
      <c r="J1082" s="11"/>
      <c r="K1082" s="11"/>
      <c r="L1082" s="11"/>
      <c r="M1082" s="13"/>
      <c r="N1082" s="22"/>
      <c r="O1082" s="22"/>
      <c r="P1082" s="23"/>
      <c r="Q1082" s="22"/>
      <c r="R1082" s="66"/>
      <c r="S1082" s="66"/>
      <c r="T1082" s="24"/>
      <c r="U1082" s="22"/>
      <c r="V1082" s="12"/>
      <c r="W1082" s="13"/>
      <c r="X1082" s="12"/>
      <c r="Y1082" s="12"/>
      <c r="Z1082" s="12"/>
      <c r="AA1082" s="11"/>
    </row>
    <row r="1083" spans="1:27" ht="12.75" customHeight="1" x14ac:dyDescent="0.2">
      <c r="A1083" s="22"/>
      <c r="B1083" s="13"/>
      <c r="C1083" s="164"/>
      <c r="D1083" s="8"/>
      <c r="E1083" s="8"/>
      <c r="F1083" s="65"/>
      <c r="G1083" s="65"/>
      <c r="H1083" s="65"/>
      <c r="I1083" s="11"/>
      <c r="J1083" s="11"/>
      <c r="K1083" s="11"/>
      <c r="L1083" s="11"/>
      <c r="M1083" s="13"/>
      <c r="N1083" s="22"/>
      <c r="O1083" s="22"/>
      <c r="P1083" s="23"/>
      <c r="Q1083" s="22"/>
      <c r="R1083" s="66"/>
      <c r="S1083" s="66"/>
      <c r="T1083" s="24"/>
      <c r="U1083" s="22"/>
      <c r="V1083" s="12"/>
      <c r="W1083" s="13"/>
      <c r="X1083" s="12"/>
      <c r="Y1083" s="12"/>
      <c r="Z1083" s="12"/>
      <c r="AA1083" s="11"/>
    </row>
    <row r="1084" spans="1:27" ht="12.75" customHeight="1" x14ac:dyDescent="0.2">
      <c r="A1084" s="22"/>
      <c r="B1084" s="13"/>
      <c r="C1084" s="164"/>
      <c r="D1084" s="8"/>
      <c r="E1084" s="8"/>
      <c r="F1084" s="65"/>
      <c r="G1084" s="65"/>
      <c r="H1084" s="65"/>
      <c r="I1084" s="11"/>
      <c r="J1084" s="11"/>
      <c r="K1084" s="11"/>
      <c r="L1084" s="11"/>
      <c r="M1084" s="13"/>
      <c r="N1084" s="22"/>
      <c r="O1084" s="22"/>
      <c r="P1084" s="23"/>
      <c r="Q1084" s="22"/>
      <c r="R1084" s="66"/>
      <c r="S1084" s="66"/>
      <c r="T1084" s="24"/>
      <c r="U1084" s="22"/>
      <c r="V1084" s="12"/>
      <c r="W1084" s="13"/>
      <c r="X1084" s="12"/>
      <c r="Y1084" s="12"/>
      <c r="Z1084" s="12"/>
      <c r="AA1084" s="11"/>
    </row>
    <row r="1085" spans="1:27" ht="12.75" customHeight="1" x14ac:dyDescent="0.2">
      <c r="A1085" s="22"/>
      <c r="B1085" s="13"/>
      <c r="C1085" s="164"/>
      <c r="D1085" s="8"/>
      <c r="E1085" s="8"/>
      <c r="F1085" s="65"/>
      <c r="G1085" s="65"/>
      <c r="H1085" s="65"/>
      <c r="I1085" s="11"/>
      <c r="J1085" s="11"/>
      <c r="K1085" s="11"/>
      <c r="L1085" s="11"/>
      <c r="M1085" s="13"/>
      <c r="N1085" s="22"/>
      <c r="O1085" s="22"/>
      <c r="P1085" s="23"/>
      <c r="Q1085" s="22"/>
      <c r="R1085" s="66"/>
      <c r="S1085" s="66"/>
      <c r="T1085" s="24"/>
      <c r="U1085" s="22"/>
      <c r="V1085" s="12"/>
      <c r="W1085" s="13"/>
      <c r="X1085" s="12"/>
      <c r="Y1085" s="12"/>
      <c r="Z1085" s="12"/>
      <c r="AA1085" s="11"/>
    </row>
    <row r="1086" spans="1:27" ht="12.75" customHeight="1" x14ac:dyDescent="0.2">
      <c r="A1086" s="22"/>
      <c r="B1086" s="13"/>
      <c r="C1086" s="164"/>
      <c r="D1086" s="8"/>
      <c r="E1086" s="8"/>
      <c r="F1086" s="65"/>
      <c r="G1086" s="65"/>
      <c r="H1086" s="65"/>
      <c r="I1086" s="11"/>
      <c r="J1086" s="11"/>
      <c r="K1086" s="11"/>
      <c r="L1086" s="11"/>
      <c r="M1086" s="13"/>
      <c r="N1086" s="22"/>
      <c r="O1086" s="22"/>
      <c r="P1086" s="23"/>
      <c r="Q1086" s="22"/>
      <c r="R1086" s="66"/>
      <c r="S1086" s="66"/>
      <c r="T1086" s="24"/>
      <c r="U1086" s="22"/>
      <c r="V1086" s="12"/>
      <c r="W1086" s="13"/>
      <c r="X1086" s="12"/>
      <c r="Y1086" s="12"/>
      <c r="Z1086" s="12"/>
      <c r="AA1086" s="11"/>
    </row>
    <row r="1087" spans="1:27" ht="12.75" customHeight="1" x14ac:dyDescent="0.2">
      <c r="A1087" s="22"/>
      <c r="B1087" s="13"/>
      <c r="C1087" s="164"/>
      <c r="D1087" s="8"/>
      <c r="E1087" s="8"/>
      <c r="F1087" s="65"/>
      <c r="G1087" s="65"/>
      <c r="H1087" s="65"/>
      <c r="I1087" s="11"/>
      <c r="J1087" s="11"/>
      <c r="K1087" s="11"/>
      <c r="L1087" s="11"/>
      <c r="M1087" s="13"/>
      <c r="N1087" s="22"/>
      <c r="O1087" s="22"/>
      <c r="P1087" s="23"/>
      <c r="Q1087" s="22"/>
      <c r="R1087" s="66"/>
      <c r="S1087" s="66"/>
      <c r="T1087" s="24"/>
      <c r="U1087" s="22"/>
      <c r="V1087" s="12"/>
      <c r="W1087" s="13"/>
      <c r="X1087" s="12"/>
      <c r="Y1087" s="12"/>
      <c r="Z1087" s="12"/>
      <c r="AA1087" s="11"/>
    </row>
    <row r="1088" spans="1:27" ht="12.75" customHeight="1" x14ac:dyDescent="0.2">
      <c r="A1088" s="22"/>
      <c r="B1088" s="13"/>
      <c r="C1088" s="164"/>
      <c r="D1088" s="8"/>
      <c r="E1088" s="8"/>
      <c r="F1088" s="65"/>
      <c r="G1088" s="65"/>
      <c r="H1088" s="65"/>
      <c r="I1088" s="11"/>
      <c r="J1088" s="11"/>
      <c r="K1088" s="11"/>
      <c r="L1088" s="11"/>
      <c r="M1088" s="13"/>
      <c r="N1088" s="22"/>
      <c r="O1088" s="22"/>
      <c r="P1088" s="23"/>
      <c r="Q1088" s="22"/>
      <c r="R1088" s="66"/>
      <c r="S1088" s="66"/>
      <c r="T1088" s="24"/>
      <c r="U1088" s="22"/>
      <c r="V1088" s="12"/>
      <c r="W1088" s="13"/>
      <c r="X1088" s="12"/>
      <c r="Y1088" s="12"/>
      <c r="Z1088" s="12"/>
      <c r="AA1088" s="11"/>
    </row>
    <row r="1089" spans="1:27" ht="12.75" customHeight="1" x14ac:dyDescent="0.2">
      <c r="A1089" s="22"/>
      <c r="B1089" s="13"/>
      <c r="C1089" s="164"/>
      <c r="D1089" s="8"/>
      <c r="E1089" s="8"/>
      <c r="F1089" s="65"/>
      <c r="G1089" s="65"/>
      <c r="H1089" s="65"/>
      <c r="I1089" s="11"/>
      <c r="J1089" s="11"/>
      <c r="K1089" s="11"/>
      <c r="L1089" s="11"/>
      <c r="M1089" s="13"/>
      <c r="N1089" s="22"/>
      <c r="O1089" s="22"/>
      <c r="P1089" s="23"/>
      <c r="Q1089" s="22"/>
      <c r="R1089" s="66"/>
      <c r="S1089" s="66"/>
      <c r="T1089" s="24"/>
      <c r="U1089" s="22"/>
      <c r="V1089" s="12"/>
      <c r="W1089" s="13"/>
      <c r="X1089" s="12"/>
      <c r="Y1089" s="12"/>
      <c r="Z1089" s="12"/>
      <c r="AA1089" s="11"/>
    </row>
    <row r="1090" spans="1:27" ht="12.75" customHeight="1" x14ac:dyDescent="0.2">
      <c r="A1090" s="22"/>
      <c r="B1090" s="13"/>
      <c r="C1090" s="164"/>
      <c r="D1090" s="8"/>
      <c r="E1090" s="8"/>
      <c r="F1090" s="65"/>
      <c r="G1090" s="65"/>
      <c r="H1090" s="65"/>
      <c r="I1090" s="11"/>
      <c r="J1090" s="11"/>
      <c r="K1090" s="11"/>
      <c r="L1090" s="11"/>
      <c r="M1090" s="13"/>
      <c r="N1090" s="22"/>
      <c r="O1090" s="22"/>
      <c r="P1090" s="23"/>
      <c r="Q1090" s="22"/>
      <c r="R1090" s="66"/>
      <c r="S1090" s="66"/>
      <c r="T1090" s="24"/>
      <c r="U1090" s="22"/>
      <c r="V1090" s="12"/>
      <c r="W1090" s="13"/>
      <c r="X1090" s="12"/>
      <c r="Y1090" s="12"/>
      <c r="Z1090" s="12"/>
      <c r="AA1090" s="11"/>
    </row>
    <row r="1091" spans="1:27" ht="12.75" customHeight="1" x14ac:dyDescent="0.2">
      <c r="A1091" s="22"/>
      <c r="B1091" s="13"/>
      <c r="C1091" s="164"/>
      <c r="D1091" s="8"/>
      <c r="E1091" s="8"/>
      <c r="F1091" s="65"/>
      <c r="G1091" s="65"/>
      <c r="H1091" s="65"/>
      <c r="I1091" s="11"/>
      <c r="J1091" s="11"/>
      <c r="K1091" s="11"/>
      <c r="L1091" s="11"/>
      <c r="M1091" s="13"/>
      <c r="N1091" s="22"/>
      <c r="O1091" s="22"/>
      <c r="P1091" s="23"/>
      <c r="Q1091" s="22"/>
      <c r="R1091" s="66"/>
      <c r="S1091" s="66"/>
      <c r="T1091" s="24"/>
      <c r="U1091" s="22"/>
      <c r="V1091" s="12"/>
      <c r="W1091" s="13"/>
      <c r="X1091" s="12"/>
      <c r="Y1091" s="12"/>
      <c r="Z1091" s="12"/>
      <c r="AA1091" s="11"/>
    </row>
    <row r="1092" spans="1:27" ht="12.75" customHeight="1" x14ac:dyDescent="0.2">
      <c r="A1092" s="22"/>
      <c r="B1092" s="13"/>
      <c r="C1092" s="164"/>
      <c r="D1092" s="8"/>
      <c r="E1092" s="8"/>
      <c r="F1092" s="65"/>
      <c r="G1092" s="65"/>
      <c r="H1092" s="65"/>
      <c r="I1092" s="11"/>
      <c r="J1092" s="11"/>
      <c r="K1092" s="11"/>
      <c r="L1092" s="11"/>
      <c r="M1092" s="13"/>
      <c r="N1092" s="22"/>
      <c r="O1092" s="22"/>
      <c r="P1092" s="23"/>
      <c r="Q1092" s="22"/>
      <c r="R1092" s="66"/>
      <c r="S1092" s="66"/>
      <c r="T1092" s="24"/>
      <c r="U1092" s="22"/>
      <c r="V1092" s="12"/>
      <c r="W1092" s="13"/>
      <c r="X1092" s="12"/>
      <c r="Y1092" s="12"/>
      <c r="Z1092" s="12"/>
      <c r="AA1092" s="11"/>
    </row>
    <row r="1093" spans="1:27" ht="12.75" customHeight="1" x14ac:dyDescent="0.2">
      <c r="A1093" s="22"/>
      <c r="B1093" s="13"/>
      <c r="C1093" s="164"/>
      <c r="D1093" s="8"/>
      <c r="E1093" s="8"/>
      <c r="F1093" s="65"/>
      <c r="G1093" s="65"/>
      <c r="H1093" s="65"/>
      <c r="I1093" s="11"/>
      <c r="J1093" s="11"/>
      <c r="K1093" s="11"/>
      <c r="L1093" s="11"/>
      <c r="M1093" s="13"/>
      <c r="N1093" s="22"/>
      <c r="O1093" s="22"/>
      <c r="P1093" s="23"/>
      <c r="Q1093" s="22"/>
      <c r="R1093" s="66"/>
      <c r="S1093" s="66"/>
      <c r="T1093" s="24"/>
      <c r="U1093" s="22"/>
      <c r="V1093" s="12"/>
      <c r="W1093" s="13"/>
      <c r="X1093" s="12"/>
      <c r="Y1093" s="12"/>
      <c r="Z1093" s="12"/>
      <c r="AA1093" s="11"/>
    </row>
    <row r="1094" spans="1:27" ht="12.75" customHeight="1" x14ac:dyDescent="0.2">
      <c r="A1094" s="22"/>
      <c r="B1094" s="13"/>
      <c r="C1094" s="164"/>
      <c r="D1094" s="8"/>
      <c r="E1094" s="8"/>
      <c r="F1094" s="65"/>
      <c r="G1094" s="65"/>
      <c r="H1094" s="65"/>
      <c r="I1094" s="11"/>
      <c r="J1094" s="11"/>
      <c r="K1094" s="11"/>
      <c r="L1094" s="11"/>
      <c r="M1094" s="13"/>
      <c r="N1094" s="22"/>
      <c r="O1094" s="22"/>
      <c r="P1094" s="23"/>
      <c r="Q1094" s="22"/>
      <c r="R1094" s="66"/>
      <c r="S1094" s="66"/>
      <c r="T1094" s="24"/>
      <c r="U1094" s="22"/>
      <c r="V1094" s="12"/>
      <c r="W1094" s="13"/>
      <c r="X1094" s="12"/>
      <c r="Y1094" s="12"/>
      <c r="Z1094" s="12"/>
      <c r="AA1094" s="11"/>
    </row>
    <row r="1095" spans="1:27" ht="12.75" customHeight="1" x14ac:dyDescent="0.2">
      <c r="A1095" s="22"/>
      <c r="B1095" s="13"/>
      <c r="C1095" s="164"/>
      <c r="D1095" s="8"/>
      <c r="E1095" s="8"/>
      <c r="F1095" s="65"/>
      <c r="G1095" s="65"/>
      <c r="H1095" s="65"/>
      <c r="I1095" s="11"/>
      <c r="J1095" s="11"/>
      <c r="K1095" s="11"/>
      <c r="L1095" s="11"/>
      <c r="M1095" s="13"/>
      <c r="N1095" s="22"/>
      <c r="O1095" s="22"/>
      <c r="P1095" s="23"/>
      <c r="Q1095" s="22"/>
      <c r="R1095" s="66"/>
      <c r="S1095" s="66"/>
      <c r="T1095" s="24"/>
      <c r="U1095" s="22"/>
      <c r="V1095" s="12"/>
      <c r="W1095" s="13"/>
      <c r="X1095" s="12"/>
      <c r="Y1095" s="12"/>
      <c r="Z1095" s="12"/>
      <c r="AA1095" s="11"/>
    </row>
    <row r="1096" spans="1:27" ht="12.75" customHeight="1" x14ac:dyDescent="0.2">
      <c r="A1096" s="22"/>
      <c r="B1096" s="13"/>
      <c r="C1096" s="164"/>
      <c r="D1096" s="8"/>
      <c r="E1096" s="8"/>
      <c r="F1096" s="65"/>
      <c r="G1096" s="65"/>
      <c r="H1096" s="65"/>
      <c r="I1096" s="11"/>
      <c r="J1096" s="11"/>
      <c r="K1096" s="11"/>
      <c r="L1096" s="11"/>
      <c r="M1096" s="13"/>
      <c r="N1096" s="22"/>
      <c r="O1096" s="22"/>
      <c r="P1096" s="23"/>
      <c r="Q1096" s="22"/>
      <c r="R1096" s="66"/>
      <c r="S1096" s="66"/>
      <c r="T1096" s="24"/>
      <c r="U1096" s="22"/>
      <c r="V1096" s="12"/>
      <c r="W1096" s="13"/>
      <c r="X1096" s="12"/>
      <c r="Y1096" s="12"/>
      <c r="Z1096" s="12"/>
      <c r="AA1096" s="11"/>
    </row>
    <row r="1097" spans="1:27" ht="12.75" customHeight="1" x14ac:dyDescent="0.2">
      <c r="A1097" s="22"/>
      <c r="B1097" s="13"/>
      <c r="C1097" s="164"/>
      <c r="D1097" s="8"/>
      <c r="E1097" s="8"/>
      <c r="F1097" s="65"/>
      <c r="G1097" s="65"/>
      <c r="H1097" s="65"/>
      <c r="I1097" s="11"/>
      <c r="J1097" s="11"/>
      <c r="K1097" s="11"/>
      <c r="L1097" s="11"/>
      <c r="M1097" s="13"/>
      <c r="N1097" s="22"/>
      <c r="O1097" s="22"/>
      <c r="P1097" s="23"/>
      <c r="Q1097" s="22"/>
      <c r="R1097" s="66"/>
      <c r="S1097" s="66"/>
      <c r="T1097" s="24"/>
      <c r="U1097" s="22"/>
      <c r="V1097" s="12"/>
      <c r="W1097" s="13"/>
      <c r="X1097" s="12"/>
      <c r="Y1097" s="12"/>
      <c r="Z1097" s="12"/>
      <c r="AA1097" s="11"/>
    </row>
    <row r="1098" spans="1:27" ht="12.75" customHeight="1" x14ac:dyDescent="0.2">
      <c r="A1098" s="22"/>
      <c r="B1098" s="13"/>
      <c r="C1098" s="164"/>
      <c r="D1098" s="8"/>
      <c r="E1098" s="8"/>
      <c r="F1098" s="65"/>
      <c r="G1098" s="65"/>
      <c r="H1098" s="65"/>
      <c r="I1098" s="11"/>
      <c r="J1098" s="11"/>
      <c r="K1098" s="11"/>
      <c r="L1098" s="11"/>
      <c r="M1098" s="13"/>
      <c r="N1098" s="22"/>
      <c r="O1098" s="22"/>
      <c r="P1098" s="23"/>
      <c r="Q1098" s="22"/>
      <c r="R1098" s="66"/>
      <c r="S1098" s="66"/>
      <c r="T1098" s="24"/>
      <c r="U1098" s="22"/>
      <c r="V1098" s="12"/>
      <c r="W1098" s="13"/>
      <c r="X1098" s="12"/>
      <c r="Y1098" s="12"/>
      <c r="Z1098" s="12"/>
      <c r="AA1098" s="11"/>
    </row>
    <row r="1099" spans="1:27" ht="12.75" customHeight="1" x14ac:dyDescent="0.2">
      <c r="A1099" s="22"/>
      <c r="B1099" s="13"/>
      <c r="C1099" s="164"/>
      <c r="D1099" s="8"/>
      <c r="E1099" s="8"/>
      <c r="F1099" s="65"/>
      <c r="G1099" s="65"/>
      <c r="H1099" s="65"/>
      <c r="I1099" s="11"/>
      <c r="J1099" s="11"/>
      <c r="K1099" s="11"/>
      <c r="L1099" s="11"/>
      <c r="M1099" s="13"/>
      <c r="N1099" s="22"/>
      <c r="O1099" s="22"/>
      <c r="P1099" s="23"/>
      <c r="Q1099" s="22"/>
      <c r="R1099" s="66"/>
      <c r="S1099" s="66"/>
      <c r="T1099" s="24"/>
      <c r="U1099" s="22"/>
      <c r="V1099" s="12"/>
      <c r="W1099" s="13"/>
      <c r="X1099" s="12"/>
      <c r="Y1099" s="12"/>
      <c r="Z1099" s="12"/>
      <c r="AA1099" s="11"/>
    </row>
    <row r="1100" spans="1:27" ht="12.75" customHeight="1" x14ac:dyDescent="0.2">
      <c r="A1100" s="22"/>
      <c r="B1100" s="13"/>
      <c r="C1100" s="164"/>
      <c r="D1100" s="8"/>
      <c r="E1100" s="8"/>
      <c r="F1100" s="65"/>
      <c r="G1100" s="65"/>
      <c r="H1100" s="65"/>
      <c r="I1100" s="11"/>
      <c r="J1100" s="11"/>
      <c r="K1100" s="11"/>
      <c r="L1100" s="11"/>
      <c r="M1100" s="13"/>
      <c r="N1100" s="22"/>
      <c r="O1100" s="22"/>
      <c r="P1100" s="23"/>
      <c r="Q1100" s="22"/>
      <c r="R1100" s="66"/>
      <c r="S1100" s="66"/>
      <c r="T1100" s="24"/>
      <c r="U1100" s="22"/>
      <c r="V1100" s="12"/>
      <c r="W1100" s="13"/>
      <c r="X1100" s="12"/>
      <c r="Y1100" s="12"/>
      <c r="Z1100" s="12"/>
      <c r="AA1100" s="11"/>
    </row>
    <row r="1101" spans="1:27" ht="12.75" customHeight="1" x14ac:dyDescent="0.2">
      <c r="A1101" s="22"/>
      <c r="B1101" s="13"/>
      <c r="C1101" s="164"/>
      <c r="D1101" s="8"/>
      <c r="E1101" s="8"/>
      <c r="F1101" s="65"/>
      <c r="G1101" s="65"/>
      <c r="H1101" s="65"/>
      <c r="I1101" s="11"/>
      <c r="J1101" s="11"/>
      <c r="K1101" s="11"/>
      <c r="L1101" s="11"/>
      <c r="M1101" s="13"/>
      <c r="N1101" s="22"/>
      <c r="O1101" s="22"/>
      <c r="P1101" s="23"/>
      <c r="Q1101" s="22"/>
      <c r="R1101" s="66"/>
      <c r="S1101" s="66"/>
      <c r="T1101" s="24"/>
      <c r="U1101" s="22"/>
      <c r="V1101" s="12"/>
      <c r="W1101" s="13"/>
      <c r="X1101" s="12"/>
      <c r="Y1101" s="12"/>
      <c r="Z1101" s="12"/>
      <c r="AA1101" s="11"/>
    </row>
    <row r="1102" spans="1:27" ht="12.75" customHeight="1" x14ac:dyDescent="0.2">
      <c r="A1102" s="22"/>
      <c r="B1102" s="13"/>
      <c r="C1102" s="164"/>
      <c r="D1102" s="8"/>
      <c r="E1102" s="8"/>
      <c r="F1102" s="65"/>
      <c r="G1102" s="65"/>
      <c r="H1102" s="65"/>
      <c r="I1102" s="11"/>
      <c r="J1102" s="11"/>
      <c r="K1102" s="11"/>
      <c r="L1102" s="11"/>
      <c r="M1102" s="13"/>
      <c r="N1102" s="22"/>
      <c r="O1102" s="22"/>
      <c r="P1102" s="23"/>
      <c r="Q1102" s="22"/>
      <c r="R1102" s="66"/>
      <c r="S1102" s="66"/>
      <c r="T1102" s="24"/>
      <c r="U1102" s="22"/>
      <c r="V1102" s="12"/>
      <c r="W1102" s="13"/>
      <c r="X1102" s="12"/>
      <c r="Y1102" s="12"/>
      <c r="Z1102" s="12"/>
      <c r="AA1102" s="11"/>
    </row>
    <row r="1103" spans="1:27" ht="12.75" customHeight="1" x14ac:dyDescent="0.2">
      <c r="A1103" s="22"/>
      <c r="B1103" s="13"/>
      <c r="C1103" s="164"/>
      <c r="D1103" s="8"/>
      <c r="E1103" s="8"/>
      <c r="F1103" s="65"/>
      <c r="G1103" s="65"/>
      <c r="H1103" s="65"/>
      <c r="I1103" s="11"/>
      <c r="J1103" s="11"/>
      <c r="K1103" s="11"/>
      <c r="L1103" s="11"/>
      <c r="M1103" s="13"/>
      <c r="N1103" s="22"/>
      <c r="O1103" s="22"/>
      <c r="P1103" s="23"/>
      <c r="Q1103" s="22"/>
      <c r="R1103" s="66"/>
      <c r="S1103" s="66"/>
      <c r="T1103" s="24"/>
      <c r="U1103" s="22"/>
      <c r="V1103" s="12"/>
      <c r="W1103" s="13"/>
      <c r="X1103" s="12"/>
      <c r="Y1103" s="12"/>
      <c r="Z1103" s="12"/>
      <c r="AA1103" s="11"/>
    </row>
    <row r="1104" spans="1:27" ht="12.75" customHeight="1" x14ac:dyDescent="0.2">
      <c r="A1104" s="22"/>
      <c r="B1104" s="13"/>
      <c r="C1104" s="164"/>
      <c r="D1104" s="8"/>
      <c r="E1104" s="8"/>
      <c r="F1104" s="65"/>
      <c r="G1104" s="65"/>
      <c r="H1104" s="65"/>
      <c r="I1104" s="11"/>
      <c r="J1104" s="11"/>
      <c r="K1104" s="11"/>
      <c r="L1104" s="11"/>
      <c r="M1104" s="13"/>
      <c r="N1104" s="22"/>
      <c r="O1104" s="22"/>
      <c r="P1104" s="23"/>
      <c r="Q1104" s="22"/>
      <c r="R1104" s="66"/>
      <c r="S1104" s="66"/>
      <c r="T1104" s="24"/>
      <c r="U1104" s="22"/>
      <c r="V1104" s="12"/>
      <c r="W1104" s="13"/>
      <c r="X1104" s="12"/>
      <c r="Y1104" s="12"/>
      <c r="Z1104" s="12"/>
      <c r="AA1104" s="11"/>
    </row>
    <row r="1105" spans="1:27" ht="12.75" customHeight="1" x14ac:dyDescent="0.2">
      <c r="A1105" s="22"/>
      <c r="B1105" s="13"/>
      <c r="C1105" s="164"/>
      <c r="D1105" s="8"/>
      <c r="E1105" s="8"/>
      <c r="F1105" s="65"/>
      <c r="G1105" s="65"/>
      <c r="H1105" s="65"/>
      <c r="I1105" s="11"/>
      <c r="J1105" s="11"/>
      <c r="K1105" s="11"/>
      <c r="L1105" s="11"/>
      <c r="M1105" s="13"/>
      <c r="N1105" s="22"/>
      <c r="O1105" s="22"/>
      <c r="P1105" s="23"/>
      <c r="Q1105" s="22"/>
      <c r="R1105" s="66"/>
      <c r="S1105" s="66"/>
      <c r="T1105" s="24"/>
      <c r="U1105" s="22"/>
      <c r="V1105" s="12"/>
      <c r="W1105" s="13"/>
      <c r="X1105" s="12"/>
      <c r="Y1105" s="12"/>
      <c r="Z1105" s="12"/>
      <c r="AA1105" s="11"/>
    </row>
    <row r="1106" spans="1:27" ht="12.75" customHeight="1" x14ac:dyDescent="0.2">
      <c r="A1106" s="22"/>
      <c r="B1106" s="13"/>
      <c r="C1106" s="164"/>
      <c r="D1106" s="8"/>
      <c r="E1106" s="8"/>
      <c r="F1106" s="65"/>
      <c r="G1106" s="65"/>
      <c r="H1106" s="65"/>
      <c r="I1106" s="11"/>
      <c r="J1106" s="11"/>
      <c r="K1106" s="11"/>
      <c r="L1106" s="11"/>
      <c r="M1106" s="13"/>
      <c r="N1106" s="22"/>
      <c r="O1106" s="22"/>
      <c r="P1106" s="23"/>
      <c r="Q1106" s="22"/>
      <c r="R1106" s="66"/>
      <c r="S1106" s="66"/>
      <c r="T1106" s="24"/>
      <c r="U1106" s="22"/>
      <c r="V1106" s="12"/>
      <c r="W1106" s="13"/>
      <c r="X1106" s="12"/>
      <c r="Y1106" s="12"/>
      <c r="Z1106" s="12"/>
      <c r="AA1106" s="11"/>
    </row>
    <row r="1107" spans="1:27" ht="12.75" customHeight="1" x14ac:dyDescent="0.2">
      <c r="A1107" s="22"/>
      <c r="B1107" s="13"/>
      <c r="C1107" s="164"/>
      <c r="D1107" s="8"/>
      <c r="E1107" s="8"/>
      <c r="F1107" s="65"/>
      <c r="G1107" s="65"/>
      <c r="H1107" s="65"/>
      <c r="I1107" s="11"/>
      <c r="J1107" s="11"/>
      <c r="K1107" s="11"/>
      <c r="L1107" s="11"/>
      <c r="M1107" s="13"/>
      <c r="N1107" s="22"/>
      <c r="O1107" s="22"/>
      <c r="P1107" s="23"/>
      <c r="Q1107" s="22"/>
      <c r="R1107" s="66"/>
      <c r="S1107" s="66"/>
      <c r="T1107" s="24"/>
      <c r="U1107" s="22"/>
      <c r="V1107" s="12"/>
      <c r="W1107" s="13"/>
      <c r="X1107" s="12"/>
      <c r="Y1107" s="12"/>
      <c r="Z1107" s="12"/>
      <c r="AA1107" s="11"/>
    </row>
    <row r="1108" spans="1:27" ht="12.75" customHeight="1" x14ac:dyDescent="0.2">
      <c r="A1108" s="22"/>
      <c r="B1108" s="13"/>
      <c r="C1108" s="164"/>
      <c r="D1108" s="8"/>
      <c r="E1108" s="8"/>
      <c r="F1108" s="65"/>
      <c r="G1108" s="65"/>
      <c r="H1108" s="65"/>
      <c r="I1108" s="11"/>
      <c r="J1108" s="11"/>
      <c r="K1108" s="11"/>
      <c r="L1108" s="11"/>
      <c r="M1108" s="13"/>
      <c r="N1108" s="22"/>
      <c r="O1108" s="22"/>
      <c r="P1108" s="23"/>
      <c r="Q1108" s="22"/>
      <c r="R1108" s="66"/>
      <c r="S1108" s="66"/>
      <c r="T1108" s="24"/>
      <c r="U1108" s="22"/>
      <c r="V1108" s="12"/>
      <c r="W1108" s="13"/>
      <c r="X1108" s="12"/>
      <c r="Y1108" s="12"/>
      <c r="Z1108" s="12"/>
      <c r="AA1108" s="11"/>
    </row>
    <row r="1109" spans="1:27" ht="12.75" customHeight="1" x14ac:dyDescent="0.2">
      <c r="A1109" s="22"/>
      <c r="B1109" s="13"/>
      <c r="C1109" s="164"/>
      <c r="D1109" s="8"/>
      <c r="E1109" s="8"/>
      <c r="F1109" s="65"/>
      <c r="G1109" s="65"/>
      <c r="H1109" s="65"/>
      <c r="I1109" s="11"/>
      <c r="J1109" s="11"/>
      <c r="K1109" s="11"/>
      <c r="L1109" s="11"/>
      <c r="M1109" s="13"/>
      <c r="N1109" s="22"/>
      <c r="O1109" s="22"/>
      <c r="P1109" s="23"/>
      <c r="Q1109" s="22"/>
      <c r="R1109" s="66"/>
      <c r="S1109" s="66"/>
      <c r="T1109" s="24"/>
      <c r="U1109" s="22"/>
      <c r="V1109" s="12"/>
      <c r="W1109" s="13"/>
      <c r="X1109" s="12"/>
      <c r="Y1109" s="12"/>
      <c r="Z1109" s="12"/>
      <c r="AA1109" s="11"/>
    </row>
    <row r="1110" spans="1:27" ht="12.75" customHeight="1" x14ac:dyDescent="0.2">
      <c r="A1110" s="22"/>
      <c r="B1110" s="13"/>
      <c r="C1110" s="164"/>
      <c r="D1110" s="8"/>
      <c r="E1110" s="8"/>
      <c r="F1110" s="65"/>
      <c r="G1110" s="65"/>
      <c r="H1110" s="65"/>
      <c r="I1110" s="11"/>
      <c r="J1110" s="11"/>
      <c r="K1110" s="11"/>
      <c r="L1110" s="11"/>
      <c r="M1110" s="13"/>
      <c r="N1110" s="22"/>
      <c r="O1110" s="22"/>
      <c r="P1110" s="23"/>
      <c r="Q1110" s="22"/>
      <c r="R1110" s="66"/>
      <c r="S1110" s="66"/>
      <c r="T1110" s="24"/>
      <c r="U1110" s="22"/>
      <c r="V1110" s="12"/>
      <c r="W1110" s="13"/>
      <c r="X1110" s="12"/>
      <c r="Y1110" s="12"/>
      <c r="Z1110" s="12"/>
      <c r="AA1110" s="11"/>
    </row>
    <row r="1111" spans="1:27" ht="12.75" customHeight="1" x14ac:dyDescent="0.2">
      <c r="A1111" s="22"/>
      <c r="B1111" s="13"/>
      <c r="C1111" s="164"/>
      <c r="D1111" s="8"/>
      <c r="E1111" s="8"/>
      <c r="F1111" s="65"/>
      <c r="G1111" s="65"/>
      <c r="H1111" s="65"/>
      <c r="I1111" s="11"/>
      <c r="J1111" s="11"/>
      <c r="K1111" s="11"/>
      <c r="L1111" s="11"/>
      <c r="M1111" s="13"/>
      <c r="N1111" s="22"/>
      <c r="O1111" s="22"/>
      <c r="P1111" s="23"/>
      <c r="Q1111" s="22"/>
      <c r="R1111" s="66"/>
      <c r="S1111" s="66"/>
      <c r="T1111" s="24"/>
      <c r="U1111" s="22"/>
      <c r="V1111" s="12"/>
      <c r="W1111" s="13"/>
      <c r="X1111" s="12"/>
      <c r="Y1111" s="12"/>
      <c r="Z1111" s="12"/>
      <c r="AA1111" s="11"/>
    </row>
    <row r="1112" spans="1:27" ht="12.75" customHeight="1" x14ac:dyDescent="0.2">
      <c r="A1112" s="22"/>
      <c r="B1112" s="13"/>
      <c r="C1112" s="164"/>
      <c r="D1112" s="8"/>
      <c r="E1112" s="8"/>
      <c r="F1112" s="65"/>
      <c r="G1112" s="65"/>
      <c r="H1112" s="65"/>
      <c r="I1112" s="11"/>
      <c r="J1112" s="11"/>
      <c r="K1112" s="11"/>
      <c r="L1112" s="11"/>
      <c r="M1112" s="13"/>
      <c r="N1112" s="22"/>
      <c r="O1112" s="22"/>
      <c r="P1112" s="23"/>
      <c r="Q1112" s="22"/>
      <c r="R1112" s="66"/>
      <c r="S1112" s="66"/>
      <c r="T1112" s="24"/>
      <c r="U1112" s="22"/>
      <c r="V1112" s="12"/>
      <c r="W1112" s="13"/>
      <c r="X1112" s="12"/>
      <c r="Y1112" s="12"/>
      <c r="Z1112" s="12"/>
      <c r="AA1112" s="11"/>
    </row>
    <row r="1113" spans="1:27" ht="12.75" customHeight="1" x14ac:dyDescent="0.2">
      <c r="A1113" s="22"/>
      <c r="B1113" s="13"/>
      <c r="C1113" s="164"/>
      <c r="D1113" s="8"/>
      <c r="E1113" s="8"/>
      <c r="F1113" s="65"/>
      <c r="G1113" s="65"/>
      <c r="H1113" s="65"/>
      <c r="I1113" s="11"/>
      <c r="J1113" s="11"/>
      <c r="K1113" s="11"/>
      <c r="L1113" s="11"/>
      <c r="M1113" s="13"/>
      <c r="N1113" s="22"/>
      <c r="O1113" s="22"/>
      <c r="P1113" s="23"/>
      <c r="Q1113" s="22"/>
      <c r="R1113" s="66"/>
      <c r="S1113" s="66"/>
      <c r="T1113" s="24"/>
      <c r="U1113" s="22"/>
      <c r="V1113" s="12"/>
      <c r="W1113" s="13"/>
      <c r="X1113" s="12"/>
      <c r="Y1113" s="12"/>
      <c r="Z1113" s="12"/>
      <c r="AA1113" s="11"/>
    </row>
    <row r="1114" spans="1:27" ht="12.75" customHeight="1" x14ac:dyDescent="0.2">
      <c r="A1114" s="22"/>
      <c r="B1114" s="13"/>
      <c r="C1114" s="164"/>
      <c r="D1114" s="8"/>
      <c r="E1114" s="8"/>
      <c r="F1114" s="65"/>
      <c r="G1114" s="65"/>
      <c r="H1114" s="65"/>
      <c r="I1114" s="11"/>
      <c r="J1114" s="11"/>
      <c r="K1114" s="11"/>
      <c r="L1114" s="11"/>
      <c r="M1114" s="13"/>
      <c r="N1114" s="22"/>
      <c r="O1114" s="22"/>
      <c r="P1114" s="23"/>
      <c r="Q1114" s="22"/>
      <c r="R1114" s="66"/>
      <c r="S1114" s="66"/>
      <c r="T1114" s="24"/>
      <c r="U1114" s="22"/>
      <c r="V1114" s="12"/>
      <c r="W1114" s="13"/>
      <c r="X1114" s="12"/>
      <c r="Y1114" s="12"/>
      <c r="Z1114" s="12"/>
      <c r="AA1114" s="11"/>
    </row>
    <row r="1115" spans="1:27" ht="12.75" customHeight="1" x14ac:dyDescent="0.2">
      <c r="A1115" s="22"/>
      <c r="B1115" s="13"/>
      <c r="C1115" s="164"/>
      <c r="D1115" s="8"/>
      <c r="E1115" s="8"/>
      <c r="F1115" s="65"/>
      <c r="G1115" s="65"/>
      <c r="H1115" s="65"/>
      <c r="I1115" s="11"/>
      <c r="J1115" s="11"/>
      <c r="K1115" s="11"/>
      <c r="L1115" s="11"/>
      <c r="M1115" s="13"/>
      <c r="N1115" s="22"/>
      <c r="O1115" s="22"/>
      <c r="P1115" s="23"/>
      <c r="Q1115" s="22"/>
      <c r="R1115" s="66"/>
      <c r="S1115" s="66"/>
      <c r="T1115" s="24"/>
      <c r="U1115" s="22"/>
      <c r="V1115" s="12"/>
      <c r="W1115" s="13"/>
      <c r="X1115" s="12"/>
      <c r="Y1115" s="12"/>
      <c r="Z1115" s="12"/>
      <c r="AA1115" s="11"/>
    </row>
    <row r="1116" spans="1:27" ht="12.75" customHeight="1" x14ac:dyDescent="0.2">
      <c r="A1116" s="22"/>
      <c r="B1116" s="13"/>
      <c r="C1116" s="164"/>
      <c r="D1116" s="8"/>
      <c r="E1116" s="8"/>
      <c r="F1116" s="65"/>
      <c r="G1116" s="65"/>
      <c r="H1116" s="65"/>
      <c r="I1116" s="11"/>
      <c r="J1116" s="11"/>
      <c r="K1116" s="11"/>
      <c r="L1116" s="11"/>
      <c r="M1116" s="13"/>
      <c r="N1116" s="22"/>
      <c r="O1116" s="22"/>
      <c r="P1116" s="23"/>
      <c r="Q1116" s="22"/>
      <c r="R1116" s="66"/>
      <c r="S1116" s="66"/>
      <c r="T1116" s="24"/>
      <c r="U1116" s="22"/>
      <c r="V1116" s="12"/>
      <c r="W1116" s="13"/>
      <c r="X1116" s="12"/>
      <c r="Y1116" s="12"/>
      <c r="Z1116" s="12"/>
      <c r="AA1116" s="11"/>
    </row>
    <row r="1117" spans="1:27" ht="12.75" customHeight="1" x14ac:dyDescent="0.2">
      <c r="A1117" s="22"/>
      <c r="B1117" s="13"/>
      <c r="C1117" s="164"/>
      <c r="D1117" s="8"/>
      <c r="E1117" s="8"/>
      <c r="F1117" s="65"/>
      <c r="G1117" s="65"/>
      <c r="H1117" s="65"/>
      <c r="I1117" s="11"/>
      <c r="J1117" s="11"/>
      <c r="K1117" s="11"/>
      <c r="L1117" s="11"/>
      <c r="M1117" s="13"/>
      <c r="N1117" s="22"/>
      <c r="O1117" s="22"/>
      <c r="P1117" s="23"/>
      <c r="Q1117" s="22"/>
      <c r="R1117" s="66"/>
      <c r="S1117" s="66"/>
      <c r="T1117" s="24"/>
      <c r="U1117" s="22"/>
      <c r="V1117" s="12"/>
      <c r="W1117" s="13"/>
      <c r="X1117" s="12"/>
      <c r="Y1117" s="12"/>
      <c r="Z1117" s="12"/>
      <c r="AA1117" s="11"/>
    </row>
    <row r="1118" spans="1:27" ht="12.75" customHeight="1" x14ac:dyDescent="0.2">
      <c r="A1118" s="22"/>
      <c r="B1118" s="13"/>
      <c r="C1118" s="164"/>
      <c r="D1118" s="8"/>
      <c r="E1118" s="8"/>
      <c r="F1118" s="65"/>
      <c r="G1118" s="65"/>
      <c r="H1118" s="65"/>
      <c r="I1118" s="11"/>
      <c r="J1118" s="11"/>
      <c r="K1118" s="11"/>
      <c r="L1118" s="11"/>
      <c r="M1118" s="13"/>
      <c r="N1118" s="22"/>
      <c r="O1118" s="22"/>
      <c r="P1118" s="23"/>
      <c r="Q1118" s="22"/>
      <c r="R1118" s="66"/>
      <c r="S1118" s="66"/>
      <c r="T1118" s="24"/>
      <c r="U1118" s="22"/>
      <c r="V1118" s="12"/>
      <c r="W1118" s="13"/>
      <c r="X1118" s="12"/>
      <c r="Y1118" s="12"/>
      <c r="Z1118" s="12"/>
      <c r="AA1118" s="11"/>
    </row>
    <row r="1119" spans="1:27" ht="12.75" customHeight="1" x14ac:dyDescent="0.2">
      <c r="A1119" s="22"/>
      <c r="B1119" s="13"/>
      <c r="C1119" s="164"/>
      <c r="D1119" s="8"/>
      <c r="E1119" s="8"/>
      <c r="F1119" s="65"/>
      <c r="G1119" s="65"/>
      <c r="H1119" s="65"/>
      <c r="I1119" s="11"/>
      <c r="J1119" s="11"/>
      <c r="K1119" s="11"/>
      <c r="L1119" s="11"/>
      <c r="M1119" s="13"/>
      <c r="N1119" s="22"/>
      <c r="O1119" s="22"/>
      <c r="P1119" s="23"/>
      <c r="Q1119" s="22"/>
      <c r="R1119" s="66"/>
      <c r="S1119" s="66"/>
      <c r="T1119" s="24"/>
      <c r="U1119" s="22"/>
      <c r="V1119" s="12"/>
      <c r="W1119" s="13"/>
      <c r="X1119" s="12"/>
      <c r="Y1119" s="12"/>
      <c r="Z1119" s="12"/>
      <c r="AA1119" s="11"/>
    </row>
    <row r="1120" spans="1:27" ht="12.75" customHeight="1" x14ac:dyDescent="0.2">
      <c r="A1120" s="22"/>
      <c r="B1120" s="13"/>
      <c r="C1120" s="164"/>
      <c r="D1120" s="8"/>
      <c r="E1120" s="8"/>
      <c r="F1120" s="65"/>
      <c r="G1120" s="65"/>
      <c r="H1120" s="65"/>
      <c r="I1120" s="11"/>
      <c r="J1120" s="11"/>
      <c r="K1120" s="11"/>
      <c r="L1120" s="11"/>
      <c r="M1120" s="13"/>
      <c r="N1120" s="22"/>
      <c r="O1120" s="22"/>
      <c r="P1120" s="23"/>
      <c r="Q1120" s="22"/>
      <c r="R1120" s="66"/>
      <c r="S1120" s="66"/>
      <c r="T1120" s="24"/>
      <c r="U1120" s="22"/>
      <c r="V1120" s="12"/>
      <c r="W1120" s="13"/>
      <c r="X1120" s="12"/>
      <c r="Y1120" s="12"/>
      <c r="Z1120" s="12"/>
      <c r="AA1120" s="11"/>
    </row>
    <row r="1121" spans="1:27" ht="12.75" customHeight="1" x14ac:dyDescent="0.2">
      <c r="A1121" s="22"/>
      <c r="B1121" s="13"/>
      <c r="C1121" s="164"/>
      <c r="D1121" s="8"/>
      <c r="E1121" s="8"/>
      <c r="F1121" s="65"/>
      <c r="G1121" s="65"/>
      <c r="H1121" s="65"/>
      <c r="I1121" s="11"/>
      <c r="J1121" s="11"/>
      <c r="K1121" s="11"/>
      <c r="L1121" s="11"/>
      <c r="M1121" s="13"/>
      <c r="N1121" s="22"/>
      <c r="O1121" s="22"/>
      <c r="P1121" s="23"/>
      <c r="Q1121" s="22"/>
      <c r="R1121" s="66"/>
      <c r="S1121" s="66"/>
      <c r="T1121" s="24"/>
      <c r="U1121" s="22"/>
      <c r="V1121" s="12"/>
      <c r="W1121" s="13"/>
      <c r="X1121" s="12"/>
      <c r="Y1121" s="12"/>
      <c r="Z1121" s="12"/>
      <c r="AA1121" s="11"/>
    </row>
    <row r="1122" spans="1:27" ht="12.75" customHeight="1" x14ac:dyDescent="0.2">
      <c r="A1122" s="22"/>
      <c r="B1122" s="13"/>
      <c r="C1122" s="164"/>
      <c r="D1122" s="8"/>
      <c r="E1122" s="8"/>
      <c r="F1122" s="65"/>
      <c r="G1122" s="65"/>
      <c r="H1122" s="65"/>
      <c r="I1122" s="11"/>
      <c r="J1122" s="11"/>
      <c r="K1122" s="11"/>
      <c r="L1122" s="11"/>
      <c r="M1122" s="13"/>
      <c r="N1122" s="22"/>
      <c r="O1122" s="22"/>
      <c r="P1122" s="23"/>
      <c r="Q1122" s="22"/>
      <c r="R1122" s="66"/>
      <c r="S1122" s="66"/>
      <c r="T1122" s="24"/>
      <c r="U1122" s="22"/>
      <c r="V1122" s="12"/>
      <c r="W1122" s="13"/>
      <c r="X1122" s="12"/>
      <c r="Y1122" s="12"/>
      <c r="Z1122" s="12"/>
      <c r="AA1122" s="11"/>
    </row>
    <row r="1123" spans="1:27" ht="12.75" customHeight="1" x14ac:dyDescent="0.2">
      <c r="A1123" s="22"/>
      <c r="B1123" s="13"/>
      <c r="C1123" s="164"/>
      <c r="D1123" s="8"/>
      <c r="E1123" s="8"/>
      <c r="F1123" s="65"/>
      <c r="G1123" s="65"/>
      <c r="H1123" s="65"/>
      <c r="I1123" s="11"/>
      <c r="J1123" s="11"/>
      <c r="K1123" s="11"/>
      <c r="L1123" s="11"/>
      <c r="M1123" s="13"/>
      <c r="N1123" s="22"/>
      <c r="O1123" s="22"/>
      <c r="P1123" s="23"/>
      <c r="Q1123" s="22"/>
      <c r="R1123" s="66"/>
      <c r="S1123" s="66"/>
      <c r="T1123" s="24"/>
      <c r="U1123" s="22"/>
      <c r="V1123" s="12"/>
      <c r="W1123" s="13"/>
      <c r="X1123" s="12"/>
      <c r="Y1123" s="12"/>
      <c r="Z1123" s="12"/>
      <c r="AA1123" s="11"/>
    </row>
    <row r="1124" spans="1:27" ht="12.75" customHeight="1" x14ac:dyDescent="0.2">
      <c r="A1124" s="22"/>
      <c r="B1124" s="13"/>
      <c r="C1124" s="164"/>
      <c r="D1124" s="8"/>
      <c r="E1124" s="8"/>
      <c r="F1124" s="65"/>
      <c r="G1124" s="65"/>
      <c r="H1124" s="65"/>
      <c r="I1124" s="11"/>
      <c r="J1124" s="11"/>
      <c r="K1124" s="11"/>
      <c r="L1124" s="11"/>
      <c r="M1124" s="13"/>
      <c r="N1124" s="22"/>
      <c r="O1124" s="22"/>
      <c r="P1124" s="23"/>
      <c r="Q1124" s="22"/>
      <c r="R1124" s="66"/>
      <c r="S1124" s="66"/>
      <c r="T1124" s="24"/>
      <c r="U1124" s="22"/>
      <c r="V1124" s="12"/>
      <c r="W1124" s="13"/>
      <c r="X1124" s="12"/>
      <c r="Y1124" s="12"/>
      <c r="Z1124" s="12"/>
      <c r="AA1124" s="11"/>
    </row>
    <row r="1125" spans="1:27" ht="12.75" customHeight="1" x14ac:dyDescent="0.2">
      <c r="A1125" s="22"/>
      <c r="B1125" s="13"/>
      <c r="C1125" s="164"/>
      <c r="D1125" s="8"/>
      <c r="E1125" s="8"/>
      <c r="F1125" s="65"/>
      <c r="G1125" s="65"/>
      <c r="H1125" s="65"/>
      <c r="I1125" s="11"/>
      <c r="J1125" s="11"/>
      <c r="K1125" s="11"/>
      <c r="L1125" s="11"/>
      <c r="M1125" s="13"/>
      <c r="N1125" s="22"/>
      <c r="O1125" s="22"/>
      <c r="P1125" s="23"/>
      <c r="Q1125" s="22"/>
      <c r="R1125" s="66"/>
      <c r="S1125" s="66"/>
      <c r="T1125" s="24"/>
      <c r="U1125" s="22"/>
      <c r="V1125" s="12"/>
      <c r="W1125" s="13"/>
      <c r="X1125" s="12"/>
      <c r="Y1125" s="12"/>
      <c r="Z1125" s="12"/>
      <c r="AA1125" s="11"/>
    </row>
    <row r="1126" spans="1:27" ht="12.75" customHeight="1" x14ac:dyDescent="0.2">
      <c r="A1126" s="22"/>
      <c r="B1126" s="13"/>
      <c r="C1126" s="164"/>
      <c r="D1126" s="8"/>
      <c r="E1126" s="8"/>
      <c r="F1126" s="65"/>
      <c r="G1126" s="65"/>
      <c r="H1126" s="65"/>
      <c r="I1126" s="11"/>
      <c r="J1126" s="11"/>
      <c r="K1126" s="11"/>
      <c r="L1126" s="11"/>
      <c r="M1126" s="13"/>
      <c r="N1126" s="22"/>
      <c r="O1126" s="22"/>
      <c r="P1126" s="23"/>
      <c r="Q1126" s="22"/>
      <c r="R1126" s="66"/>
      <c r="S1126" s="66"/>
      <c r="T1126" s="24"/>
      <c r="U1126" s="22"/>
      <c r="V1126" s="12"/>
      <c r="W1126" s="13"/>
      <c r="X1126" s="12"/>
      <c r="Y1126" s="12"/>
      <c r="Z1126" s="12"/>
      <c r="AA1126" s="11"/>
    </row>
    <row r="1127" spans="1:27" ht="12.75" customHeight="1" x14ac:dyDescent="0.2">
      <c r="A1127" s="22"/>
      <c r="B1127" s="13"/>
      <c r="C1127" s="164"/>
      <c r="D1127" s="8"/>
      <c r="E1127" s="8"/>
      <c r="F1127" s="65"/>
      <c r="G1127" s="65"/>
      <c r="H1127" s="65"/>
      <c r="I1127" s="11"/>
      <c r="J1127" s="11"/>
      <c r="K1127" s="11"/>
      <c r="L1127" s="11"/>
      <c r="M1127" s="13"/>
      <c r="N1127" s="22"/>
      <c r="O1127" s="22"/>
      <c r="P1127" s="23"/>
      <c r="Q1127" s="22"/>
      <c r="R1127" s="66"/>
      <c r="S1127" s="66"/>
      <c r="T1127" s="24"/>
      <c r="U1127" s="22"/>
      <c r="V1127" s="12"/>
      <c r="W1127" s="13"/>
      <c r="X1127" s="12"/>
      <c r="Y1127" s="12"/>
      <c r="Z1127" s="12"/>
      <c r="AA1127" s="11"/>
    </row>
    <row r="1128" spans="1:27" ht="12.75" customHeight="1" x14ac:dyDescent="0.2">
      <c r="A1128" s="22"/>
      <c r="B1128" s="13"/>
      <c r="C1128" s="164"/>
      <c r="D1128" s="8"/>
      <c r="E1128" s="8"/>
      <c r="F1128" s="65"/>
      <c r="G1128" s="65"/>
      <c r="H1128" s="65"/>
      <c r="I1128" s="11"/>
      <c r="J1128" s="11"/>
      <c r="K1128" s="11"/>
      <c r="L1128" s="11"/>
      <c r="M1128" s="13"/>
      <c r="N1128" s="22"/>
      <c r="O1128" s="22"/>
      <c r="P1128" s="23"/>
      <c r="Q1128" s="22"/>
      <c r="R1128" s="66"/>
      <c r="S1128" s="66"/>
      <c r="T1128" s="24"/>
      <c r="U1128" s="22"/>
      <c r="V1128" s="12"/>
      <c r="W1128" s="13"/>
      <c r="X1128" s="12"/>
      <c r="Y1128" s="12"/>
      <c r="Z1128" s="12"/>
      <c r="AA1128" s="11"/>
    </row>
    <row r="1129" spans="1:27" ht="12.75" customHeight="1" x14ac:dyDescent="0.2">
      <c r="A1129" s="22"/>
      <c r="B1129" s="13"/>
      <c r="C1129" s="164"/>
      <c r="D1129" s="8"/>
      <c r="E1129" s="8"/>
      <c r="F1129" s="65"/>
      <c r="G1129" s="65"/>
      <c r="H1129" s="65"/>
      <c r="I1129" s="11"/>
      <c r="J1129" s="11"/>
      <c r="K1129" s="11"/>
      <c r="L1129" s="11"/>
      <c r="M1129" s="13"/>
      <c r="N1129" s="22"/>
      <c r="O1129" s="22"/>
      <c r="P1129" s="23"/>
      <c r="Q1129" s="22"/>
      <c r="R1129" s="66"/>
      <c r="S1129" s="66"/>
      <c r="T1129" s="24"/>
      <c r="U1129" s="22"/>
      <c r="V1129" s="12"/>
      <c r="W1129" s="13"/>
      <c r="X1129" s="12"/>
      <c r="Y1129" s="12"/>
      <c r="Z1129" s="12"/>
      <c r="AA1129" s="11"/>
    </row>
    <row r="1130" spans="1:27" ht="12.75" customHeight="1" x14ac:dyDescent="0.2">
      <c r="A1130" s="22"/>
      <c r="B1130" s="13"/>
      <c r="C1130" s="164"/>
      <c r="D1130" s="8"/>
      <c r="E1130" s="8"/>
      <c r="F1130" s="65"/>
      <c r="G1130" s="65"/>
      <c r="H1130" s="65"/>
      <c r="I1130" s="11"/>
      <c r="J1130" s="11"/>
      <c r="K1130" s="11"/>
      <c r="L1130" s="11"/>
      <c r="M1130" s="13"/>
      <c r="N1130" s="22"/>
      <c r="O1130" s="22"/>
      <c r="P1130" s="23"/>
      <c r="Q1130" s="22"/>
      <c r="R1130" s="66"/>
      <c r="S1130" s="66"/>
      <c r="T1130" s="24"/>
      <c r="U1130" s="22"/>
      <c r="V1130" s="12"/>
      <c r="W1130" s="13"/>
      <c r="X1130" s="12"/>
      <c r="Y1130" s="12"/>
      <c r="Z1130" s="12"/>
      <c r="AA1130" s="11"/>
    </row>
    <row r="1131" spans="1:27" ht="12.75" customHeight="1" x14ac:dyDescent="0.2">
      <c r="A1131" s="22"/>
      <c r="B1131" s="13"/>
      <c r="C1131" s="164"/>
      <c r="D1131" s="8"/>
      <c r="E1131" s="8"/>
      <c r="F1131" s="65"/>
      <c r="G1131" s="65"/>
      <c r="H1131" s="65"/>
      <c r="I1131" s="11"/>
      <c r="J1131" s="11"/>
      <c r="K1131" s="11"/>
      <c r="L1131" s="11"/>
      <c r="M1131" s="13"/>
      <c r="N1131" s="22"/>
      <c r="O1131" s="22"/>
      <c r="P1131" s="23"/>
      <c r="Q1131" s="22"/>
      <c r="R1131" s="66"/>
      <c r="S1131" s="66"/>
      <c r="T1131" s="24"/>
      <c r="U1131" s="22"/>
      <c r="V1131" s="12"/>
      <c r="W1131" s="13"/>
      <c r="X1131" s="12"/>
      <c r="Y1131" s="12"/>
      <c r="Z1131" s="12"/>
      <c r="AA1131" s="11"/>
    </row>
    <row r="1132" spans="1:27" ht="12.75" customHeight="1" x14ac:dyDescent="0.2">
      <c r="A1132" s="22"/>
      <c r="B1132" s="13"/>
      <c r="C1132" s="164"/>
      <c r="D1132" s="8"/>
      <c r="E1132" s="8"/>
      <c r="F1132" s="65"/>
      <c r="G1132" s="65"/>
      <c r="H1132" s="65"/>
      <c r="I1132" s="11"/>
      <c r="J1132" s="11"/>
      <c r="K1132" s="11"/>
      <c r="L1132" s="11"/>
      <c r="M1132" s="13"/>
      <c r="N1132" s="22"/>
      <c r="O1132" s="22"/>
      <c r="P1132" s="23"/>
      <c r="Q1132" s="22"/>
      <c r="R1132" s="66"/>
      <c r="S1132" s="66"/>
      <c r="T1132" s="24"/>
      <c r="U1132" s="22"/>
      <c r="V1132" s="12"/>
      <c r="W1132" s="13"/>
      <c r="X1132" s="12"/>
      <c r="Y1132" s="12"/>
      <c r="Z1132" s="12"/>
      <c r="AA1132" s="11"/>
    </row>
    <row r="1133" spans="1:27" ht="12.75" customHeight="1" x14ac:dyDescent="0.2">
      <c r="A1133" s="22"/>
      <c r="B1133" s="13"/>
      <c r="C1133" s="164"/>
      <c r="D1133" s="8"/>
      <c r="E1133" s="8"/>
      <c r="F1133" s="65"/>
      <c r="G1133" s="65"/>
      <c r="H1133" s="65"/>
      <c r="I1133" s="11"/>
      <c r="J1133" s="11"/>
      <c r="K1133" s="11"/>
      <c r="L1133" s="11"/>
      <c r="M1133" s="13"/>
      <c r="N1133" s="22"/>
      <c r="O1133" s="22"/>
      <c r="P1133" s="23"/>
      <c r="Q1133" s="22"/>
      <c r="R1133" s="66"/>
      <c r="S1133" s="66"/>
      <c r="T1133" s="24"/>
      <c r="U1133" s="22"/>
      <c r="V1133" s="12"/>
      <c r="W1133" s="13"/>
      <c r="X1133" s="12"/>
      <c r="Y1133" s="12"/>
      <c r="Z1133" s="12"/>
      <c r="AA1133" s="11"/>
    </row>
    <row r="1134" spans="1:27" ht="12.75" customHeight="1" x14ac:dyDescent="0.2">
      <c r="A1134" s="22"/>
      <c r="B1134" s="13"/>
      <c r="C1134" s="164"/>
      <c r="D1134" s="8"/>
      <c r="E1134" s="8"/>
      <c r="F1134" s="65"/>
      <c r="G1134" s="65"/>
      <c r="H1134" s="65"/>
      <c r="I1134" s="11"/>
      <c r="J1134" s="11"/>
      <c r="K1134" s="11"/>
      <c r="L1134" s="11"/>
      <c r="M1134" s="13"/>
      <c r="N1134" s="22"/>
      <c r="O1134" s="22"/>
      <c r="P1134" s="23"/>
      <c r="Q1134" s="22"/>
      <c r="R1134" s="66"/>
      <c r="S1134" s="66"/>
      <c r="T1134" s="24"/>
      <c r="U1134" s="22"/>
      <c r="V1134" s="12"/>
      <c r="W1134" s="13"/>
      <c r="X1134" s="12"/>
      <c r="Y1134" s="12"/>
      <c r="Z1134" s="12"/>
      <c r="AA1134" s="11"/>
    </row>
    <row r="1135" spans="1:27" ht="12.75" customHeight="1" x14ac:dyDescent="0.2">
      <c r="A1135" s="22"/>
      <c r="B1135" s="13"/>
      <c r="C1135" s="164"/>
      <c r="D1135" s="8"/>
      <c r="E1135" s="8"/>
      <c r="F1135" s="65"/>
      <c r="G1135" s="65"/>
      <c r="H1135" s="65"/>
      <c r="I1135" s="11"/>
      <c r="J1135" s="11"/>
      <c r="K1135" s="11"/>
      <c r="L1135" s="11"/>
      <c r="M1135" s="13"/>
      <c r="N1135" s="22"/>
      <c r="O1135" s="22"/>
      <c r="P1135" s="23"/>
      <c r="Q1135" s="22"/>
      <c r="R1135" s="66"/>
      <c r="S1135" s="66"/>
      <c r="T1135" s="24"/>
      <c r="U1135" s="22"/>
      <c r="V1135" s="12"/>
      <c r="W1135" s="13"/>
      <c r="X1135" s="12"/>
      <c r="Y1135" s="12"/>
      <c r="Z1135" s="12"/>
      <c r="AA1135" s="11"/>
    </row>
    <row r="1136" spans="1:27" ht="12.75" customHeight="1" x14ac:dyDescent="0.2">
      <c r="A1136" s="22"/>
      <c r="B1136" s="13"/>
      <c r="C1136" s="164"/>
      <c r="D1136" s="8"/>
      <c r="E1136" s="8"/>
      <c r="F1136" s="65"/>
      <c r="G1136" s="65"/>
      <c r="H1136" s="65"/>
      <c r="I1136" s="11"/>
      <c r="J1136" s="11"/>
      <c r="K1136" s="11"/>
      <c r="L1136" s="11"/>
      <c r="M1136" s="13"/>
      <c r="N1136" s="22"/>
      <c r="O1136" s="22"/>
      <c r="P1136" s="23"/>
      <c r="Q1136" s="22"/>
      <c r="R1136" s="66"/>
      <c r="S1136" s="66"/>
      <c r="T1136" s="24"/>
      <c r="U1136" s="22"/>
      <c r="V1136" s="12"/>
      <c r="W1136" s="13"/>
      <c r="X1136" s="12"/>
      <c r="Y1136" s="12"/>
      <c r="Z1136" s="12"/>
      <c r="AA1136" s="11"/>
    </row>
    <row r="1137" spans="1:27" ht="12.75" customHeight="1" x14ac:dyDescent="0.2">
      <c r="A1137" s="22"/>
      <c r="B1137" s="13"/>
      <c r="C1137" s="164"/>
      <c r="D1137" s="8"/>
      <c r="E1137" s="8"/>
      <c r="F1137" s="65"/>
      <c r="G1137" s="65"/>
      <c r="H1137" s="65"/>
      <c r="I1137" s="11"/>
      <c r="J1137" s="11"/>
      <c r="K1137" s="11"/>
      <c r="L1137" s="11"/>
      <c r="M1137" s="13"/>
      <c r="N1137" s="22"/>
      <c r="O1137" s="22"/>
      <c r="P1137" s="23"/>
      <c r="Q1137" s="22"/>
      <c r="R1137" s="66"/>
      <c r="S1137" s="66"/>
      <c r="T1137" s="24"/>
      <c r="U1137" s="22"/>
      <c r="V1137" s="12"/>
      <c r="W1137" s="13"/>
      <c r="X1137" s="12"/>
      <c r="Y1137" s="12"/>
      <c r="Z1137" s="12"/>
      <c r="AA1137" s="11"/>
    </row>
    <row r="1138" spans="1:27" ht="12.75" customHeight="1" x14ac:dyDescent="0.2">
      <c r="A1138" s="22"/>
      <c r="B1138" s="13"/>
      <c r="C1138" s="164"/>
      <c r="D1138" s="8"/>
      <c r="E1138" s="8"/>
      <c r="F1138" s="65"/>
      <c r="G1138" s="65"/>
      <c r="H1138" s="65"/>
      <c r="I1138" s="11"/>
      <c r="J1138" s="11"/>
      <c r="K1138" s="11"/>
      <c r="L1138" s="11"/>
      <c r="M1138" s="13"/>
      <c r="N1138" s="22"/>
      <c r="O1138" s="22"/>
      <c r="P1138" s="23"/>
      <c r="Q1138" s="22"/>
      <c r="R1138" s="66"/>
      <c r="S1138" s="66"/>
      <c r="T1138" s="24"/>
      <c r="U1138" s="22"/>
      <c r="V1138" s="12"/>
      <c r="W1138" s="13"/>
      <c r="X1138" s="12"/>
      <c r="Y1138" s="12"/>
      <c r="Z1138" s="12"/>
      <c r="AA1138" s="11"/>
    </row>
    <row r="1139" spans="1:27" ht="12.75" customHeight="1" x14ac:dyDescent="0.2">
      <c r="A1139" s="22"/>
      <c r="B1139" s="13"/>
      <c r="C1139" s="164"/>
      <c r="D1139" s="8"/>
      <c r="E1139" s="8"/>
      <c r="F1139" s="65"/>
      <c r="G1139" s="65"/>
      <c r="H1139" s="65"/>
      <c r="I1139" s="11"/>
      <c r="J1139" s="11"/>
      <c r="K1139" s="11"/>
      <c r="L1139" s="11"/>
      <c r="M1139" s="13"/>
      <c r="N1139" s="22"/>
      <c r="O1139" s="22"/>
      <c r="P1139" s="23"/>
      <c r="Q1139" s="22"/>
      <c r="R1139" s="66"/>
      <c r="S1139" s="66"/>
      <c r="T1139" s="24"/>
      <c r="U1139" s="22"/>
      <c r="V1139" s="12"/>
      <c r="W1139" s="13"/>
      <c r="X1139" s="12"/>
      <c r="Y1139" s="12"/>
      <c r="Z1139" s="12"/>
      <c r="AA1139" s="11"/>
    </row>
    <row r="1140" spans="1:27" ht="12.75" customHeight="1" x14ac:dyDescent="0.2">
      <c r="A1140" s="22"/>
      <c r="B1140" s="13"/>
      <c r="C1140" s="164"/>
      <c r="D1140" s="8"/>
      <c r="E1140" s="8"/>
      <c r="F1140" s="65"/>
      <c r="G1140" s="65"/>
      <c r="H1140" s="65"/>
      <c r="I1140" s="11"/>
      <c r="J1140" s="11"/>
      <c r="K1140" s="11"/>
      <c r="L1140" s="11"/>
      <c r="M1140" s="13"/>
      <c r="N1140" s="22"/>
      <c r="O1140" s="22"/>
      <c r="P1140" s="23"/>
      <c r="Q1140" s="22"/>
      <c r="R1140" s="66"/>
      <c r="S1140" s="66"/>
      <c r="T1140" s="24"/>
      <c r="U1140" s="22"/>
      <c r="V1140" s="12"/>
      <c r="W1140" s="13"/>
      <c r="X1140" s="12"/>
      <c r="Y1140" s="12"/>
      <c r="Z1140" s="12"/>
      <c r="AA1140" s="11"/>
    </row>
    <row r="1141" spans="1:27" ht="12.75" customHeight="1" x14ac:dyDescent="0.2">
      <c r="A1141" s="22"/>
      <c r="B1141" s="13"/>
      <c r="C1141" s="164"/>
      <c r="D1141" s="8"/>
      <c r="E1141" s="8"/>
      <c r="F1141" s="65"/>
      <c r="G1141" s="65"/>
      <c r="H1141" s="65"/>
      <c r="I1141" s="11"/>
      <c r="J1141" s="11"/>
      <c r="K1141" s="11"/>
      <c r="L1141" s="11"/>
      <c r="M1141" s="13"/>
      <c r="N1141" s="22"/>
      <c r="O1141" s="22"/>
      <c r="P1141" s="23"/>
      <c r="Q1141" s="22"/>
      <c r="R1141" s="66"/>
      <c r="S1141" s="66"/>
      <c r="T1141" s="24"/>
      <c r="U1141" s="22"/>
      <c r="V1141" s="12"/>
      <c r="W1141" s="13"/>
      <c r="X1141" s="12"/>
      <c r="Y1141" s="12"/>
      <c r="Z1141" s="12"/>
      <c r="AA1141" s="11"/>
    </row>
    <row r="1142" spans="1:27" ht="12.75" customHeight="1" x14ac:dyDescent="0.2">
      <c r="A1142" s="22"/>
      <c r="B1142" s="13"/>
      <c r="C1142" s="164"/>
      <c r="D1142" s="8"/>
      <c r="E1142" s="8"/>
      <c r="F1142" s="65"/>
      <c r="G1142" s="65"/>
      <c r="H1142" s="65"/>
      <c r="I1142" s="11"/>
      <c r="J1142" s="11"/>
      <c r="K1142" s="11"/>
      <c r="L1142" s="11"/>
      <c r="M1142" s="13"/>
      <c r="N1142" s="22"/>
      <c r="O1142" s="22"/>
      <c r="P1142" s="23"/>
      <c r="Q1142" s="22"/>
      <c r="R1142" s="66"/>
      <c r="S1142" s="66"/>
      <c r="T1142" s="24"/>
      <c r="U1142" s="22"/>
      <c r="V1142" s="12"/>
      <c r="W1142" s="13"/>
      <c r="X1142" s="12"/>
      <c r="Y1142" s="12"/>
      <c r="Z1142" s="12"/>
      <c r="AA1142" s="11"/>
    </row>
    <row r="1143" spans="1:27" ht="12.75" customHeight="1" x14ac:dyDescent="0.2">
      <c r="A1143" s="22"/>
      <c r="B1143" s="13"/>
      <c r="C1143" s="164"/>
      <c r="D1143" s="8"/>
      <c r="E1143" s="8"/>
      <c r="F1143" s="65"/>
      <c r="G1143" s="65"/>
      <c r="H1143" s="65"/>
      <c r="I1143" s="11"/>
      <c r="J1143" s="11"/>
      <c r="K1143" s="11"/>
      <c r="L1143" s="11"/>
      <c r="M1143" s="13"/>
      <c r="N1143" s="22"/>
      <c r="O1143" s="22"/>
      <c r="P1143" s="23"/>
      <c r="Q1143" s="22"/>
      <c r="R1143" s="66"/>
      <c r="S1143" s="66"/>
      <c r="T1143" s="24"/>
      <c r="U1143" s="22"/>
      <c r="V1143" s="12"/>
      <c r="W1143" s="13"/>
      <c r="X1143" s="12"/>
      <c r="Y1143" s="12"/>
      <c r="Z1143" s="12"/>
      <c r="AA1143" s="11"/>
    </row>
    <row r="1144" spans="1:27" ht="12.75" customHeight="1" x14ac:dyDescent="0.2">
      <c r="A1144" s="22"/>
      <c r="B1144" s="13"/>
      <c r="C1144" s="164"/>
      <c r="D1144" s="8"/>
      <c r="E1144" s="8"/>
      <c r="F1144" s="65"/>
      <c r="G1144" s="65"/>
      <c r="H1144" s="65"/>
      <c r="I1144" s="11"/>
      <c r="J1144" s="11"/>
      <c r="K1144" s="11"/>
      <c r="L1144" s="11"/>
      <c r="M1144" s="13"/>
      <c r="N1144" s="22"/>
      <c r="O1144" s="22"/>
      <c r="P1144" s="23"/>
      <c r="Q1144" s="22"/>
      <c r="R1144" s="66"/>
      <c r="S1144" s="66"/>
      <c r="T1144" s="24"/>
      <c r="U1144" s="22"/>
      <c r="V1144" s="12"/>
      <c r="W1144" s="13"/>
      <c r="X1144" s="12"/>
      <c r="Y1144" s="12"/>
      <c r="Z1144" s="12"/>
      <c r="AA1144" s="11"/>
    </row>
    <row r="1145" spans="1:27" ht="12.75" customHeight="1" x14ac:dyDescent="0.2">
      <c r="A1145" s="22"/>
      <c r="B1145" s="13"/>
      <c r="C1145" s="164"/>
      <c r="D1145" s="8"/>
      <c r="E1145" s="8"/>
      <c r="F1145" s="65"/>
      <c r="G1145" s="65"/>
      <c r="H1145" s="65"/>
      <c r="I1145" s="11"/>
      <c r="J1145" s="11"/>
      <c r="K1145" s="11"/>
      <c r="L1145" s="11"/>
      <c r="M1145" s="13"/>
      <c r="N1145" s="22"/>
      <c r="O1145" s="22"/>
      <c r="P1145" s="23"/>
      <c r="Q1145" s="22"/>
      <c r="R1145" s="66"/>
      <c r="S1145" s="66"/>
      <c r="T1145" s="24"/>
      <c r="U1145" s="22"/>
      <c r="V1145" s="12"/>
      <c r="W1145" s="13"/>
      <c r="X1145" s="12"/>
      <c r="Y1145" s="12"/>
      <c r="Z1145" s="12"/>
      <c r="AA1145" s="11"/>
    </row>
    <row r="1146" spans="1:27" ht="12.75" customHeight="1" x14ac:dyDescent="0.2">
      <c r="A1146" s="22"/>
      <c r="B1146" s="13"/>
      <c r="C1146" s="164"/>
      <c r="D1146" s="8"/>
      <c r="E1146" s="8"/>
      <c r="F1146" s="65"/>
      <c r="G1146" s="65"/>
      <c r="H1146" s="65"/>
      <c r="I1146" s="11"/>
      <c r="J1146" s="11"/>
      <c r="K1146" s="11"/>
      <c r="L1146" s="11"/>
      <c r="M1146" s="13"/>
      <c r="N1146" s="22"/>
      <c r="O1146" s="22"/>
      <c r="P1146" s="23"/>
      <c r="Q1146" s="22"/>
      <c r="R1146" s="66"/>
      <c r="S1146" s="66"/>
      <c r="T1146" s="24"/>
      <c r="U1146" s="22"/>
      <c r="V1146" s="12"/>
      <c r="W1146" s="13"/>
      <c r="X1146" s="12"/>
      <c r="Y1146" s="12"/>
      <c r="Z1146" s="12"/>
      <c r="AA1146" s="11"/>
    </row>
    <row r="1147" spans="1:27" ht="12.75" customHeight="1" x14ac:dyDescent="0.2">
      <c r="A1147" s="22"/>
      <c r="B1147" s="13"/>
      <c r="C1147" s="164"/>
      <c r="D1147" s="8"/>
      <c r="E1147" s="8"/>
      <c r="F1147" s="65"/>
      <c r="G1147" s="65"/>
      <c r="H1147" s="65"/>
      <c r="I1147" s="11"/>
      <c r="J1147" s="11"/>
      <c r="K1147" s="11"/>
      <c r="L1147" s="11"/>
      <c r="M1147" s="13"/>
      <c r="N1147" s="22"/>
      <c r="O1147" s="22"/>
      <c r="P1147" s="23"/>
      <c r="Q1147" s="22"/>
      <c r="R1147" s="66"/>
      <c r="S1147" s="66"/>
      <c r="T1147" s="24"/>
      <c r="U1147" s="22"/>
      <c r="V1147" s="12"/>
      <c r="W1147" s="13"/>
      <c r="X1147" s="12"/>
      <c r="Y1147" s="12"/>
      <c r="Z1147" s="12"/>
      <c r="AA1147" s="11"/>
    </row>
    <row r="1148" spans="1:27" ht="12.75" customHeight="1" x14ac:dyDescent="0.2">
      <c r="A1148" s="22"/>
      <c r="B1148" s="13"/>
      <c r="C1148" s="164"/>
      <c r="D1148" s="8"/>
      <c r="E1148" s="8"/>
      <c r="F1148" s="65"/>
      <c r="G1148" s="65"/>
      <c r="H1148" s="65"/>
      <c r="I1148" s="11"/>
      <c r="J1148" s="11"/>
      <c r="K1148" s="11"/>
      <c r="L1148" s="11"/>
      <c r="M1148" s="13"/>
      <c r="N1148" s="22"/>
      <c r="O1148" s="22"/>
      <c r="P1148" s="23"/>
      <c r="Q1148" s="22"/>
      <c r="R1148" s="66"/>
      <c r="S1148" s="66"/>
      <c r="T1148" s="24"/>
      <c r="U1148" s="22"/>
      <c r="V1148" s="12"/>
      <c r="W1148" s="13"/>
      <c r="X1148" s="12"/>
      <c r="Y1148" s="12"/>
      <c r="Z1148" s="12"/>
      <c r="AA1148" s="11"/>
    </row>
    <row r="1149" spans="1:27" ht="12.75" customHeight="1" x14ac:dyDescent="0.2">
      <c r="A1149" s="22"/>
      <c r="B1149" s="13"/>
      <c r="C1149" s="164"/>
      <c r="D1149" s="8"/>
      <c r="E1149" s="8"/>
      <c r="F1149" s="65"/>
      <c r="G1149" s="65"/>
      <c r="H1149" s="65"/>
      <c r="I1149" s="11"/>
      <c r="J1149" s="11"/>
      <c r="K1149" s="11"/>
      <c r="L1149" s="11"/>
      <c r="M1149" s="13"/>
      <c r="N1149" s="22"/>
      <c r="O1149" s="22"/>
      <c r="P1149" s="23"/>
      <c r="Q1149" s="22"/>
      <c r="R1149" s="66"/>
      <c r="S1149" s="66"/>
      <c r="T1149" s="24"/>
      <c r="U1149" s="22"/>
      <c r="V1149" s="12"/>
      <c r="W1149" s="13"/>
      <c r="X1149" s="12"/>
      <c r="Y1149" s="12"/>
      <c r="Z1149" s="12"/>
      <c r="AA1149" s="11"/>
    </row>
    <row r="1150" spans="1:27" ht="12.75" customHeight="1" x14ac:dyDescent="0.2">
      <c r="A1150" s="22"/>
      <c r="B1150" s="13"/>
      <c r="C1150" s="164"/>
      <c r="D1150" s="8"/>
      <c r="E1150" s="8"/>
      <c r="F1150" s="65"/>
      <c r="G1150" s="65"/>
      <c r="H1150" s="65"/>
      <c r="I1150" s="11"/>
      <c r="J1150" s="11"/>
      <c r="K1150" s="11"/>
      <c r="L1150" s="11"/>
      <c r="M1150" s="13"/>
      <c r="N1150" s="22"/>
      <c r="O1150" s="22"/>
      <c r="P1150" s="23"/>
      <c r="Q1150" s="22"/>
      <c r="R1150" s="66"/>
      <c r="S1150" s="66"/>
      <c r="T1150" s="24"/>
      <c r="U1150" s="22"/>
      <c r="V1150" s="12"/>
      <c r="W1150" s="13"/>
      <c r="X1150" s="12"/>
      <c r="Y1150" s="12"/>
      <c r="Z1150" s="12"/>
      <c r="AA1150" s="11"/>
    </row>
    <row r="1151" spans="1:27" ht="12.75" customHeight="1" x14ac:dyDescent="0.2">
      <c r="A1151" s="22"/>
      <c r="B1151" s="13"/>
      <c r="C1151" s="164"/>
      <c r="D1151" s="8"/>
      <c r="E1151" s="8"/>
      <c r="F1151" s="65"/>
      <c r="G1151" s="65"/>
      <c r="H1151" s="65"/>
      <c r="I1151" s="11"/>
      <c r="J1151" s="11"/>
      <c r="K1151" s="11"/>
      <c r="L1151" s="11"/>
      <c r="M1151" s="13"/>
      <c r="N1151" s="22"/>
      <c r="O1151" s="22"/>
      <c r="P1151" s="23"/>
      <c r="Q1151" s="22"/>
      <c r="R1151" s="66"/>
      <c r="S1151" s="66"/>
      <c r="T1151" s="24"/>
      <c r="U1151" s="22"/>
      <c r="V1151" s="12"/>
      <c r="W1151" s="13"/>
      <c r="X1151" s="12"/>
      <c r="Y1151" s="12"/>
      <c r="Z1151" s="12"/>
      <c r="AA1151" s="11"/>
    </row>
    <row r="1152" spans="1:27" ht="12.75" customHeight="1" x14ac:dyDescent="0.2">
      <c r="A1152" s="22"/>
      <c r="B1152" s="13"/>
      <c r="C1152" s="164"/>
      <c r="D1152" s="8"/>
      <c r="E1152" s="8"/>
      <c r="F1152" s="65"/>
      <c r="G1152" s="65"/>
      <c r="H1152" s="65"/>
      <c r="I1152" s="11"/>
      <c r="J1152" s="11"/>
      <c r="K1152" s="11"/>
      <c r="L1152" s="11"/>
      <c r="M1152" s="13"/>
      <c r="N1152" s="22"/>
      <c r="O1152" s="22"/>
      <c r="P1152" s="23"/>
      <c r="Q1152" s="22"/>
      <c r="R1152" s="66"/>
      <c r="S1152" s="66"/>
      <c r="T1152" s="24"/>
      <c r="U1152" s="22"/>
      <c r="V1152" s="12"/>
      <c r="W1152" s="13"/>
      <c r="X1152" s="12"/>
      <c r="Y1152" s="12"/>
      <c r="Z1152" s="12"/>
      <c r="AA1152" s="11"/>
    </row>
    <row r="1153" spans="1:27" ht="12.75" customHeight="1" x14ac:dyDescent="0.2">
      <c r="A1153" s="22"/>
      <c r="B1153" s="13"/>
      <c r="C1153" s="164"/>
      <c r="D1153" s="8"/>
      <c r="E1153" s="8"/>
      <c r="F1153" s="65"/>
      <c r="G1153" s="65"/>
      <c r="H1153" s="65"/>
      <c r="I1153" s="11"/>
      <c r="J1153" s="11"/>
      <c r="K1153" s="11"/>
      <c r="L1153" s="11"/>
      <c r="M1153" s="13"/>
      <c r="N1153" s="22"/>
      <c r="O1153" s="22"/>
      <c r="P1153" s="23"/>
      <c r="Q1153" s="22"/>
      <c r="R1153" s="66"/>
      <c r="S1153" s="66"/>
      <c r="T1153" s="24"/>
      <c r="U1153" s="22"/>
      <c r="V1153" s="12"/>
      <c r="W1153" s="13"/>
      <c r="X1153" s="12"/>
      <c r="Y1153" s="12"/>
      <c r="Z1153" s="12"/>
      <c r="AA1153" s="11"/>
    </row>
    <row r="1154" spans="1:27" ht="12.75" customHeight="1" x14ac:dyDescent="0.2">
      <c r="A1154" s="22"/>
      <c r="B1154" s="13"/>
      <c r="C1154" s="164"/>
      <c r="D1154" s="8"/>
      <c r="E1154" s="8"/>
      <c r="F1154" s="65"/>
      <c r="G1154" s="65"/>
      <c r="H1154" s="65"/>
      <c r="I1154" s="11"/>
      <c r="J1154" s="11"/>
      <c r="K1154" s="11"/>
      <c r="L1154" s="11"/>
      <c r="M1154" s="13"/>
      <c r="N1154" s="22"/>
      <c r="O1154" s="22"/>
      <c r="P1154" s="23"/>
      <c r="Q1154" s="22"/>
      <c r="R1154" s="66"/>
      <c r="S1154" s="66"/>
      <c r="T1154" s="24"/>
      <c r="U1154" s="22"/>
      <c r="V1154" s="12"/>
      <c r="W1154" s="13"/>
      <c r="X1154" s="12"/>
      <c r="Y1154" s="12"/>
      <c r="Z1154" s="12"/>
      <c r="AA1154" s="11"/>
    </row>
    <row r="1155" spans="1:27" ht="12.75" customHeight="1" x14ac:dyDescent="0.2">
      <c r="A1155" s="22"/>
      <c r="B1155" s="13"/>
      <c r="C1155" s="164"/>
      <c r="D1155" s="8"/>
      <c r="E1155" s="8"/>
      <c r="F1155" s="65"/>
      <c r="G1155" s="65"/>
      <c r="H1155" s="65"/>
      <c r="I1155" s="11"/>
      <c r="J1155" s="11"/>
      <c r="K1155" s="11"/>
      <c r="L1155" s="11"/>
      <c r="M1155" s="13"/>
      <c r="N1155" s="22"/>
      <c r="O1155" s="22"/>
      <c r="P1155" s="23"/>
      <c r="Q1155" s="22"/>
      <c r="R1155" s="66"/>
      <c r="S1155" s="66"/>
      <c r="T1155" s="24"/>
      <c r="U1155" s="22"/>
      <c r="V1155" s="12"/>
      <c r="W1155" s="13"/>
      <c r="X1155" s="12"/>
      <c r="Y1155" s="12"/>
      <c r="Z1155" s="12"/>
      <c r="AA1155" s="11"/>
    </row>
    <row r="1156" spans="1:27" ht="12.75" customHeight="1" x14ac:dyDescent="0.2">
      <c r="A1156" s="22"/>
      <c r="B1156" s="13"/>
      <c r="C1156" s="164"/>
      <c r="D1156" s="8"/>
      <c r="E1156" s="8"/>
      <c r="F1156" s="65"/>
      <c r="G1156" s="65"/>
      <c r="H1156" s="65"/>
      <c r="I1156" s="11"/>
      <c r="J1156" s="11"/>
      <c r="K1156" s="11"/>
      <c r="L1156" s="11"/>
      <c r="M1156" s="13"/>
      <c r="N1156" s="22"/>
      <c r="O1156" s="22"/>
      <c r="P1156" s="23"/>
      <c r="Q1156" s="22"/>
      <c r="R1156" s="66"/>
      <c r="S1156" s="66"/>
      <c r="T1156" s="24"/>
      <c r="U1156" s="22"/>
      <c r="V1156" s="12"/>
      <c r="W1156" s="13"/>
      <c r="X1156" s="12"/>
      <c r="Y1156" s="12"/>
      <c r="Z1156" s="12"/>
      <c r="AA1156" s="11"/>
    </row>
    <row r="1157" spans="1:27" ht="12.75" customHeight="1" x14ac:dyDescent="0.2">
      <c r="A1157" s="22"/>
      <c r="B1157" s="13"/>
      <c r="C1157" s="164"/>
      <c r="D1157" s="8"/>
      <c r="E1157" s="8"/>
      <c r="F1157" s="65"/>
      <c r="G1157" s="65"/>
      <c r="H1157" s="65"/>
      <c r="I1157" s="11"/>
      <c r="J1157" s="11"/>
      <c r="K1157" s="11"/>
      <c r="L1157" s="11"/>
      <c r="M1157" s="13"/>
      <c r="N1157" s="22"/>
      <c r="O1157" s="22"/>
      <c r="P1157" s="23"/>
      <c r="Q1157" s="22"/>
      <c r="R1157" s="66"/>
      <c r="S1157" s="66"/>
      <c r="T1157" s="24"/>
      <c r="U1157" s="22"/>
      <c r="V1157" s="12"/>
      <c r="W1157" s="13"/>
      <c r="X1157" s="12"/>
      <c r="Y1157" s="12"/>
      <c r="Z1157" s="12"/>
      <c r="AA1157" s="11"/>
    </row>
    <row r="1158" spans="1:27" ht="12.75" customHeight="1" x14ac:dyDescent="0.2">
      <c r="A1158" s="22"/>
      <c r="B1158" s="13"/>
      <c r="C1158" s="164"/>
      <c r="D1158" s="8"/>
      <c r="E1158" s="8"/>
      <c r="F1158" s="65"/>
      <c r="G1158" s="65"/>
      <c r="H1158" s="65"/>
      <c r="I1158" s="11"/>
      <c r="J1158" s="11"/>
      <c r="K1158" s="11"/>
      <c r="L1158" s="11"/>
      <c r="M1158" s="13"/>
      <c r="N1158" s="22"/>
      <c r="O1158" s="22"/>
      <c r="P1158" s="23"/>
      <c r="Q1158" s="22"/>
      <c r="R1158" s="66"/>
      <c r="S1158" s="66"/>
      <c r="T1158" s="24"/>
      <c r="U1158" s="22"/>
      <c r="V1158" s="12"/>
      <c r="W1158" s="13"/>
      <c r="X1158" s="12"/>
      <c r="Y1158" s="12"/>
      <c r="Z1158" s="12"/>
      <c r="AA1158" s="11"/>
    </row>
    <row r="1159" spans="1:27" ht="12.75" customHeight="1" x14ac:dyDescent="0.2">
      <c r="A1159" s="22"/>
      <c r="B1159" s="13"/>
      <c r="C1159" s="164"/>
      <c r="D1159" s="8"/>
      <c r="E1159" s="8"/>
      <c r="F1159" s="65"/>
      <c r="G1159" s="65"/>
      <c r="H1159" s="65"/>
      <c r="I1159" s="11"/>
      <c r="J1159" s="11"/>
      <c r="K1159" s="11"/>
      <c r="L1159" s="11"/>
      <c r="M1159" s="13"/>
      <c r="N1159" s="22"/>
      <c r="O1159" s="22"/>
      <c r="P1159" s="23"/>
      <c r="Q1159" s="22"/>
      <c r="R1159" s="66"/>
      <c r="S1159" s="66"/>
      <c r="T1159" s="24"/>
      <c r="U1159" s="22"/>
      <c r="V1159" s="12"/>
      <c r="W1159" s="13"/>
      <c r="X1159" s="12"/>
      <c r="Y1159" s="12"/>
      <c r="Z1159" s="12"/>
      <c r="AA1159" s="11"/>
    </row>
    <row r="1160" spans="1:27" ht="12.75" customHeight="1" x14ac:dyDescent="0.2">
      <c r="A1160" s="22"/>
      <c r="B1160" s="13"/>
      <c r="C1160" s="164"/>
      <c r="D1160" s="8"/>
      <c r="E1160" s="8"/>
      <c r="F1160" s="65"/>
      <c r="G1160" s="65"/>
      <c r="H1160" s="65"/>
      <c r="I1160" s="11"/>
      <c r="J1160" s="11"/>
      <c r="K1160" s="11"/>
      <c r="L1160" s="11"/>
      <c r="M1160" s="13"/>
      <c r="N1160" s="22"/>
      <c r="O1160" s="22"/>
      <c r="P1160" s="23"/>
      <c r="Q1160" s="22"/>
      <c r="R1160" s="66"/>
      <c r="S1160" s="66"/>
      <c r="T1160" s="24"/>
      <c r="U1160" s="22"/>
      <c r="V1160" s="12"/>
      <c r="W1160" s="13"/>
      <c r="X1160" s="12"/>
      <c r="Y1160" s="12"/>
      <c r="Z1160" s="12"/>
      <c r="AA1160" s="11"/>
    </row>
    <row r="1161" spans="1:27" ht="12.75" customHeight="1" x14ac:dyDescent="0.2">
      <c r="A1161" s="22"/>
      <c r="B1161" s="13"/>
      <c r="C1161" s="164"/>
      <c r="D1161" s="8"/>
      <c r="E1161" s="8"/>
      <c r="F1161" s="65"/>
      <c r="G1161" s="65"/>
      <c r="H1161" s="65"/>
      <c r="I1161" s="11"/>
      <c r="J1161" s="11"/>
      <c r="K1161" s="11"/>
      <c r="L1161" s="11"/>
      <c r="M1161" s="13"/>
      <c r="N1161" s="22"/>
      <c r="O1161" s="22"/>
      <c r="P1161" s="23"/>
      <c r="Q1161" s="22"/>
      <c r="R1161" s="66"/>
      <c r="S1161" s="66"/>
      <c r="T1161" s="24"/>
      <c r="U1161" s="22"/>
      <c r="V1161" s="12"/>
      <c r="W1161" s="13"/>
      <c r="X1161" s="12"/>
      <c r="Y1161" s="12"/>
      <c r="Z1161" s="12"/>
      <c r="AA1161" s="11"/>
    </row>
    <row r="1162" spans="1:27" ht="12.75" customHeight="1" x14ac:dyDescent="0.2">
      <c r="A1162" s="22"/>
      <c r="B1162" s="13"/>
      <c r="C1162" s="164"/>
      <c r="D1162" s="8"/>
      <c r="E1162" s="8"/>
      <c r="F1162" s="65"/>
      <c r="G1162" s="65"/>
      <c r="H1162" s="65"/>
      <c r="I1162" s="11"/>
      <c r="J1162" s="11"/>
      <c r="K1162" s="11"/>
      <c r="L1162" s="11"/>
      <c r="M1162" s="13"/>
      <c r="N1162" s="22"/>
      <c r="O1162" s="22"/>
      <c r="P1162" s="23"/>
      <c r="Q1162" s="22"/>
      <c r="R1162" s="66"/>
      <c r="S1162" s="66"/>
      <c r="T1162" s="24"/>
      <c r="U1162" s="22"/>
      <c r="V1162" s="12"/>
      <c r="W1162" s="13"/>
      <c r="X1162" s="12"/>
      <c r="Y1162" s="12"/>
      <c r="Z1162" s="12"/>
      <c r="AA1162" s="11"/>
    </row>
    <row r="1163" spans="1:27" ht="12.75" customHeight="1" x14ac:dyDescent="0.2">
      <c r="A1163" s="22"/>
      <c r="B1163" s="13"/>
      <c r="C1163" s="164"/>
      <c r="D1163" s="8"/>
      <c r="E1163" s="8"/>
      <c r="F1163" s="65"/>
      <c r="G1163" s="65"/>
      <c r="H1163" s="65"/>
      <c r="I1163" s="11"/>
      <c r="J1163" s="11"/>
      <c r="K1163" s="11"/>
      <c r="L1163" s="11"/>
      <c r="M1163" s="13"/>
      <c r="N1163" s="22"/>
      <c r="O1163" s="22"/>
      <c r="P1163" s="23"/>
      <c r="Q1163" s="22"/>
      <c r="R1163" s="66"/>
      <c r="S1163" s="66"/>
      <c r="T1163" s="24"/>
      <c r="U1163" s="22"/>
      <c r="V1163" s="12"/>
      <c r="W1163" s="13"/>
      <c r="X1163" s="12"/>
      <c r="Y1163" s="12"/>
      <c r="Z1163" s="12"/>
      <c r="AA1163" s="11"/>
    </row>
    <row r="1164" spans="1:27" ht="12.75" customHeight="1" x14ac:dyDescent="0.2">
      <c r="A1164" s="22"/>
      <c r="B1164" s="13"/>
      <c r="C1164" s="164"/>
      <c r="D1164" s="8"/>
      <c r="E1164" s="8"/>
      <c r="F1164" s="65"/>
      <c r="G1164" s="65"/>
      <c r="H1164" s="65"/>
      <c r="I1164" s="11"/>
      <c r="J1164" s="11"/>
      <c r="K1164" s="11"/>
      <c r="L1164" s="11"/>
      <c r="M1164" s="13"/>
      <c r="N1164" s="22"/>
      <c r="O1164" s="22"/>
      <c r="P1164" s="23"/>
      <c r="Q1164" s="22"/>
      <c r="R1164" s="66"/>
      <c r="S1164" s="66"/>
      <c r="T1164" s="24"/>
      <c r="U1164" s="22"/>
      <c r="V1164" s="12"/>
      <c r="W1164" s="13"/>
      <c r="X1164" s="12"/>
      <c r="Y1164" s="12"/>
      <c r="Z1164" s="12"/>
      <c r="AA1164" s="11"/>
    </row>
    <row r="1165" spans="1:27" ht="12.75" customHeight="1" x14ac:dyDescent="0.2">
      <c r="A1165" s="22"/>
      <c r="B1165" s="13"/>
      <c r="C1165" s="164"/>
      <c r="D1165" s="8"/>
      <c r="E1165" s="8"/>
      <c r="F1165" s="65"/>
      <c r="G1165" s="65"/>
      <c r="H1165" s="65"/>
      <c r="I1165" s="11"/>
      <c r="J1165" s="11"/>
      <c r="K1165" s="11"/>
      <c r="L1165" s="11"/>
      <c r="M1165" s="13"/>
      <c r="N1165" s="22"/>
      <c r="O1165" s="22"/>
      <c r="P1165" s="23"/>
      <c r="Q1165" s="22"/>
      <c r="R1165" s="66"/>
      <c r="S1165" s="66"/>
      <c r="T1165" s="24"/>
      <c r="U1165" s="22"/>
      <c r="V1165" s="12"/>
      <c r="W1165" s="13"/>
      <c r="X1165" s="12"/>
      <c r="Y1165" s="12"/>
      <c r="Z1165" s="12"/>
      <c r="AA1165" s="11"/>
    </row>
    <row r="1166" spans="1:27" ht="12.75" customHeight="1" x14ac:dyDescent="0.2">
      <c r="A1166" s="22"/>
      <c r="B1166" s="13"/>
      <c r="C1166" s="164"/>
      <c r="D1166" s="8"/>
      <c r="E1166" s="8"/>
      <c r="F1166" s="65"/>
      <c r="G1166" s="65"/>
      <c r="H1166" s="65"/>
      <c r="I1166" s="11"/>
      <c r="J1166" s="11"/>
      <c r="K1166" s="11"/>
      <c r="L1166" s="11"/>
      <c r="M1166" s="13"/>
      <c r="N1166" s="22"/>
      <c r="O1166" s="22"/>
      <c r="P1166" s="23"/>
      <c r="Q1166" s="22"/>
      <c r="R1166" s="66"/>
      <c r="S1166" s="66"/>
      <c r="T1166" s="24"/>
      <c r="U1166" s="22"/>
      <c r="V1166" s="12"/>
      <c r="W1166" s="13"/>
      <c r="X1166" s="12"/>
      <c r="Y1166" s="12"/>
      <c r="Z1166" s="12"/>
      <c r="AA1166" s="11"/>
    </row>
    <row r="1167" spans="1:27" ht="12.75" customHeight="1" x14ac:dyDescent="0.2">
      <c r="A1167" s="22"/>
      <c r="B1167" s="13"/>
      <c r="C1167" s="164"/>
      <c r="D1167" s="8"/>
      <c r="E1167" s="8"/>
      <c r="F1167" s="65"/>
      <c r="G1167" s="65"/>
      <c r="H1167" s="65"/>
      <c r="I1167" s="11"/>
      <c r="J1167" s="11"/>
      <c r="K1167" s="11"/>
      <c r="L1167" s="11"/>
      <c r="M1167" s="13"/>
      <c r="N1167" s="22"/>
      <c r="O1167" s="22"/>
      <c r="P1167" s="23"/>
      <c r="Q1167" s="22"/>
      <c r="R1167" s="66"/>
      <c r="S1167" s="66"/>
      <c r="T1167" s="24"/>
      <c r="U1167" s="22"/>
      <c r="V1167" s="12"/>
      <c r="W1167" s="13"/>
      <c r="X1167" s="12"/>
      <c r="Y1167" s="12"/>
      <c r="Z1167" s="12"/>
      <c r="AA1167" s="11"/>
    </row>
    <row r="1168" spans="1:27" ht="12.75" customHeight="1" x14ac:dyDescent="0.2">
      <c r="A1168" s="22"/>
      <c r="B1168" s="13"/>
      <c r="C1168" s="164"/>
      <c r="D1168" s="8"/>
      <c r="E1168" s="8"/>
      <c r="F1168" s="65"/>
      <c r="G1168" s="65"/>
      <c r="H1168" s="65"/>
      <c r="I1168" s="11"/>
      <c r="J1168" s="11"/>
      <c r="K1168" s="11"/>
      <c r="L1168" s="11"/>
      <c r="M1168" s="13"/>
      <c r="N1168" s="22"/>
      <c r="O1168" s="22"/>
      <c r="P1168" s="23"/>
      <c r="Q1168" s="22"/>
      <c r="R1168" s="66"/>
      <c r="S1168" s="66"/>
      <c r="T1168" s="24"/>
      <c r="U1168" s="22"/>
      <c r="V1168" s="12"/>
      <c r="W1168" s="13"/>
      <c r="X1168" s="12"/>
      <c r="Y1168" s="12"/>
      <c r="Z1168" s="12"/>
      <c r="AA1168" s="11"/>
    </row>
    <row r="1169" spans="1:27" ht="12.75" customHeight="1" x14ac:dyDescent="0.2">
      <c r="A1169" s="22"/>
      <c r="B1169" s="13"/>
      <c r="C1169" s="164"/>
      <c r="D1169" s="8"/>
      <c r="E1169" s="8"/>
      <c r="F1169" s="65"/>
      <c r="G1169" s="65"/>
      <c r="H1169" s="65"/>
      <c r="I1169" s="11"/>
      <c r="J1169" s="11"/>
      <c r="K1169" s="11"/>
      <c r="L1169" s="11"/>
      <c r="M1169" s="13"/>
      <c r="N1169" s="22"/>
      <c r="O1169" s="22"/>
      <c r="P1169" s="23"/>
      <c r="Q1169" s="22"/>
      <c r="R1169" s="66"/>
      <c r="S1169" s="66"/>
      <c r="T1169" s="24"/>
      <c r="U1169" s="22"/>
      <c r="V1169" s="12"/>
      <c r="W1169" s="13"/>
      <c r="X1169" s="12"/>
      <c r="Y1169" s="12"/>
      <c r="Z1169" s="12"/>
      <c r="AA1169" s="11"/>
    </row>
    <row r="1170" spans="1:27" ht="12.75" customHeight="1" x14ac:dyDescent="0.2">
      <c r="A1170" s="22"/>
      <c r="B1170" s="13"/>
      <c r="C1170" s="164"/>
      <c r="D1170" s="8"/>
      <c r="E1170" s="8"/>
      <c r="F1170" s="65"/>
      <c r="G1170" s="65"/>
      <c r="H1170" s="65"/>
      <c r="I1170" s="11"/>
      <c r="J1170" s="11"/>
      <c r="K1170" s="11"/>
      <c r="L1170" s="11"/>
      <c r="M1170" s="13"/>
      <c r="N1170" s="22"/>
      <c r="O1170" s="22"/>
      <c r="P1170" s="23"/>
      <c r="Q1170" s="22"/>
      <c r="R1170" s="66"/>
      <c r="S1170" s="66"/>
      <c r="T1170" s="24"/>
      <c r="U1170" s="22"/>
      <c r="V1170" s="12"/>
      <c r="W1170" s="13"/>
      <c r="X1170" s="12"/>
      <c r="Y1170" s="12"/>
      <c r="Z1170" s="12"/>
      <c r="AA1170" s="11"/>
    </row>
    <row r="1171" spans="1:27" ht="12.75" customHeight="1" x14ac:dyDescent="0.2">
      <c r="A1171" s="22"/>
      <c r="B1171" s="13"/>
      <c r="C1171" s="164"/>
      <c r="D1171" s="8"/>
      <c r="E1171" s="8"/>
      <c r="F1171" s="65"/>
      <c r="G1171" s="65"/>
      <c r="H1171" s="65"/>
      <c r="I1171" s="11"/>
      <c r="J1171" s="11"/>
      <c r="K1171" s="11"/>
      <c r="L1171" s="11"/>
      <c r="M1171" s="13"/>
      <c r="N1171" s="22"/>
      <c r="O1171" s="22"/>
      <c r="P1171" s="23"/>
      <c r="Q1171" s="22"/>
      <c r="R1171" s="66"/>
      <c r="S1171" s="66"/>
      <c r="T1171" s="24"/>
      <c r="U1171" s="22"/>
      <c r="V1171" s="12"/>
      <c r="W1171" s="13"/>
      <c r="X1171" s="12"/>
      <c r="Y1171" s="12"/>
      <c r="Z1171" s="12"/>
      <c r="AA1171" s="11"/>
    </row>
    <row r="1172" spans="1:27" ht="12.75" customHeight="1" x14ac:dyDescent="0.2">
      <c r="A1172" s="22"/>
      <c r="B1172" s="13"/>
      <c r="C1172" s="164"/>
      <c r="D1172" s="8"/>
      <c r="E1172" s="8"/>
      <c r="F1172" s="65"/>
      <c r="G1172" s="65"/>
      <c r="H1172" s="65"/>
      <c r="I1172" s="11"/>
      <c r="J1172" s="11"/>
      <c r="K1172" s="11"/>
      <c r="L1172" s="11"/>
      <c r="M1172" s="13"/>
      <c r="N1172" s="22"/>
      <c r="O1172" s="22"/>
      <c r="P1172" s="23"/>
      <c r="Q1172" s="22"/>
      <c r="R1172" s="66"/>
      <c r="S1172" s="66"/>
      <c r="T1172" s="24"/>
      <c r="U1172" s="22"/>
      <c r="V1172" s="12"/>
      <c r="W1172" s="13"/>
      <c r="X1172" s="12"/>
      <c r="Y1172" s="12"/>
      <c r="Z1172" s="12"/>
      <c r="AA1172" s="11"/>
    </row>
    <row r="1173" spans="1:27" ht="12.75" customHeight="1" x14ac:dyDescent="0.2">
      <c r="A1173" s="22"/>
      <c r="B1173" s="13"/>
      <c r="C1173" s="164"/>
      <c r="D1173" s="8"/>
      <c r="E1173" s="8"/>
      <c r="F1173" s="65"/>
      <c r="G1173" s="65"/>
      <c r="H1173" s="65"/>
      <c r="I1173" s="11"/>
      <c r="J1173" s="11"/>
      <c r="K1173" s="11"/>
      <c r="L1173" s="11"/>
      <c r="M1173" s="13"/>
      <c r="N1173" s="22"/>
      <c r="O1173" s="22"/>
      <c r="P1173" s="23"/>
      <c r="Q1173" s="22"/>
      <c r="R1173" s="66"/>
      <c r="S1173" s="66"/>
      <c r="T1173" s="24"/>
      <c r="U1173" s="22"/>
      <c r="V1173" s="12"/>
      <c r="W1173" s="13"/>
      <c r="X1173" s="12"/>
      <c r="Y1173" s="12"/>
      <c r="Z1173" s="12"/>
      <c r="AA1173" s="11"/>
    </row>
    <row r="1174" spans="1:27" ht="12.75" customHeight="1" x14ac:dyDescent="0.2">
      <c r="A1174" s="22"/>
      <c r="B1174" s="13"/>
      <c r="C1174" s="164"/>
      <c r="D1174" s="8"/>
      <c r="E1174" s="8"/>
      <c r="F1174" s="65"/>
      <c r="G1174" s="65"/>
      <c r="H1174" s="65"/>
      <c r="I1174" s="11"/>
      <c r="J1174" s="11"/>
      <c r="K1174" s="11"/>
      <c r="L1174" s="11"/>
      <c r="M1174" s="13"/>
      <c r="N1174" s="22"/>
      <c r="O1174" s="22"/>
      <c r="P1174" s="23"/>
      <c r="Q1174" s="22"/>
      <c r="R1174" s="66"/>
      <c r="S1174" s="66"/>
      <c r="T1174" s="24"/>
      <c r="U1174" s="22"/>
      <c r="V1174" s="12"/>
      <c r="W1174" s="13"/>
      <c r="X1174" s="12"/>
      <c r="Y1174" s="12"/>
      <c r="Z1174" s="12"/>
      <c r="AA1174" s="11"/>
    </row>
    <row r="1175" spans="1:27" ht="12.75" customHeight="1" x14ac:dyDescent="0.2">
      <c r="A1175" s="22"/>
      <c r="B1175" s="13"/>
      <c r="C1175" s="164"/>
      <c r="D1175" s="8"/>
      <c r="E1175" s="8"/>
      <c r="F1175" s="65"/>
      <c r="G1175" s="65"/>
      <c r="H1175" s="65"/>
      <c r="I1175" s="11"/>
      <c r="J1175" s="11"/>
      <c r="K1175" s="11"/>
      <c r="L1175" s="11"/>
      <c r="M1175" s="13"/>
      <c r="N1175" s="22"/>
      <c r="O1175" s="22"/>
      <c r="P1175" s="23"/>
      <c r="Q1175" s="22"/>
      <c r="R1175" s="66"/>
      <c r="S1175" s="66"/>
      <c r="T1175" s="24"/>
      <c r="U1175" s="22"/>
      <c r="V1175" s="12"/>
      <c r="W1175" s="13"/>
      <c r="X1175" s="12"/>
      <c r="Y1175" s="12"/>
      <c r="Z1175" s="12"/>
      <c r="AA1175" s="11"/>
    </row>
    <row r="1176" spans="1:27" ht="12.75" customHeight="1" x14ac:dyDescent="0.2">
      <c r="A1176" s="22"/>
      <c r="B1176" s="13"/>
      <c r="C1176" s="164"/>
      <c r="D1176" s="8"/>
      <c r="E1176" s="8"/>
      <c r="F1176" s="65"/>
      <c r="G1176" s="65"/>
      <c r="H1176" s="65"/>
      <c r="I1176" s="11"/>
      <c r="J1176" s="11"/>
      <c r="K1176" s="11"/>
      <c r="L1176" s="11"/>
      <c r="M1176" s="13"/>
      <c r="N1176" s="22"/>
      <c r="O1176" s="22"/>
      <c r="P1176" s="23"/>
      <c r="Q1176" s="22"/>
      <c r="R1176" s="66"/>
      <c r="S1176" s="66"/>
      <c r="T1176" s="24"/>
      <c r="U1176" s="22"/>
      <c r="V1176" s="12"/>
      <c r="W1176" s="13"/>
      <c r="X1176" s="12"/>
      <c r="Y1176" s="12"/>
      <c r="Z1176" s="12"/>
      <c r="AA1176" s="11"/>
    </row>
    <row r="1177" spans="1:27" ht="12.75" customHeight="1" x14ac:dyDescent="0.2">
      <c r="A1177" s="22"/>
      <c r="B1177" s="13"/>
      <c r="C1177" s="164"/>
      <c r="D1177" s="8"/>
      <c r="E1177" s="8"/>
      <c r="F1177" s="65"/>
      <c r="G1177" s="65"/>
      <c r="H1177" s="65"/>
      <c r="I1177" s="11"/>
      <c r="J1177" s="11"/>
      <c r="K1177" s="11"/>
      <c r="L1177" s="11"/>
      <c r="M1177" s="13"/>
      <c r="N1177" s="22"/>
      <c r="O1177" s="22"/>
      <c r="P1177" s="23"/>
      <c r="Q1177" s="22"/>
      <c r="R1177" s="66"/>
      <c r="S1177" s="66"/>
      <c r="T1177" s="24"/>
      <c r="U1177" s="22"/>
      <c r="V1177" s="12"/>
      <c r="W1177" s="13"/>
      <c r="X1177" s="12"/>
      <c r="Y1177" s="12"/>
      <c r="Z1177" s="12"/>
      <c r="AA1177" s="11"/>
    </row>
    <row r="1178" spans="1:27" ht="12.75" customHeight="1" x14ac:dyDescent="0.2">
      <c r="A1178" s="22"/>
      <c r="B1178" s="13"/>
      <c r="C1178" s="164"/>
      <c r="D1178" s="8"/>
      <c r="E1178" s="8"/>
      <c r="F1178" s="65"/>
      <c r="G1178" s="65"/>
      <c r="H1178" s="65"/>
      <c r="I1178" s="11"/>
      <c r="J1178" s="11"/>
      <c r="K1178" s="11"/>
      <c r="L1178" s="11"/>
      <c r="M1178" s="13"/>
      <c r="N1178" s="22"/>
      <c r="O1178" s="22"/>
      <c r="P1178" s="23"/>
      <c r="Q1178" s="22"/>
      <c r="R1178" s="66"/>
      <c r="S1178" s="66"/>
      <c r="T1178" s="24"/>
      <c r="U1178" s="22"/>
      <c r="V1178" s="12"/>
      <c r="W1178" s="13"/>
      <c r="X1178" s="12"/>
      <c r="Y1178" s="12"/>
      <c r="Z1178" s="12"/>
      <c r="AA1178" s="11"/>
    </row>
    <row r="1179" spans="1:27" ht="12.75" customHeight="1" x14ac:dyDescent="0.2">
      <c r="A1179" s="22"/>
      <c r="B1179" s="13"/>
      <c r="C1179" s="164"/>
      <c r="D1179" s="8"/>
      <c r="E1179" s="8"/>
      <c r="F1179" s="65"/>
      <c r="G1179" s="65"/>
      <c r="H1179" s="65"/>
      <c r="I1179" s="11"/>
      <c r="J1179" s="11"/>
      <c r="K1179" s="11"/>
      <c r="L1179" s="11"/>
      <c r="M1179" s="13"/>
      <c r="N1179" s="22"/>
      <c r="O1179" s="22"/>
      <c r="P1179" s="23"/>
      <c r="Q1179" s="22"/>
      <c r="R1179" s="66"/>
      <c r="S1179" s="66"/>
      <c r="T1179" s="24"/>
      <c r="U1179" s="22"/>
      <c r="V1179" s="12"/>
      <c r="W1179" s="13"/>
      <c r="X1179" s="12"/>
      <c r="Y1179" s="12"/>
      <c r="Z1179" s="12"/>
      <c r="AA1179" s="11"/>
    </row>
    <row r="1180" spans="1:27" ht="12.75" customHeight="1" x14ac:dyDescent="0.2">
      <c r="A1180" s="22"/>
      <c r="B1180" s="13"/>
      <c r="C1180" s="164"/>
      <c r="D1180" s="8"/>
      <c r="E1180" s="8"/>
      <c r="F1180" s="65"/>
      <c r="G1180" s="65"/>
      <c r="H1180" s="65"/>
      <c r="I1180" s="11"/>
      <c r="J1180" s="11"/>
      <c r="K1180" s="11"/>
      <c r="L1180" s="11"/>
      <c r="M1180" s="13"/>
      <c r="N1180" s="22"/>
      <c r="O1180" s="22"/>
      <c r="P1180" s="23"/>
      <c r="Q1180" s="22"/>
      <c r="R1180" s="66"/>
      <c r="S1180" s="66"/>
      <c r="T1180" s="24"/>
      <c r="U1180" s="22"/>
      <c r="V1180" s="12"/>
      <c r="W1180" s="13"/>
      <c r="X1180" s="12"/>
      <c r="Y1180" s="12"/>
      <c r="Z1180" s="12"/>
      <c r="AA1180" s="11"/>
    </row>
    <row r="1181" spans="1:27" ht="12.75" customHeight="1" x14ac:dyDescent="0.2">
      <c r="A1181" s="22"/>
      <c r="B1181" s="13"/>
      <c r="C1181" s="164"/>
      <c r="D1181" s="8"/>
      <c r="E1181" s="8"/>
      <c r="F1181" s="65"/>
      <c r="G1181" s="65"/>
      <c r="H1181" s="65"/>
      <c r="I1181" s="11"/>
      <c r="J1181" s="11"/>
      <c r="K1181" s="11"/>
      <c r="L1181" s="11"/>
      <c r="M1181" s="13"/>
      <c r="N1181" s="22"/>
      <c r="O1181" s="22"/>
      <c r="P1181" s="23"/>
      <c r="Q1181" s="22"/>
      <c r="R1181" s="66"/>
      <c r="S1181" s="66"/>
      <c r="T1181" s="24"/>
      <c r="U1181" s="22"/>
      <c r="V1181" s="12"/>
      <c r="W1181" s="13"/>
      <c r="X1181" s="12"/>
      <c r="Y1181" s="12"/>
      <c r="Z1181" s="12"/>
      <c r="AA1181" s="11"/>
    </row>
    <row r="1182" spans="1:27" ht="12.75" customHeight="1" x14ac:dyDescent="0.2">
      <c r="A1182" s="22"/>
      <c r="B1182" s="13"/>
      <c r="C1182" s="164"/>
      <c r="D1182" s="8"/>
      <c r="E1182" s="8"/>
      <c r="F1182" s="65"/>
      <c r="G1182" s="65"/>
      <c r="H1182" s="65"/>
      <c r="I1182" s="11"/>
      <c r="J1182" s="11"/>
      <c r="K1182" s="11"/>
      <c r="L1182" s="11"/>
      <c r="M1182" s="13"/>
      <c r="N1182" s="22"/>
      <c r="O1182" s="22"/>
      <c r="P1182" s="23"/>
      <c r="Q1182" s="22"/>
      <c r="R1182" s="66"/>
      <c r="S1182" s="66"/>
      <c r="T1182" s="24"/>
      <c r="U1182" s="22"/>
      <c r="V1182" s="12"/>
      <c r="W1182" s="13"/>
      <c r="X1182" s="12"/>
      <c r="Y1182" s="12"/>
      <c r="Z1182" s="12"/>
      <c r="AA1182" s="11"/>
    </row>
    <row r="1183" spans="1:27" ht="12.75" customHeight="1" x14ac:dyDescent="0.2">
      <c r="A1183" s="22"/>
      <c r="B1183" s="13"/>
      <c r="C1183" s="164"/>
      <c r="D1183" s="8"/>
      <c r="E1183" s="8"/>
      <c r="F1183" s="65"/>
      <c r="G1183" s="65"/>
      <c r="H1183" s="65"/>
      <c r="I1183" s="11"/>
      <c r="J1183" s="11"/>
      <c r="K1183" s="11"/>
      <c r="L1183" s="11"/>
      <c r="M1183" s="13"/>
      <c r="N1183" s="22"/>
      <c r="O1183" s="22"/>
      <c r="P1183" s="23"/>
      <c r="Q1183" s="22"/>
      <c r="R1183" s="66"/>
      <c r="S1183" s="66"/>
      <c r="T1183" s="24"/>
      <c r="U1183" s="22"/>
      <c r="V1183" s="12"/>
      <c r="W1183" s="13"/>
      <c r="X1183" s="12"/>
      <c r="Y1183" s="12"/>
      <c r="Z1183" s="12"/>
      <c r="AA1183" s="11"/>
    </row>
    <row r="1184" spans="1:27" ht="12.75" customHeight="1" x14ac:dyDescent="0.2">
      <c r="A1184" s="22"/>
      <c r="B1184" s="13"/>
      <c r="C1184" s="164"/>
      <c r="D1184" s="8"/>
      <c r="E1184" s="8"/>
      <c r="F1184" s="65"/>
      <c r="G1184" s="65"/>
      <c r="H1184" s="65"/>
      <c r="I1184" s="11"/>
      <c r="J1184" s="11"/>
      <c r="K1184" s="11"/>
      <c r="L1184" s="11"/>
      <c r="M1184" s="13"/>
      <c r="N1184" s="22"/>
      <c r="O1184" s="22"/>
      <c r="P1184" s="23"/>
      <c r="Q1184" s="22"/>
      <c r="R1184" s="66"/>
      <c r="S1184" s="66"/>
      <c r="T1184" s="24"/>
      <c r="U1184" s="22"/>
      <c r="V1184" s="12"/>
      <c r="W1184" s="13"/>
      <c r="X1184" s="12"/>
      <c r="Y1184" s="12"/>
      <c r="Z1184" s="12"/>
      <c r="AA1184" s="11"/>
    </row>
    <row r="1185" spans="1:27" ht="12.75" customHeight="1" x14ac:dyDescent="0.2">
      <c r="A1185" s="22"/>
      <c r="B1185" s="13"/>
      <c r="C1185" s="164"/>
      <c r="D1185" s="8"/>
      <c r="E1185" s="8"/>
      <c r="F1185" s="65"/>
      <c r="G1185" s="65"/>
      <c r="H1185" s="65"/>
      <c r="I1185" s="11"/>
      <c r="J1185" s="11"/>
      <c r="K1185" s="11"/>
      <c r="L1185" s="11"/>
      <c r="M1185" s="13"/>
      <c r="N1185" s="22"/>
      <c r="O1185" s="22"/>
      <c r="P1185" s="23"/>
      <c r="Q1185" s="22"/>
      <c r="R1185" s="66"/>
      <c r="S1185" s="66"/>
      <c r="T1185" s="24"/>
      <c r="U1185" s="22"/>
      <c r="V1185" s="12"/>
      <c r="W1185" s="13"/>
      <c r="X1185" s="12"/>
      <c r="Y1185" s="12"/>
      <c r="Z1185" s="12"/>
      <c r="AA1185" s="11"/>
    </row>
    <row r="1186" spans="1:27" ht="12.75" customHeight="1" x14ac:dyDescent="0.2">
      <c r="A1186" s="22"/>
      <c r="B1186" s="13"/>
      <c r="C1186" s="164"/>
      <c r="D1186" s="8"/>
      <c r="E1186" s="8"/>
      <c r="F1186" s="65"/>
      <c r="G1186" s="65"/>
      <c r="H1186" s="65"/>
      <c r="I1186" s="11"/>
      <c r="J1186" s="11"/>
      <c r="K1186" s="11"/>
      <c r="L1186" s="11"/>
      <c r="M1186" s="13"/>
      <c r="N1186" s="22"/>
      <c r="O1186" s="22"/>
      <c r="P1186" s="23"/>
      <c r="Q1186" s="22"/>
      <c r="R1186" s="66"/>
      <c r="S1186" s="66"/>
      <c r="T1186" s="24"/>
      <c r="U1186" s="22"/>
      <c r="V1186" s="12"/>
      <c r="W1186" s="13"/>
      <c r="X1186" s="12"/>
      <c r="Y1186" s="12"/>
      <c r="Z1186" s="12"/>
      <c r="AA1186" s="11"/>
    </row>
    <row r="1187" spans="1:27" ht="12.75" customHeight="1" x14ac:dyDescent="0.2">
      <c r="A1187" s="22"/>
      <c r="B1187" s="13"/>
      <c r="C1187" s="164"/>
      <c r="D1187" s="8"/>
      <c r="E1187" s="8"/>
      <c r="F1187" s="65"/>
      <c r="G1187" s="65"/>
      <c r="H1187" s="65"/>
      <c r="I1187" s="11"/>
      <c r="J1187" s="11"/>
      <c r="K1187" s="11"/>
      <c r="L1187" s="11"/>
      <c r="M1187" s="13"/>
      <c r="N1187" s="22"/>
      <c r="O1187" s="22"/>
      <c r="P1187" s="23"/>
      <c r="Q1187" s="22"/>
      <c r="R1187" s="66"/>
      <c r="S1187" s="66"/>
      <c r="T1187" s="24"/>
      <c r="U1187" s="22"/>
      <c r="V1187" s="12"/>
      <c r="W1187" s="13"/>
      <c r="X1187" s="12"/>
      <c r="Y1187" s="12"/>
      <c r="Z1187" s="12"/>
      <c r="AA1187" s="11"/>
    </row>
    <row r="1188" spans="1:27" ht="12.75" customHeight="1" x14ac:dyDescent="0.2">
      <c r="A1188" s="22"/>
      <c r="B1188" s="13"/>
      <c r="C1188" s="164"/>
      <c r="D1188" s="8"/>
      <c r="E1188" s="8"/>
      <c r="F1188" s="65"/>
      <c r="G1188" s="65"/>
      <c r="H1188" s="65"/>
      <c r="I1188" s="11"/>
      <c r="J1188" s="11"/>
      <c r="K1188" s="11"/>
      <c r="L1188" s="11"/>
      <c r="M1188" s="13"/>
      <c r="N1188" s="22"/>
      <c r="O1188" s="22"/>
      <c r="P1188" s="23"/>
      <c r="Q1188" s="22"/>
      <c r="R1188" s="66"/>
      <c r="S1188" s="66"/>
      <c r="T1188" s="24"/>
      <c r="U1188" s="22"/>
      <c r="V1188" s="12"/>
      <c r="W1188" s="13"/>
      <c r="X1188" s="12"/>
      <c r="Y1188" s="12"/>
      <c r="Z1188" s="12"/>
      <c r="AA1188" s="11"/>
    </row>
    <row r="1189" spans="1:27" ht="12.75" customHeight="1" x14ac:dyDescent="0.2">
      <c r="A1189" s="22"/>
      <c r="B1189" s="13"/>
      <c r="C1189" s="164"/>
      <c r="D1189" s="8"/>
      <c r="E1189" s="8"/>
      <c r="F1189" s="65"/>
      <c r="G1189" s="65"/>
      <c r="H1189" s="65"/>
      <c r="I1189" s="11"/>
      <c r="J1189" s="11"/>
      <c r="K1189" s="11"/>
      <c r="L1189" s="11"/>
      <c r="M1189" s="13"/>
      <c r="N1189" s="22"/>
      <c r="O1189" s="22"/>
      <c r="P1189" s="23"/>
      <c r="Q1189" s="22"/>
      <c r="R1189" s="66"/>
      <c r="S1189" s="66"/>
      <c r="T1189" s="24"/>
      <c r="U1189" s="22"/>
      <c r="V1189" s="12"/>
      <c r="W1189" s="13"/>
      <c r="X1189" s="12"/>
      <c r="Y1189" s="12"/>
      <c r="Z1189" s="12"/>
      <c r="AA1189" s="11"/>
    </row>
    <row r="1190" spans="1:27" ht="12.75" customHeight="1" x14ac:dyDescent="0.2">
      <c r="A1190" s="22"/>
      <c r="B1190" s="13"/>
      <c r="C1190" s="164"/>
      <c r="D1190" s="8"/>
      <c r="E1190" s="8"/>
      <c r="F1190" s="65"/>
      <c r="G1190" s="65"/>
      <c r="H1190" s="65"/>
      <c r="I1190" s="11"/>
      <c r="J1190" s="11"/>
      <c r="K1190" s="11"/>
      <c r="L1190" s="11"/>
      <c r="M1190" s="13"/>
      <c r="N1190" s="22"/>
      <c r="O1190" s="22"/>
      <c r="P1190" s="23"/>
      <c r="Q1190" s="22"/>
      <c r="R1190" s="66"/>
      <c r="S1190" s="66"/>
      <c r="T1190" s="24"/>
      <c r="U1190" s="22"/>
      <c r="V1190" s="12"/>
      <c r="W1190" s="13"/>
      <c r="X1190" s="12"/>
      <c r="Y1190" s="12"/>
      <c r="Z1190" s="12"/>
      <c r="AA1190" s="11"/>
    </row>
    <row r="1191" spans="1:27" ht="12.75" customHeight="1" x14ac:dyDescent="0.2">
      <c r="A1191" s="22"/>
      <c r="B1191" s="13"/>
      <c r="C1191" s="164"/>
      <c r="D1191" s="8"/>
      <c r="E1191" s="8"/>
      <c r="F1191" s="65"/>
      <c r="G1191" s="65"/>
      <c r="H1191" s="65"/>
      <c r="I1191" s="11"/>
      <c r="J1191" s="11"/>
      <c r="K1191" s="11"/>
      <c r="L1191" s="11"/>
      <c r="M1191" s="13"/>
      <c r="N1191" s="22"/>
      <c r="O1191" s="22"/>
      <c r="P1191" s="23"/>
      <c r="Q1191" s="22"/>
      <c r="R1191" s="66"/>
      <c r="S1191" s="66"/>
      <c r="T1191" s="24"/>
      <c r="U1191" s="22"/>
      <c r="V1191" s="12"/>
      <c r="W1191" s="13"/>
      <c r="X1191" s="12"/>
      <c r="Y1191" s="12"/>
      <c r="Z1191" s="12"/>
      <c r="AA1191" s="11"/>
    </row>
    <row r="1192" spans="1:27" ht="12.75" customHeight="1" x14ac:dyDescent="0.2">
      <c r="A1192" s="22"/>
      <c r="B1192" s="13"/>
      <c r="C1192" s="164"/>
      <c r="D1192" s="8"/>
      <c r="E1192" s="8"/>
      <c r="F1192" s="65"/>
      <c r="G1192" s="65"/>
      <c r="H1192" s="65"/>
      <c r="I1192" s="11"/>
      <c r="J1192" s="11"/>
      <c r="K1192" s="11"/>
      <c r="L1192" s="11"/>
      <c r="M1192" s="13"/>
      <c r="N1192" s="22"/>
      <c r="O1192" s="22"/>
      <c r="P1192" s="23"/>
      <c r="Q1192" s="22"/>
      <c r="R1192" s="66"/>
      <c r="S1192" s="66"/>
      <c r="T1192" s="24"/>
      <c r="U1192" s="22"/>
      <c r="V1192" s="12"/>
      <c r="W1192" s="13"/>
      <c r="X1192" s="12"/>
      <c r="Y1192" s="12"/>
      <c r="Z1192" s="12"/>
      <c r="AA1192" s="11"/>
    </row>
    <row r="1193" spans="1:27" ht="12.75" customHeight="1" x14ac:dyDescent="0.2">
      <c r="A1193" s="22"/>
      <c r="B1193" s="13"/>
      <c r="C1193" s="164"/>
      <c r="D1193" s="8"/>
      <c r="E1193" s="8"/>
      <c r="F1193" s="65"/>
      <c r="G1193" s="65"/>
      <c r="H1193" s="65"/>
      <c r="I1193" s="11"/>
      <c r="J1193" s="11"/>
      <c r="K1193" s="11"/>
      <c r="L1193" s="11"/>
      <c r="M1193" s="13"/>
      <c r="N1193" s="22"/>
      <c r="O1193" s="22"/>
      <c r="P1193" s="23"/>
      <c r="Q1193" s="22"/>
      <c r="R1193" s="66"/>
      <c r="S1193" s="66"/>
      <c r="T1193" s="24"/>
      <c r="U1193" s="22"/>
      <c r="V1193" s="12"/>
      <c r="W1193" s="13"/>
      <c r="X1193" s="12"/>
      <c r="Y1193" s="12"/>
      <c r="Z1193" s="12"/>
      <c r="AA1193" s="11"/>
    </row>
    <row r="1194" spans="1:27" ht="12.75" customHeight="1" x14ac:dyDescent="0.2">
      <c r="A1194" s="22"/>
      <c r="B1194" s="13"/>
      <c r="C1194" s="164"/>
      <c r="D1194" s="8"/>
      <c r="E1194" s="8"/>
      <c r="F1194" s="65"/>
      <c r="G1194" s="65"/>
      <c r="H1194" s="65"/>
      <c r="I1194" s="11"/>
      <c r="J1194" s="11"/>
      <c r="K1194" s="11"/>
      <c r="L1194" s="11"/>
      <c r="M1194" s="13"/>
      <c r="N1194" s="22"/>
      <c r="O1194" s="22"/>
      <c r="P1194" s="23"/>
      <c r="Q1194" s="22"/>
      <c r="R1194" s="66"/>
      <c r="S1194" s="66"/>
      <c r="T1194" s="24"/>
      <c r="U1194" s="22"/>
      <c r="V1194" s="12"/>
      <c r="W1194" s="13"/>
      <c r="X1194" s="12"/>
      <c r="Y1194" s="12"/>
      <c r="Z1194" s="12"/>
      <c r="AA1194" s="11"/>
    </row>
    <row r="1195" spans="1:27" ht="12.75" customHeight="1" x14ac:dyDescent="0.2">
      <c r="A1195" s="22"/>
      <c r="B1195" s="13"/>
      <c r="C1195" s="164"/>
      <c r="D1195" s="8"/>
      <c r="E1195" s="8"/>
      <c r="F1195" s="65"/>
      <c r="G1195" s="65"/>
      <c r="H1195" s="65"/>
      <c r="I1195" s="11"/>
      <c r="J1195" s="11"/>
      <c r="K1195" s="11"/>
      <c r="L1195" s="11"/>
      <c r="M1195" s="13"/>
      <c r="N1195" s="22"/>
      <c r="O1195" s="22"/>
      <c r="P1195" s="23"/>
      <c r="Q1195" s="22"/>
      <c r="R1195" s="66"/>
      <c r="S1195" s="66"/>
      <c r="T1195" s="24"/>
      <c r="U1195" s="22"/>
      <c r="V1195" s="12"/>
      <c r="W1195" s="13"/>
      <c r="X1195" s="12"/>
      <c r="Y1195" s="12"/>
      <c r="Z1195" s="12"/>
      <c r="AA1195" s="11"/>
    </row>
    <row r="1196" spans="1:27" ht="12.75" customHeight="1" x14ac:dyDescent="0.2">
      <c r="A1196" s="22"/>
      <c r="B1196" s="13"/>
      <c r="C1196" s="164"/>
      <c r="D1196" s="8"/>
      <c r="E1196" s="8"/>
      <c r="F1196" s="65"/>
      <c r="G1196" s="65"/>
      <c r="H1196" s="65"/>
      <c r="I1196" s="11"/>
      <c r="J1196" s="11"/>
      <c r="K1196" s="11"/>
      <c r="L1196" s="11"/>
      <c r="M1196" s="13"/>
      <c r="N1196" s="22"/>
      <c r="O1196" s="22"/>
      <c r="P1196" s="23"/>
      <c r="Q1196" s="22"/>
      <c r="R1196" s="66"/>
      <c r="S1196" s="66"/>
      <c r="T1196" s="24"/>
      <c r="U1196" s="22"/>
      <c r="V1196" s="12"/>
      <c r="W1196" s="13"/>
      <c r="X1196" s="12"/>
      <c r="Y1196" s="12"/>
      <c r="Z1196" s="12"/>
      <c r="AA1196" s="11"/>
    </row>
    <row r="1197" spans="1:27" ht="12.75" customHeight="1" x14ac:dyDescent="0.2">
      <c r="A1197" s="22"/>
      <c r="B1197" s="13"/>
      <c r="C1197" s="164"/>
      <c r="D1197" s="8"/>
      <c r="E1197" s="8"/>
      <c r="F1197" s="65"/>
      <c r="G1197" s="65"/>
      <c r="H1197" s="65"/>
      <c r="I1197" s="11"/>
      <c r="J1197" s="11"/>
      <c r="K1197" s="11"/>
      <c r="L1197" s="11"/>
      <c r="M1197" s="13"/>
      <c r="N1197" s="22"/>
      <c r="O1197" s="22"/>
      <c r="P1197" s="23"/>
      <c r="Q1197" s="22"/>
      <c r="R1197" s="66"/>
      <c r="S1197" s="66"/>
      <c r="T1197" s="24"/>
      <c r="U1197" s="22"/>
      <c r="V1197" s="12"/>
      <c r="W1197" s="13"/>
      <c r="X1197" s="12"/>
      <c r="Y1197" s="12"/>
      <c r="Z1197" s="12"/>
      <c r="AA1197" s="11"/>
    </row>
    <row r="1198" spans="1:27" ht="12.75" customHeight="1" x14ac:dyDescent="0.2">
      <c r="A1198" s="22"/>
      <c r="B1198" s="13"/>
      <c r="C1198" s="164"/>
      <c r="D1198" s="8"/>
      <c r="E1198" s="8"/>
      <c r="F1198" s="65"/>
      <c r="G1198" s="65"/>
      <c r="H1198" s="65"/>
      <c r="I1198" s="11"/>
      <c r="J1198" s="11"/>
      <c r="K1198" s="11"/>
      <c r="L1198" s="11"/>
      <c r="M1198" s="13"/>
      <c r="N1198" s="22"/>
      <c r="O1198" s="22"/>
      <c r="P1198" s="23"/>
      <c r="Q1198" s="22"/>
      <c r="R1198" s="66"/>
      <c r="S1198" s="66"/>
      <c r="T1198" s="24"/>
      <c r="U1198" s="22"/>
      <c r="V1198" s="12"/>
      <c r="W1198" s="13"/>
      <c r="X1198" s="12"/>
      <c r="Y1198" s="12"/>
      <c r="Z1198" s="12"/>
      <c r="AA1198" s="11"/>
    </row>
    <row r="1199" spans="1:27" ht="12.75" customHeight="1" x14ac:dyDescent="0.2">
      <c r="A1199" s="22"/>
      <c r="B1199" s="13"/>
      <c r="C1199" s="164"/>
      <c r="D1199" s="8"/>
      <c r="E1199" s="8"/>
      <c r="F1199" s="65"/>
      <c r="G1199" s="65"/>
      <c r="H1199" s="65"/>
      <c r="I1199" s="11"/>
      <c r="J1199" s="11"/>
      <c r="K1199" s="11"/>
      <c r="L1199" s="11"/>
      <c r="M1199" s="13"/>
      <c r="N1199" s="22"/>
      <c r="O1199" s="22"/>
      <c r="P1199" s="23"/>
      <c r="Q1199" s="22"/>
      <c r="R1199" s="66"/>
      <c r="S1199" s="66"/>
      <c r="T1199" s="24"/>
      <c r="U1199" s="22"/>
      <c r="V1199" s="12"/>
      <c r="W1199" s="13"/>
      <c r="X1199" s="12"/>
      <c r="Y1199" s="12"/>
      <c r="Z1199" s="12"/>
      <c r="AA1199" s="11"/>
    </row>
    <row r="1200" spans="1:27" ht="12.75" customHeight="1" x14ac:dyDescent="0.2">
      <c r="A1200" s="22"/>
      <c r="B1200" s="13"/>
      <c r="C1200" s="164"/>
      <c r="D1200" s="8"/>
      <c r="E1200" s="8"/>
      <c r="F1200" s="65"/>
      <c r="G1200" s="65"/>
      <c r="H1200" s="65"/>
      <c r="I1200" s="11"/>
      <c r="J1200" s="11"/>
      <c r="K1200" s="11"/>
      <c r="L1200" s="11"/>
      <c r="M1200" s="13"/>
      <c r="N1200" s="22"/>
      <c r="O1200" s="22"/>
      <c r="P1200" s="23"/>
      <c r="Q1200" s="22"/>
      <c r="R1200" s="66"/>
      <c r="S1200" s="66"/>
      <c r="T1200" s="24"/>
      <c r="U1200" s="22"/>
      <c r="V1200" s="12"/>
      <c r="W1200" s="13"/>
      <c r="X1200" s="12"/>
      <c r="Y1200" s="12"/>
      <c r="Z1200" s="12"/>
      <c r="AA1200" s="11"/>
    </row>
    <row r="1201" spans="1:27" ht="12.75" customHeight="1" x14ac:dyDescent="0.2">
      <c r="A1201" s="22"/>
      <c r="B1201" s="13"/>
      <c r="C1201" s="164"/>
      <c r="D1201" s="8"/>
      <c r="E1201" s="8"/>
      <c r="F1201" s="65"/>
      <c r="G1201" s="65"/>
      <c r="H1201" s="65"/>
      <c r="I1201" s="11"/>
      <c r="J1201" s="11"/>
      <c r="K1201" s="11"/>
      <c r="L1201" s="11"/>
      <c r="M1201" s="13"/>
      <c r="N1201" s="22"/>
      <c r="O1201" s="22"/>
      <c r="P1201" s="23"/>
      <c r="Q1201" s="22"/>
      <c r="R1201" s="66"/>
      <c r="S1201" s="66"/>
      <c r="T1201" s="24"/>
      <c r="U1201" s="22"/>
      <c r="V1201" s="12"/>
      <c r="W1201" s="13"/>
      <c r="X1201" s="12"/>
      <c r="Y1201" s="12"/>
      <c r="Z1201" s="12"/>
      <c r="AA1201" s="11"/>
    </row>
    <row r="1202" spans="1:27" ht="12.75" customHeight="1" x14ac:dyDescent="0.2">
      <c r="A1202" s="22"/>
      <c r="B1202" s="13"/>
      <c r="C1202" s="164"/>
      <c r="D1202" s="8"/>
      <c r="E1202" s="8"/>
      <c r="F1202" s="65"/>
      <c r="G1202" s="65"/>
      <c r="H1202" s="65"/>
      <c r="I1202" s="11"/>
      <c r="J1202" s="11"/>
      <c r="K1202" s="11"/>
      <c r="L1202" s="11"/>
      <c r="M1202" s="13"/>
      <c r="N1202" s="22"/>
      <c r="O1202" s="22"/>
      <c r="P1202" s="23"/>
      <c r="Q1202" s="22"/>
      <c r="R1202" s="66"/>
      <c r="S1202" s="66"/>
      <c r="T1202" s="24"/>
      <c r="U1202" s="22"/>
      <c r="V1202" s="12"/>
      <c r="W1202" s="13"/>
      <c r="X1202" s="12"/>
      <c r="Y1202" s="12"/>
      <c r="Z1202" s="12"/>
      <c r="AA1202" s="11"/>
    </row>
    <row r="1203" spans="1:27" ht="12.75" customHeight="1" x14ac:dyDescent="0.2">
      <c r="A1203" s="22"/>
      <c r="B1203" s="13"/>
      <c r="C1203" s="164"/>
      <c r="D1203" s="8"/>
      <c r="E1203" s="8"/>
      <c r="F1203" s="65"/>
      <c r="G1203" s="65"/>
      <c r="H1203" s="65"/>
      <c r="I1203" s="11"/>
      <c r="J1203" s="11"/>
      <c r="K1203" s="11"/>
      <c r="L1203" s="11"/>
      <c r="M1203" s="13"/>
      <c r="N1203" s="22"/>
      <c r="O1203" s="22"/>
      <c r="P1203" s="23"/>
      <c r="Q1203" s="22"/>
      <c r="R1203" s="66"/>
      <c r="S1203" s="66"/>
      <c r="T1203" s="24"/>
      <c r="U1203" s="22"/>
      <c r="V1203" s="12"/>
      <c r="W1203" s="13"/>
      <c r="X1203" s="12"/>
      <c r="Y1203" s="12"/>
      <c r="Z1203" s="12"/>
      <c r="AA1203" s="11"/>
    </row>
    <row r="1204" spans="1:27" ht="12.75" customHeight="1" x14ac:dyDescent="0.2">
      <c r="A1204" s="22"/>
      <c r="B1204" s="13"/>
      <c r="C1204" s="164"/>
      <c r="D1204" s="8"/>
      <c r="E1204" s="8"/>
      <c r="F1204" s="65"/>
      <c r="G1204" s="65"/>
      <c r="H1204" s="65"/>
      <c r="I1204" s="11"/>
      <c r="J1204" s="11"/>
      <c r="K1204" s="11"/>
      <c r="L1204" s="11"/>
      <c r="M1204" s="13"/>
      <c r="N1204" s="22"/>
      <c r="O1204" s="22"/>
      <c r="P1204" s="23"/>
      <c r="Q1204" s="22"/>
      <c r="R1204" s="66"/>
      <c r="S1204" s="66"/>
      <c r="T1204" s="24"/>
      <c r="U1204" s="22"/>
      <c r="V1204" s="12"/>
      <c r="W1204" s="13"/>
      <c r="X1204" s="12"/>
      <c r="Y1204" s="12"/>
      <c r="Z1204" s="12"/>
      <c r="AA1204" s="11"/>
    </row>
    <row r="1205" spans="1:27" ht="12.75" customHeight="1" x14ac:dyDescent="0.2">
      <c r="A1205" s="22"/>
      <c r="B1205" s="13"/>
      <c r="C1205" s="164"/>
      <c r="D1205" s="8"/>
      <c r="E1205" s="8"/>
      <c r="F1205" s="65"/>
      <c r="G1205" s="65"/>
      <c r="H1205" s="65"/>
      <c r="I1205" s="11"/>
      <c r="J1205" s="11"/>
      <c r="K1205" s="11"/>
      <c r="L1205" s="11"/>
      <c r="M1205" s="13"/>
      <c r="N1205" s="22"/>
      <c r="O1205" s="22"/>
      <c r="P1205" s="23"/>
      <c r="Q1205" s="22"/>
      <c r="R1205" s="66"/>
      <c r="S1205" s="66"/>
      <c r="T1205" s="24"/>
      <c r="U1205" s="22"/>
      <c r="V1205" s="12"/>
      <c r="W1205" s="13"/>
      <c r="X1205" s="12"/>
      <c r="Y1205" s="12"/>
      <c r="Z1205" s="12"/>
      <c r="AA1205" s="11"/>
    </row>
    <row r="1206" spans="1:27" ht="12.75" customHeight="1" x14ac:dyDescent="0.2">
      <c r="A1206" s="22"/>
      <c r="B1206" s="13"/>
      <c r="C1206" s="164"/>
      <c r="D1206" s="8"/>
      <c r="E1206" s="8"/>
      <c r="F1206" s="65"/>
      <c r="G1206" s="65"/>
      <c r="H1206" s="65"/>
      <c r="I1206" s="11"/>
      <c r="J1206" s="11"/>
      <c r="K1206" s="11"/>
      <c r="L1206" s="11"/>
      <c r="M1206" s="13"/>
      <c r="N1206" s="22"/>
      <c r="O1206" s="22"/>
      <c r="P1206" s="23"/>
      <c r="Q1206" s="22"/>
      <c r="R1206" s="66"/>
      <c r="S1206" s="66"/>
      <c r="T1206" s="24"/>
      <c r="U1206" s="22"/>
      <c r="V1206" s="12"/>
      <c r="W1206" s="13"/>
      <c r="X1206" s="12"/>
      <c r="Y1206" s="12"/>
      <c r="Z1206" s="12"/>
      <c r="AA1206" s="11"/>
    </row>
    <row r="1207" spans="1:27" ht="12.75" customHeight="1" x14ac:dyDescent="0.2">
      <c r="A1207" s="22"/>
      <c r="B1207" s="13"/>
      <c r="C1207" s="164"/>
      <c r="D1207" s="8"/>
      <c r="E1207" s="8"/>
      <c r="F1207" s="65"/>
      <c r="G1207" s="65"/>
      <c r="H1207" s="65"/>
      <c r="I1207" s="11"/>
      <c r="J1207" s="11"/>
      <c r="K1207" s="11"/>
      <c r="L1207" s="11"/>
      <c r="M1207" s="13"/>
      <c r="N1207" s="22"/>
      <c r="O1207" s="22"/>
      <c r="P1207" s="23"/>
      <c r="Q1207" s="22"/>
      <c r="R1207" s="66"/>
      <c r="S1207" s="66"/>
      <c r="T1207" s="24"/>
      <c r="U1207" s="22"/>
      <c r="V1207" s="12"/>
      <c r="W1207" s="13"/>
      <c r="X1207" s="12"/>
      <c r="Y1207" s="12"/>
      <c r="Z1207" s="12"/>
      <c r="AA1207" s="11"/>
    </row>
    <row r="1208" spans="1:27" ht="12.75" customHeight="1" x14ac:dyDescent="0.2">
      <c r="A1208" s="22"/>
      <c r="B1208" s="13"/>
      <c r="C1208" s="164"/>
      <c r="D1208" s="8"/>
      <c r="E1208" s="8"/>
      <c r="F1208" s="65"/>
      <c r="G1208" s="65"/>
      <c r="H1208" s="65"/>
      <c r="I1208" s="11"/>
      <c r="J1208" s="11"/>
      <c r="K1208" s="11"/>
      <c r="L1208" s="11"/>
      <c r="M1208" s="13"/>
      <c r="N1208" s="22"/>
      <c r="O1208" s="22"/>
      <c r="P1208" s="23"/>
      <c r="Q1208" s="22"/>
      <c r="R1208" s="66"/>
      <c r="S1208" s="66"/>
      <c r="T1208" s="24"/>
      <c r="U1208" s="22"/>
      <c r="V1208" s="12"/>
      <c r="W1208" s="13"/>
      <c r="X1208" s="12"/>
      <c r="Y1208" s="12"/>
      <c r="Z1208" s="12"/>
      <c r="AA1208" s="11"/>
    </row>
    <row r="1209" spans="1:27" ht="12.75" customHeight="1" x14ac:dyDescent="0.2">
      <c r="A1209" s="22"/>
      <c r="B1209" s="13"/>
      <c r="C1209" s="164"/>
      <c r="D1209" s="8"/>
      <c r="E1209" s="8"/>
      <c r="F1209" s="65"/>
      <c r="G1209" s="65"/>
      <c r="H1209" s="65"/>
      <c r="I1209" s="11"/>
      <c r="J1209" s="11"/>
      <c r="K1209" s="11"/>
      <c r="L1209" s="11"/>
      <c r="M1209" s="13"/>
      <c r="N1209" s="22"/>
      <c r="O1209" s="22"/>
      <c r="P1209" s="23"/>
      <c r="Q1209" s="22"/>
      <c r="R1209" s="66"/>
      <c r="S1209" s="66"/>
      <c r="T1209" s="24"/>
      <c r="U1209" s="22"/>
      <c r="V1209" s="12"/>
      <c r="W1209" s="13"/>
      <c r="X1209" s="12"/>
      <c r="Y1209" s="12"/>
      <c r="Z1209" s="12"/>
      <c r="AA1209" s="11"/>
    </row>
    <row r="1210" spans="1:27" ht="12.75" customHeight="1" x14ac:dyDescent="0.2">
      <c r="A1210" s="22"/>
      <c r="B1210" s="13"/>
      <c r="C1210" s="164"/>
      <c r="D1210" s="8"/>
      <c r="E1210" s="8"/>
      <c r="F1210" s="65"/>
      <c r="G1210" s="65"/>
      <c r="H1210" s="65"/>
      <c r="I1210" s="11"/>
      <c r="J1210" s="11"/>
      <c r="K1210" s="11"/>
      <c r="L1210" s="11"/>
      <c r="M1210" s="13"/>
      <c r="N1210" s="22"/>
      <c r="O1210" s="22"/>
      <c r="P1210" s="23"/>
      <c r="Q1210" s="22"/>
      <c r="R1210" s="66"/>
      <c r="S1210" s="66"/>
      <c r="T1210" s="24"/>
      <c r="U1210" s="22"/>
      <c r="V1210" s="12"/>
      <c r="W1210" s="13"/>
      <c r="X1210" s="12"/>
      <c r="Y1210" s="12"/>
      <c r="Z1210" s="12"/>
      <c r="AA1210" s="11"/>
    </row>
    <row r="1211" spans="1:27" ht="12.75" customHeight="1" x14ac:dyDescent="0.2">
      <c r="A1211" s="22"/>
      <c r="B1211" s="13"/>
      <c r="C1211" s="164"/>
      <c r="D1211" s="8"/>
      <c r="E1211" s="8"/>
      <c r="F1211" s="65"/>
      <c r="G1211" s="65"/>
      <c r="H1211" s="65"/>
      <c r="I1211" s="11"/>
      <c r="J1211" s="11"/>
      <c r="K1211" s="11"/>
      <c r="L1211" s="11"/>
      <c r="M1211" s="13"/>
      <c r="N1211" s="22"/>
      <c r="O1211" s="22"/>
      <c r="P1211" s="23"/>
      <c r="Q1211" s="22"/>
      <c r="R1211" s="66"/>
      <c r="S1211" s="66"/>
      <c r="T1211" s="24"/>
      <c r="U1211" s="22"/>
      <c r="V1211" s="12"/>
      <c r="W1211" s="13"/>
      <c r="X1211" s="12"/>
      <c r="Y1211" s="12"/>
      <c r="Z1211" s="12"/>
      <c r="AA1211" s="11"/>
    </row>
    <row r="1212" spans="1:27" ht="12.75" customHeight="1" x14ac:dyDescent="0.2">
      <c r="A1212" s="22"/>
      <c r="B1212" s="13"/>
      <c r="C1212" s="164"/>
      <c r="D1212" s="8"/>
      <c r="E1212" s="8"/>
      <c r="F1212" s="65"/>
      <c r="G1212" s="65"/>
      <c r="H1212" s="65"/>
      <c r="I1212" s="11"/>
      <c r="J1212" s="11"/>
      <c r="K1212" s="11"/>
      <c r="L1212" s="11"/>
      <c r="M1212" s="13"/>
      <c r="N1212" s="22"/>
      <c r="O1212" s="22"/>
      <c r="P1212" s="23"/>
      <c r="Q1212" s="22"/>
      <c r="R1212" s="66"/>
      <c r="S1212" s="66"/>
      <c r="T1212" s="24"/>
      <c r="U1212" s="22"/>
      <c r="V1212" s="12"/>
      <c r="W1212" s="13"/>
      <c r="X1212" s="12"/>
      <c r="Y1212" s="12"/>
      <c r="Z1212" s="12"/>
      <c r="AA1212" s="11"/>
    </row>
    <row r="1213" spans="1:27" ht="12.75" customHeight="1" x14ac:dyDescent="0.2">
      <c r="A1213" s="22"/>
      <c r="B1213" s="13"/>
      <c r="C1213" s="164"/>
      <c r="D1213" s="8"/>
      <c r="E1213" s="8"/>
      <c r="F1213" s="65"/>
      <c r="G1213" s="65"/>
      <c r="H1213" s="65"/>
      <c r="I1213" s="11"/>
      <c r="J1213" s="11"/>
      <c r="K1213" s="11"/>
      <c r="L1213" s="11"/>
      <c r="M1213" s="13"/>
      <c r="N1213" s="22"/>
      <c r="O1213" s="22"/>
      <c r="P1213" s="23"/>
      <c r="Q1213" s="22"/>
      <c r="R1213" s="66"/>
      <c r="S1213" s="66"/>
      <c r="T1213" s="24"/>
      <c r="U1213" s="22"/>
      <c r="V1213" s="12"/>
      <c r="W1213" s="13"/>
      <c r="X1213" s="12"/>
      <c r="Y1213" s="12"/>
      <c r="Z1213" s="12"/>
      <c r="AA1213" s="11"/>
    </row>
    <row r="1214" spans="1:27" ht="12.75" customHeight="1" x14ac:dyDescent="0.2">
      <c r="A1214" s="22"/>
      <c r="B1214" s="13"/>
      <c r="C1214" s="164"/>
      <c r="D1214" s="8"/>
      <c r="E1214" s="8"/>
      <c r="F1214" s="65"/>
      <c r="G1214" s="65"/>
      <c r="H1214" s="65"/>
      <c r="I1214" s="11"/>
      <c r="J1214" s="11"/>
      <c r="K1214" s="11"/>
      <c r="L1214" s="11"/>
      <c r="M1214" s="13"/>
      <c r="N1214" s="22"/>
      <c r="O1214" s="22"/>
      <c r="P1214" s="23"/>
      <c r="Q1214" s="22"/>
      <c r="R1214" s="66"/>
      <c r="S1214" s="66"/>
      <c r="T1214" s="24"/>
      <c r="U1214" s="22"/>
      <c r="V1214" s="12"/>
      <c r="W1214" s="13"/>
      <c r="X1214" s="12"/>
      <c r="Y1214" s="12"/>
      <c r="Z1214" s="12"/>
      <c r="AA1214" s="11"/>
    </row>
    <row r="1215" spans="1:27" ht="12.75" customHeight="1" x14ac:dyDescent="0.2">
      <c r="A1215" s="22"/>
      <c r="B1215" s="13"/>
      <c r="C1215" s="164"/>
      <c r="D1215" s="8"/>
      <c r="E1215" s="8"/>
      <c r="F1215" s="65"/>
      <c r="G1215" s="65"/>
      <c r="H1215" s="65"/>
      <c r="I1215" s="11"/>
      <c r="J1215" s="11"/>
      <c r="K1215" s="11"/>
      <c r="L1215" s="11"/>
      <c r="M1215" s="13"/>
      <c r="N1215" s="22"/>
      <c r="O1215" s="22"/>
      <c r="P1215" s="23"/>
      <c r="Q1215" s="22"/>
      <c r="R1215" s="66"/>
      <c r="S1215" s="66"/>
      <c r="T1215" s="24"/>
      <c r="U1215" s="22"/>
      <c r="V1215" s="12"/>
      <c r="W1215" s="13"/>
      <c r="X1215" s="12"/>
      <c r="Y1215" s="12"/>
      <c r="Z1215" s="12"/>
      <c r="AA1215" s="11"/>
    </row>
    <row r="1216" spans="1:27" ht="12.75" customHeight="1" x14ac:dyDescent="0.2">
      <c r="A1216" s="22"/>
      <c r="B1216" s="13"/>
      <c r="C1216" s="164"/>
      <c r="D1216" s="8"/>
      <c r="E1216" s="8"/>
      <c r="F1216" s="65"/>
      <c r="G1216" s="65"/>
      <c r="H1216" s="65"/>
      <c r="I1216" s="11"/>
      <c r="J1216" s="11"/>
      <c r="K1216" s="11"/>
      <c r="L1216" s="11"/>
      <c r="M1216" s="13"/>
      <c r="N1216" s="22"/>
      <c r="O1216" s="22"/>
      <c r="P1216" s="23"/>
      <c r="Q1216" s="22"/>
      <c r="R1216" s="66"/>
      <c r="S1216" s="66"/>
      <c r="T1216" s="24"/>
      <c r="U1216" s="22"/>
      <c r="V1216" s="12"/>
      <c r="W1216" s="13"/>
      <c r="X1216" s="12"/>
      <c r="Y1216" s="12"/>
      <c r="Z1216" s="12"/>
      <c r="AA1216" s="11"/>
    </row>
    <row r="1217" spans="1:27" ht="12.75" customHeight="1" x14ac:dyDescent="0.2">
      <c r="A1217" s="22"/>
      <c r="B1217" s="13"/>
      <c r="C1217" s="164"/>
      <c r="D1217" s="8"/>
      <c r="E1217" s="8"/>
      <c r="F1217" s="65"/>
      <c r="G1217" s="65"/>
      <c r="H1217" s="65"/>
      <c r="I1217" s="11"/>
      <c r="J1217" s="11"/>
      <c r="K1217" s="11"/>
      <c r="L1217" s="11"/>
      <c r="M1217" s="13"/>
      <c r="N1217" s="22"/>
      <c r="O1217" s="22"/>
      <c r="P1217" s="23"/>
      <c r="Q1217" s="22"/>
      <c r="R1217" s="66"/>
      <c r="S1217" s="66"/>
      <c r="T1217" s="24"/>
      <c r="U1217" s="22"/>
      <c r="V1217" s="12"/>
      <c r="W1217" s="13"/>
      <c r="X1217" s="12"/>
      <c r="Y1217" s="12"/>
      <c r="Z1217" s="12"/>
      <c r="AA1217" s="11"/>
    </row>
    <row r="1218" spans="1:27" ht="12.75" customHeight="1" x14ac:dyDescent="0.2">
      <c r="A1218" s="22"/>
      <c r="B1218" s="13"/>
      <c r="C1218" s="164"/>
      <c r="D1218" s="8"/>
      <c r="E1218" s="8"/>
      <c r="F1218" s="65"/>
      <c r="G1218" s="65"/>
      <c r="H1218" s="65"/>
      <c r="I1218" s="11"/>
      <c r="J1218" s="11"/>
      <c r="K1218" s="11"/>
      <c r="L1218" s="11"/>
      <c r="M1218" s="13"/>
      <c r="N1218" s="22"/>
      <c r="O1218" s="22"/>
      <c r="P1218" s="23"/>
      <c r="Q1218" s="22"/>
      <c r="R1218" s="66"/>
      <c r="S1218" s="66"/>
      <c r="T1218" s="24"/>
      <c r="U1218" s="22"/>
      <c r="V1218" s="12"/>
      <c r="W1218" s="13"/>
      <c r="X1218" s="12"/>
      <c r="Y1218" s="12"/>
      <c r="Z1218" s="12"/>
      <c r="AA1218" s="11"/>
    </row>
    <row r="1219" spans="1:27" ht="12.75" customHeight="1" x14ac:dyDescent="0.2">
      <c r="A1219" s="22"/>
      <c r="B1219" s="13"/>
      <c r="C1219" s="164"/>
      <c r="D1219" s="8"/>
      <c r="E1219" s="8"/>
      <c r="F1219" s="65"/>
      <c r="G1219" s="65"/>
      <c r="H1219" s="65"/>
      <c r="I1219" s="11"/>
      <c r="J1219" s="11"/>
      <c r="K1219" s="11"/>
      <c r="L1219" s="11"/>
      <c r="M1219" s="13"/>
      <c r="N1219" s="22"/>
      <c r="O1219" s="22"/>
      <c r="P1219" s="23"/>
      <c r="Q1219" s="22"/>
      <c r="R1219" s="66"/>
      <c r="S1219" s="66"/>
      <c r="T1219" s="24"/>
      <c r="U1219" s="22"/>
      <c r="V1219" s="12"/>
      <c r="W1219" s="13"/>
      <c r="X1219" s="12"/>
      <c r="Y1219" s="12"/>
      <c r="Z1219" s="12"/>
      <c r="AA1219" s="11"/>
    </row>
    <row r="1220" spans="1:27" ht="12.75" customHeight="1" x14ac:dyDescent="0.2">
      <c r="A1220" s="22"/>
      <c r="B1220" s="13"/>
      <c r="C1220" s="164"/>
      <c r="D1220" s="8"/>
      <c r="E1220" s="8"/>
      <c r="F1220" s="65"/>
      <c r="G1220" s="65"/>
      <c r="H1220" s="65"/>
      <c r="I1220" s="11"/>
      <c r="J1220" s="11"/>
      <c r="K1220" s="11"/>
      <c r="L1220" s="11"/>
      <c r="M1220" s="13"/>
      <c r="N1220" s="22"/>
      <c r="O1220" s="22"/>
      <c r="P1220" s="23"/>
      <c r="Q1220" s="22"/>
      <c r="R1220" s="66"/>
      <c r="S1220" s="66"/>
      <c r="T1220" s="24"/>
      <c r="U1220" s="22"/>
      <c r="V1220" s="12"/>
      <c r="W1220" s="13"/>
      <c r="X1220" s="12"/>
      <c r="Y1220" s="12"/>
      <c r="Z1220" s="12"/>
      <c r="AA1220" s="11"/>
    </row>
    <row r="1221" spans="1:27" ht="12.75" customHeight="1" x14ac:dyDescent="0.2">
      <c r="A1221" s="22"/>
      <c r="B1221" s="13"/>
      <c r="C1221" s="164"/>
      <c r="D1221" s="8"/>
      <c r="E1221" s="8"/>
      <c r="F1221" s="65"/>
      <c r="G1221" s="65"/>
      <c r="H1221" s="65"/>
      <c r="I1221" s="11"/>
      <c r="J1221" s="11"/>
      <c r="K1221" s="11"/>
      <c r="L1221" s="11"/>
      <c r="M1221" s="13"/>
      <c r="N1221" s="22"/>
      <c r="O1221" s="22"/>
      <c r="P1221" s="23"/>
      <c r="Q1221" s="22"/>
      <c r="R1221" s="66"/>
      <c r="S1221" s="66"/>
      <c r="T1221" s="24"/>
      <c r="U1221" s="22"/>
      <c r="V1221" s="12"/>
      <c r="W1221" s="13"/>
      <c r="X1221" s="12"/>
      <c r="Y1221" s="12"/>
      <c r="Z1221" s="12"/>
      <c r="AA1221" s="11"/>
    </row>
    <row r="1222" spans="1:27" ht="12.75" customHeight="1" x14ac:dyDescent="0.2">
      <c r="A1222" s="22"/>
      <c r="B1222" s="13"/>
      <c r="C1222" s="164"/>
      <c r="D1222" s="8"/>
      <c r="E1222" s="8"/>
      <c r="F1222" s="65"/>
      <c r="G1222" s="65"/>
      <c r="H1222" s="65"/>
      <c r="I1222" s="11"/>
      <c r="J1222" s="11"/>
      <c r="K1222" s="11"/>
      <c r="L1222" s="11"/>
      <c r="M1222" s="13"/>
      <c r="N1222" s="22"/>
      <c r="O1222" s="22"/>
      <c r="P1222" s="23"/>
      <c r="Q1222" s="22"/>
      <c r="R1222" s="66"/>
      <c r="S1222" s="66"/>
      <c r="T1222" s="24"/>
      <c r="U1222" s="22"/>
      <c r="V1222" s="12"/>
      <c r="W1222" s="13"/>
      <c r="X1222" s="12"/>
      <c r="Y1222" s="12"/>
      <c r="Z1222" s="12"/>
      <c r="AA1222" s="11"/>
    </row>
    <row r="1223" spans="1:27" ht="12.75" customHeight="1" x14ac:dyDescent="0.2">
      <c r="A1223" s="22"/>
      <c r="B1223" s="13"/>
      <c r="C1223" s="164"/>
      <c r="D1223" s="8"/>
      <c r="E1223" s="8"/>
      <c r="F1223" s="65"/>
      <c r="G1223" s="65"/>
      <c r="H1223" s="65"/>
      <c r="I1223" s="11"/>
      <c r="J1223" s="11"/>
      <c r="K1223" s="11"/>
      <c r="L1223" s="11"/>
      <c r="M1223" s="13"/>
      <c r="N1223" s="22"/>
      <c r="O1223" s="22"/>
      <c r="P1223" s="23"/>
      <c r="Q1223" s="22"/>
      <c r="R1223" s="66"/>
      <c r="S1223" s="66"/>
      <c r="T1223" s="24"/>
      <c r="U1223" s="22"/>
      <c r="V1223" s="12"/>
      <c r="W1223" s="13"/>
      <c r="X1223" s="12"/>
      <c r="Y1223" s="12"/>
      <c r="Z1223" s="12"/>
      <c r="AA1223" s="11"/>
    </row>
    <row r="1224" spans="1:27" ht="12.75" customHeight="1" x14ac:dyDescent="0.2">
      <c r="A1224" s="22"/>
      <c r="B1224" s="13"/>
      <c r="C1224" s="164"/>
      <c r="D1224" s="8"/>
      <c r="E1224" s="8"/>
      <c r="F1224" s="65"/>
      <c r="G1224" s="65"/>
      <c r="H1224" s="65"/>
      <c r="I1224" s="11"/>
      <c r="J1224" s="11"/>
      <c r="K1224" s="11"/>
      <c r="L1224" s="11"/>
      <c r="M1224" s="13"/>
      <c r="N1224" s="22"/>
      <c r="O1224" s="22"/>
      <c r="P1224" s="23"/>
      <c r="Q1224" s="22"/>
      <c r="R1224" s="66"/>
      <c r="S1224" s="66"/>
      <c r="T1224" s="24"/>
      <c r="U1224" s="22"/>
      <c r="V1224" s="12"/>
      <c r="W1224" s="13"/>
      <c r="X1224" s="12"/>
      <c r="Y1224" s="12"/>
      <c r="Z1224" s="12"/>
      <c r="AA1224" s="11"/>
    </row>
    <row r="1225" spans="1:27" ht="12.75" customHeight="1" x14ac:dyDescent="0.2">
      <c r="A1225" s="22"/>
      <c r="B1225" s="13"/>
      <c r="C1225" s="164"/>
      <c r="D1225" s="8"/>
      <c r="E1225" s="8"/>
      <c r="F1225" s="65"/>
      <c r="G1225" s="65"/>
      <c r="H1225" s="65"/>
      <c r="I1225" s="11"/>
      <c r="J1225" s="11"/>
      <c r="K1225" s="11"/>
      <c r="L1225" s="11"/>
      <c r="M1225" s="13"/>
      <c r="N1225" s="22"/>
      <c r="O1225" s="22"/>
      <c r="P1225" s="23"/>
      <c r="Q1225" s="22"/>
      <c r="R1225" s="66"/>
      <c r="S1225" s="66"/>
      <c r="T1225" s="24"/>
      <c r="U1225" s="22"/>
      <c r="V1225" s="12"/>
      <c r="W1225" s="13"/>
      <c r="X1225" s="12"/>
      <c r="Y1225" s="12"/>
      <c r="Z1225" s="12"/>
      <c r="AA1225" s="11"/>
    </row>
    <row r="1226" spans="1:27" ht="12.75" customHeight="1" x14ac:dyDescent="0.2">
      <c r="A1226" s="22"/>
      <c r="B1226" s="13"/>
      <c r="C1226" s="164"/>
      <c r="D1226" s="8"/>
      <c r="E1226" s="8"/>
      <c r="F1226" s="65"/>
      <c r="G1226" s="65"/>
      <c r="H1226" s="65"/>
      <c r="I1226" s="11"/>
      <c r="J1226" s="11"/>
      <c r="K1226" s="11"/>
      <c r="L1226" s="11"/>
      <c r="M1226" s="13"/>
      <c r="N1226" s="22"/>
      <c r="O1226" s="22"/>
      <c r="P1226" s="23"/>
      <c r="Q1226" s="22"/>
      <c r="R1226" s="66"/>
      <c r="S1226" s="66"/>
      <c r="T1226" s="24"/>
      <c r="U1226" s="22"/>
      <c r="V1226" s="12"/>
      <c r="W1226" s="13"/>
      <c r="X1226" s="12"/>
      <c r="Y1226" s="12"/>
      <c r="Z1226" s="12"/>
      <c r="AA1226" s="11"/>
    </row>
    <row r="1227" spans="1:27" ht="12.75" customHeight="1" x14ac:dyDescent="0.2">
      <c r="A1227" s="22"/>
      <c r="B1227" s="13"/>
      <c r="C1227" s="164"/>
      <c r="D1227" s="8"/>
      <c r="E1227" s="8"/>
      <c r="F1227" s="65"/>
      <c r="G1227" s="65"/>
      <c r="H1227" s="65"/>
      <c r="I1227" s="11"/>
      <c r="J1227" s="11"/>
      <c r="K1227" s="11"/>
      <c r="L1227" s="11"/>
      <c r="M1227" s="13"/>
      <c r="N1227" s="22"/>
      <c r="O1227" s="22"/>
      <c r="P1227" s="23"/>
      <c r="Q1227" s="22"/>
      <c r="R1227" s="66"/>
      <c r="S1227" s="66"/>
      <c r="T1227" s="24"/>
      <c r="U1227" s="22"/>
      <c r="V1227" s="12"/>
      <c r="W1227" s="13"/>
      <c r="X1227" s="12"/>
      <c r="Y1227" s="12"/>
      <c r="Z1227" s="12"/>
      <c r="AA1227" s="11"/>
    </row>
    <row r="1228" spans="1:27" ht="12.75" customHeight="1" x14ac:dyDescent="0.2">
      <c r="A1228" s="22"/>
      <c r="B1228" s="13"/>
      <c r="C1228" s="164"/>
      <c r="D1228" s="8"/>
      <c r="E1228" s="8"/>
      <c r="F1228" s="65"/>
      <c r="G1228" s="65"/>
      <c r="H1228" s="65"/>
      <c r="I1228" s="11"/>
      <c r="J1228" s="11"/>
      <c r="K1228" s="11"/>
      <c r="L1228" s="11"/>
      <c r="M1228" s="13"/>
      <c r="N1228" s="22"/>
      <c r="O1228" s="22"/>
      <c r="P1228" s="23"/>
      <c r="Q1228" s="22"/>
      <c r="R1228" s="66"/>
      <c r="S1228" s="66"/>
      <c r="T1228" s="24"/>
      <c r="U1228" s="22"/>
      <c r="V1228" s="12"/>
      <c r="W1228" s="13"/>
      <c r="X1228" s="12"/>
      <c r="Y1228" s="12"/>
      <c r="Z1228" s="12"/>
      <c r="AA1228" s="11"/>
    </row>
    <row r="1229" spans="1:27" ht="12.75" customHeight="1" x14ac:dyDescent="0.2">
      <c r="A1229" s="22"/>
      <c r="B1229" s="13"/>
      <c r="C1229" s="164"/>
      <c r="D1229" s="8"/>
      <c r="E1229" s="8"/>
      <c r="F1229" s="65"/>
      <c r="G1229" s="65"/>
      <c r="H1229" s="65"/>
      <c r="I1229" s="11"/>
      <c r="J1229" s="11"/>
      <c r="K1229" s="11"/>
      <c r="L1229" s="11"/>
      <c r="M1229" s="13"/>
      <c r="N1229" s="22"/>
      <c r="O1229" s="22"/>
      <c r="P1229" s="23"/>
      <c r="Q1229" s="22"/>
      <c r="R1229" s="66"/>
      <c r="S1229" s="66"/>
      <c r="T1229" s="24"/>
      <c r="U1229" s="22"/>
      <c r="V1229" s="12"/>
      <c r="W1229" s="13"/>
      <c r="X1229" s="12"/>
      <c r="Y1229" s="12"/>
      <c r="Z1229" s="12"/>
      <c r="AA1229" s="11"/>
    </row>
    <row r="1230" spans="1:27" ht="12.75" customHeight="1" x14ac:dyDescent="0.2">
      <c r="A1230" s="22"/>
      <c r="B1230" s="13"/>
      <c r="C1230" s="164"/>
      <c r="D1230" s="8"/>
      <c r="E1230" s="8"/>
      <c r="F1230" s="65"/>
      <c r="G1230" s="65"/>
      <c r="H1230" s="65"/>
      <c r="I1230" s="11"/>
      <c r="J1230" s="11"/>
      <c r="K1230" s="11"/>
      <c r="L1230" s="11"/>
      <c r="M1230" s="13"/>
      <c r="N1230" s="22"/>
      <c r="O1230" s="22"/>
      <c r="P1230" s="23"/>
      <c r="Q1230" s="22"/>
      <c r="R1230" s="66"/>
      <c r="S1230" s="66"/>
      <c r="T1230" s="24"/>
      <c r="U1230" s="22"/>
      <c r="V1230" s="12"/>
      <c r="W1230" s="13"/>
      <c r="X1230" s="12"/>
      <c r="Y1230" s="12"/>
      <c r="Z1230" s="12"/>
      <c r="AA1230" s="11"/>
    </row>
    <row r="1231" spans="1:27" ht="12.75" customHeight="1" x14ac:dyDescent="0.2">
      <c r="A1231" s="22"/>
      <c r="B1231" s="13"/>
      <c r="C1231" s="164"/>
      <c r="D1231" s="8"/>
      <c r="E1231" s="8"/>
      <c r="F1231" s="65"/>
      <c r="G1231" s="65"/>
      <c r="H1231" s="65"/>
      <c r="I1231" s="11"/>
      <c r="J1231" s="11"/>
      <c r="K1231" s="11"/>
      <c r="L1231" s="11"/>
      <c r="M1231" s="13"/>
      <c r="N1231" s="22"/>
      <c r="O1231" s="22"/>
      <c r="P1231" s="23"/>
      <c r="Q1231" s="22"/>
      <c r="R1231" s="66"/>
      <c r="S1231" s="66"/>
      <c r="T1231" s="24"/>
      <c r="U1231" s="22"/>
      <c r="V1231" s="12"/>
      <c r="W1231" s="13"/>
      <c r="X1231" s="12"/>
      <c r="Y1231" s="12"/>
      <c r="Z1231" s="12"/>
      <c r="AA1231" s="11"/>
    </row>
    <row r="1232" spans="1:27" ht="12.75" customHeight="1" x14ac:dyDescent="0.2">
      <c r="A1232" s="22"/>
      <c r="B1232" s="13"/>
      <c r="C1232" s="164"/>
      <c r="D1232" s="8"/>
      <c r="E1232" s="8"/>
      <c r="F1232" s="65"/>
      <c r="G1232" s="65"/>
      <c r="H1232" s="65"/>
      <c r="I1232" s="11"/>
      <c r="J1232" s="11"/>
      <c r="K1232" s="11"/>
      <c r="L1232" s="11"/>
      <c r="M1232" s="13"/>
      <c r="N1232" s="22"/>
      <c r="O1232" s="22"/>
      <c r="P1232" s="23"/>
      <c r="Q1232" s="22"/>
      <c r="R1232" s="66"/>
      <c r="S1232" s="66"/>
      <c r="T1232" s="24"/>
      <c r="U1232" s="22"/>
      <c r="V1232" s="12"/>
      <c r="W1232" s="13"/>
      <c r="X1232" s="12"/>
      <c r="Y1232" s="12"/>
      <c r="Z1232" s="12"/>
      <c r="AA1232" s="11"/>
    </row>
    <row r="1233" spans="1:27" ht="12.75" customHeight="1" x14ac:dyDescent="0.2">
      <c r="A1233" s="22"/>
      <c r="B1233" s="13"/>
      <c r="C1233" s="164"/>
      <c r="D1233" s="8"/>
      <c r="E1233" s="8"/>
      <c r="F1233" s="65"/>
      <c r="G1233" s="65"/>
      <c r="H1233" s="65"/>
      <c r="I1233" s="11"/>
      <c r="J1233" s="11"/>
      <c r="K1233" s="11"/>
      <c r="L1233" s="11"/>
      <c r="M1233" s="13"/>
      <c r="N1233" s="22"/>
      <c r="O1233" s="22"/>
      <c r="P1233" s="23"/>
      <c r="Q1233" s="22"/>
      <c r="R1233" s="66"/>
      <c r="S1233" s="66"/>
      <c r="T1233" s="24"/>
      <c r="U1233" s="22"/>
      <c r="V1233" s="12"/>
      <c r="W1233" s="13"/>
      <c r="X1233" s="12"/>
      <c r="Y1233" s="12"/>
      <c r="Z1233" s="12"/>
      <c r="AA1233" s="11"/>
    </row>
    <row r="1234" spans="1:27" ht="12.75" customHeight="1" x14ac:dyDescent="0.2">
      <c r="A1234" s="22"/>
      <c r="B1234" s="13"/>
      <c r="C1234" s="164"/>
      <c r="D1234" s="8"/>
      <c r="E1234" s="8"/>
      <c r="F1234" s="65"/>
      <c r="G1234" s="65"/>
      <c r="H1234" s="65"/>
      <c r="I1234" s="11"/>
      <c r="J1234" s="11"/>
      <c r="K1234" s="11"/>
      <c r="L1234" s="11"/>
      <c r="M1234" s="13"/>
      <c r="N1234" s="22"/>
      <c r="O1234" s="22"/>
      <c r="P1234" s="23"/>
      <c r="Q1234" s="22"/>
      <c r="R1234" s="66"/>
      <c r="S1234" s="66"/>
      <c r="T1234" s="24"/>
      <c r="U1234" s="22"/>
      <c r="V1234" s="12"/>
      <c r="W1234" s="13"/>
      <c r="X1234" s="12"/>
      <c r="Y1234" s="12"/>
      <c r="Z1234" s="12"/>
      <c r="AA1234" s="11"/>
    </row>
    <row r="1235" spans="1:27" ht="12.75" customHeight="1" x14ac:dyDescent="0.2">
      <c r="A1235" s="22"/>
      <c r="B1235" s="13"/>
      <c r="C1235" s="164"/>
      <c r="D1235" s="8"/>
      <c r="E1235" s="8"/>
      <c r="F1235" s="65"/>
      <c r="G1235" s="65"/>
      <c r="H1235" s="65"/>
      <c r="I1235" s="11"/>
      <c r="J1235" s="11"/>
      <c r="K1235" s="11"/>
      <c r="L1235" s="11"/>
      <c r="M1235" s="13"/>
      <c r="N1235" s="22"/>
      <c r="O1235" s="22"/>
      <c r="P1235" s="23"/>
      <c r="Q1235" s="22"/>
      <c r="R1235" s="66"/>
      <c r="S1235" s="66"/>
      <c r="T1235" s="24"/>
      <c r="U1235" s="22"/>
      <c r="V1235" s="12"/>
      <c r="W1235" s="13"/>
      <c r="X1235" s="12"/>
      <c r="Y1235" s="12"/>
      <c r="Z1235" s="12"/>
      <c r="AA1235" s="11"/>
    </row>
    <row r="1236" spans="1:27" ht="12.75" customHeight="1" x14ac:dyDescent="0.2">
      <c r="A1236" s="22"/>
      <c r="B1236" s="13"/>
      <c r="C1236" s="164"/>
      <c r="D1236" s="8"/>
      <c r="E1236" s="8"/>
      <c r="F1236" s="65"/>
      <c r="G1236" s="65"/>
      <c r="H1236" s="65"/>
      <c r="I1236" s="11"/>
      <c r="J1236" s="11"/>
      <c r="K1236" s="11"/>
      <c r="L1236" s="11"/>
      <c r="M1236" s="13"/>
      <c r="N1236" s="22"/>
      <c r="O1236" s="22"/>
      <c r="P1236" s="23"/>
      <c r="Q1236" s="22"/>
      <c r="R1236" s="66"/>
      <c r="S1236" s="66"/>
      <c r="T1236" s="24"/>
      <c r="U1236" s="22"/>
      <c r="V1236" s="12"/>
      <c r="W1236" s="13"/>
      <c r="X1236" s="12"/>
      <c r="Y1236" s="12"/>
      <c r="Z1236" s="12"/>
      <c r="AA1236" s="11"/>
    </row>
    <row r="1237" spans="1:27" ht="12.75" customHeight="1" x14ac:dyDescent="0.2">
      <c r="A1237" s="22"/>
      <c r="B1237" s="13"/>
      <c r="C1237" s="164"/>
      <c r="D1237" s="8"/>
      <c r="E1237" s="8"/>
      <c r="F1237" s="65"/>
      <c r="G1237" s="65"/>
      <c r="H1237" s="65"/>
      <c r="I1237" s="11"/>
      <c r="J1237" s="11"/>
      <c r="K1237" s="11"/>
      <c r="L1237" s="11"/>
      <c r="M1237" s="13"/>
      <c r="N1237" s="22"/>
      <c r="O1237" s="22"/>
      <c r="P1237" s="23"/>
      <c r="Q1237" s="22"/>
      <c r="R1237" s="66"/>
      <c r="S1237" s="66"/>
      <c r="T1237" s="24"/>
      <c r="U1237" s="22"/>
      <c r="V1237" s="12"/>
      <c r="W1237" s="13"/>
      <c r="X1237" s="12"/>
      <c r="Y1237" s="12"/>
      <c r="Z1237" s="12"/>
      <c r="AA1237" s="11"/>
    </row>
    <row r="1238" spans="1:27" ht="12.75" customHeight="1" x14ac:dyDescent="0.2">
      <c r="A1238" s="22"/>
      <c r="B1238" s="13"/>
      <c r="C1238" s="164"/>
      <c r="D1238" s="8"/>
      <c r="E1238" s="8"/>
      <c r="F1238" s="65"/>
      <c r="G1238" s="65"/>
      <c r="H1238" s="65"/>
      <c r="I1238" s="11"/>
      <c r="J1238" s="11"/>
      <c r="K1238" s="11"/>
      <c r="L1238" s="11"/>
      <c r="M1238" s="13"/>
      <c r="N1238" s="22"/>
      <c r="O1238" s="22"/>
      <c r="P1238" s="23"/>
      <c r="Q1238" s="22"/>
      <c r="R1238" s="66"/>
      <c r="S1238" s="66"/>
      <c r="T1238" s="24"/>
      <c r="U1238" s="22"/>
      <c r="V1238" s="12"/>
      <c r="W1238" s="13"/>
      <c r="X1238" s="12"/>
      <c r="Y1238" s="12"/>
      <c r="Z1238" s="12"/>
      <c r="AA1238" s="11"/>
    </row>
    <row r="1239" spans="1:27" ht="12.75" customHeight="1" x14ac:dyDescent="0.2">
      <c r="A1239" s="22"/>
      <c r="B1239" s="13"/>
      <c r="C1239" s="164"/>
      <c r="D1239" s="8"/>
      <c r="E1239" s="8"/>
      <c r="F1239" s="65"/>
      <c r="G1239" s="65"/>
      <c r="H1239" s="65"/>
      <c r="I1239" s="11"/>
      <c r="J1239" s="11"/>
      <c r="K1239" s="11"/>
      <c r="L1239" s="11"/>
      <c r="M1239" s="13"/>
      <c r="N1239" s="22"/>
      <c r="O1239" s="22"/>
      <c r="P1239" s="23"/>
      <c r="Q1239" s="22"/>
      <c r="R1239" s="66"/>
      <c r="S1239" s="66"/>
      <c r="T1239" s="24"/>
      <c r="U1239" s="22"/>
      <c r="V1239" s="12"/>
      <c r="W1239" s="13"/>
      <c r="X1239" s="12"/>
      <c r="Y1239" s="12"/>
      <c r="Z1239" s="12"/>
      <c r="AA1239" s="11"/>
    </row>
    <row r="1240" spans="1:27" ht="12.75" customHeight="1" x14ac:dyDescent="0.2">
      <c r="A1240" s="22"/>
      <c r="B1240" s="13"/>
      <c r="C1240" s="164"/>
      <c r="D1240" s="8"/>
      <c r="E1240" s="8"/>
      <c r="F1240" s="65"/>
      <c r="G1240" s="65"/>
      <c r="H1240" s="65"/>
      <c r="I1240" s="11"/>
      <c r="J1240" s="11"/>
      <c r="K1240" s="11"/>
      <c r="L1240" s="11"/>
      <c r="M1240" s="13"/>
      <c r="N1240" s="22"/>
      <c r="O1240" s="22"/>
      <c r="P1240" s="23"/>
      <c r="Q1240" s="22"/>
      <c r="R1240" s="66"/>
      <c r="S1240" s="66"/>
      <c r="T1240" s="24"/>
      <c r="U1240" s="22"/>
      <c r="V1240" s="12"/>
      <c r="W1240" s="13"/>
      <c r="X1240" s="12"/>
      <c r="Y1240" s="12"/>
      <c r="Z1240" s="12"/>
      <c r="AA1240" s="11"/>
    </row>
    <row r="1241" spans="1:27" ht="12.75" customHeight="1" x14ac:dyDescent="0.2">
      <c r="A1241" s="22"/>
      <c r="B1241" s="13"/>
      <c r="C1241" s="164"/>
      <c r="D1241" s="8"/>
      <c r="E1241" s="8"/>
      <c r="F1241" s="65"/>
      <c r="G1241" s="65"/>
      <c r="H1241" s="65"/>
      <c r="I1241" s="11"/>
      <c r="J1241" s="11"/>
      <c r="K1241" s="11"/>
      <c r="L1241" s="11"/>
      <c r="M1241" s="13"/>
      <c r="N1241" s="22"/>
      <c r="O1241" s="22"/>
      <c r="P1241" s="23"/>
      <c r="Q1241" s="22"/>
      <c r="R1241" s="66"/>
      <c r="S1241" s="66"/>
      <c r="T1241" s="24"/>
      <c r="U1241" s="22"/>
      <c r="V1241" s="12"/>
      <c r="W1241" s="13"/>
      <c r="X1241" s="12"/>
      <c r="Y1241" s="12"/>
      <c r="Z1241" s="12"/>
      <c r="AA1241" s="11"/>
    </row>
    <row r="1242" spans="1:27" ht="12.75" customHeight="1" x14ac:dyDescent="0.2">
      <c r="A1242" s="22"/>
      <c r="B1242" s="13"/>
      <c r="C1242" s="164"/>
      <c r="D1242" s="8"/>
      <c r="E1242" s="8"/>
      <c r="F1242" s="65"/>
      <c r="G1242" s="65"/>
      <c r="H1242" s="65"/>
      <c r="I1242" s="11"/>
      <c r="J1242" s="11"/>
      <c r="K1242" s="11"/>
      <c r="L1242" s="11"/>
      <c r="M1242" s="13"/>
      <c r="N1242" s="22"/>
      <c r="O1242" s="22"/>
      <c r="P1242" s="23"/>
      <c r="Q1242" s="22"/>
      <c r="R1242" s="66"/>
      <c r="S1242" s="66"/>
      <c r="T1242" s="24"/>
      <c r="U1242" s="22"/>
      <c r="V1242" s="12"/>
      <c r="W1242" s="13"/>
      <c r="X1242" s="12"/>
      <c r="Y1242" s="12"/>
      <c r="Z1242" s="12"/>
      <c r="AA1242" s="11"/>
    </row>
    <row r="1243" spans="1:27" ht="12.75" customHeight="1" x14ac:dyDescent="0.2">
      <c r="A1243" s="22"/>
      <c r="B1243" s="13"/>
      <c r="C1243" s="164"/>
      <c r="D1243" s="8"/>
      <c r="E1243" s="8"/>
      <c r="F1243" s="65"/>
      <c r="G1243" s="65"/>
      <c r="H1243" s="65"/>
      <c r="I1243" s="11"/>
      <c r="J1243" s="11"/>
      <c r="K1243" s="11"/>
      <c r="L1243" s="11"/>
      <c r="M1243" s="13"/>
      <c r="N1243" s="22"/>
      <c r="O1243" s="22"/>
      <c r="P1243" s="23"/>
      <c r="Q1243" s="22"/>
      <c r="R1243" s="66"/>
      <c r="S1243" s="66"/>
      <c r="T1243" s="24"/>
      <c r="U1243" s="22"/>
      <c r="V1243" s="12"/>
      <c r="W1243" s="13"/>
      <c r="X1243" s="12"/>
      <c r="Y1243" s="12"/>
      <c r="Z1243" s="12"/>
      <c r="AA1243" s="11"/>
    </row>
    <row r="1244" spans="1:27" ht="12.75" customHeight="1" x14ac:dyDescent="0.2">
      <c r="A1244" s="22"/>
      <c r="B1244" s="13"/>
      <c r="C1244" s="164"/>
      <c r="D1244" s="8"/>
      <c r="E1244" s="8"/>
      <c r="F1244" s="65"/>
      <c r="G1244" s="65"/>
      <c r="H1244" s="65"/>
      <c r="I1244" s="11"/>
      <c r="J1244" s="11"/>
      <c r="K1244" s="11"/>
      <c r="L1244" s="11"/>
      <c r="M1244" s="13"/>
      <c r="N1244" s="22"/>
      <c r="O1244" s="22"/>
      <c r="P1244" s="23"/>
      <c r="Q1244" s="22"/>
      <c r="R1244" s="66"/>
      <c r="S1244" s="66"/>
      <c r="T1244" s="24"/>
      <c r="U1244" s="22"/>
      <c r="V1244" s="12"/>
      <c r="W1244" s="13"/>
      <c r="X1244" s="12"/>
      <c r="Y1244" s="12"/>
      <c r="Z1244" s="12"/>
      <c r="AA1244" s="11"/>
    </row>
    <row r="1245" spans="1:27" ht="12.75" customHeight="1" x14ac:dyDescent="0.2">
      <c r="A1245" s="22"/>
      <c r="B1245" s="13"/>
      <c r="C1245" s="164"/>
      <c r="D1245" s="8"/>
      <c r="E1245" s="8"/>
      <c r="F1245" s="65"/>
      <c r="G1245" s="65"/>
      <c r="H1245" s="65"/>
      <c r="I1245" s="11"/>
      <c r="J1245" s="11"/>
      <c r="K1245" s="11"/>
      <c r="L1245" s="11"/>
      <c r="M1245" s="13"/>
      <c r="N1245" s="22"/>
      <c r="O1245" s="22"/>
      <c r="P1245" s="23"/>
      <c r="Q1245" s="22"/>
      <c r="R1245" s="66"/>
      <c r="S1245" s="66"/>
      <c r="T1245" s="24"/>
      <c r="U1245" s="22"/>
      <c r="V1245" s="12"/>
      <c r="W1245" s="13"/>
      <c r="X1245" s="12"/>
      <c r="Y1245" s="12"/>
      <c r="Z1245" s="12"/>
      <c r="AA1245" s="11"/>
    </row>
    <row r="1246" spans="1:27" ht="12.75" customHeight="1" x14ac:dyDescent="0.2">
      <c r="A1246" s="22"/>
      <c r="B1246" s="13"/>
      <c r="C1246" s="164"/>
      <c r="D1246" s="8"/>
      <c r="E1246" s="8"/>
      <c r="F1246" s="65"/>
      <c r="G1246" s="65"/>
      <c r="H1246" s="65"/>
      <c r="I1246" s="11"/>
      <c r="J1246" s="11"/>
      <c r="K1246" s="11"/>
      <c r="L1246" s="11"/>
      <c r="M1246" s="13"/>
      <c r="N1246" s="22"/>
      <c r="O1246" s="22"/>
      <c r="P1246" s="23"/>
      <c r="Q1246" s="22"/>
      <c r="R1246" s="66"/>
      <c r="S1246" s="66"/>
      <c r="T1246" s="24"/>
      <c r="U1246" s="22"/>
      <c r="V1246" s="12"/>
      <c r="W1246" s="13"/>
      <c r="X1246" s="12"/>
      <c r="Y1246" s="12"/>
      <c r="Z1246" s="12"/>
      <c r="AA1246" s="11"/>
    </row>
    <row r="1247" spans="1:27" ht="12.75" customHeight="1" x14ac:dyDescent="0.2">
      <c r="A1247" s="22"/>
      <c r="B1247" s="13"/>
      <c r="C1247" s="164"/>
      <c r="D1247" s="8"/>
      <c r="E1247" s="8"/>
      <c r="F1247" s="65"/>
      <c r="G1247" s="65"/>
      <c r="H1247" s="65"/>
      <c r="I1247" s="11"/>
      <c r="J1247" s="11"/>
      <c r="K1247" s="11"/>
      <c r="L1247" s="11"/>
      <c r="M1247" s="13"/>
      <c r="N1247" s="22"/>
      <c r="O1247" s="22"/>
      <c r="P1247" s="23"/>
      <c r="Q1247" s="22"/>
      <c r="R1247" s="66"/>
      <c r="S1247" s="66"/>
      <c r="T1247" s="24"/>
      <c r="U1247" s="22"/>
      <c r="V1247" s="12"/>
      <c r="W1247" s="13"/>
      <c r="X1247" s="12"/>
      <c r="Y1247" s="12"/>
      <c r="Z1247" s="12"/>
      <c r="AA1247" s="11"/>
    </row>
    <row r="1248" spans="1:27" ht="12.75" customHeight="1" x14ac:dyDescent="0.2">
      <c r="A1248" s="22"/>
      <c r="B1248" s="13"/>
      <c r="C1248" s="164"/>
      <c r="D1248" s="8"/>
      <c r="E1248" s="8"/>
      <c r="F1248" s="65"/>
      <c r="G1248" s="65"/>
      <c r="H1248" s="65"/>
      <c r="I1248" s="11"/>
      <c r="J1248" s="11"/>
      <c r="K1248" s="11"/>
      <c r="L1248" s="11"/>
      <c r="M1248" s="13"/>
      <c r="N1248" s="22"/>
      <c r="O1248" s="22"/>
      <c r="P1248" s="23"/>
      <c r="Q1248" s="22"/>
      <c r="R1248" s="66"/>
      <c r="S1248" s="66"/>
      <c r="T1248" s="24"/>
      <c r="U1248" s="22"/>
      <c r="V1248" s="12"/>
      <c r="W1248" s="13"/>
      <c r="X1248" s="12"/>
      <c r="Y1248" s="12"/>
      <c r="Z1248" s="12"/>
      <c r="AA1248" s="11"/>
    </row>
    <row r="1249" spans="1:27" ht="12.75" customHeight="1" x14ac:dyDescent="0.2">
      <c r="A1249" s="22"/>
      <c r="B1249" s="13"/>
      <c r="C1249" s="164"/>
      <c r="D1249" s="8"/>
      <c r="E1249" s="8"/>
      <c r="F1249" s="65"/>
      <c r="G1249" s="65"/>
      <c r="H1249" s="65"/>
      <c r="I1249" s="11"/>
      <c r="J1249" s="11"/>
      <c r="K1249" s="11"/>
      <c r="L1249" s="11"/>
      <c r="M1249" s="13"/>
      <c r="N1249" s="22"/>
      <c r="O1249" s="22"/>
      <c r="P1249" s="23"/>
      <c r="Q1249" s="22"/>
      <c r="R1249" s="66"/>
      <c r="S1249" s="66"/>
      <c r="T1249" s="24"/>
      <c r="U1249" s="22"/>
      <c r="V1249" s="12"/>
      <c r="W1249" s="13"/>
      <c r="X1249" s="12"/>
      <c r="Y1249" s="12"/>
      <c r="Z1249" s="12"/>
      <c r="AA1249" s="11"/>
    </row>
    <row r="1250" spans="1:27" ht="12.75" customHeight="1" x14ac:dyDescent="0.2">
      <c r="A1250" s="22"/>
      <c r="B1250" s="13"/>
      <c r="C1250" s="164"/>
      <c r="D1250" s="8"/>
      <c r="E1250" s="8"/>
      <c r="F1250" s="65"/>
      <c r="G1250" s="65"/>
      <c r="H1250" s="65"/>
      <c r="I1250" s="11"/>
      <c r="J1250" s="11"/>
      <c r="K1250" s="11"/>
      <c r="L1250" s="11"/>
      <c r="M1250" s="13"/>
      <c r="N1250" s="22"/>
      <c r="O1250" s="22"/>
      <c r="P1250" s="23"/>
      <c r="Q1250" s="22"/>
      <c r="R1250" s="66"/>
      <c r="S1250" s="66"/>
      <c r="T1250" s="24"/>
      <c r="U1250" s="22"/>
      <c r="V1250" s="12"/>
      <c r="W1250" s="13"/>
      <c r="X1250" s="12"/>
      <c r="Y1250" s="12"/>
      <c r="Z1250" s="12"/>
      <c r="AA1250" s="11"/>
    </row>
    <row r="1251" spans="1:27" ht="12.75" customHeight="1" x14ac:dyDescent="0.2">
      <c r="A1251" s="22"/>
      <c r="B1251" s="13"/>
      <c r="C1251" s="164"/>
      <c r="D1251" s="8"/>
      <c r="E1251" s="8"/>
      <c r="F1251" s="65"/>
      <c r="G1251" s="65"/>
      <c r="H1251" s="65"/>
      <c r="I1251" s="11"/>
      <c r="J1251" s="11"/>
      <c r="K1251" s="11"/>
      <c r="L1251" s="11"/>
      <c r="M1251" s="13"/>
      <c r="N1251" s="22"/>
      <c r="O1251" s="22"/>
      <c r="P1251" s="23"/>
      <c r="Q1251" s="22"/>
      <c r="R1251" s="66"/>
      <c r="S1251" s="66"/>
      <c r="T1251" s="24"/>
      <c r="U1251" s="22"/>
      <c r="V1251" s="12"/>
      <c r="W1251" s="13"/>
      <c r="X1251" s="12"/>
      <c r="Y1251" s="12"/>
      <c r="Z1251" s="12"/>
      <c r="AA1251" s="11"/>
    </row>
    <row r="1252" spans="1:27" ht="12.75" customHeight="1" x14ac:dyDescent="0.2">
      <c r="A1252" s="22"/>
      <c r="B1252" s="13"/>
      <c r="C1252" s="164"/>
      <c r="D1252" s="8"/>
      <c r="E1252" s="8"/>
      <c r="F1252" s="65"/>
      <c r="G1252" s="65"/>
      <c r="H1252" s="65"/>
      <c r="I1252" s="11"/>
      <c r="J1252" s="11"/>
      <c r="K1252" s="11"/>
      <c r="L1252" s="11"/>
      <c r="M1252" s="13"/>
      <c r="N1252" s="22"/>
      <c r="O1252" s="22"/>
      <c r="P1252" s="23"/>
      <c r="Q1252" s="22"/>
      <c r="R1252" s="66"/>
      <c r="S1252" s="66"/>
      <c r="T1252" s="24"/>
      <c r="U1252" s="22"/>
      <c r="V1252" s="12"/>
      <c r="W1252" s="13"/>
      <c r="X1252" s="12"/>
      <c r="Y1252" s="12"/>
      <c r="Z1252" s="12"/>
      <c r="AA1252" s="11"/>
    </row>
    <row r="1253" spans="1:27" ht="12.75" customHeight="1" x14ac:dyDescent="0.2">
      <c r="A1253" s="22"/>
      <c r="B1253" s="13"/>
      <c r="C1253" s="164"/>
      <c r="D1253" s="8"/>
      <c r="E1253" s="8"/>
      <c r="F1253" s="65"/>
      <c r="G1253" s="65"/>
      <c r="H1253" s="65"/>
      <c r="I1253" s="11"/>
      <c r="J1253" s="11"/>
      <c r="K1253" s="11"/>
      <c r="L1253" s="11"/>
      <c r="M1253" s="13"/>
      <c r="N1253" s="22"/>
      <c r="O1253" s="22"/>
      <c r="P1253" s="23"/>
      <c r="Q1253" s="22"/>
      <c r="R1253" s="66"/>
      <c r="S1253" s="66"/>
      <c r="T1253" s="24"/>
      <c r="U1253" s="22"/>
      <c r="V1253" s="12"/>
      <c r="W1253" s="13"/>
      <c r="X1253" s="12"/>
      <c r="Y1253" s="12"/>
      <c r="Z1253" s="12"/>
      <c r="AA1253" s="11"/>
    </row>
    <row r="1254" spans="1:27" ht="12.75" customHeight="1" x14ac:dyDescent="0.2">
      <c r="A1254" s="22"/>
      <c r="B1254" s="13"/>
      <c r="C1254" s="164"/>
      <c r="D1254" s="8"/>
      <c r="E1254" s="8"/>
      <c r="F1254" s="65"/>
      <c r="G1254" s="65"/>
      <c r="H1254" s="65"/>
      <c r="I1254" s="11"/>
      <c r="J1254" s="11"/>
      <c r="K1254" s="11"/>
      <c r="L1254" s="11"/>
      <c r="M1254" s="13"/>
      <c r="N1254" s="22"/>
      <c r="O1254" s="22"/>
      <c r="P1254" s="23"/>
      <c r="Q1254" s="22"/>
      <c r="R1254" s="66"/>
      <c r="S1254" s="66"/>
      <c r="T1254" s="24"/>
      <c r="U1254" s="22"/>
      <c r="V1254" s="12"/>
      <c r="W1254" s="13"/>
      <c r="X1254" s="12"/>
      <c r="Y1254" s="12"/>
      <c r="Z1254" s="12"/>
      <c r="AA1254" s="11"/>
    </row>
    <row r="1255" spans="1:27" ht="12.75" customHeight="1" x14ac:dyDescent="0.2">
      <c r="A1255" s="22"/>
      <c r="B1255" s="13"/>
      <c r="C1255" s="164"/>
      <c r="D1255" s="8"/>
      <c r="E1255" s="8"/>
      <c r="F1255" s="65"/>
      <c r="G1255" s="65"/>
      <c r="H1255" s="65"/>
      <c r="I1255" s="11"/>
      <c r="J1255" s="11"/>
      <c r="K1255" s="11"/>
      <c r="L1255" s="11"/>
      <c r="M1255" s="13"/>
      <c r="N1255" s="22"/>
      <c r="O1255" s="22"/>
      <c r="P1255" s="23"/>
      <c r="Q1255" s="22"/>
      <c r="R1255" s="66"/>
      <c r="S1255" s="66"/>
      <c r="T1255" s="24"/>
      <c r="U1255" s="22"/>
      <c r="V1255" s="12"/>
      <c r="W1255" s="13"/>
      <c r="X1255" s="12"/>
      <c r="Y1255" s="12"/>
      <c r="Z1255" s="12"/>
      <c r="AA1255" s="11"/>
    </row>
    <row r="1256" spans="1:27" ht="12.75" customHeight="1" x14ac:dyDescent="0.2">
      <c r="A1256" s="22"/>
      <c r="B1256" s="13"/>
      <c r="C1256" s="164"/>
      <c r="D1256" s="8"/>
      <c r="E1256" s="8"/>
      <c r="F1256" s="65"/>
      <c r="G1256" s="65"/>
      <c r="H1256" s="65"/>
      <c r="I1256" s="11"/>
      <c r="J1256" s="11"/>
      <c r="K1256" s="11"/>
      <c r="L1256" s="11"/>
      <c r="M1256" s="13"/>
      <c r="N1256" s="22"/>
      <c r="O1256" s="22"/>
      <c r="P1256" s="23"/>
      <c r="Q1256" s="22"/>
      <c r="R1256" s="66"/>
      <c r="S1256" s="66"/>
      <c r="T1256" s="24"/>
      <c r="U1256" s="22"/>
      <c r="V1256" s="12"/>
      <c r="W1256" s="13"/>
      <c r="X1256" s="12"/>
      <c r="Y1256" s="12"/>
      <c r="Z1256" s="12"/>
      <c r="AA1256" s="11"/>
    </row>
    <row r="1257" spans="1:27" ht="12.75" customHeight="1" x14ac:dyDescent="0.2">
      <c r="A1257" s="22"/>
      <c r="B1257" s="13"/>
      <c r="C1257" s="164"/>
      <c r="D1257" s="8"/>
      <c r="E1257" s="8"/>
      <c r="F1257" s="65"/>
      <c r="G1257" s="65"/>
      <c r="H1257" s="65"/>
      <c r="I1257" s="11"/>
      <c r="J1257" s="11"/>
      <c r="K1257" s="11"/>
      <c r="L1257" s="11"/>
      <c r="M1257" s="13"/>
      <c r="N1257" s="22"/>
      <c r="O1257" s="22"/>
      <c r="P1257" s="23"/>
      <c r="Q1257" s="22"/>
      <c r="R1257" s="66"/>
      <c r="S1257" s="66"/>
      <c r="T1257" s="24"/>
      <c r="U1257" s="22"/>
      <c r="V1257" s="12"/>
      <c r="W1257" s="13"/>
      <c r="X1257" s="12"/>
      <c r="Y1257" s="12"/>
      <c r="Z1257" s="12"/>
      <c r="AA1257" s="11"/>
    </row>
    <row r="1258" spans="1:27" ht="12.75" customHeight="1" x14ac:dyDescent="0.2">
      <c r="A1258" s="22"/>
      <c r="B1258" s="13"/>
      <c r="C1258" s="164"/>
      <c r="D1258" s="8"/>
      <c r="E1258" s="8"/>
      <c r="F1258" s="65"/>
      <c r="G1258" s="65"/>
      <c r="H1258" s="65"/>
      <c r="I1258" s="11"/>
      <c r="J1258" s="11"/>
      <c r="K1258" s="11"/>
      <c r="L1258" s="11"/>
      <c r="M1258" s="13"/>
      <c r="N1258" s="22"/>
      <c r="O1258" s="22"/>
      <c r="P1258" s="23"/>
      <c r="Q1258" s="22"/>
      <c r="R1258" s="66"/>
      <c r="S1258" s="66"/>
      <c r="T1258" s="24"/>
      <c r="U1258" s="22"/>
      <c r="V1258" s="12"/>
      <c r="W1258" s="13"/>
      <c r="X1258" s="12"/>
      <c r="Y1258" s="12"/>
      <c r="Z1258" s="12"/>
      <c r="AA1258" s="11"/>
    </row>
    <row r="1259" spans="1:27" ht="12.75" customHeight="1" x14ac:dyDescent="0.2">
      <c r="A1259" s="22"/>
      <c r="B1259" s="13"/>
      <c r="C1259" s="164"/>
      <c r="D1259" s="8"/>
      <c r="E1259" s="8"/>
      <c r="F1259" s="65"/>
      <c r="G1259" s="65"/>
      <c r="H1259" s="65"/>
      <c r="I1259" s="11"/>
      <c r="J1259" s="11"/>
      <c r="K1259" s="11"/>
      <c r="L1259" s="11"/>
      <c r="M1259" s="13"/>
      <c r="N1259" s="22"/>
      <c r="O1259" s="22"/>
      <c r="P1259" s="23"/>
      <c r="Q1259" s="22"/>
      <c r="R1259" s="66"/>
      <c r="S1259" s="66"/>
      <c r="T1259" s="24"/>
      <c r="U1259" s="22"/>
      <c r="V1259" s="12"/>
      <c r="W1259" s="13"/>
      <c r="X1259" s="12"/>
      <c r="Y1259" s="12"/>
      <c r="Z1259" s="12"/>
      <c r="AA1259" s="11"/>
    </row>
  </sheetData>
  <autoFilter ref="A1:AG889" xr:uid="{00000000-0009-0000-0000-000003000000}"/>
  <hyperlinks>
    <hyperlink ref="P779" r:id="rId1" xr:uid="{00000000-0004-0000-0300-000000000000}"/>
    <hyperlink ref="P792" r:id="rId2" xr:uid="{00000000-0004-0000-0300-000001000000}"/>
    <hyperlink ref="P793" r:id="rId3" xr:uid="{00000000-0004-0000-0300-000002000000}"/>
    <hyperlink ref="P804" r:id="rId4" xr:uid="{00000000-0004-0000-0300-000003000000}"/>
    <hyperlink ref="P805" r:id="rId5" xr:uid="{00000000-0004-0000-0300-000004000000}"/>
    <hyperlink ref="P807" r:id="rId6" xr:uid="{00000000-0004-0000-0300-000005000000}"/>
    <hyperlink ref="P812" r:id="rId7" xr:uid="{00000000-0004-0000-0300-000006000000}"/>
    <hyperlink ref="P816" r:id="rId8" xr:uid="{00000000-0004-0000-0300-000007000000}"/>
    <hyperlink ref="P817" r:id="rId9" xr:uid="{00000000-0004-0000-0300-000008000000}"/>
    <hyperlink ref="P835" r:id="rId10" xr:uid="{00000000-0004-0000-0300-000009000000}"/>
    <hyperlink ref="P851" r:id="rId11" xr:uid="{00000000-0004-0000-0300-00000A000000}"/>
    <hyperlink ref="P871" r:id="rId12" xr:uid="{00000000-0004-0000-0300-00000B000000}"/>
    <hyperlink ref="P881" r:id="rId13" xr:uid="{00000000-0004-0000-0300-00000C000000}"/>
    <hyperlink ref="P885" r:id="rId14" xr:uid="{00000000-0004-0000-0300-00000D000000}"/>
    <hyperlink ref="P718" r:id="rId15" xr:uid="{00000000-0004-0000-0300-00000E000000}"/>
    <hyperlink ref="P781" r:id="rId16" display="info@grada.cl" xr:uid="{00000000-0004-0000-0300-00000F000000}"/>
    <hyperlink ref="P334" r:id="rId17" xr:uid="{00000000-0004-0000-0300-000010000000}"/>
    <hyperlink ref="P181" r:id="rId18" xr:uid="{00000000-0004-0000-0300-000011000000}"/>
    <hyperlink ref="P248" r:id="rId19" display="mailto:ps.robertomorales@gmail.com" xr:uid="{00000000-0004-0000-0300-000012000000}"/>
    <hyperlink ref="P74" r:id="rId20" xr:uid="{00000000-0004-0000-0300-000013000000}"/>
    <hyperlink ref="P273" r:id="rId21" xr:uid="{00000000-0004-0000-0300-000014000000}"/>
    <hyperlink ref="P405" r:id="rId22" xr:uid="{00000000-0004-0000-0300-000015000000}"/>
    <hyperlink ref="P463" r:id="rId23" xr:uid="{00000000-0004-0000-0300-000016000000}"/>
    <hyperlink ref="P574" r:id="rId24" display="mailto:daniel.jadue@recoleta.cl" xr:uid="{00000000-0004-0000-0300-000017000000}"/>
    <hyperlink ref="P428" r:id="rId25" xr:uid="{00000000-0004-0000-0300-000018000000}"/>
    <hyperlink ref="P456" r:id="rId26" display="mailto:alcaldecuadrado@huechuraba.cl" xr:uid="{00000000-0004-0000-0300-000019000000}"/>
    <hyperlink ref="P457" r:id="rId27" xr:uid="{00000000-0004-0000-0300-00001A000000}"/>
    <hyperlink ref="P490" r:id="rId28" xr:uid="{00000000-0004-0000-0300-00001B000000}"/>
    <hyperlink ref="P883" r:id="rId29" display="mailto:mcataldo@ubiobio.cl" xr:uid="{00000000-0004-0000-0300-00001C000000}"/>
    <hyperlink ref="P359" r:id="rId30" xr:uid="{00000000-0004-0000-0300-00001D000000}"/>
    <hyperlink ref="P394" r:id="rId31" xr:uid="{00000000-0004-0000-0300-00001E000000}"/>
    <hyperlink ref="P484" r:id="rId32" xr:uid="{00000000-0004-0000-0300-00001F000000}"/>
    <hyperlink ref="P101" r:id="rId33" xr:uid="{00000000-0004-0000-0300-000020000000}"/>
    <hyperlink ref="P259" r:id="rId34" display="mailto:fundacionhabitos@gmail.com" xr:uid="{00000000-0004-0000-0300-000021000000}"/>
    <hyperlink ref="P861" r:id="rId35" xr:uid="{00000000-0004-0000-0300-000022000000}"/>
    <hyperlink ref="P478" r:id="rId36" xr:uid="{00000000-0004-0000-0300-000023000000}"/>
    <hyperlink ref="P729" r:id="rId37" xr:uid="{00000000-0004-0000-0300-000024000000}"/>
    <hyperlink ref="P73" r:id="rId38" xr:uid="{00000000-0004-0000-0300-000025000000}"/>
    <hyperlink ref="P38" r:id="rId39" display="rosarico56@hotmail.com" xr:uid="{00000000-0004-0000-0300-000026000000}"/>
    <hyperlink ref="P182" r:id="rId40" xr:uid="{00000000-0004-0000-0300-000027000000}"/>
    <hyperlink ref="P175" r:id="rId41" xr:uid="{00000000-0004-0000-0300-000028000000}"/>
    <hyperlink ref="P172" r:id="rId42" xr:uid="{00000000-0004-0000-0300-000029000000}"/>
    <hyperlink ref="P341" r:id="rId43" xr:uid="{00000000-0004-0000-0300-00002A000000}"/>
    <hyperlink ref="P868" r:id="rId44" xr:uid="{00000000-0004-0000-0300-00002B000000}"/>
    <hyperlink ref="P114" r:id="rId45" xr:uid="{00000000-0004-0000-0300-00002C000000}"/>
    <hyperlink ref="P882" r:id="rId46" xr:uid="{00000000-0004-0000-0300-00002D000000}"/>
    <hyperlink ref="P376" r:id="rId47" xr:uid="{00000000-0004-0000-0300-00002E000000}"/>
    <hyperlink ref="P810" r:id="rId48" xr:uid="{00000000-0004-0000-0300-00002F000000}"/>
    <hyperlink ref="P653" r:id="rId49" xr:uid="{00000000-0004-0000-0300-000030000000}"/>
    <hyperlink ref="P51" r:id="rId50" xr:uid="{00000000-0004-0000-0300-000031000000}"/>
    <hyperlink ref="P324" r:id="rId51" xr:uid="{00000000-0004-0000-0300-000032000000}"/>
    <hyperlink ref="P859" r:id="rId52" display="parroquihualqui@gmail.com" xr:uid="{00000000-0004-0000-0300-000033000000}"/>
    <hyperlink ref="P783" r:id="rId53" xr:uid="{00000000-0004-0000-0300-000034000000}"/>
    <hyperlink ref="P803" r:id="rId54" display="corpelconquistador@gmail.com, " xr:uid="{00000000-0004-0000-0300-000035000000}"/>
    <hyperlink ref="P104" r:id="rId55" xr:uid="{00000000-0004-0000-0300-000036000000}"/>
    <hyperlink ref="P831" r:id="rId56" xr:uid="{00000000-0004-0000-0300-000037000000}"/>
    <hyperlink ref="P796" r:id="rId57" xr:uid="{00000000-0004-0000-0300-000038000000}"/>
    <hyperlink ref="P517" r:id="rId58" xr:uid="{00000000-0004-0000-0300-000039000000}"/>
    <hyperlink ref="P320" r:id="rId59" xr:uid="{00000000-0004-0000-0300-00003A000000}"/>
    <hyperlink ref="P736" r:id="rId60" xr:uid="{00000000-0004-0000-0300-00003B000000}"/>
    <hyperlink ref="P109" r:id="rId61" xr:uid="{00000000-0004-0000-0300-00003C000000}"/>
    <hyperlink ref="P290" r:id="rId62" xr:uid="{00000000-0004-0000-0300-00003D000000}"/>
    <hyperlink ref="P228" r:id="rId63" xr:uid="{00000000-0004-0000-0300-00003E000000}"/>
    <hyperlink ref="P167" r:id="rId64" xr:uid="{00000000-0004-0000-0300-00003F000000}"/>
    <hyperlink ref="P230" r:id="rId65" xr:uid="{00000000-0004-0000-0300-000040000000}"/>
    <hyperlink ref="P738" r:id="rId66" xr:uid="{00000000-0004-0000-0300-000041000000}"/>
    <hyperlink ref="P297" r:id="rId67" xr:uid="{00000000-0004-0000-0300-000042000000}"/>
    <hyperlink ref="P269" r:id="rId68" xr:uid="{00000000-0004-0000-0300-000043000000}"/>
    <hyperlink ref="P271" r:id="rId69" xr:uid="{00000000-0004-0000-0300-000044000000}"/>
    <hyperlink ref="P723" r:id="rId70" xr:uid="{00000000-0004-0000-0300-000045000000}"/>
    <hyperlink ref="P118" r:id="rId71" xr:uid="{00000000-0004-0000-0300-000046000000}"/>
    <hyperlink ref="P170" r:id="rId72" xr:uid="{00000000-0004-0000-0300-000047000000}"/>
    <hyperlink ref="P726" r:id="rId73" xr:uid="{00000000-0004-0000-0300-000048000000}"/>
    <hyperlink ref="P622" r:id="rId74" display="opdtiltil@gmail.com_x000a_" xr:uid="{00000000-0004-0000-0300-000049000000}"/>
    <hyperlink ref="P292" r:id="rId75" xr:uid="{00000000-0004-0000-0300-00004A000000}"/>
    <hyperlink ref="P252" r:id="rId76" xr:uid="{00000000-0004-0000-0300-00004B000000}"/>
    <hyperlink ref="P215" r:id="rId77" xr:uid="{00000000-0004-0000-0300-00004C000000}"/>
    <hyperlink ref="P775" r:id="rId78" xr:uid="{00000000-0004-0000-0300-00004D000000}"/>
    <hyperlink ref="P833" r:id="rId79" xr:uid="{00000000-0004-0000-0300-00004E000000}"/>
    <hyperlink ref="P66" r:id="rId80" display="direccion@chilederechos.cl " xr:uid="{00000000-0004-0000-0300-00004F000000}"/>
    <hyperlink ref="P568" r:id="rId81" xr:uid="{00000000-0004-0000-0300-000050000000}"/>
    <hyperlink ref="P715" r:id="rId82" xr:uid="{00000000-0004-0000-0300-000051000000}"/>
    <hyperlink ref="P221" r:id="rId83" xr:uid="{00000000-0004-0000-0300-000052000000}"/>
    <hyperlink ref="P837" r:id="rId84" xr:uid="{00000000-0004-0000-0300-000053000000}"/>
    <hyperlink ref="P318" r:id="rId85" xr:uid="{00000000-0004-0000-0300-000054000000}"/>
    <hyperlink ref="P190" r:id="rId86" xr:uid="{00000000-0004-0000-0300-000055000000}"/>
    <hyperlink ref="P111" r:id="rId87" xr:uid="{00000000-0004-0000-0300-000056000000}"/>
    <hyperlink ref="P756" r:id="rId88" xr:uid="{00000000-0004-0000-0300-000057000000}"/>
    <hyperlink ref="P199" r:id="rId89" xr:uid="{00000000-0004-0000-0300-000058000000}"/>
    <hyperlink ref="P849" r:id="rId90" xr:uid="{00000000-0004-0000-0300-000059000000}"/>
    <hyperlink ref="P119" r:id="rId91" xr:uid="{00000000-0004-0000-0300-00005A000000}"/>
    <hyperlink ref="P657" r:id="rId92" xr:uid="{00000000-0004-0000-0300-00005B000000}"/>
    <hyperlink ref="P303" r:id="rId93" xr:uid="{00000000-0004-0000-0300-00005C000000}"/>
    <hyperlink ref="P814" r:id="rId94" xr:uid="{00000000-0004-0000-0300-00005D000000}"/>
    <hyperlink ref="P870" r:id="rId95" xr:uid="{00000000-0004-0000-0300-00005E000000}"/>
    <hyperlink ref="P173" r:id="rId96" xr:uid="{00000000-0004-0000-0300-00005F000000}"/>
    <hyperlink ref="P561" r:id="rId97" xr:uid="{00000000-0004-0000-0300-000060000000}"/>
    <hyperlink ref="P208" r:id="rId98" xr:uid="{00000000-0004-0000-0300-000061000000}"/>
    <hyperlink ref="P59" r:id="rId99" xr:uid="{00000000-0004-0000-0300-000062000000}"/>
    <hyperlink ref="P631" r:id="rId100" xr:uid="{00000000-0004-0000-0300-000063000000}"/>
    <hyperlink ref="P322" r:id="rId101" xr:uid="{00000000-0004-0000-0300-000064000000}"/>
    <hyperlink ref="P741" r:id="rId102" xr:uid="{00000000-0004-0000-0300-000065000000}"/>
    <hyperlink ref="P157" r:id="rId103" xr:uid="{00000000-0004-0000-0300-000066000000}"/>
    <hyperlink ref="P3" r:id="rId104" xr:uid="{00000000-0004-0000-0300-000067000000}"/>
    <hyperlink ref="P830" r:id="rId105" xr:uid="{00000000-0004-0000-0300-000068000000}"/>
    <hyperlink ref="P487" r:id="rId106" xr:uid="{00000000-0004-0000-0300-000069000000}"/>
    <hyperlink ref="P760" r:id="rId107" xr:uid="{00000000-0004-0000-0300-00006A000000}"/>
    <hyperlink ref="P825" r:id="rId108" display="adolfo.farias@ongrenuevo.cl" xr:uid="{00000000-0004-0000-0300-00006B000000}"/>
    <hyperlink ref="P401" r:id="rId109" xr:uid="{00000000-0004-0000-0300-00006C000000}"/>
    <hyperlink ref="P287" r:id="rId110" xr:uid="{00000000-0004-0000-0300-00006D000000}"/>
    <hyperlink ref="P98" r:id="rId111" xr:uid="{00000000-0004-0000-0300-00006E000000}"/>
    <hyperlink ref="P556" r:id="rId112" xr:uid="{00000000-0004-0000-0300-00006F000000}"/>
    <hyperlink ref="P483" r:id="rId113" xr:uid="{00000000-0004-0000-0300-000070000000}"/>
    <hyperlink ref="P126" r:id="rId114" xr:uid="{00000000-0004-0000-0300-000071000000}"/>
    <hyperlink ref="P152" r:id="rId115" xr:uid="{00000000-0004-0000-0300-000072000000}"/>
    <hyperlink ref="P488" r:id="rId116" xr:uid="{00000000-0004-0000-0300-000073000000}"/>
    <hyperlink ref="P583" r:id="rId117" xr:uid="{00000000-0004-0000-0300-000074000000}"/>
    <hyperlink ref="P396" r:id="rId118" xr:uid="{00000000-0004-0000-0300-000075000000}"/>
    <hyperlink ref="P618" r:id="rId119" xr:uid="{00000000-0004-0000-0300-000076000000}"/>
    <hyperlink ref="P160" r:id="rId120" display="naimcurico@gmail.com_x000a__x000a_" xr:uid="{00000000-0004-0000-0300-000077000000}"/>
    <hyperlink ref="P414" r:id="rId121" xr:uid="{00000000-0004-0000-0300-000078000000}"/>
    <hyperlink ref="P440" r:id="rId122" xr:uid="{00000000-0004-0000-0300-000079000000}"/>
    <hyperlink ref="P44" r:id="rId123" xr:uid="{00000000-0004-0000-0300-00007A000000}"/>
    <hyperlink ref="P139" r:id="rId124" display="secretaria@corpocas.cl" xr:uid="{00000000-0004-0000-0300-00007B000000}"/>
    <hyperlink ref="P450" r:id="rId125" xr:uid="{00000000-0004-0000-0300-00007C000000}"/>
    <hyperlink ref="P629" r:id="rId126" xr:uid="{00000000-0004-0000-0300-00007D000000}"/>
    <hyperlink ref="P133" r:id="rId127" xr:uid="{00000000-0004-0000-0300-00007E000000}"/>
    <hyperlink ref="P309" r:id="rId128" xr:uid="{00000000-0004-0000-0300-00007F000000}"/>
    <hyperlink ref="P143" r:id="rId129" xr:uid="{00000000-0004-0000-0300-000080000000}"/>
    <hyperlink ref="P57" r:id="rId130" xr:uid="{00000000-0004-0000-0300-000081000000}"/>
  </hyperlinks>
  <pageMargins left="0.7" right="0.7" top="0.75" bottom="0.75" header="0.3" footer="0.3"/>
  <pageSetup paperSize="9" orientation="portrait" horizontalDpi="300" verticalDpi="300" r:id="rId1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CN103"/>
  <sheetViews>
    <sheetView topLeftCell="A25" workbookViewId="0">
      <selection activeCell="I105" sqref="I105"/>
    </sheetView>
  </sheetViews>
  <sheetFormatPr baseColWidth="10" defaultRowHeight="18" customHeight="1" x14ac:dyDescent="0.2"/>
  <cols>
    <col min="1" max="1" width="21.140625" style="70" customWidth="1"/>
    <col min="2" max="2" width="14.140625" style="70" customWidth="1"/>
    <col min="3" max="3" width="19.5703125" style="69" customWidth="1"/>
    <col min="4" max="4" width="11.42578125" style="69"/>
    <col min="5" max="5" width="24.42578125" style="69" customWidth="1"/>
    <col min="6" max="10" width="11.42578125" style="69"/>
    <col min="11" max="11" width="13.7109375" style="69" customWidth="1"/>
    <col min="12" max="12" width="46.28515625" style="69" customWidth="1"/>
    <col min="13" max="13" width="8.7109375" style="69" customWidth="1"/>
    <col min="14" max="14" width="17" style="72" customWidth="1"/>
    <col min="15" max="18" width="11.5703125" style="69" bestFit="1" customWidth="1"/>
    <col min="19" max="19" width="15.28515625" style="69" bestFit="1" customWidth="1"/>
    <col min="20" max="20" width="12" style="69" bestFit="1" customWidth="1"/>
    <col min="21" max="22" width="11.5703125" style="69" bestFit="1" customWidth="1"/>
    <col min="23" max="23" width="13.42578125" style="69" bestFit="1" customWidth="1"/>
    <col min="24" max="24" width="19" style="69" bestFit="1" customWidth="1"/>
    <col min="25" max="25" width="15.28515625" style="69" bestFit="1" customWidth="1"/>
    <col min="26" max="26" width="13.5703125" style="69" bestFit="1" customWidth="1"/>
    <col min="27" max="27" width="13.85546875" style="69" bestFit="1" customWidth="1"/>
    <col min="28" max="28" width="11.5703125" style="69" bestFit="1" customWidth="1"/>
    <col min="29" max="29" width="16" style="69" bestFit="1" customWidth="1"/>
    <col min="30" max="30" width="11.5703125" style="69" bestFit="1" customWidth="1"/>
    <col min="31" max="31" width="11.85546875" style="69" bestFit="1" customWidth="1"/>
    <col min="32" max="32" width="11.5703125" style="69" bestFit="1" customWidth="1"/>
    <col min="33" max="33" width="12.7109375" style="69" bestFit="1" customWidth="1"/>
    <col min="34" max="34" width="13.85546875" style="69" bestFit="1" customWidth="1"/>
    <col min="35" max="35" width="12.7109375" style="69" bestFit="1" customWidth="1"/>
    <col min="36" max="36" width="16.42578125" style="69" bestFit="1" customWidth="1"/>
    <col min="37" max="37" width="18.7109375" style="69" bestFit="1" customWidth="1"/>
    <col min="38" max="38" width="19.140625" style="69" bestFit="1" customWidth="1"/>
    <col min="39" max="39" width="13.28515625" style="69" bestFit="1" customWidth="1"/>
    <col min="40" max="40" width="18.5703125" style="69" bestFit="1" customWidth="1"/>
    <col min="41" max="41" width="25.5703125" style="69" bestFit="1" customWidth="1"/>
    <col min="42" max="42" width="15.5703125" style="69" bestFit="1" customWidth="1"/>
    <col min="43" max="43" width="15" style="69" bestFit="1" customWidth="1"/>
    <col min="44" max="44" width="12.28515625" style="69" bestFit="1" customWidth="1"/>
    <col min="45" max="45" width="14.140625" style="69" bestFit="1" customWidth="1"/>
    <col min="46" max="46" width="11.5703125" style="69" bestFit="1" customWidth="1"/>
    <col min="47" max="47" width="15.85546875" style="69" bestFit="1" customWidth="1"/>
    <col min="48" max="49" width="11.5703125" style="69" bestFit="1" customWidth="1"/>
    <col min="50" max="50" width="14.7109375" style="69" bestFit="1" customWidth="1"/>
    <col min="51" max="51" width="11.5703125" style="69" bestFit="1" customWidth="1"/>
    <col min="52" max="52" width="27.28515625" style="69" bestFit="1" customWidth="1"/>
    <col min="53" max="56" width="10.42578125" style="69" customWidth="1"/>
    <col min="57" max="57" width="9.28515625" style="69" customWidth="1"/>
    <col min="58" max="58" width="15.28515625" style="69" bestFit="1" customWidth="1"/>
    <col min="59" max="59" width="12" style="69" bestFit="1" customWidth="1"/>
    <col min="60" max="60" width="10.7109375" style="69" customWidth="1"/>
    <col min="61" max="61" width="10.42578125" style="69" customWidth="1"/>
    <col min="62" max="62" width="13.42578125" style="69" bestFit="1" customWidth="1"/>
    <col min="63" max="63" width="19" style="69" bestFit="1" customWidth="1"/>
    <col min="64" max="64" width="15.28515625" style="69" bestFit="1" customWidth="1"/>
    <col min="65" max="65" width="13.5703125" style="69" bestFit="1" customWidth="1"/>
    <col min="66" max="66" width="13.85546875" style="69" bestFit="1" customWidth="1"/>
    <col min="67" max="67" width="10.42578125" style="69" customWidth="1"/>
    <col min="68" max="68" width="16" style="69" bestFit="1" customWidth="1"/>
    <col min="69" max="69" width="10.42578125" style="69" customWidth="1"/>
    <col min="70" max="70" width="11.85546875" style="69" bestFit="1" customWidth="1"/>
    <col min="71" max="71" width="10.42578125" style="69" customWidth="1"/>
    <col min="72" max="72" width="10.5703125" style="69" customWidth="1"/>
    <col min="73" max="73" width="13.85546875" style="69" bestFit="1" customWidth="1"/>
    <col min="74" max="74" width="12.7109375" style="69" bestFit="1" customWidth="1"/>
    <col min="75" max="75" width="16.42578125" style="69" bestFit="1" customWidth="1"/>
    <col min="76" max="76" width="18.7109375" style="69" bestFit="1" customWidth="1"/>
    <col min="77" max="77" width="19.140625" style="69" bestFit="1" customWidth="1"/>
    <col min="78" max="78" width="13.28515625" style="69" bestFit="1" customWidth="1"/>
    <col min="79" max="79" width="18.5703125" style="69" bestFit="1" customWidth="1"/>
    <col min="80" max="80" width="25.5703125" style="69" bestFit="1" customWidth="1"/>
    <col min="81" max="81" width="15.5703125" style="69" bestFit="1" customWidth="1"/>
    <col min="82" max="82" width="15" style="69" bestFit="1" customWidth="1"/>
    <col min="83" max="83" width="12.28515625" style="69" bestFit="1" customWidth="1"/>
    <col min="84" max="84" width="14.140625" style="69" bestFit="1" customWidth="1"/>
    <col min="85" max="85" width="10.42578125" style="69" customWidth="1"/>
    <col min="86" max="86" width="15.85546875" style="69" bestFit="1" customWidth="1"/>
    <col min="87" max="87" width="10.42578125" style="69" customWidth="1"/>
    <col min="88" max="88" width="10.85546875" style="69" customWidth="1"/>
    <col min="89" max="89" width="14.7109375" style="69" bestFit="1" customWidth="1"/>
    <col min="90" max="90" width="11.28515625" style="69" customWidth="1"/>
    <col min="91" max="91" width="21" style="69" bestFit="1" customWidth="1"/>
    <col min="92" max="92" width="33.140625" style="69" bestFit="1" customWidth="1"/>
    <col min="93" max="16384" width="11.42578125" style="69"/>
  </cols>
  <sheetData>
    <row r="1" spans="1:19" ht="18" customHeight="1" x14ac:dyDescent="0.2">
      <c r="A1" s="70" t="s">
        <v>7159</v>
      </c>
    </row>
    <row r="3" spans="1:19" ht="18" customHeight="1" x14ac:dyDescent="0.2">
      <c r="A3" s="70">
        <v>3860</v>
      </c>
      <c r="B3" s="70" t="s">
        <v>7158</v>
      </c>
      <c r="C3" s="69" t="s">
        <v>1639</v>
      </c>
    </row>
    <row r="5" spans="1:19" ht="18" customHeight="1" x14ac:dyDescent="0.2">
      <c r="B5" s="70" t="s">
        <v>7160</v>
      </c>
      <c r="C5" s="69" t="s">
        <v>7161</v>
      </c>
    </row>
    <row r="6" spans="1:19" ht="18" customHeight="1" x14ac:dyDescent="0.2">
      <c r="B6" s="70" t="s">
        <v>7162</v>
      </c>
      <c r="C6" s="69" t="s">
        <v>7163</v>
      </c>
    </row>
    <row r="9" spans="1:19" s="105" customFormat="1" ht="18" customHeight="1" x14ac:dyDescent="0.2">
      <c r="A9" s="91" t="s">
        <v>2</v>
      </c>
      <c r="B9" s="102" t="s">
        <v>3</v>
      </c>
      <c r="C9" s="101" t="s">
        <v>5</v>
      </c>
      <c r="D9" s="101" t="s">
        <v>6</v>
      </c>
      <c r="E9" s="101" t="s">
        <v>7</v>
      </c>
      <c r="F9" s="101" t="s">
        <v>8</v>
      </c>
      <c r="G9" s="101" t="s">
        <v>10</v>
      </c>
      <c r="H9" s="101" t="s">
        <v>22</v>
      </c>
      <c r="I9" s="101" t="s">
        <v>9</v>
      </c>
      <c r="J9" s="101" t="s">
        <v>11</v>
      </c>
      <c r="K9" s="101" t="s">
        <v>12</v>
      </c>
      <c r="L9" s="101" t="s">
        <v>13</v>
      </c>
      <c r="M9" s="101" t="s">
        <v>23</v>
      </c>
      <c r="N9" s="119" t="s">
        <v>14</v>
      </c>
      <c r="O9" s="103" t="s">
        <v>0</v>
      </c>
      <c r="P9" s="101" t="s">
        <v>15</v>
      </c>
      <c r="Q9" s="101" t="s">
        <v>16</v>
      </c>
      <c r="R9" s="101" t="s">
        <v>17</v>
      </c>
      <c r="S9" s="101" t="s">
        <v>18</v>
      </c>
    </row>
    <row r="10" spans="1:19" s="105" customFormat="1" ht="18" customHeight="1" x14ac:dyDescent="0.2">
      <c r="A10" s="114" t="s">
        <v>6736</v>
      </c>
      <c r="B10" s="122">
        <v>651927862</v>
      </c>
      <c r="C10" s="11" t="s">
        <v>7232</v>
      </c>
      <c r="D10" s="21" t="s">
        <v>6737</v>
      </c>
      <c r="E10" s="21" t="s">
        <v>6738</v>
      </c>
      <c r="F10" s="21" t="s">
        <v>6739</v>
      </c>
      <c r="G10" s="11" t="s">
        <v>1562</v>
      </c>
      <c r="H10" s="11" t="s">
        <v>6740</v>
      </c>
      <c r="I10" s="11" t="s">
        <v>6741</v>
      </c>
      <c r="J10" s="11" t="s">
        <v>6742</v>
      </c>
      <c r="K10" s="13" t="s">
        <v>309</v>
      </c>
      <c r="L10" s="22" t="s">
        <v>3414</v>
      </c>
      <c r="M10" s="22" t="s">
        <v>6743</v>
      </c>
      <c r="N10" s="120" t="s">
        <v>6744</v>
      </c>
      <c r="O10" s="22"/>
      <c r="P10" s="23">
        <v>93401</v>
      </c>
      <c r="Q10" s="24" t="s">
        <v>6745</v>
      </c>
      <c r="R10" s="24">
        <v>44187</v>
      </c>
      <c r="S10" s="22">
        <v>7723</v>
      </c>
    </row>
    <row r="11" spans="1:19" s="105" customFormat="1" ht="18" customHeight="1" x14ac:dyDescent="0.2">
      <c r="A11" s="123" t="s">
        <v>1070</v>
      </c>
      <c r="B11" s="124">
        <v>712939001</v>
      </c>
      <c r="C11" s="11" t="s">
        <v>1071</v>
      </c>
      <c r="D11" s="21" t="s">
        <v>6399</v>
      </c>
      <c r="E11" s="21" t="s">
        <v>1072</v>
      </c>
      <c r="F11" s="21" t="s">
        <v>5764</v>
      </c>
      <c r="G11" s="11" t="s">
        <v>1073</v>
      </c>
      <c r="H11" s="11" t="s">
        <v>5765</v>
      </c>
      <c r="I11" s="23" t="s">
        <v>5766</v>
      </c>
      <c r="J11" s="11" t="s">
        <v>5761</v>
      </c>
      <c r="K11" s="13" t="s">
        <v>47</v>
      </c>
      <c r="L11" s="22" t="s">
        <v>1074</v>
      </c>
      <c r="M11" s="22" t="s">
        <v>5762</v>
      </c>
      <c r="N11" s="62" t="s">
        <v>5763</v>
      </c>
      <c r="O11" s="22"/>
      <c r="P11" s="22">
        <v>93401</v>
      </c>
      <c r="Q11" s="23" t="s">
        <v>6402</v>
      </c>
      <c r="R11" s="24">
        <v>37970</v>
      </c>
      <c r="S11" s="47"/>
    </row>
    <row r="12" spans="1:19" s="105" customFormat="1" ht="18" customHeight="1" x14ac:dyDescent="0.2">
      <c r="A12" s="114" t="s">
        <v>6139</v>
      </c>
      <c r="B12" s="122">
        <v>711524002</v>
      </c>
      <c r="C12" s="11" t="s">
        <v>1640</v>
      </c>
      <c r="D12" s="21" t="s">
        <v>6140</v>
      </c>
      <c r="E12" s="21" t="s">
        <v>1641</v>
      </c>
      <c r="F12" s="21" t="s">
        <v>6141</v>
      </c>
      <c r="G12" s="11" t="s">
        <v>1642</v>
      </c>
      <c r="H12" s="11" t="s">
        <v>6142</v>
      </c>
      <c r="I12" s="11" t="s">
        <v>1643</v>
      </c>
      <c r="J12" s="11" t="s">
        <v>1644</v>
      </c>
      <c r="K12" s="13" t="s">
        <v>47</v>
      </c>
      <c r="L12" s="22" t="s">
        <v>1646</v>
      </c>
      <c r="M12" s="22" t="s">
        <v>1645</v>
      </c>
      <c r="N12" s="62"/>
      <c r="O12" s="22"/>
      <c r="P12" s="23">
        <v>93401</v>
      </c>
      <c r="Q12" s="23" t="s">
        <v>6148</v>
      </c>
      <c r="R12" s="24">
        <v>37970</v>
      </c>
      <c r="S12" s="22">
        <v>1700</v>
      </c>
    </row>
    <row r="13" spans="1:19" s="105" customFormat="1" ht="18" customHeight="1" x14ac:dyDescent="0.2">
      <c r="A13" s="114" t="s">
        <v>2680</v>
      </c>
      <c r="B13" s="122">
        <v>690411008</v>
      </c>
      <c r="C13" s="11" t="s">
        <v>2484</v>
      </c>
      <c r="D13" s="21" t="s">
        <v>26</v>
      </c>
      <c r="E13" s="21" t="s">
        <v>2485</v>
      </c>
      <c r="F13" s="21" t="s">
        <v>28</v>
      </c>
      <c r="G13" s="11"/>
      <c r="H13" s="11"/>
      <c r="I13" s="11" t="s">
        <v>2681</v>
      </c>
      <c r="J13" s="11" t="s">
        <v>2682</v>
      </c>
      <c r="K13" s="13" t="s">
        <v>5343</v>
      </c>
      <c r="L13" s="22" t="s">
        <v>2684</v>
      </c>
      <c r="M13" s="22" t="s">
        <v>2683</v>
      </c>
      <c r="N13" s="62"/>
      <c r="O13" s="22"/>
      <c r="P13" s="23">
        <v>91001</v>
      </c>
      <c r="Q13" s="23" t="s">
        <v>2500</v>
      </c>
      <c r="R13" s="24">
        <v>41394</v>
      </c>
      <c r="S13" s="22">
        <v>7476</v>
      </c>
    </row>
    <row r="14" spans="1:19" s="105" customFormat="1" ht="18" customHeight="1" x14ac:dyDescent="0.2">
      <c r="A14" s="114" t="s">
        <v>7426</v>
      </c>
      <c r="B14" s="122">
        <v>690733005</v>
      </c>
      <c r="C14" s="11" t="s">
        <v>2484</v>
      </c>
      <c r="D14" s="21" t="s">
        <v>26</v>
      </c>
      <c r="E14" s="21" t="s">
        <v>2485</v>
      </c>
      <c r="F14" s="21" t="s">
        <v>28</v>
      </c>
      <c r="G14" s="11"/>
      <c r="H14" s="11"/>
      <c r="I14" s="11" t="s">
        <v>3006</v>
      </c>
      <c r="J14" s="11" t="s">
        <v>3008</v>
      </c>
      <c r="K14" s="13" t="s">
        <v>47</v>
      </c>
      <c r="L14" s="22" t="s">
        <v>3010</v>
      </c>
      <c r="M14" s="22" t="s">
        <v>3009</v>
      </c>
      <c r="N14" s="62" t="s">
        <v>3007</v>
      </c>
      <c r="O14" s="22"/>
      <c r="P14" s="23">
        <v>91001</v>
      </c>
      <c r="Q14" s="23" t="s">
        <v>2488</v>
      </c>
      <c r="R14" s="24">
        <v>38509</v>
      </c>
      <c r="S14" s="22">
        <v>7171</v>
      </c>
    </row>
    <row r="15" spans="1:19" s="105" customFormat="1" ht="18" customHeight="1" x14ac:dyDescent="0.2">
      <c r="A15" s="22" t="s">
        <v>3163</v>
      </c>
      <c r="B15" s="125">
        <v>690811006</v>
      </c>
      <c r="C15" s="11" t="s">
        <v>546</v>
      </c>
      <c r="D15" s="21" t="s">
        <v>26</v>
      </c>
      <c r="E15" s="21" t="s">
        <v>547</v>
      </c>
      <c r="F15" s="21" t="s">
        <v>28</v>
      </c>
      <c r="G15" s="11"/>
      <c r="H15" s="11"/>
      <c r="I15" s="11" t="s">
        <v>3164</v>
      </c>
      <c r="J15" s="11" t="s">
        <v>3166</v>
      </c>
      <c r="K15" s="13" t="s">
        <v>47</v>
      </c>
      <c r="L15" s="22" t="s">
        <v>1281</v>
      </c>
      <c r="M15" s="22" t="s">
        <v>3167</v>
      </c>
      <c r="N15" s="62" t="s">
        <v>3165</v>
      </c>
      <c r="O15" s="22"/>
      <c r="P15" s="23">
        <v>91001</v>
      </c>
      <c r="Q15" s="23" t="s">
        <v>2628</v>
      </c>
      <c r="R15" s="24">
        <v>42032</v>
      </c>
      <c r="S15" s="22">
        <v>7524</v>
      </c>
    </row>
    <row r="16" spans="1:19" s="105" customFormat="1" ht="18" customHeight="1" x14ac:dyDescent="0.2">
      <c r="A16" s="126"/>
      <c r="B16" s="126"/>
      <c r="N16" s="72"/>
    </row>
    <row r="19" spans="1:4" ht="18" customHeight="1" x14ac:dyDescent="0.2">
      <c r="A19" s="106" t="s">
        <v>7440</v>
      </c>
      <c r="B19" s="106" t="s">
        <v>7441</v>
      </c>
      <c r="C19" s="107" t="s">
        <v>7197</v>
      </c>
      <c r="D19" s="106" t="s">
        <v>7442</v>
      </c>
    </row>
    <row r="20" spans="1:4" ht="18" customHeight="1" x14ac:dyDescent="0.2">
      <c r="A20" s="80">
        <v>3860</v>
      </c>
      <c r="B20" s="80" t="s">
        <v>7158</v>
      </c>
      <c r="C20" s="116">
        <v>711524002</v>
      </c>
      <c r="D20" s="113" t="s">
        <v>7443</v>
      </c>
    </row>
    <row r="21" spans="1:4" ht="18" customHeight="1" x14ac:dyDescent="0.2">
      <c r="A21" s="80">
        <v>5070</v>
      </c>
      <c r="B21" s="80" t="s">
        <v>7444</v>
      </c>
      <c r="C21" s="116">
        <v>690411008</v>
      </c>
      <c r="D21" s="113" t="s">
        <v>7445</v>
      </c>
    </row>
    <row r="22" spans="1:4" ht="18" customHeight="1" x14ac:dyDescent="0.2">
      <c r="A22" s="80">
        <v>6720</v>
      </c>
      <c r="B22" s="80" t="s">
        <v>7446</v>
      </c>
      <c r="C22" s="116">
        <v>690811006</v>
      </c>
      <c r="D22" s="113" t="s">
        <v>7447</v>
      </c>
    </row>
    <row r="23" spans="1:4" ht="18" customHeight="1" x14ac:dyDescent="0.2">
      <c r="A23" s="80">
        <v>6898</v>
      </c>
      <c r="B23" s="80" t="s">
        <v>6882</v>
      </c>
      <c r="C23" s="116">
        <v>712939001</v>
      </c>
      <c r="D23" s="115" t="s">
        <v>7448</v>
      </c>
    </row>
    <row r="24" spans="1:4" ht="18" customHeight="1" x14ac:dyDescent="0.2">
      <c r="A24" s="80">
        <v>7172</v>
      </c>
      <c r="B24" s="80" t="s">
        <v>7168</v>
      </c>
      <c r="C24" s="116">
        <v>690733005</v>
      </c>
      <c r="D24" s="115" t="s">
        <v>7449</v>
      </c>
    </row>
    <row r="25" spans="1:4" ht="18" customHeight="1" x14ac:dyDescent="0.2">
      <c r="A25" s="80">
        <v>7745</v>
      </c>
      <c r="B25" s="110" t="s">
        <v>6736</v>
      </c>
      <c r="C25" s="112">
        <v>651927862</v>
      </c>
      <c r="D25" s="113" t="s">
        <v>7450</v>
      </c>
    </row>
    <row r="28" spans="1:4" ht="18" customHeight="1" x14ac:dyDescent="0.2">
      <c r="A28" s="127" t="s">
        <v>7196</v>
      </c>
      <c r="B28" s="127" t="s">
        <v>7197</v>
      </c>
      <c r="C28" s="94" t="s">
        <v>7195</v>
      </c>
      <c r="D28" s="94" t="s">
        <v>13</v>
      </c>
    </row>
    <row r="29" spans="1:4" ht="18" customHeight="1" x14ac:dyDescent="0.2">
      <c r="A29" s="127">
        <v>3860</v>
      </c>
      <c r="B29" s="127">
        <v>711524002</v>
      </c>
      <c r="C29" s="94" t="s">
        <v>6846</v>
      </c>
      <c r="D29" s="94" t="s">
        <v>6534</v>
      </c>
    </row>
    <row r="30" spans="1:4" ht="18" customHeight="1" x14ac:dyDescent="0.2">
      <c r="A30" s="127">
        <v>5070</v>
      </c>
      <c r="B30" s="127">
        <v>690411008</v>
      </c>
      <c r="C30" s="94" t="s">
        <v>6854</v>
      </c>
      <c r="D30" s="94" t="s">
        <v>6610</v>
      </c>
    </row>
    <row r="31" spans="1:4" ht="18" customHeight="1" x14ac:dyDescent="0.2">
      <c r="A31" s="127">
        <v>6720</v>
      </c>
      <c r="B31" s="127">
        <v>690811006</v>
      </c>
      <c r="C31" s="94" t="s">
        <v>6872</v>
      </c>
      <c r="D31" s="94" t="s">
        <v>6624</v>
      </c>
    </row>
    <row r="32" spans="1:4" ht="18" customHeight="1" x14ac:dyDescent="0.2">
      <c r="A32" s="127">
        <v>6898</v>
      </c>
      <c r="B32" s="127">
        <v>712939001</v>
      </c>
      <c r="C32" s="94" t="s">
        <v>6882</v>
      </c>
      <c r="D32" s="94" t="s">
        <v>6530</v>
      </c>
    </row>
    <row r="33" spans="1:92" ht="18" customHeight="1" x14ac:dyDescent="0.2">
      <c r="A33" s="127">
        <v>7172</v>
      </c>
      <c r="B33" s="127">
        <v>690733005</v>
      </c>
      <c r="C33" s="94" t="s">
        <v>7168</v>
      </c>
      <c r="D33" s="94" t="s">
        <v>7191</v>
      </c>
    </row>
    <row r="34" spans="1:92" ht="18" customHeight="1" x14ac:dyDescent="0.2">
      <c r="A34" s="127">
        <v>7745</v>
      </c>
      <c r="B34" s="127">
        <v>651927862</v>
      </c>
      <c r="C34" s="94" t="s">
        <v>7438</v>
      </c>
      <c r="D34" s="94" t="s">
        <v>6542</v>
      </c>
    </row>
    <row r="39" spans="1:92" ht="18" customHeight="1" x14ac:dyDescent="0.2">
      <c r="A39" s="127" t="s">
        <v>7196</v>
      </c>
      <c r="B39" s="127" t="s">
        <v>7197</v>
      </c>
      <c r="C39" s="94" t="s">
        <v>7195</v>
      </c>
      <c r="D39" s="94" t="s">
        <v>13</v>
      </c>
      <c r="E39" s="95" t="s">
        <v>7434</v>
      </c>
      <c r="F39" s="95" t="s">
        <v>7435</v>
      </c>
    </row>
    <row r="40" spans="1:92" ht="18" hidden="1" customHeight="1" x14ac:dyDescent="0.2">
      <c r="A40" s="94">
        <v>7714</v>
      </c>
      <c r="B40" s="94">
        <v>651883474</v>
      </c>
      <c r="C40" s="94" t="s">
        <v>7200</v>
      </c>
      <c r="D40" s="94" t="s">
        <v>6492</v>
      </c>
      <c r="E40" s="95">
        <v>28087132</v>
      </c>
      <c r="F40" s="95">
        <v>56174264</v>
      </c>
    </row>
    <row r="41" spans="1:92" ht="18" hidden="1" customHeight="1" x14ac:dyDescent="0.2">
      <c r="A41" s="94">
        <v>7714</v>
      </c>
      <c r="B41" s="94">
        <v>651883474</v>
      </c>
      <c r="C41" s="94" t="s">
        <v>7200</v>
      </c>
      <c r="D41" s="94" t="s">
        <v>6493</v>
      </c>
      <c r="E41" s="95">
        <v>14043566</v>
      </c>
      <c r="F41" s="95">
        <v>28087132</v>
      </c>
      <c r="K41" s="117" t="s">
        <v>7196</v>
      </c>
      <c r="L41" s="117" t="s">
        <v>7195</v>
      </c>
      <c r="M41" s="117" t="s">
        <v>7197</v>
      </c>
      <c r="N41" s="96" t="s">
        <v>7457</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row>
    <row r="42" spans="1:92" ht="18" hidden="1" customHeight="1" x14ac:dyDescent="0.2">
      <c r="A42" s="94">
        <v>7714</v>
      </c>
      <c r="B42" s="94">
        <v>651883474</v>
      </c>
      <c r="C42" s="94" t="s">
        <v>7200</v>
      </c>
      <c r="D42" s="94" t="s">
        <v>6549</v>
      </c>
      <c r="E42" s="95">
        <v>0</v>
      </c>
      <c r="F42" s="95">
        <v>7413200</v>
      </c>
      <c r="J42" s="121">
        <v>7692</v>
      </c>
      <c r="K42" s="96">
        <v>7714</v>
      </c>
      <c r="L42" s="96" t="s">
        <v>7200</v>
      </c>
      <c r="M42" s="96">
        <v>651883474</v>
      </c>
      <c r="N42" s="118">
        <v>470225206</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row>
    <row r="43" spans="1:92" ht="18" hidden="1" customHeight="1" x14ac:dyDescent="0.2">
      <c r="A43" s="94">
        <v>7714</v>
      </c>
      <c r="B43" s="94">
        <v>651883474</v>
      </c>
      <c r="C43" s="94" t="s">
        <v>7200</v>
      </c>
      <c r="D43" s="94" t="s">
        <v>6565</v>
      </c>
      <c r="E43" s="95">
        <v>11564592</v>
      </c>
      <c r="F43" s="95">
        <v>41217392</v>
      </c>
      <c r="J43" s="121">
        <v>7696</v>
      </c>
      <c r="K43" s="96">
        <v>7727</v>
      </c>
      <c r="L43" s="96" t="s">
        <v>7201</v>
      </c>
      <c r="M43" s="96">
        <v>651902215</v>
      </c>
      <c r="N43" s="118">
        <v>288198528</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ht="18" hidden="1" customHeight="1" x14ac:dyDescent="0.2">
      <c r="A44" s="94">
        <v>7714</v>
      </c>
      <c r="B44" s="94">
        <v>651883474</v>
      </c>
      <c r="C44" s="94" t="s">
        <v>7200</v>
      </c>
      <c r="D44" s="94" t="s">
        <v>229</v>
      </c>
      <c r="E44" s="95">
        <v>0</v>
      </c>
      <c r="F44" s="95">
        <v>14826400</v>
      </c>
      <c r="J44" s="121">
        <v>7708</v>
      </c>
      <c r="K44" s="96">
        <v>7729</v>
      </c>
      <c r="L44" s="96" t="s">
        <v>7437</v>
      </c>
      <c r="M44" s="96">
        <v>651932017</v>
      </c>
      <c r="N44" s="118">
        <v>75368522</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ht="18" hidden="1" customHeight="1" x14ac:dyDescent="0.2">
      <c r="A45" s="94">
        <v>7714</v>
      </c>
      <c r="B45" s="94">
        <v>651883474</v>
      </c>
      <c r="C45" s="94" t="s">
        <v>7200</v>
      </c>
      <c r="D45" s="94" t="s">
        <v>6551</v>
      </c>
      <c r="E45" s="95">
        <v>14085080</v>
      </c>
      <c r="F45" s="95">
        <v>28911480</v>
      </c>
      <c r="J45" s="121">
        <v>7704</v>
      </c>
      <c r="K45" s="96">
        <v>7730</v>
      </c>
      <c r="L45" s="96" t="s">
        <v>7203</v>
      </c>
      <c r="M45" s="96">
        <v>651908876</v>
      </c>
      <c r="N45" s="118">
        <v>32641802</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ht="18" hidden="1" customHeight="1" x14ac:dyDescent="0.2">
      <c r="A46" s="94">
        <v>7714</v>
      </c>
      <c r="B46" s="94">
        <v>651883474</v>
      </c>
      <c r="C46" s="94" t="s">
        <v>7200</v>
      </c>
      <c r="D46" s="94" t="s">
        <v>6566</v>
      </c>
      <c r="E46" s="95">
        <v>14381608</v>
      </c>
      <c r="F46" s="95">
        <v>29208008</v>
      </c>
      <c r="J46" s="121">
        <v>7694</v>
      </c>
      <c r="K46" s="96">
        <v>7731</v>
      </c>
      <c r="L46" s="96" t="s">
        <v>7204</v>
      </c>
      <c r="M46" s="96">
        <v>732489002</v>
      </c>
      <c r="N46" s="118">
        <v>89551456</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1:92" ht="18" hidden="1" customHeight="1" x14ac:dyDescent="0.2">
      <c r="A47" s="94">
        <v>7714</v>
      </c>
      <c r="B47" s="94">
        <v>651883474</v>
      </c>
      <c r="C47" s="94" t="s">
        <v>7200</v>
      </c>
      <c r="D47" s="94" t="s">
        <v>6548</v>
      </c>
      <c r="E47" s="95">
        <v>14529872</v>
      </c>
      <c r="F47" s="95">
        <v>29356272</v>
      </c>
      <c r="J47" s="121">
        <v>7723</v>
      </c>
      <c r="K47" s="96">
        <v>7745</v>
      </c>
      <c r="L47" s="96" t="s">
        <v>7438</v>
      </c>
      <c r="M47" s="96">
        <v>651927862</v>
      </c>
      <c r="N47" s="118">
        <v>26214282</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1:92" ht="18" hidden="1" customHeight="1" x14ac:dyDescent="0.2">
      <c r="A48" s="94">
        <v>7714</v>
      </c>
      <c r="B48" s="94">
        <v>651883474</v>
      </c>
      <c r="C48" s="94" t="s">
        <v>7200</v>
      </c>
      <c r="D48" s="94" t="s">
        <v>6529</v>
      </c>
      <c r="E48" s="95">
        <v>0</v>
      </c>
      <c r="F48" s="95">
        <v>25946200</v>
      </c>
      <c r="K48" s="96" t="s">
        <v>7205</v>
      </c>
      <c r="L48" s="96"/>
      <c r="M48" s="96"/>
      <c r="N48" s="118">
        <v>982199796</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row r="49" spans="1:92" ht="18" hidden="1" customHeight="1" x14ac:dyDescent="0.2">
      <c r="A49" s="94">
        <v>7714</v>
      </c>
      <c r="B49" s="94">
        <v>651883474</v>
      </c>
      <c r="C49" s="94" t="s">
        <v>7200</v>
      </c>
      <c r="D49" s="94" t="s">
        <v>6530</v>
      </c>
      <c r="E49" s="95">
        <v>6227088</v>
      </c>
      <c r="F49" s="95">
        <v>17346888</v>
      </c>
      <c r="K49"/>
      <c r="L49"/>
      <c r="M49"/>
      <c r="N49" s="82"/>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row>
    <row r="50" spans="1:92" ht="18" hidden="1" customHeight="1" x14ac:dyDescent="0.2">
      <c r="A50" s="94">
        <v>7714</v>
      </c>
      <c r="B50" s="94">
        <v>651883474</v>
      </c>
      <c r="C50" s="94" t="s">
        <v>7200</v>
      </c>
      <c r="D50" s="94" t="s">
        <v>6553</v>
      </c>
      <c r="E50" s="95">
        <v>0</v>
      </c>
      <c r="F50" s="95">
        <v>14826400</v>
      </c>
      <c r="K50"/>
      <c r="L50"/>
      <c r="M50"/>
      <c r="N50" s="82"/>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row>
    <row r="51" spans="1:92" ht="18" hidden="1" customHeight="1" x14ac:dyDescent="0.2">
      <c r="A51" s="94">
        <v>7714</v>
      </c>
      <c r="B51" s="94">
        <v>651883474</v>
      </c>
      <c r="C51" s="94" t="s">
        <v>7200</v>
      </c>
      <c r="D51" s="94" t="s">
        <v>6491</v>
      </c>
      <c r="E51" s="95">
        <v>0</v>
      </c>
      <c r="F51" s="95">
        <v>13521677</v>
      </c>
      <c r="K51"/>
      <c r="L51"/>
      <c r="M51"/>
      <c r="N51" s="82"/>
    </row>
    <row r="52" spans="1:92" ht="18" hidden="1" customHeight="1" x14ac:dyDescent="0.2">
      <c r="A52" s="94">
        <v>7714</v>
      </c>
      <c r="B52" s="94">
        <v>651883474</v>
      </c>
      <c r="C52" s="94" t="s">
        <v>7200</v>
      </c>
      <c r="D52" s="94" t="s">
        <v>6534</v>
      </c>
      <c r="E52" s="95">
        <v>14085080</v>
      </c>
      <c r="F52" s="95">
        <v>28170160</v>
      </c>
      <c r="K52"/>
      <c r="L52"/>
      <c r="M52"/>
      <c r="N52" s="82"/>
    </row>
    <row r="53" spans="1:92" ht="18" hidden="1" customHeight="1" x14ac:dyDescent="0.2">
      <c r="A53" s="94">
        <v>7714</v>
      </c>
      <c r="B53" s="94">
        <v>651883474</v>
      </c>
      <c r="C53" s="94" t="s">
        <v>7200</v>
      </c>
      <c r="D53" s="94" t="s">
        <v>6535</v>
      </c>
      <c r="E53" s="95">
        <v>0</v>
      </c>
      <c r="F53" s="95">
        <v>10986362</v>
      </c>
      <c r="K53"/>
      <c r="L53"/>
      <c r="M53"/>
      <c r="N53" s="82"/>
    </row>
    <row r="54" spans="1:92" ht="18" hidden="1" customHeight="1" x14ac:dyDescent="0.2">
      <c r="A54" s="94">
        <v>7714</v>
      </c>
      <c r="B54" s="94">
        <v>651883474</v>
      </c>
      <c r="C54" s="94" t="s">
        <v>7200</v>
      </c>
      <c r="D54" s="94" t="s">
        <v>6622</v>
      </c>
      <c r="E54" s="95">
        <v>14826400</v>
      </c>
      <c r="F54" s="95">
        <v>29652800</v>
      </c>
      <c r="K54"/>
      <c r="L54"/>
      <c r="M54"/>
      <c r="N54" s="82"/>
    </row>
    <row r="55" spans="1:92" ht="18" hidden="1" customHeight="1" x14ac:dyDescent="0.2">
      <c r="A55" s="94">
        <v>7714</v>
      </c>
      <c r="B55" s="94">
        <v>651883474</v>
      </c>
      <c r="C55" s="94" t="s">
        <v>7200</v>
      </c>
      <c r="D55" s="94" t="s">
        <v>6575</v>
      </c>
      <c r="E55" s="95">
        <v>14826400</v>
      </c>
      <c r="F55" s="95">
        <v>29652800</v>
      </c>
      <c r="K55"/>
      <c r="L55"/>
      <c r="M55"/>
      <c r="N55" s="82"/>
    </row>
    <row r="56" spans="1:92" ht="18" hidden="1" customHeight="1" x14ac:dyDescent="0.2">
      <c r="A56" s="94">
        <v>7714</v>
      </c>
      <c r="B56" s="94">
        <v>651883474</v>
      </c>
      <c r="C56" s="94" t="s">
        <v>7200</v>
      </c>
      <c r="D56" s="94" t="s">
        <v>5595</v>
      </c>
      <c r="E56" s="95">
        <v>13640288</v>
      </c>
      <c r="F56" s="95">
        <v>28466688</v>
      </c>
      <c r="K56"/>
      <c r="L56"/>
      <c r="M56"/>
      <c r="N56" s="82"/>
    </row>
    <row r="57" spans="1:92" ht="18" hidden="1" customHeight="1" x14ac:dyDescent="0.2">
      <c r="A57" s="94">
        <v>7714</v>
      </c>
      <c r="B57" s="94">
        <v>651883474</v>
      </c>
      <c r="C57" s="94" t="s">
        <v>7200</v>
      </c>
      <c r="D57" s="94" t="s">
        <v>6544</v>
      </c>
      <c r="E57" s="95">
        <v>0</v>
      </c>
      <c r="F57" s="95">
        <v>14826400</v>
      </c>
      <c r="K57"/>
      <c r="L57"/>
      <c r="M57"/>
      <c r="N57" s="82"/>
    </row>
    <row r="58" spans="1:92" ht="18" hidden="1" customHeight="1" x14ac:dyDescent="0.2">
      <c r="A58" s="94">
        <v>7714</v>
      </c>
      <c r="B58" s="94">
        <v>651883474</v>
      </c>
      <c r="C58" s="94" t="s">
        <v>7200</v>
      </c>
      <c r="D58" s="94" t="s">
        <v>6545</v>
      </c>
      <c r="E58" s="95">
        <v>8958111</v>
      </c>
      <c r="F58" s="95">
        <v>21634683</v>
      </c>
      <c r="K58"/>
      <c r="L58"/>
      <c r="M58"/>
      <c r="N58" s="82"/>
    </row>
    <row r="59" spans="1:92" ht="18" hidden="1" customHeight="1" x14ac:dyDescent="0.2">
      <c r="A59" s="94">
        <v>7727</v>
      </c>
      <c r="B59" s="94">
        <v>651902215</v>
      </c>
      <c r="C59" s="94" t="s">
        <v>7201</v>
      </c>
      <c r="D59" s="94" t="s">
        <v>6510</v>
      </c>
      <c r="E59" s="95">
        <v>9296153</v>
      </c>
      <c r="F59" s="95">
        <v>18592306</v>
      </c>
      <c r="K59"/>
      <c r="L59"/>
      <c r="M59"/>
      <c r="N59" s="82"/>
    </row>
    <row r="60" spans="1:92" ht="18" hidden="1" customHeight="1" x14ac:dyDescent="0.2">
      <c r="A60" s="94">
        <v>7727</v>
      </c>
      <c r="B60" s="94">
        <v>651902215</v>
      </c>
      <c r="C60" s="94" t="s">
        <v>7201</v>
      </c>
      <c r="D60" s="94" t="s">
        <v>6519</v>
      </c>
      <c r="E60" s="95">
        <v>16902096</v>
      </c>
      <c r="F60" s="95">
        <v>33804192</v>
      </c>
      <c r="K60"/>
      <c r="L60"/>
      <c r="M60"/>
      <c r="N60" s="82"/>
    </row>
    <row r="61" spans="1:92" ht="18" hidden="1" customHeight="1" x14ac:dyDescent="0.2">
      <c r="A61" s="94">
        <v>7727</v>
      </c>
      <c r="B61" s="94">
        <v>651902215</v>
      </c>
      <c r="C61" s="94" t="s">
        <v>7201</v>
      </c>
      <c r="D61" s="94" t="s">
        <v>148</v>
      </c>
      <c r="E61" s="95">
        <v>14873844</v>
      </c>
      <c r="F61" s="95">
        <v>32621045</v>
      </c>
      <c r="K61"/>
      <c r="L61"/>
      <c r="M61"/>
      <c r="N61" s="82"/>
    </row>
    <row r="62" spans="1:92" ht="18" hidden="1" customHeight="1" x14ac:dyDescent="0.2">
      <c r="A62" s="94">
        <v>7727</v>
      </c>
      <c r="B62" s="94">
        <v>651902215</v>
      </c>
      <c r="C62" s="94" t="s">
        <v>7201</v>
      </c>
      <c r="D62" s="94" t="s">
        <v>6576</v>
      </c>
      <c r="E62" s="95">
        <v>9340632</v>
      </c>
      <c r="F62" s="95">
        <v>19719112</v>
      </c>
      <c r="K62"/>
      <c r="L62"/>
      <c r="M62"/>
      <c r="N62" s="82"/>
    </row>
    <row r="63" spans="1:92" ht="18" hidden="1" customHeight="1" x14ac:dyDescent="0.2">
      <c r="A63" s="94">
        <v>7727</v>
      </c>
      <c r="B63" s="94">
        <v>651902215</v>
      </c>
      <c r="C63" s="94" t="s">
        <v>7201</v>
      </c>
      <c r="D63" s="94" t="s">
        <v>6502</v>
      </c>
      <c r="E63" s="95">
        <v>13521677</v>
      </c>
      <c r="F63" s="95">
        <v>28564542</v>
      </c>
      <c r="K63"/>
      <c r="L63"/>
      <c r="M63"/>
      <c r="N63" s="82"/>
    </row>
    <row r="64" spans="1:92" ht="18" hidden="1" customHeight="1" x14ac:dyDescent="0.2">
      <c r="A64" s="94">
        <v>7727</v>
      </c>
      <c r="B64" s="94">
        <v>651902215</v>
      </c>
      <c r="C64" s="94" t="s">
        <v>7201</v>
      </c>
      <c r="D64" s="94" t="s">
        <v>6491</v>
      </c>
      <c r="E64" s="95">
        <v>11831467</v>
      </c>
      <c r="F64" s="95">
        <v>23662934</v>
      </c>
      <c r="K64"/>
      <c r="L64"/>
      <c r="M64"/>
      <c r="N64" s="82"/>
    </row>
    <row r="65" spans="1:14" ht="18" hidden="1" customHeight="1" x14ac:dyDescent="0.2">
      <c r="A65" s="94">
        <v>7727</v>
      </c>
      <c r="B65" s="94">
        <v>651902215</v>
      </c>
      <c r="C65" s="94" t="s">
        <v>7201</v>
      </c>
      <c r="D65" s="94" t="s">
        <v>6535</v>
      </c>
      <c r="E65" s="95">
        <v>2873356</v>
      </c>
      <c r="F65" s="95">
        <v>12676572</v>
      </c>
      <c r="K65"/>
      <c r="L65"/>
      <c r="M65"/>
      <c r="N65" s="82"/>
    </row>
    <row r="66" spans="1:14" ht="18" hidden="1" customHeight="1" x14ac:dyDescent="0.2">
      <c r="A66" s="94">
        <v>7727</v>
      </c>
      <c r="B66" s="94">
        <v>651902215</v>
      </c>
      <c r="C66" s="94" t="s">
        <v>7201</v>
      </c>
      <c r="D66" s="94" t="s">
        <v>6507</v>
      </c>
      <c r="E66" s="95">
        <v>13788552</v>
      </c>
      <c r="F66" s="95">
        <v>32766344</v>
      </c>
      <c r="K66"/>
      <c r="L66"/>
      <c r="M66"/>
      <c r="N66" s="82"/>
    </row>
    <row r="67" spans="1:14" ht="18" hidden="1" customHeight="1" x14ac:dyDescent="0.2">
      <c r="A67" s="94">
        <v>7727</v>
      </c>
      <c r="B67" s="94">
        <v>651902215</v>
      </c>
      <c r="C67" s="94" t="s">
        <v>7201</v>
      </c>
      <c r="D67" s="94" t="s">
        <v>6571</v>
      </c>
      <c r="E67" s="95">
        <v>10479300</v>
      </c>
      <c r="F67" s="95">
        <v>22479788</v>
      </c>
      <c r="K67"/>
      <c r="L67"/>
      <c r="M67"/>
      <c r="N67" s="82"/>
    </row>
    <row r="68" spans="1:14" ht="18" hidden="1" customHeight="1" x14ac:dyDescent="0.2">
      <c r="A68" s="94">
        <v>7727</v>
      </c>
      <c r="B68" s="94">
        <v>651902215</v>
      </c>
      <c r="C68" s="94" t="s">
        <v>7201</v>
      </c>
      <c r="D68" s="94" t="s">
        <v>181</v>
      </c>
      <c r="E68" s="95">
        <v>8958111</v>
      </c>
      <c r="F68" s="95">
        <v>24169997</v>
      </c>
      <c r="K68"/>
      <c r="L68"/>
      <c r="M68"/>
      <c r="N68" s="82"/>
    </row>
    <row r="69" spans="1:14" ht="18" hidden="1" customHeight="1" x14ac:dyDescent="0.2">
      <c r="A69" s="94">
        <v>7727</v>
      </c>
      <c r="B69" s="94">
        <v>651902215</v>
      </c>
      <c r="C69" s="94" t="s">
        <v>7201</v>
      </c>
      <c r="D69" s="94" t="s">
        <v>6498</v>
      </c>
      <c r="E69" s="95">
        <v>11119800</v>
      </c>
      <c r="F69" s="95">
        <v>22239600</v>
      </c>
      <c r="K69"/>
      <c r="L69"/>
      <c r="M69"/>
      <c r="N69" s="82"/>
    </row>
    <row r="70" spans="1:14" ht="18" hidden="1" customHeight="1" x14ac:dyDescent="0.2">
      <c r="A70" s="94">
        <v>7727</v>
      </c>
      <c r="B70" s="94">
        <v>651902215</v>
      </c>
      <c r="C70" s="94" t="s">
        <v>7201</v>
      </c>
      <c r="D70" s="94" t="s">
        <v>6591</v>
      </c>
      <c r="E70" s="95">
        <v>8451048</v>
      </c>
      <c r="F70" s="95">
        <v>16902096</v>
      </c>
      <c r="K70"/>
      <c r="L70"/>
      <c r="M70"/>
      <c r="N70" s="82"/>
    </row>
    <row r="71" spans="1:14" ht="18" hidden="1" customHeight="1" x14ac:dyDescent="0.2">
      <c r="A71" s="94">
        <v>7729</v>
      </c>
      <c r="B71" s="94">
        <v>651932017</v>
      </c>
      <c r="C71" s="94" t="s">
        <v>7437</v>
      </c>
      <c r="D71" s="94" t="s">
        <v>6561</v>
      </c>
      <c r="E71" s="95">
        <v>13690698</v>
      </c>
      <c r="F71" s="95">
        <v>13690698</v>
      </c>
      <c r="K71"/>
      <c r="L71"/>
      <c r="M71"/>
      <c r="N71" s="82"/>
    </row>
    <row r="72" spans="1:14" ht="18" hidden="1" customHeight="1" x14ac:dyDescent="0.2">
      <c r="A72" s="94">
        <v>7729</v>
      </c>
      <c r="B72" s="94">
        <v>651932017</v>
      </c>
      <c r="C72" s="94" t="s">
        <v>7437</v>
      </c>
      <c r="D72" s="94" t="s">
        <v>6567</v>
      </c>
      <c r="E72" s="95">
        <v>18236472</v>
      </c>
      <c r="F72" s="95">
        <v>18236472</v>
      </c>
      <c r="K72"/>
      <c r="L72"/>
      <c r="M72"/>
      <c r="N72" s="82"/>
    </row>
    <row r="73" spans="1:14" ht="18" hidden="1" customHeight="1" x14ac:dyDescent="0.2">
      <c r="A73" s="94">
        <v>7729</v>
      </c>
      <c r="B73" s="94">
        <v>651932017</v>
      </c>
      <c r="C73" s="94" t="s">
        <v>7437</v>
      </c>
      <c r="D73" s="94" t="s">
        <v>6688</v>
      </c>
      <c r="E73" s="95">
        <v>7561464</v>
      </c>
      <c r="F73" s="95">
        <v>7561464</v>
      </c>
      <c r="K73"/>
      <c r="L73"/>
      <c r="M73"/>
      <c r="N73" s="82"/>
    </row>
    <row r="74" spans="1:14" ht="18" hidden="1" customHeight="1" x14ac:dyDescent="0.2">
      <c r="A74" s="94">
        <v>7729</v>
      </c>
      <c r="B74" s="94">
        <v>651932017</v>
      </c>
      <c r="C74" s="94" t="s">
        <v>7437</v>
      </c>
      <c r="D74" s="94" t="s">
        <v>6595</v>
      </c>
      <c r="E74" s="95">
        <v>20756960</v>
      </c>
      <c r="F74" s="95">
        <v>20756960</v>
      </c>
      <c r="K74"/>
      <c r="L74"/>
      <c r="M74"/>
      <c r="N74" s="82"/>
    </row>
    <row r="75" spans="1:14" ht="18" hidden="1" customHeight="1" x14ac:dyDescent="0.2">
      <c r="A75" s="94">
        <v>7729</v>
      </c>
      <c r="B75" s="94">
        <v>651932017</v>
      </c>
      <c r="C75" s="94" t="s">
        <v>7437</v>
      </c>
      <c r="D75" s="94" t="s">
        <v>6543</v>
      </c>
      <c r="E75" s="95">
        <v>15122928</v>
      </c>
      <c r="F75" s="95">
        <v>15122928</v>
      </c>
      <c r="K75"/>
      <c r="L75"/>
      <c r="M75"/>
      <c r="N75" s="82"/>
    </row>
    <row r="76" spans="1:14" ht="18" hidden="1" customHeight="1" x14ac:dyDescent="0.2">
      <c r="A76" s="94">
        <v>7730</v>
      </c>
      <c r="B76" s="94">
        <v>651908876</v>
      </c>
      <c r="C76" s="94" t="s">
        <v>7203</v>
      </c>
      <c r="D76" s="94" t="s">
        <v>6509</v>
      </c>
      <c r="E76" s="95">
        <v>15182234</v>
      </c>
      <c r="F76" s="95">
        <v>32641802</v>
      </c>
      <c r="K76"/>
      <c r="L76"/>
      <c r="M76"/>
      <c r="N76" s="82"/>
    </row>
    <row r="77" spans="1:14" ht="18" hidden="1" customHeight="1" x14ac:dyDescent="0.2">
      <c r="A77" s="94">
        <v>7731</v>
      </c>
      <c r="B77" s="94">
        <v>732489002</v>
      </c>
      <c r="C77" s="94" t="s">
        <v>7204</v>
      </c>
      <c r="D77" s="94" t="s">
        <v>6522</v>
      </c>
      <c r="E77" s="95">
        <v>19274320</v>
      </c>
      <c r="F77" s="95">
        <v>38548640</v>
      </c>
      <c r="K77"/>
      <c r="L77"/>
      <c r="M77"/>
      <c r="N77" s="82"/>
    </row>
    <row r="78" spans="1:14" ht="18" hidden="1" customHeight="1" x14ac:dyDescent="0.2">
      <c r="A78" s="94">
        <v>7731</v>
      </c>
      <c r="B78" s="94">
        <v>732489002</v>
      </c>
      <c r="C78" s="94" t="s">
        <v>7204</v>
      </c>
      <c r="D78" s="94" t="s">
        <v>6599</v>
      </c>
      <c r="E78" s="95">
        <v>14826400</v>
      </c>
      <c r="F78" s="95">
        <v>29652800</v>
      </c>
      <c r="K78"/>
      <c r="L78"/>
      <c r="M78"/>
      <c r="N78" s="82"/>
    </row>
    <row r="79" spans="1:14" ht="18" hidden="1" customHeight="1" x14ac:dyDescent="0.2">
      <c r="A79" s="94">
        <v>7731</v>
      </c>
      <c r="B79" s="94">
        <v>732489002</v>
      </c>
      <c r="C79" s="94" t="s">
        <v>7204</v>
      </c>
      <c r="D79" s="94" t="s">
        <v>6508</v>
      </c>
      <c r="E79" s="95">
        <v>10675008</v>
      </c>
      <c r="F79" s="95">
        <v>21350016</v>
      </c>
      <c r="K79"/>
      <c r="L79"/>
      <c r="M79"/>
      <c r="N79" s="82"/>
    </row>
    <row r="80" spans="1:14" ht="18" customHeight="1" x14ac:dyDescent="0.2">
      <c r="A80" s="127">
        <v>7745</v>
      </c>
      <c r="B80" s="127">
        <v>651927862</v>
      </c>
      <c r="C80" s="94" t="s">
        <v>7438</v>
      </c>
      <c r="D80" s="94" t="s">
        <v>6542</v>
      </c>
      <c r="E80" s="95">
        <v>26214282</v>
      </c>
      <c r="F80" s="95">
        <v>26214282</v>
      </c>
      <c r="K80"/>
      <c r="L80"/>
      <c r="M80"/>
      <c r="N80" s="82"/>
    </row>
    <row r="81" spans="1:14" ht="18" customHeight="1" x14ac:dyDescent="0.2">
      <c r="K81"/>
      <c r="L81"/>
      <c r="M81"/>
      <c r="N81" s="82"/>
    </row>
    <row r="82" spans="1:14" ht="18" customHeight="1" x14ac:dyDescent="0.2">
      <c r="K82"/>
      <c r="L82"/>
      <c r="M82"/>
      <c r="N82" s="82"/>
    </row>
    <row r="83" spans="1:14" ht="18" customHeight="1" x14ac:dyDescent="0.2">
      <c r="K83"/>
      <c r="L83"/>
      <c r="M83"/>
      <c r="N83" s="82"/>
    </row>
    <row r="84" spans="1:14" ht="18" customHeight="1" x14ac:dyDescent="0.2">
      <c r="K84"/>
      <c r="L84"/>
      <c r="M84"/>
      <c r="N84" s="82"/>
    </row>
    <row r="85" spans="1:14" ht="18" customHeight="1" x14ac:dyDescent="0.2">
      <c r="K85"/>
      <c r="L85"/>
      <c r="M85"/>
      <c r="N85" s="82"/>
    </row>
    <row r="86" spans="1:14" ht="22.5" x14ac:dyDescent="0.2">
      <c r="A86" s="130" t="s">
        <v>7439</v>
      </c>
      <c r="B86" s="130" t="s">
        <v>7440</v>
      </c>
      <c r="C86" s="130" t="s">
        <v>7441</v>
      </c>
      <c r="D86" s="131" t="s">
        <v>7197</v>
      </c>
      <c r="E86" s="130" t="s">
        <v>7442</v>
      </c>
      <c r="K86"/>
      <c r="L86"/>
      <c r="M86"/>
      <c r="N86" s="82"/>
    </row>
    <row r="87" spans="1:14" s="105" customFormat="1" ht="33.75" x14ac:dyDescent="0.2">
      <c r="A87" s="66">
        <v>1700</v>
      </c>
      <c r="B87" s="66">
        <v>3860</v>
      </c>
      <c r="C87" s="8" t="s">
        <v>7158</v>
      </c>
      <c r="D87" s="99">
        <v>711524002</v>
      </c>
      <c r="E87" s="8" t="s">
        <v>7443</v>
      </c>
      <c r="K87" s="104"/>
      <c r="L87" s="104"/>
      <c r="M87" s="104"/>
      <c r="N87" s="128"/>
    </row>
    <row r="88" spans="1:14" s="105" customFormat="1" ht="90" x14ac:dyDescent="0.2">
      <c r="A88" s="66">
        <v>7476</v>
      </c>
      <c r="B88" s="66">
        <v>5070</v>
      </c>
      <c r="C88" s="8" t="s">
        <v>7444</v>
      </c>
      <c r="D88" s="99">
        <v>690411008</v>
      </c>
      <c r="E88" s="8" t="s">
        <v>7445</v>
      </c>
      <c r="K88" s="104"/>
      <c r="L88" s="104"/>
      <c r="M88" s="104"/>
      <c r="N88" s="128"/>
    </row>
    <row r="89" spans="1:14" s="105" customFormat="1" ht="45" x14ac:dyDescent="0.2">
      <c r="A89" s="66">
        <v>7524</v>
      </c>
      <c r="B89" s="66">
        <v>6720</v>
      </c>
      <c r="C89" s="8" t="s">
        <v>7446</v>
      </c>
      <c r="D89" s="99">
        <v>690811006</v>
      </c>
      <c r="E89" s="8" t="s">
        <v>7447</v>
      </c>
      <c r="K89" s="104"/>
      <c r="L89" s="104"/>
      <c r="M89" s="104"/>
      <c r="N89" s="128"/>
    </row>
    <row r="90" spans="1:14" s="105" customFormat="1" ht="56.25" x14ac:dyDescent="0.2">
      <c r="A90" s="66"/>
      <c r="B90" s="66">
        <v>6898</v>
      </c>
      <c r="C90" s="8" t="s">
        <v>6882</v>
      </c>
      <c r="D90" s="99">
        <v>712939001</v>
      </c>
      <c r="E90" s="8" t="s">
        <v>7448</v>
      </c>
      <c r="K90" s="104"/>
      <c r="L90" s="104"/>
      <c r="M90" s="104"/>
      <c r="N90" s="129"/>
    </row>
    <row r="91" spans="1:14" s="105" customFormat="1" ht="90" x14ac:dyDescent="0.2">
      <c r="A91" s="66">
        <v>7171</v>
      </c>
      <c r="B91" s="66">
        <v>7172</v>
      </c>
      <c r="C91" s="8" t="s">
        <v>7168</v>
      </c>
      <c r="D91" s="99">
        <v>690733005</v>
      </c>
      <c r="E91" s="8" t="s">
        <v>7449</v>
      </c>
      <c r="K91" s="104"/>
      <c r="L91" s="104"/>
      <c r="M91" s="104"/>
      <c r="N91" s="129"/>
    </row>
    <row r="92" spans="1:14" s="105" customFormat="1" ht="33.75" x14ac:dyDescent="0.2">
      <c r="A92" s="110">
        <v>7723</v>
      </c>
      <c r="B92" s="132">
        <v>7745</v>
      </c>
      <c r="C92" s="111" t="s">
        <v>6736</v>
      </c>
      <c r="D92" s="112">
        <v>651927862</v>
      </c>
      <c r="E92" s="68" t="s">
        <v>7450</v>
      </c>
      <c r="K92" s="104"/>
      <c r="L92" s="104"/>
      <c r="M92" s="104"/>
      <c r="N92" s="129"/>
    </row>
    <row r="93" spans="1:14" s="105" customFormat="1" ht="22.5" x14ac:dyDescent="0.2">
      <c r="A93" s="110">
        <v>7708</v>
      </c>
      <c r="B93" s="132">
        <v>7729</v>
      </c>
      <c r="C93" s="111" t="s">
        <v>6011</v>
      </c>
      <c r="D93" s="112">
        <v>651932017</v>
      </c>
      <c r="E93" s="68" t="s">
        <v>7451</v>
      </c>
      <c r="K93" s="104"/>
      <c r="L93" s="104"/>
      <c r="M93" s="104"/>
      <c r="N93" s="129"/>
    </row>
    <row r="94" spans="1:14" s="105" customFormat="1" ht="45" x14ac:dyDescent="0.2">
      <c r="A94" s="110">
        <v>7704</v>
      </c>
      <c r="B94" s="132">
        <v>7730</v>
      </c>
      <c r="C94" s="111" t="s">
        <v>5950</v>
      </c>
      <c r="D94" s="112">
        <v>651908876</v>
      </c>
      <c r="E94" s="68" t="s">
        <v>7452</v>
      </c>
      <c r="K94" s="104"/>
      <c r="L94" s="104"/>
      <c r="M94" s="104"/>
      <c r="N94" s="129"/>
    </row>
    <row r="95" spans="1:14" s="105" customFormat="1" ht="33.75" x14ac:dyDescent="0.2">
      <c r="A95" s="110">
        <v>7696</v>
      </c>
      <c r="B95" s="132">
        <v>7727</v>
      </c>
      <c r="C95" s="111" t="s">
        <v>5852</v>
      </c>
      <c r="D95" s="112">
        <v>651902215</v>
      </c>
      <c r="E95" s="68" t="s">
        <v>7453</v>
      </c>
      <c r="K95" s="104"/>
      <c r="L95" s="104"/>
      <c r="M95" s="104"/>
      <c r="N95" s="129"/>
    </row>
    <row r="96" spans="1:14" s="105" customFormat="1" ht="56.25" x14ac:dyDescent="0.2">
      <c r="A96" s="110">
        <v>7694</v>
      </c>
      <c r="B96" s="132">
        <v>7731</v>
      </c>
      <c r="C96" s="111" t="s">
        <v>5841</v>
      </c>
      <c r="D96" s="112">
        <v>732489002</v>
      </c>
      <c r="E96" s="68" t="s">
        <v>7454</v>
      </c>
      <c r="N96" s="129"/>
    </row>
    <row r="97" spans="1:14" s="105" customFormat="1" ht="22.5" x14ac:dyDescent="0.2">
      <c r="A97" s="66">
        <v>7692</v>
      </c>
      <c r="B97" s="66">
        <v>7714</v>
      </c>
      <c r="C97" s="8" t="s">
        <v>7455</v>
      </c>
      <c r="D97" s="99">
        <v>651883474</v>
      </c>
      <c r="E97" s="68" t="s">
        <v>7456</v>
      </c>
      <c r="N97" s="129"/>
    </row>
    <row r="98" spans="1:14" s="105" customFormat="1" ht="33.75" x14ac:dyDescent="0.2">
      <c r="A98" s="22">
        <v>6988</v>
      </c>
      <c r="B98" s="66">
        <v>6871</v>
      </c>
      <c r="C98" s="13" t="s">
        <v>395</v>
      </c>
      <c r="D98" s="98">
        <v>715787008</v>
      </c>
      <c r="E98" s="68" t="s">
        <v>7458</v>
      </c>
      <c r="N98" s="129"/>
    </row>
    <row r="99" spans="1:14" s="105" customFormat="1" ht="45" x14ac:dyDescent="0.2">
      <c r="A99" s="22">
        <v>7691</v>
      </c>
      <c r="B99" s="66">
        <v>7726</v>
      </c>
      <c r="C99" s="13" t="s">
        <v>5823</v>
      </c>
      <c r="D99" s="98">
        <v>651539544</v>
      </c>
      <c r="E99" s="68" t="s">
        <v>7459</v>
      </c>
      <c r="N99" s="129"/>
    </row>
    <row r="100" spans="1:14" ht="22.5" x14ac:dyDescent="0.2">
      <c r="A100" s="22">
        <v>7717</v>
      </c>
      <c r="B100" s="133">
        <v>7708</v>
      </c>
      <c r="C100" s="13" t="s">
        <v>6252</v>
      </c>
      <c r="D100" s="98">
        <v>533344577</v>
      </c>
      <c r="E100" s="68" t="s">
        <v>7460</v>
      </c>
    </row>
    <row r="101" spans="1:14" ht="33.75" x14ac:dyDescent="0.2">
      <c r="A101" s="22">
        <v>7714</v>
      </c>
      <c r="B101" s="66">
        <v>7701</v>
      </c>
      <c r="C101" s="13" t="s">
        <v>6245</v>
      </c>
      <c r="D101" s="98">
        <v>651935253</v>
      </c>
      <c r="E101" s="68" t="s">
        <v>7461</v>
      </c>
    </row>
    <row r="102" spans="1:14" ht="22.5" x14ac:dyDescent="0.2">
      <c r="A102" s="22">
        <v>7713</v>
      </c>
      <c r="B102" s="66">
        <v>7700</v>
      </c>
      <c r="C102" s="13" t="s">
        <v>6211</v>
      </c>
      <c r="D102" s="98">
        <v>651868661</v>
      </c>
      <c r="E102" s="68" t="s">
        <v>7462</v>
      </c>
    </row>
    <row r="103" spans="1:14" ht="22.5" x14ac:dyDescent="0.2">
      <c r="A103" s="108">
        <v>7729</v>
      </c>
      <c r="B103" s="108">
        <v>7757</v>
      </c>
      <c r="C103" s="78" t="s">
        <v>7504</v>
      </c>
      <c r="D103" s="78">
        <v>605110207</v>
      </c>
      <c r="E103" s="68" t="s">
        <v>7505</v>
      </c>
    </row>
  </sheetData>
  <autoFilter ref="A39:F80" xr:uid="{00000000-0009-0000-0000-000004000000}">
    <filterColumn colId="0">
      <filters>
        <filter val="7745"/>
      </filters>
    </filterColumn>
  </autoFilter>
  <hyperlinks>
    <hyperlink ref="N10" r:id="rId2" xr:uid="{00000000-0004-0000-0400-000000000000}"/>
  </hyperlinks>
  <pageMargins left="0.7" right="0.7" top="0.75" bottom="0.75" header="0.3" footer="0.3"/>
  <pageSetup orientation="portrait"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A10" workbookViewId="0">
      <selection activeCell="F11" sqref="F11"/>
    </sheetView>
  </sheetViews>
  <sheetFormatPr baseColWidth="10" defaultRowHeight="42" customHeight="1" x14ac:dyDescent="0.2"/>
  <cols>
    <col min="4" max="4" width="63" bestFit="1" customWidth="1"/>
  </cols>
  <sheetData>
    <row r="1" spans="1:5" ht="42" customHeight="1" x14ac:dyDescent="0.2">
      <c r="A1" s="16" t="s">
        <v>18</v>
      </c>
      <c r="B1" s="15" t="s">
        <v>2</v>
      </c>
      <c r="C1" s="97" t="s">
        <v>3</v>
      </c>
    </row>
    <row r="2" spans="1:5" ht="42" customHeight="1" x14ac:dyDescent="0.2">
      <c r="A2" s="22">
        <v>1700</v>
      </c>
      <c r="B2" s="32" t="s">
        <v>266</v>
      </c>
      <c r="C2" s="98">
        <v>825359001</v>
      </c>
      <c r="D2" t="s">
        <v>8921</v>
      </c>
    </row>
    <row r="3" spans="1:5" ht="42" customHeight="1" x14ac:dyDescent="0.2">
      <c r="A3" s="22">
        <v>1700</v>
      </c>
      <c r="B3" s="13" t="s">
        <v>6139</v>
      </c>
      <c r="C3" s="98">
        <v>711524002</v>
      </c>
      <c r="D3" t="s">
        <v>8920</v>
      </c>
    </row>
    <row r="5" spans="1:5" ht="42" customHeight="1" x14ac:dyDescent="0.2">
      <c r="A5" s="130" t="s">
        <v>7439</v>
      </c>
      <c r="B5" s="130" t="s">
        <v>7440</v>
      </c>
      <c r="C5" s="130" t="s">
        <v>7441</v>
      </c>
      <c r="D5" s="131" t="s">
        <v>7197</v>
      </c>
      <c r="E5" s="130" t="s">
        <v>7442</v>
      </c>
    </row>
    <row r="6" spans="1:5" ht="85.5" customHeight="1" x14ac:dyDescent="0.2">
      <c r="A6" s="108"/>
      <c r="B6" s="108">
        <v>6898</v>
      </c>
      <c r="C6" s="78" t="s">
        <v>6882</v>
      </c>
      <c r="D6" s="109">
        <v>712939001</v>
      </c>
      <c r="E6" s="8" t="s">
        <v>7448</v>
      </c>
    </row>
    <row r="11" spans="1:5" ht="42" customHeight="1" x14ac:dyDescent="0.2">
      <c r="A11" s="190" t="s">
        <v>18</v>
      </c>
      <c r="B11" s="15" t="s">
        <v>2</v>
      </c>
      <c r="C11" s="191" t="s">
        <v>3</v>
      </c>
      <c r="D11" s="192"/>
    </row>
    <row r="12" spans="1:5" ht="42" customHeight="1" x14ac:dyDescent="0.2">
      <c r="A12" s="192">
        <v>7703</v>
      </c>
      <c r="B12" s="193" t="s">
        <v>8927</v>
      </c>
      <c r="C12" s="194" t="s">
        <v>8931</v>
      </c>
      <c r="D12" s="192" t="s">
        <v>8932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SEPTIEMBRE 2021</vt:lpstr>
      <vt:lpstr>TRABAJO SEPTIEMBRE 2021</vt:lpstr>
      <vt:lpstr>BASE ACUMULADO SEPTIEMBRE</vt:lpstr>
      <vt:lpstr>BASE REGISTRO SEPTIEMBRE</vt:lpstr>
      <vt:lpstr>CORREGIR</vt:lpstr>
      <vt:lpstr>PROBLEMAS JURIDICO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Claudio Barahona</cp:lastModifiedBy>
  <cp:lastPrinted>2021-09-29T14:39:12Z</cp:lastPrinted>
  <dcterms:created xsi:type="dcterms:W3CDTF">2006-10-16T21:23:02Z</dcterms:created>
  <dcterms:modified xsi:type="dcterms:W3CDTF">2021-10-26T14:30:29Z</dcterms:modified>
</cp:coreProperties>
</file>